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3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-45" windowWidth="21840" windowHeight="12525" tabRatio="646"/>
  </bookViews>
  <sheets>
    <sheet name="Rotenone-Deguelin-Mixture" sheetId="74" r:id="rId1"/>
    <sheet name="Fairfax-Scheafer-Pixley" sheetId="68" r:id="rId2"/>
    <sheet name="BugRes-BugLab" sheetId="75" r:id="rId3"/>
  </sheets>
  <definedNames>
    <definedName name="_xlnm._FilterDatabase" localSheetId="2" hidden="1">'BugRes-BugLab'!$C$25:$F$29</definedName>
    <definedName name="_xlnm._FilterDatabase" localSheetId="1" hidden="1">'Fairfax-Scheafer-Pixley'!$C$25:$F$29</definedName>
    <definedName name="_xlnm._FilterDatabase" localSheetId="0" hidden="1">'Rotenone-Deguelin-Mixture'!$C$25:$F$29</definedName>
  </definedNames>
  <calcPr calcId="145621"/>
</workbook>
</file>

<file path=xl/calcChain.xml><?xml version="1.0" encoding="utf-8"?>
<calcChain xmlns="http://schemas.openxmlformats.org/spreadsheetml/2006/main">
  <c r="K3" i="74" l="1"/>
  <c r="AB3" i="74"/>
  <c r="AS3" i="74" s="1"/>
  <c r="BJ3" i="74" s="1"/>
  <c r="CA3" i="74" s="1"/>
  <c r="CR3" i="74" s="1"/>
  <c r="DI3" i="74" s="1"/>
  <c r="DZ3" i="74" s="1"/>
  <c r="EQ3" i="74" s="1"/>
  <c r="FH3" i="74" s="1"/>
  <c r="FY3" i="74" s="1"/>
  <c r="GP3" i="74" s="1"/>
  <c r="HG3" i="74" s="1"/>
  <c r="HX3" i="74" s="1"/>
  <c r="IO3" i="74" s="1"/>
  <c r="JF3" i="74" s="1"/>
  <c r="JW3" i="74" s="1"/>
  <c r="KN3" i="74" s="1"/>
  <c r="LE3" i="74" s="1"/>
  <c r="LJ24" i="74" s="1"/>
  <c r="J7" i="74"/>
  <c r="AA7" i="74"/>
  <c r="AR7" i="74"/>
  <c r="BI7" i="74"/>
  <c r="BZ7" i="74"/>
  <c r="CQ7" i="74"/>
  <c r="DH7" i="74"/>
  <c r="DY7" i="74"/>
  <c r="EP7" i="74"/>
  <c r="FG7" i="74"/>
  <c r="FX7" i="74"/>
  <c r="GO7" i="74"/>
  <c r="HF7" i="74"/>
  <c r="HW7" i="74"/>
  <c r="IN7" i="74"/>
  <c r="JE7" i="74"/>
  <c r="JV7" i="74"/>
  <c r="KM7" i="74"/>
  <c r="LD7" i="74"/>
  <c r="J8" i="74"/>
  <c r="AA8" i="74"/>
  <c r="AR8" i="74"/>
  <c r="BI8" i="74"/>
  <c r="BZ8" i="74"/>
  <c r="CQ8" i="74"/>
  <c r="DH8" i="74"/>
  <c r="DY8" i="74"/>
  <c r="EP8" i="74"/>
  <c r="FG8" i="74"/>
  <c r="FX8" i="74"/>
  <c r="GO8" i="74"/>
  <c r="HF8" i="74"/>
  <c r="HW8" i="74"/>
  <c r="IN8" i="74"/>
  <c r="JE8" i="74"/>
  <c r="JV8" i="74"/>
  <c r="KM8" i="74"/>
  <c r="LD8" i="74"/>
  <c r="J9" i="74"/>
  <c r="AA9" i="74"/>
  <c r="AR9" i="74"/>
  <c r="BI9" i="74"/>
  <c r="BZ9" i="74"/>
  <c r="CQ9" i="74"/>
  <c r="DH9" i="74"/>
  <c r="DY9" i="74"/>
  <c r="EP9" i="74"/>
  <c r="FG9" i="74"/>
  <c r="FX9" i="74"/>
  <c r="GO9" i="74"/>
  <c r="HF9" i="74"/>
  <c r="HW9" i="74"/>
  <c r="IN9" i="74"/>
  <c r="JE9" i="74"/>
  <c r="JV9" i="74"/>
  <c r="KM9" i="74"/>
  <c r="LD9" i="74"/>
  <c r="J10" i="74"/>
  <c r="AA10" i="74"/>
  <c r="AR10" i="74"/>
  <c r="BI10" i="74"/>
  <c r="BZ10" i="74"/>
  <c r="CQ10" i="74"/>
  <c r="DH10" i="74"/>
  <c r="DY10" i="74"/>
  <c r="EP10" i="74"/>
  <c r="FG10" i="74"/>
  <c r="FX10" i="74"/>
  <c r="GO10" i="74"/>
  <c r="HF10" i="74"/>
  <c r="HW10" i="74"/>
  <c r="IN10" i="74"/>
  <c r="JE10" i="74"/>
  <c r="JV10" i="74"/>
  <c r="KM10" i="74"/>
  <c r="LD10" i="74"/>
  <c r="J11" i="74"/>
  <c r="AA11" i="74"/>
  <c r="AR11" i="74"/>
  <c r="BI11" i="74"/>
  <c r="BZ11" i="74"/>
  <c r="CQ11" i="74"/>
  <c r="DH11" i="74"/>
  <c r="DY11" i="74"/>
  <c r="EP11" i="74"/>
  <c r="FG11" i="74"/>
  <c r="FX11" i="74"/>
  <c r="GO11" i="74"/>
  <c r="HF11" i="74"/>
  <c r="HW11" i="74"/>
  <c r="IN11" i="74"/>
  <c r="JE11" i="74"/>
  <c r="JV11" i="74"/>
  <c r="KM11" i="74"/>
  <c r="LD11" i="74"/>
  <c r="J12" i="74"/>
  <c r="AA12" i="74"/>
  <c r="AR12" i="74"/>
  <c r="BI12" i="74"/>
  <c r="BZ12" i="74"/>
  <c r="CQ12" i="74"/>
  <c r="DH12" i="74"/>
  <c r="DY12" i="74"/>
  <c r="EP12" i="74"/>
  <c r="FG12" i="74"/>
  <c r="FX12" i="74"/>
  <c r="GO12" i="74"/>
  <c r="HF12" i="74"/>
  <c r="HW12" i="74"/>
  <c r="IN12" i="74"/>
  <c r="JE12" i="74"/>
  <c r="JV12" i="74"/>
  <c r="KM12" i="74"/>
  <c r="LD12" i="74"/>
  <c r="J13" i="74"/>
  <c r="AA13" i="74"/>
  <c r="AR13" i="74"/>
  <c r="BI13" i="74"/>
  <c r="BZ13" i="74"/>
  <c r="CQ13" i="74"/>
  <c r="DH13" i="74"/>
  <c r="DY13" i="74"/>
  <c r="EP13" i="74"/>
  <c r="FG13" i="74"/>
  <c r="FX13" i="74"/>
  <c r="GO13" i="74"/>
  <c r="HF13" i="74"/>
  <c r="HW13" i="74"/>
  <c r="IN13" i="74"/>
  <c r="JE13" i="74"/>
  <c r="JV13" i="74"/>
  <c r="KM13" i="74"/>
  <c r="LD13" i="74"/>
  <c r="J14" i="74"/>
  <c r="AA14" i="74"/>
  <c r="AR14" i="74"/>
  <c r="BI14" i="74"/>
  <c r="BZ14" i="74"/>
  <c r="CQ14" i="74"/>
  <c r="DH14" i="74"/>
  <c r="DY14" i="74"/>
  <c r="EP14" i="74"/>
  <c r="FG14" i="74"/>
  <c r="FX14" i="74"/>
  <c r="GO14" i="74"/>
  <c r="HF14" i="74"/>
  <c r="HW14" i="74"/>
  <c r="IN14" i="74"/>
  <c r="JE14" i="74"/>
  <c r="JV14" i="74"/>
  <c r="KM14" i="74"/>
  <c r="LD14" i="74"/>
  <c r="J15" i="74"/>
  <c r="AA15" i="74"/>
  <c r="AR15" i="74"/>
  <c r="BI15" i="74"/>
  <c r="BZ15" i="74"/>
  <c r="CQ15" i="74"/>
  <c r="DH15" i="74"/>
  <c r="DY15" i="74"/>
  <c r="EP15" i="74"/>
  <c r="FG15" i="74"/>
  <c r="FX15" i="74"/>
  <c r="GO15" i="74"/>
  <c r="HF15" i="74"/>
  <c r="HW15" i="74"/>
  <c r="IN15" i="74"/>
  <c r="JE15" i="74"/>
  <c r="JV15" i="74"/>
  <c r="KM15" i="74"/>
  <c r="LD15" i="74"/>
  <c r="J16" i="74"/>
  <c r="AA16" i="74"/>
  <c r="AR16" i="74"/>
  <c r="BI16" i="74"/>
  <c r="BZ16" i="74"/>
  <c r="CQ16" i="74"/>
  <c r="DH16" i="74"/>
  <c r="DY16" i="74"/>
  <c r="EP16" i="74"/>
  <c r="FG16" i="74"/>
  <c r="FX16" i="74"/>
  <c r="GO16" i="74"/>
  <c r="HF16" i="74"/>
  <c r="HW16" i="74"/>
  <c r="IN16" i="74"/>
  <c r="JE16" i="74"/>
  <c r="JV16" i="74"/>
  <c r="KM16" i="74"/>
  <c r="LD16" i="74"/>
  <c r="N17" i="74"/>
  <c r="AE17" i="74" s="1"/>
  <c r="AV17" i="74" s="1"/>
  <c r="BM17" i="74" s="1"/>
  <c r="CD17" i="74" s="1"/>
  <c r="CU17" i="74" s="1"/>
  <c r="DL17" i="74" s="1"/>
  <c r="EC17" i="74" s="1"/>
  <c r="ET17" i="74" s="1"/>
  <c r="FK17" i="74" s="1"/>
  <c r="GB17" i="74" s="1"/>
  <c r="GS17" i="74" s="1"/>
  <c r="HJ17" i="74" s="1"/>
  <c r="IA17" i="74" s="1"/>
  <c r="IR17" i="74" s="1"/>
  <c r="JI17" i="74" s="1"/>
  <c r="JZ17" i="74" s="1"/>
  <c r="KQ17" i="74" s="1"/>
  <c r="LH17" i="74" s="1"/>
  <c r="P24" i="74"/>
  <c r="AG24" i="74"/>
  <c r="BO24" i="74"/>
  <c r="CF24" i="74"/>
  <c r="CW24" i="74"/>
  <c r="EE24" i="74"/>
  <c r="EV24" i="74"/>
  <c r="FM24" i="74"/>
  <c r="GU24" i="74"/>
  <c r="HL24" i="74"/>
  <c r="IC24" i="74"/>
  <c r="JK24" i="74"/>
  <c r="KB24" i="74"/>
  <c r="KS24" i="74"/>
  <c r="J27" i="74"/>
  <c r="O27" i="74"/>
  <c r="AA27" i="74"/>
  <c r="AF27" i="74"/>
  <c r="AR27" i="74"/>
  <c r="AW27" i="74"/>
  <c r="BI27" i="74"/>
  <c r="BN27" i="74"/>
  <c r="BZ27" i="74"/>
  <c r="CE27" i="74"/>
  <c r="CQ27" i="74"/>
  <c r="CV27" i="74"/>
  <c r="DH27" i="74"/>
  <c r="DM27" i="74"/>
  <c r="DY27" i="74"/>
  <c r="ED27" i="74"/>
  <c r="EP27" i="74"/>
  <c r="EU27" i="74"/>
  <c r="FG27" i="74"/>
  <c r="FL27" i="74"/>
  <c r="FX27" i="74"/>
  <c r="GC27" i="74"/>
  <c r="GO27" i="74"/>
  <c r="GT27" i="74"/>
  <c r="HF27" i="74"/>
  <c r="HK27" i="74"/>
  <c r="HW27" i="74"/>
  <c r="IB27" i="74"/>
  <c r="IN27" i="74"/>
  <c r="IS27" i="74"/>
  <c r="JE27" i="74"/>
  <c r="JJ27" i="74"/>
  <c r="JV27" i="74"/>
  <c r="KA27" i="74"/>
  <c r="KM27" i="74"/>
  <c r="KR27" i="74"/>
  <c r="LD27" i="74"/>
  <c r="LI27" i="74"/>
  <c r="J28" i="74"/>
  <c r="AA28" i="74"/>
  <c r="AR28" i="74"/>
  <c r="BI28" i="74"/>
  <c r="BZ28" i="74"/>
  <c r="CQ28" i="74"/>
  <c r="DH28" i="74"/>
  <c r="DY28" i="74"/>
  <c r="EP28" i="74"/>
  <c r="FG28" i="74"/>
  <c r="FX28" i="74"/>
  <c r="GO28" i="74"/>
  <c r="HF28" i="74"/>
  <c r="HW28" i="74"/>
  <c r="IN28" i="74"/>
  <c r="JE28" i="74"/>
  <c r="JV28" i="74"/>
  <c r="KM28" i="74"/>
  <c r="LD28" i="74"/>
  <c r="J29" i="74"/>
  <c r="AA29" i="74"/>
  <c r="AR29" i="74"/>
  <c r="BI29" i="74"/>
  <c r="BZ29" i="74"/>
  <c r="CQ29" i="74"/>
  <c r="DH29" i="74"/>
  <c r="DY29" i="74"/>
  <c r="EP29" i="74"/>
  <c r="FG29" i="74"/>
  <c r="FX29" i="74"/>
  <c r="GO29" i="74"/>
  <c r="HF29" i="74"/>
  <c r="HW29" i="74"/>
  <c r="IN29" i="74"/>
  <c r="JE29" i="74"/>
  <c r="JV29" i="74"/>
  <c r="KM29" i="74"/>
  <c r="LD29" i="74"/>
  <c r="J30" i="74"/>
  <c r="AA30" i="74"/>
  <c r="AR30" i="74"/>
  <c r="BI30" i="74"/>
  <c r="BZ30" i="74"/>
  <c r="CQ30" i="74"/>
  <c r="DH30" i="74"/>
  <c r="DY30" i="74"/>
  <c r="EP30" i="74"/>
  <c r="FG30" i="74"/>
  <c r="FX30" i="74"/>
  <c r="GO30" i="74"/>
  <c r="HF30" i="74"/>
  <c r="HW30" i="74"/>
  <c r="IN30" i="74"/>
  <c r="JE30" i="74"/>
  <c r="JV30" i="74"/>
  <c r="KM30" i="74"/>
  <c r="LD30" i="74"/>
  <c r="K33" i="74"/>
  <c r="AB33" i="74" s="1"/>
  <c r="AS33" i="74"/>
  <c r="BW50" i="74" s="1"/>
  <c r="BJ33" i="74"/>
  <c r="CA33" i="74" s="1"/>
  <c r="J37" i="74"/>
  <c r="AA37" i="74"/>
  <c r="AR37" i="74"/>
  <c r="BI37" i="74"/>
  <c r="BZ37" i="74"/>
  <c r="CQ37" i="74"/>
  <c r="DH37" i="74"/>
  <c r="DY37" i="74"/>
  <c r="EP37" i="74"/>
  <c r="FG37" i="74"/>
  <c r="FX37" i="74"/>
  <c r="GO37" i="74"/>
  <c r="HF37" i="74"/>
  <c r="HW37" i="74"/>
  <c r="IN37" i="74"/>
  <c r="JE37" i="74"/>
  <c r="JV37" i="74"/>
  <c r="KM37" i="74"/>
  <c r="LD37" i="74"/>
  <c r="J38" i="74"/>
  <c r="AA38" i="74"/>
  <c r="AR38" i="74"/>
  <c r="BI38" i="74"/>
  <c r="BZ38" i="74"/>
  <c r="CQ38" i="74"/>
  <c r="DH38" i="74"/>
  <c r="DY38" i="74"/>
  <c r="EP38" i="74"/>
  <c r="FG38" i="74"/>
  <c r="FX38" i="74"/>
  <c r="GO38" i="74"/>
  <c r="HF38" i="74"/>
  <c r="HW38" i="74"/>
  <c r="IN38" i="74"/>
  <c r="JE38" i="74"/>
  <c r="JV38" i="74"/>
  <c r="KM38" i="74"/>
  <c r="LD38" i="74"/>
  <c r="J39" i="74"/>
  <c r="AA39" i="74"/>
  <c r="AR39" i="74"/>
  <c r="BI39" i="74"/>
  <c r="BZ39" i="74"/>
  <c r="CQ39" i="74"/>
  <c r="DH39" i="74"/>
  <c r="DY39" i="74"/>
  <c r="EP39" i="74"/>
  <c r="FG39" i="74"/>
  <c r="FX39" i="74"/>
  <c r="GO39" i="74"/>
  <c r="HF39" i="74"/>
  <c r="HW39" i="74"/>
  <c r="IN39" i="74"/>
  <c r="JE39" i="74"/>
  <c r="JV39" i="74"/>
  <c r="KM39" i="74"/>
  <c r="LD39" i="74"/>
  <c r="J40" i="74"/>
  <c r="AA40" i="74"/>
  <c r="AR40" i="74"/>
  <c r="BI40" i="74"/>
  <c r="BZ40" i="74"/>
  <c r="CQ40" i="74"/>
  <c r="DH40" i="74"/>
  <c r="DY40" i="74"/>
  <c r="EP40" i="74"/>
  <c r="FG40" i="74"/>
  <c r="FX40" i="74"/>
  <c r="GO40" i="74"/>
  <c r="HF40" i="74"/>
  <c r="HW40" i="74"/>
  <c r="IN40" i="74"/>
  <c r="JE40" i="74"/>
  <c r="JV40" i="74"/>
  <c r="KM40" i="74"/>
  <c r="LD40" i="74"/>
  <c r="J41" i="74"/>
  <c r="AA41" i="74"/>
  <c r="AR41" i="74"/>
  <c r="BI41" i="74"/>
  <c r="BZ41" i="74"/>
  <c r="CQ41" i="74"/>
  <c r="DH41" i="74"/>
  <c r="DY41" i="74"/>
  <c r="EP41" i="74"/>
  <c r="FG41" i="74"/>
  <c r="FX41" i="74"/>
  <c r="GO41" i="74"/>
  <c r="HF41" i="74"/>
  <c r="HW41" i="74"/>
  <c r="IN41" i="74"/>
  <c r="JE41" i="74"/>
  <c r="JV41" i="74"/>
  <c r="KM41" i="74"/>
  <c r="LD41" i="74"/>
  <c r="J42" i="74"/>
  <c r="AA42" i="74"/>
  <c r="AR42" i="74"/>
  <c r="BI42" i="74"/>
  <c r="BZ42" i="74"/>
  <c r="CQ42" i="74"/>
  <c r="DH42" i="74"/>
  <c r="DY42" i="74"/>
  <c r="EP42" i="74"/>
  <c r="FG42" i="74"/>
  <c r="FX42" i="74"/>
  <c r="GO42" i="74"/>
  <c r="HF42" i="74"/>
  <c r="HW42" i="74"/>
  <c r="IN42" i="74"/>
  <c r="JE42" i="74"/>
  <c r="JV42" i="74"/>
  <c r="KM42" i="74"/>
  <c r="LD42" i="74"/>
  <c r="J43" i="74"/>
  <c r="AA43" i="74"/>
  <c r="AR43" i="74"/>
  <c r="BI43" i="74"/>
  <c r="BZ43" i="74"/>
  <c r="CQ43" i="74"/>
  <c r="DH43" i="74"/>
  <c r="DY43" i="74"/>
  <c r="EP43" i="74"/>
  <c r="FG43" i="74"/>
  <c r="FX43" i="74"/>
  <c r="GO43" i="74"/>
  <c r="HF43" i="74"/>
  <c r="HW43" i="74"/>
  <c r="IN43" i="74"/>
  <c r="JE43" i="74"/>
  <c r="JV43" i="74"/>
  <c r="KM43" i="74"/>
  <c r="LD43" i="74"/>
  <c r="J44" i="74"/>
  <c r="AA44" i="74"/>
  <c r="AR44" i="74"/>
  <c r="BI44" i="74"/>
  <c r="BZ44" i="74"/>
  <c r="CQ44" i="74"/>
  <c r="DH44" i="74"/>
  <c r="DY44" i="74"/>
  <c r="EP44" i="74"/>
  <c r="FG44" i="74"/>
  <c r="FX44" i="74"/>
  <c r="GO44" i="74"/>
  <c r="HF44" i="74"/>
  <c r="HW44" i="74"/>
  <c r="IN44" i="74"/>
  <c r="JE44" i="74"/>
  <c r="JV44" i="74"/>
  <c r="KM44" i="74"/>
  <c r="LD44" i="74"/>
  <c r="J45" i="74"/>
  <c r="AA45" i="74"/>
  <c r="AR45" i="74"/>
  <c r="BI45" i="74"/>
  <c r="BZ45" i="74"/>
  <c r="CQ45" i="74"/>
  <c r="DH45" i="74"/>
  <c r="DY45" i="74"/>
  <c r="EP45" i="74"/>
  <c r="FG45" i="74"/>
  <c r="FX45" i="74"/>
  <c r="GO45" i="74"/>
  <c r="HF45" i="74"/>
  <c r="HW45" i="74"/>
  <c r="IN45" i="74"/>
  <c r="JE45" i="74"/>
  <c r="JV45" i="74"/>
  <c r="KM45" i="74"/>
  <c r="LD45" i="74"/>
  <c r="J46" i="74"/>
  <c r="AA46" i="74"/>
  <c r="AR46" i="74"/>
  <c r="BI46" i="74"/>
  <c r="BZ46" i="74"/>
  <c r="CQ46" i="74"/>
  <c r="DH46" i="74"/>
  <c r="DY46" i="74"/>
  <c r="EP46" i="74"/>
  <c r="FG46" i="74"/>
  <c r="FX46" i="74"/>
  <c r="GO46" i="74"/>
  <c r="HF46" i="74"/>
  <c r="HW46" i="74"/>
  <c r="IN46" i="74"/>
  <c r="JE46" i="74"/>
  <c r="JV46" i="74"/>
  <c r="KM46" i="74"/>
  <c r="LD46" i="74"/>
  <c r="J47" i="74"/>
  <c r="V50" i="74"/>
  <c r="X50" i="74"/>
  <c r="AM50" i="74"/>
  <c r="AO50" i="74"/>
  <c r="BD50" i="74"/>
  <c r="BF50" i="74"/>
  <c r="BU50" i="74"/>
  <c r="CL50" i="74"/>
  <c r="CN50" i="74"/>
  <c r="DC50" i="74"/>
  <c r="DT50" i="74"/>
  <c r="EK50" i="74"/>
  <c r="FB50" i="74"/>
  <c r="FS50" i="74"/>
  <c r="GJ50" i="74"/>
  <c r="HA50" i="74"/>
  <c r="HR50" i="74"/>
  <c r="II50" i="74"/>
  <c r="IZ50" i="74"/>
  <c r="JQ50" i="74"/>
  <c r="KH50" i="74"/>
  <c r="KY50" i="74"/>
  <c r="LP50" i="74"/>
  <c r="P54" i="74"/>
  <c r="U54" i="74"/>
  <c r="W54" i="74"/>
  <c r="AG54" i="74"/>
  <c r="AL54" i="74"/>
  <c r="AN54" i="74"/>
  <c r="AX54" i="74"/>
  <c r="BC54" i="74"/>
  <c r="BE54" i="74"/>
  <c r="BT54" i="74"/>
  <c r="BV54" i="74"/>
  <c r="CK54" i="74"/>
  <c r="DB54" i="74"/>
  <c r="DS54" i="74"/>
  <c r="EJ54" i="74"/>
  <c r="FA54" i="74"/>
  <c r="FR54" i="74"/>
  <c r="GI54" i="74"/>
  <c r="GZ54" i="74"/>
  <c r="HQ54" i="74"/>
  <c r="IH54" i="74"/>
  <c r="IY54" i="74"/>
  <c r="JP54" i="74"/>
  <c r="KG54" i="74"/>
  <c r="KX54" i="74"/>
  <c r="LO54" i="74"/>
  <c r="J57" i="74"/>
  <c r="O57" i="74"/>
  <c r="AA57" i="74"/>
  <c r="AF57" i="74"/>
  <c r="AR57" i="74"/>
  <c r="AW57" i="74"/>
  <c r="BI57" i="74"/>
  <c r="BN57" i="74"/>
  <c r="BZ57" i="74"/>
  <c r="CE57" i="74"/>
  <c r="CQ57" i="74"/>
  <c r="CV57" i="74"/>
  <c r="DH57" i="74"/>
  <c r="DM57" i="74"/>
  <c r="DY57" i="74"/>
  <c r="ED57" i="74"/>
  <c r="EP57" i="74"/>
  <c r="EU57" i="74"/>
  <c r="FG57" i="74"/>
  <c r="FL57" i="74"/>
  <c r="FX57" i="74"/>
  <c r="GC57" i="74"/>
  <c r="GO57" i="74"/>
  <c r="GT57" i="74"/>
  <c r="HF57" i="74"/>
  <c r="HK57" i="74"/>
  <c r="HW57" i="74"/>
  <c r="IB57" i="74"/>
  <c r="IN57" i="74"/>
  <c r="IS57" i="74"/>
  <c r="JE57" i="74"/>
  <c r="JJ57" i="74"/>
  <c r="JV57" i="74"/>
  <c r="KA57" i="74"/>
  <c r="KM57" i="74"/>
  <c r="KR57" i="74"/>
  <c r="LD57" i="74"/>
  <c r="LI57" i="74"/>
  <c r="J58" i="74"/>
  <c r="AA58" i="74"/>
  <c r="AR58" i="74"/>
  <c r="BI58" i="74"/>
  <c r="BZ58" i="74"/>
  <c r="CQ58" i="74"/>
  <c r="DH58" i="74"/>
  <c r="DY58" i="74"/>
  <c r="EP58" i="74"/>
  <c r="FG58" i="74"/>
  <c r="FX58" i="74"/>
  <c r="GO58" i="74"/>
  <c r="HF58" i="74"/>
  <c r="HW58" i="74"/>
  <c r="IN58" i="74"/>
  <c r="JE58" i="74"/>
  <c r="JV58" i="74"/>
  <c r="KM58" i="74"/>
  <c r="LD58" i="74"/>
  <c r="J59" i="74"/>
  <c r="AA59" i="74"/>
  <c r="AR59" i="74"/>
  <c r="BI59" i="74"/>
  <c r="BZ59" i="74"/>
  <c r="CQ59" i="74"/>
  <c r="DH59" i="74"/>
  <c r="DY59" i="74"/>
  <c r="EP59" i="74"/>
  <c r="FG59" i="74"/>
  <c r="FX59" i="74"/>
  <c r="GO59" i="74"/>
  <c r="HF59" i="74"/>
  <c r="HW59" i="74"/>
  <c r="IN59" i="74"/>
  <c r="JE59" i="74"/>
  <c r="JV59" i="74"/>
  <c r="KM59" i="74"/>
  <c r="LD59" i="74"/>
  <c r="J60" i="74"/>
  <c r="AA60" i="74"/>
  <c r="AR60" i="74"/>
  <c r="BI60" i="74"/>
  <c r="BZ60" i="74"/>
  <c r="CQ60" i="74"/>
  <c r="DH60" i="74"/>
  <c r="DY60" i="74"/>
  <c r="EP60" i="74"/>
  <c r="FG60" i="74"/>
  <c r="FX60" i="74"/>
  <c r="GO60" i="74"/>
  <c r="HF60" i="74"/>
  <c r="HW60" i="74"/>
  <c r="IN60" i="74"/>
  <c r="JE60" i="74"/>
  <c r="JV60" i="74"/>
  <c r="KM60" i="74"/>
  <c r="LD60" i="74"/>
  <c r="K63" i="74"/>
  <c r="AB63" i="74" s="1"/>
  <c r="J67" i="74"/>
  <c r="AA67" i="74"/>
  <c r="AR67" i="74"/>
  <c r="BI67" i="74"/>
  <c r="BZ67" i="74"/>
  <c r="CQ67" i="74"/>
  <c r="DH67" i="74"/>
  <c r="DY67" i="74"/>
  <c r="EP67" i="74"/>
  <c r="FG67" i="74"/>
  <c r="FX67" i="74"/>
  <c r="GO67" i="74"/>
  <c r="HF67" i="74"/>
  <c r="HW67" i="74"/>
  <c r="IN67" i="74"/>
  <c r="JE67" i="74"/>
  <c r="JV67" i="74"/>
  <c r="KM67" i="74"/>
  <c r="LD67" i="74"/>
  <c r="J68" i="74"/>
  <c r="AA68" i="74"/>
  <c r="AR68" i="74"/>
  <c r="BI68" i="74"/>
  <c r="BZ68" i="74"/>
  <c r="CQ68" i="74"/>
  <c r="DH68" i="74"/>
  <c r="DY68" i="74"/>
  <c r="EP68" i="74"/>
  <c r="FG68" i="74"/>
  <c r="FX68" i="74"/>
  <c r="GO68" i="74"/>
  <c r="HF68" i="74"/>
  <c r="HW68" i="74"/>
  <c r="IN68" i="74"/>
  <c r="JE68" i="74"/>
  <c r="JV68" i="74"/>
  <c r="KM68" i="74"/>
  <c r="LD68" i="74"/>
  <c r="J69" i="74"/>
  <c r="AA69" i="74"/>
  <c r="AR69" i="74"/>
  <c r="BI69" i="74"/>
  <c r="BZ69" i="74"/>
  <c r="CQ69" i="74"/>
  <c r="DH69" i="74"/>
  <c r="DY69" i="74"/>
  <c r="EP69" i="74"/>
  <c r="FG69" i="74"/>
  <c r="FX69" i="74"/>
  <c r="GO69" i="74"/>
  <c r="HF69" i="74"/>
  <c r="HW69" i="74"/>
  <c r="IN69" i="74"/>
  <c r="JE69" i="74"/>
  <c r="JV69" i="74"/>
  <c r="KM69" i="74"/>
  <c r="LD69" i="74"/>
  <c r="J70" i="74"/>
  <c r="AA70" i="74"/>
  <c r="AR70" i="74"/>
  <c r="BI70" i="74"/>
  <c r="BZ70" i="74"/>
  <c r="CQ70" i="74"/>
  <c r="DH70" i="74"/>
  <c r="DY70" i="74"/>
  <c r="EP70" i="74"/>
  <c r="FG70" i="74"/>
  <c r="FX70" i="74"/>
  <c r="GO70" i="74"/>
  <c r="HF70" i="74"/>
  <c r="HW70" i="74"/>
  <c r="IN70" i="74"/>
  <c r="JE70" i="74"/>
  <c r="JV70" i="74"/>
  <c r="KM70" i="74"/>
  <c r="LD70" i="74"/>
  <c r="J71" i="74"/>
  <c r="AA71" i="74"/>
  <c r="AR71" i="74"/>
  <c r="BI71" i="74"/>
  <c r="BZ71" i="74"/>
  <c r="CQ71" i="74"/>
  <c r="DH71" i="74"/>
  <c r="DY71" i="74"/>
  <c r="EP71" i="74"/>
  <c r="FG71" i="74"/>
  <c r="FX71" i="74"/>
  <c r="GO71" i="74"/>
  <c r="HF71" i="74"/>
  <c r="HW71" i="74"/>
  <c r="IN71" i="74"/>
  <c r="JE71" i="74"/>
  <c r="JV71" i="74"/>
  <c r="KM71" i="74"/>
  <c r="LD71" i="74"/>
  <c r="J72" i="74"/>
  <c r="AA72" i="74"/>
  <c r="AR72" i="74"/>
  <c r="BI72" i="74"/>
  <c r="BZ72" i="74"/>
  <c r="CQ72" i="74"/>
  <c r="DH72" i="74"/>
  <c r="DY72" i="74"/>
  <c r="EP72" i="74"/>
  <c r="FG72" i="74"/>
  <c r="FX72" i="74"/>
  <c r="GO72" i="74"/>
  <c r="HF72" i="74"/>
  <c r="HW72" i="74"/>
  <c r="IN72" i="74"/>
  <c r="JE72" i="74"/>
  <c r="JV72" i="74"/>
  <c r="KM72" i="74"/>
  <c r="LD72" i="74"/>
  <c r="J73" i="74"/>
  <c r="AA73" i="74"/>
  <c r="AR73" i="74"/>
  <c r="BI73" i="74"/>
  <c r="BZ73" i="74"/>
  <c r="CQ73" i="74"/>
  <c r="DH73" i="74"/>
  <c r="DY73" i="74"/>
  <c r="EP73" i="74"/>
  <c r="FG73" i="74"/>
  <c r="FX73" i="74"/>
  <c r="GO73" i="74"/>
  <c r="HF73" i="74"/>
  <c r="HW73" i="74"/>
  <c r="IN73" i="74"/>
  <c r="JE73" i="74"/>
  <c r="JV73" i="74"/>
  <c r="KM73" i="74"/>
  <c r="LD73" i="74"/>
  <c r="J74" i="74"/>
  <c r="AA74" i="74"/>
  <c r="AR74" i="74"/>
  <c r="BI74" i="74"/>
  <c r="BZ74" i="74"/>
  <c r="CQ74" i="74"/>
  <c r="DH74" i="74"/>
  <c r="DY74" i="74"/>
  <c r="EP74" i="74"/>
  <c r="FG74" i="74"/>
  <c r="FX74" i="74"/>
  <c r="GO74" i="74"/>
  <c r="HF74" i="74"/>
  <c r="HW74" i="74"/>
  <c r="IN74" i="74"/>
  <c r="JE74" i="74"/>
  <c r="JV74" i="74"/>
  <c r="KM74" i="74"/>
  <c r="LD74" i="74"/>
  <c r="J75" i="74"/>
  <c r="AA75" i="74"/>
  <c r="AR75" i="74"/>
  <c r="BI75" i="74"/>
  <c r="BZ75" i="74"/>
  <c r="CQ75" i="74"/>
  <c r="DH75" i="74"/>
  <c r="DY75" i="74"/>
  <c r="EP75" i="74"/>
  <c r="FG75" i="74"/>
  <c r="FX75" i="74"/>
  <c r="GO75" i="74"/>
  <c r="HF75" i="74"/>
  <c r="HW75" i="74"/>
  <c r="IN75" i="74"/>
  <c r="JE75" i="74"/>
  <c r="JV75" i="74"/>
  <c r="KM75" i="74"/>
  <c r="LD75" i="74"/>
  <c r="J76" i="74"/>
  <c r="AA76" i="74"/>
  <c r="AR76" i="74"/>
  <c r="BI76" i="74"/>
  <c r="BZ76" i="74"/>
  <c r="CQ76" i="74"/>
  <c r="DH76" i="74"/>
  <c r="DY76" i="74"/>
  <c r="EP76" i="74"/>
  <c r="FG76" i="74"/>
  <c r="FX76" i="74"/>
  <c r="GO76" i="74"/>
  <c r="HF76" i="74"/>
  <c r="HW76" i="74"/>
  <c r="IN76" i="74"/>
  <c r="JE76" i="74"/>
  <c r="JV76" i="74"/>
  <c r="KM76" i="74"/>
  <c r="LD76" i="74"/>
  <c r="J77" i="74"/>
  <c r="V80" i="74"/>
  <c r="X80" i="74"/>
  <c r="AM80" i="74"/>
  <c r="AO80" i="74"/>
  <c r="BD80" i="74"/>
  <c r="BU80" i="74"/>
  <c r="CL80" i="74"/>
  <c r="DC80" i="74"/>
  <c r="DT80" i="74"/>
  <c r="EK80" i="74"/>
  <c r="FB80" i="74"/>
  <c r="FS80" i="74"/>
  <c r="GJ80" i="74"/>
  <c r="HA80" i="74"/>
  <c r="HR80" i="74"/>
  <c r="II80" i="74"/>
  <c r="IZ80" i="74"/>
  <c r="JQ80" i="74"/>
  <c r="KH80" i="74"/>
  <c r="KY80" i="74"/>
  <c r="LP80" i="74"/>
  <c r="P84" i="74"/>
  <c r="U84" i="74"/>
  <c r="AL84" i="74"/>
  <c r="BC84" i="74"/>
  <c r="BT84" i="74"/>
  <c r="CK84" i="74"/>
  <c r="DB84" i="74"/>
  <c r="DS84" i="74"/>
  <c r="EJ84" i="74"/>
  <c r="FA84" i="74"/>
  <c r="FR84" i="74"/>
  <c r="GI84" i="74"/>
  <c r="GZ84" i="74"/>
  <c r="HQ84" i="74"/>
  <c r="IH84" i="74"/>
  <c r="IY84" i="74"/>
  <c r="JP84" i="74"/>
  <c r="KG84" i="74"/>
  <c r="KX84" i="74"/>
  <c r="LO84" i="74"/>
  <c r="J87" i="74"/>
  <c r="O87" i="74"/>
  <c r="AA87" i="74"/>
  <c r="AF87" i="74"/>
  <c r="AR87" i="74"/>
  <c r="AW87" i="74"/>
  <c r="BI87" i="74"/>
  <c r="BN87" i="74"/>
  <c r="BZ87" i="74"/>
  <c r="CE87" i="74"/>
  <c r="CQ87" i="74"/>
  <c r="CV87" i="74"/>
  <c r="DH87" i="74"/>
  <c r="DM87" i="74"/>
  <c r="DY87" i="74"/>
  <c r="ED87" i="74"/>
  <c r="EP87" i="74"/>
  <c r="EU87" i="74"/>
  <c r="FG87" i="74"/>
  <c r="FL87" i="74"/>
  <c r="FX87" i="74"/>
  <c r="GC87" i="74"/>
  <c r="GO87" i="74"/>
  <c r="GT87" i="74"/>
  <c r="HF87" i="74"/>
  <c r="HK87" i="74"/>
  <c r="HW87" i="74"/>
  <c r="IB87" i="74"/>
  <c r="IN87" i="74"/>
  <c r="IS87" i="74"/>
  <c r="JE87" i="74"/>
  <c r="JJ87" i="74"/>
  <c r="JV87" i="74"/>
  <c r="KA87" i="74"/>
  <c r="KM87" i="74"/>
  <c r="KR87" i="74"/>
  <c r="LD87" i="74"/>
  <c r="LI87" i="74"/>
  <c r="J88" i="74"/>
  <c r="AA88" i="74"/>
  <c r="AR88" i="74"/>
  <c r="BI88" i="74"/>
  <c r="BZ88" i="74"/>
  <c r="CQ88" i="74"/>
  <c r="DH88" i="74"/>
  <c r="DY88" i="74"/>
  <c r="EP88" i="74"/>
  <c r="FG88" i="74"/>
  <c r="FX88" i="74"/>
  <c r="GO88" i="74"/>
  <c r="HF88" i="74"/>
  <c r="HW88" i="74"/>
  <c r="IN88" i="74"/>
  <c r="JE88" i="74"/>
  <c r="JV88" i="74"/>
  <c r="KM88" i="74"/>
  <c r="LD88" i="74"/>
  <c r="J89" i="74"/>
  <c r="AA89" i="74"/>
  <c r="AR89" i="74"/>
  <c r="BI89" i="74"/>
  <c r="BZ89" i="74"/>
  <c r="CQ89" i="74"/>
  <c r="DH89" i="74"/>
  <c r="DY89" i="74"/>
  <c r="EP89" i="74"/>
  <c r="FG89" i="74"/>
  <c r="FX89" i="74"/>
  <c r="GO89" i="74"/>
  <c r="HF89" i="74"/>
  <c r="HW89" i="74"/>
  <c r="IN89" i="74"/>
  <c r="JE89" i="74"/>
  <c r="JV89" i="74"/>
  <c r="KM89" i="74"/>
  <c r="LD89" i="74"/>
  <c r="J90" i="74"/>
  <c r="AA90" i="74"/>
  <c r="AR90" i="74"/>
  <c r="BI90" i="74"/>
  <c r="BZ90" i="74"/>
  <c r="CQ90" i="74"/>
  <c r="DH90" i="74"/>
  <c r="DY90" i="74"/>
  <c r="EP90" i="74"/>
  <c r="FG90" i="74"/>
  <c r="FX90" i="74"/>
  <c r="GO90" i="74"/>
  <c r="HF90" i="74"/>
  <c r="HW90" i="74"/>
  <c r="IN90" i="74"/>
  <c r="JE90" i="74"/>
  <c r="JV90" i="74"/>
  <c r="KM90" i="74"/>
  <c r="LD90" i="74"/>
  <c r="K92" i="74"/>
  <c r="AB92" i="74" s="1"/>
  <c r="J96" i="74"/>
  <c r="AA96" i="74"/>
  <c r="AR96" i="74"/>
  <c r="BI96" i="74"/>
  <c r="BZ96" i="74"/>
  <c r="CQ96" i="74"/>
  <c r="DH96" i="74"/>
  <c r="DY96" i="74"/>
  <c r="EP96" i="74"/>
  <c r="FG96" i="74"/>
  <c r="FX96" i="74"/>
  <c r="GO96" i="74"/>
  <c r="HF96" i="74"/>
  <c r="HW96" i="74"/>
  <c r="IN96" i="74"/>
  <c r="JE96" i="74"/>
  <c r="JV96" i="74"/>
  <c r="KM96" i="74"/>
  <c r="LD96" i="74"/>
  <c r="J97" i="74"/>
  <c r="AA97" i="74"/>
  <c r="AR97" i="74"/>
  <c r="BI97" i="74"/>
  <c r="BZ97" i="74"/>
  <c r="CQ97" i="74"/>
  <c r="DH97" i="74"/>
  <c r="DY97" i="74"/>
  <c r="EP97" i="74"/>
  <c r="FG97" i="74"/>
  <c r="FX97" i="74"/>
  <c r="GO97" i="74"/>
  <c r="HF97" i="74"/>
  <c r="HW97" i="74"/>
  <c r="IN97" i="74"/>
  <c r="JE97" i="74"/>
  <c r="JV97" i="74"/>
  <c r="KM97" i="74"/>
  <c r="LD97" i="74"/>
  <c r="J98" i="74"/>
  <c r="AA98" i="74"/>
  <c r="AR98" i="74"/>
  <c r="BI98" i="74"/>
  <c r="BZ98" i="74"/>
  <c r="CQ98" i="74"/>
  <c r="DH98" i="74"/>
  <c r="DY98" i="74"/>
  <c r="EP98" i="74"/>
  <c r="FG98" i="74"/>
  <c r="FX98" i="74"/>
  <c r="GO98" i="74"/>
  <c r="HF98" i="74"/>
  <c r="HW98" i="74"/>
  <c r="IN98" i="74"/>
  <c r="JE98" i="74"/>
  <c r="JV98" i="74"/>
  <c r="KM98" i="74"/>
  <c r="LD98" i="74"/>
  <c r="J99" i="74"/>
  <c r="AA99" i="74"/>
  <c r="AR99" i="74"/>
  <c r="BI99" i="74"/>
  <c r="BZ99" i="74"/>
  <c r="CQ99" i="74"/>
  <c r="DH99" i="74"/>
  <c r="DY99" i="74"/>
  <c r="EP99" i="74"/>
  <c r="FG99" i="74"/>
  <c r="FX99" i="74"/>
  <c r="GO99" i="74"/>
  <c r="HF99" i="74"/>
  <c r="HW99" i="74"/>
  <c r="IN99" i="74"/>
  <c r="JE99" i="74"/>
  <c r="JV99" i="74"/>
  <c r="KM99" i="74"/>
  <c r="LD99" i="74"/>
  <c r="J100" i="74"/>
  <c r="AA100" i="74"/>
  <c r="AR100" i="74"/>
  <c r="BI100" i="74"/>
  <c r="BZ100" i="74"/>
  <c r="CQ100" i="74"/>
  <c r="DH100" i="74"/>
  <c r="DY100" i="74"/>
  <c r="EP100" i="74"/>
  <c r="FG100" i="74"/>
  <c r="FX100" i="74"/>
  <c r="GO100" i="74"/>
  <c r="HF100" i="74"/>
  <c r="HW100" i="74"/>
  <c r="IN100" i="74"/>
  <c r="JE100" i="74"/>
  <c r="JV100" i="74"/>
  <c r="KM100" i="74"/>
  <c r="LD100" i="74"/>
  <c r="J101" i="74"/>
  <c r="AA101" i="74"/>
  <c r="AR101" i="74"/>
  <c r="BI101" i="74"/>
  <c r="BZ101" i="74"/>
  <c r="CQ101" i="74"/>
  <c r="DH101" i="74"/>
  <c r="DY101" i="74"/>
  <c r="EP101" i="74"/>
  <c r="FG101" i="74"/>
  <c r="FX101" i="74"/>
  <c r="GO101" i="74"/>
  <c r="HF101" i="74"/>
  <c r="HW101" i="74"/>
  <c r="IN101" i="74"/>
  <c r="JE101" i="74"/>
  <c r="JV101" i="74"/>
  <c r="KM101" i="74"/>
  <c r="LD101" i="74"/>
  <c r="J102" i="74"/>
  <c r="AA102" i="74"/>
  <c r="AR102" i="74"/>
  <c r="BI102" i="74"/>
  <c r="BZ102" i="74"/>
  <c r="CQ102" i="74"/>
  <c r="DH102" i="74"/>
  <c r="DY102" i="74"/>
  <c r="EP102" i="74"/>
  <c r="FG102" i="74"/>
  <c r="FX102" i="74"/>
  <c r="GO102" i="74"/>
  <c r="HF102" i="74"/>
  <c r="HW102" i="74"/>
  <c r="IN102" i="74"/>
  <c r="JE102" i="74"/>
  <c r="JV102" i="74"/>
  <c r="KM102" i="74"/>
  <c r="LD102" i="74"/>
  <c r="J103" i="74"/>
  <c r="AA103" i="74"/>
  <c r="AR103" i="74"/>
  <c r="BI103" i="74"/>
  <c r="BZ103" i="74"/>
  <c r="CQ103" i="74"/>
  <c r="DH103" i="74"/>
  <c r="DY103" i="74"/>
  <c r="EP103" i="74"/>
  <c r="FG103" i="74"/>
  <c r="FX103" i="74"/>
  <c r="GO103" i="74"/>
  <c r="HF103" i="74"/>
  <c r="HW103" i="74"/>
  <c r="IN103" i="74"/>
  <c r="JE103" i="74"/>
  <c r="JV103" i="74"/>
  <c r="KM103" i="74"/>
  <c r="LD103" i="74"/>
  <c r="J104" i="74"/>
  <c r="AA104" i="74"/>
  <c r="AR104" i="74"/>
  <c r="BI104" i="74"/>
  <c r="BZ104" i="74"/>
  <c r="CQ104" i="74"/>
  <c r="DH104" i="74"/>
  <c r="DY104" i="74"/>
  <c r="EP104" i="74"/>
  <c r="FG104" i="74"/>
  <c r="FX104" i="74"/>
  <c r="GO104" i="74"/>
  <c r="HF104" i="74"/>
  <c r="HW104" i="74"/>
  <c r="IN104" i="74"/>
  <c r="JE104" i="74"/>
  <c r="JV104" i="74"/>
  <c r="KM104" i="74"/>
  <c r="LD104" i="74"/>
  <c r="J105" i="74"/>
  <c r="AA105" i="74"/>
  <c r="AR105" i="74"/>
  <c r="BI105" i="74"/>
  <c r="BZ105" i="74"/>
  <c r="CQ105" i="74"/>
  <c r="DH105" i="74"/>
  <c r="DY105" i="74"/>
  <c r="EP105" i="74"/>
  <c r="FG105" i="74"/>
  <c r="FX105" i="74"/>
  <c r="GO105" i="74"/>
  <c r="HF105" i="74"/>
  <c r="HW105" i="74"/>
  <c r="IN105" i="74"/>
  <c r="JE105" i="74"/>
  <c r="JV105" i="74"/>
  <c r="KM105" i="74"/>
  <c r="LD105" i="74"/>
  <c r="J106" i="74"/>
  <c r="V109" i="74"/>
  <c r="X109" i="74"/>
  <c r="AM109" i="74"/>
  <c r="AO109" i="74"/>
  <c r="BD109" i="74"/>
  <c r="BU109" i="74"/>
  <c r="CL109" i="74"/>
  <c r="DC109" i="74"/>
  <c r="DT109" i="74"/>
  <c r="EK109" i="74"/>
  <c r="FB109" i="74"/>
  <c r="FS109" i="74"/>
  <c r="GJ109" i="74"/>
  <c r="HA109" i="74"/>
  <c r="HR109" i="74"/>
  <c r="II109" i="74"/>
  <c r="IZ109" i="74"/>
  <c r="JQ109" i="74"/>
  <c r="KH109" i="74"/>
  <c r="KY109" i="74"/>
  <c r="LP109" i="74"/>
  <c r="P113" i="74"/>
  <c r="U113" i="74"/>
  <c r="W113" i="74"/>
  <c r="AL113" i="74"/>
  <c r="BC113" i="74"/>
  <c r="BT113" i="74"/>
  <c r="CK113" i="74"/>
  <c r="DB113" i="74"/>
  <c r="DS113" i="74"/>
  <c r="EJ113" i="74"/>
  <c r="FA113" i="74"/>
  <c r="FR113" i="74"/>
  <c r="GI113" i="74"/>
  <c r="GZ113" i="74"/>
  <c r="HQ113" i="74"/>
  <c r="IH113" i="74"/>
  <c r="IY113" i="74"/>
  <c r="JP113" i="74"/>
  <c r="KG113" i="74"/>
  <c r="KX113" i="74"/>
  <c r="LO113" i="74"/>
  <c r="J116" i="74"/>
  <c r="O116" i="74"/>
  <c r="AA116" i="74"/>
  <c r="AF116" i="74"/>
  <c r="AR116" i="74"/>
  <c r="AW116" i="74"/>
  <c r="BI116" i="74"/>
  <c r="BN116" i="74"/>
  <c r="BZ116" i="74"/>
  <c r="CE116" i="74"/>
  <c r="CQ116" i="74"/>
  <c r="CV116" i="74"/>
  <c r="DH116" i="74"/>
  <c r="DM116" i="74"/>
  <c r="DY116" i="74"/>
  <c r="ED116" i="74"/>
  <c r="EP116" i="74"/>
  <c r="EU116" i="74"/>
  <c r="FG116" i="74"/>
  <c r="FL116" i="74"/>
  <c r="FX116" i="74"/>
  <c r="GC116" i="74"/>
  <c r="GO116" i="74"/>
  <c r="GT116" i="74"/>
  <c r="HF116" i="74"/>
  <c r="HK116" i="74"/>
  <c r="HW116" i="74"/>
  <c r="IB116" i="74"/>
  <c r="IN116" i="74"/>
  <c r="IS116" i="74"/>
  <c r="JE116" i="74"/>
  <c r="JJ116" i="74"/>
  <c r="JV116" i="74"/>
  <c r="KA116" i="74"/>
  <c r="KM116" i="74"/>
  <c r="KR116" i="74"/>
  <c r="LD116" i="74"/>
  <c r="LI116" i="74"/>
  <c r="J117" i="74"/>
  <c r="AA117" i="74"/>
  <c r="AR117" i="74"/>
  <c r="BI117" i="74"/>
  <c r="BZ117" i="74"/>
  <c r="CQ117" i="74"/>
  <c r="DH117" i="74"/>
  <c r="DY117" i="74"/>
  <c r="EP117" i="74"/>
  <c r="FG117" i="74"/>
  <c r="FX117" i="74"/>
  <c r="GO117" i="74"/>
  <c r="HF117" i="74"/>
  <c r="HW117" i="74"/>
  <c r="IN117" i="74"/>
  <c r="JE117" i="74"/>
  <c r="JV117" i="74"/>
  <c r="KM117" i="74"/>
  <c r="LD117" i="74"/>
  <c r="J118" i="74"/>
  <c r="AA118" i="74"/>
  <c r="AR118" i="74"/>
  <c r="BI118" i="74"/>
  <c r="BZ118" i="74"/>
  <c r="CQ118" i="74"/>
  <c r="DH118" i="74"/>
  <c r="DY118" i="74"/>
  <c r="EP118" i="74"/>
  <c r="FG118" i="74"/>
  <c r="FX118" i="74"/>
  <c r="GO118" i="74"/>
  <c r="HF118" i="74"/>
  <c r="HW118" i="74"/>
  <c r="IN118" i="74"/>
  <c r="JE118" i="74"/>
  <c r="JV118" i="74"/>
  <c r="KM118" i="74"/>
  <c r="LD118" i="74"/>
  <c r="J119" i="74"/>
  <c r="AA119" i="74"/>
  <c r="AR119" i="74"/>
  <c r="BI119" i="74"/>
  <c r="BZ119" i="74"/>
  <c r="CQ119" i="74"/>
  <c r="DH119" i="74"/>
  <c r="DY119" i="74"/>
  <c r="EP119" i="74"/>
  <c r="FG119" i="74"/>
  <c r="FX119" i="74"/>
  <c r="GO119" i="74"/>
  <c r="HF119" i="74"/>
  <c r="HW119" i="74"/>
  <c r="IN119" i="74"/>
  <c r="JE119" i="74"/>
  <c r="JV119" i="74"/>
  <c r="KM119" i="74"/>
  <c r="LD119" i="74"/>
  <c r="AN113" i="74" l="1"/>
  <c r="AS92" i="74"/>
  <c r="BF109" i="74"/>
  <c r="AG113" i="74"/>
  <c r="AS63" i="74"/>
  <c r="BF80" i="74"/>
  <c r="AG84" i="74"/>
  <c r="AN84" i="74"/>
  <c r="CR33" i="74"/>
  <c r="CM54" i="74"/>
  <c r="CF54" i="74"/>
  <c r="DE50" i="74"/>
  <c r="W84" i="74"/>
  <c r="BO54" i="74"/>
  <c r="IT24" i="74"/>
  <c r="GD24" i="74"/>
  <c r="DN24" i="74"/>
  <c r="AX24" i="74"/>
  <c r="LZ119" i="68"/>
  <c r="LU119" i="68"/>
  <c r="LZ118" i="68"/>
  <c r="LU118" i="68"/>
  <c r="LZ117" i="68"/>
  <c r="LU117" i="68"/>
  <c r="LZ116" i="68"/>
  <c r="LU116" i="68"/>
  <c r="LU105" i="68"/>
  <c r="LU104" i="68"/>
  <c r="LU103" i="68"/>
  <c r="LU102" i="68"/>
  <c r="LU101" i="68"/>
  <c r="LU100" i="68"/>
  <c r="LU99" i="68"/>
  <c r="LU98" i="68"/>
  <c r="LU97" i="68"/>
  <c r="LU96" i="68"/>
  <c r="LZ90" i="68"/>
  <c r="LU90" i="68"/>
  <c r="LZ89" i="68"/>
  <c r="LU89" i="68"/>
  <c r="LZ88" i="68"/>
  <c r="LU88" i="68"/>
  <c r="LZ87" i="68"/>
  <c r="LU87" i="68"/>
  <c r="LU76" i="68"/>
  <c r="LU75" i="68"/>
  <c r="LU74" i="68"/>
  <c r="LU73" i="68"/>
  <c r="LU72" i="68"/>
  <c r="LU71" i="68"/>
  <c r="LU70" i="68"/>
  <c r="LU69" i="68"/>
  <c r="LU68" i="68"/>
  <c r="LU67" i="68"/>
  <c r="LZ60" i="68"/>
  <c r="LU60" i="68"/>
  <c r="LZ59" i="68"/>
  <c r="LU59" i="68"/>
  <c r="LZ58" i="68"/>
  <c r="LU58" i="68"/>
  <c r="LZ57" i="68"/>
  <c r="LU57" i="68"/>
  <c r="LU46" i="68"/>
  <c r="LU45" i="68"/>
  <c r="LU44" i="68"/>
  <c r="LU43" i="68"/>
  <c r="LU42" i="68"/>
  <c r="LU41" i="68"/>
  <c r="LU40" i="68"/>
  <c r="LU39" i="68"/>
  <c r="LU38" i="68"/>
  <c r="LU37" i="68"/>
  <c r="LZ30" i="68"/>
  <c r="LU30" i="68"/>
  <c r="LZ29" i="68"/>
  <c r="LU29" i="68"/>
  <c r="LZ28" i="68"/>
  <c r="LU28" i="68"/>
  <c r="LZ27" i="68"/>
  <c r="LU27" i="68"/>
  <c r="LU16" i="68"/>
  <c r="LU15" i="68"/>
  <c r="LU14" i="68"/>
  <c r="LU13" i="68"/>
  <c r="LU12" i="68"/>
  <c r="LU11" i="68"/>
  <c r="LU10" i="68"/>
  <c r="LU9" i="68"/>
  <c r="LU8" i="68"/>
  <c r="LU7" i="68"/>
  <c r="LI119" i="68"/>
  <c r="LD119" i="68"/>
  <c r="LI118" i="68"/>
  <c r="LD118" i="68"/>
  <c r="LI117" i="68"/>
  <c r="LD117" i="68"/>
  <c r="LI116" i="68"/>
  <c r="LD116" i="68"/>
  <c r="LD105" i="68"/>
  <c r="LD104" i="68"/>
  <c r="LD103" i="68"/>
  <c r="LD102" i="68"/>
  <c r="LD101" i="68"/>
  <c r="LD100" i="68"/>
  <c r="LD99" i="68"/>
  <c r="LD98" i="68"/>
  <c r="LD97" i="68"/>
  <c r="LD96" i="68"/>
  <c r="LI90" i="68"/>
  <c r="LD90" i="68"/>
  <c r="LI89" i="68"/>
  <c r="LD89" i="68"/>
  <c r="LI88" i="68"/>
  <c r="LD88" i="68"/>
  <c r="LI87" i="68"/>
  <c r="LD87" i="68"/>
  <c r="LD76" i="68"/>
  <c r="LD75" i="68"/>
  <c r="LD74" i="68"/>
  <c r="LD73" i="68"/>
  <c r="LD72" i="68"/>
  <c r="LD71" i="68"/>
  <c r="LD70" i="68"/>
  <c r="LD69" i="68"/>
  <c r="LD68" i="68"/>
  <c r="LD67" i="68"/>
  <c r="LI60" i="68"/>
  <c r="LD60" i="68"/>
  <c r="LI59" i="68"/>
  <c r="LD59" i="68"/>
  <c r="LI58" i="68"/>
  <c r="LD58" i="68"/>
  <c r="LI57" i="68"/>
  <c r="LD57" i="68"/>
  <c r="LD46" i="68"/>
  <c r="LD45" i="68"/>
  <c r="LD44" i="68"/>
  <c r="LD43" i="68"/>
  <c r="LD42" i="68"/>
  <c r="LD41" i="68"/>
  <c r="LD40" i="68"/>
  <c r="LD39" i="68"/>
  <c r="LD38" i="68"/>
  <c r="LD37" i="68"/>
  <c r="LI30" i="68"/>
  <c r="LD30" i="68"/>
  <c r="LI29" i="68"/>
  <c r="LD29" i="68"/>
  <c r="LI28" i="68"/>
  <c r="LD28" i="68"/>
  <c r="LI27" i="68"/>
  <c r="LD27" i="68"/>
  <c r="LD16" i="68"/>
  <c r="LD15" i="68"/>
  <c r="LD14" i="68"/>
  <c r="LD13" i="68"/>
  <c r="LD12" i="68"/>
  <c r="LD11" i="68"/>
  <c r="LD10" i="68"/>
  <c r="LD9" i="68"/>
  <c r="LD8" i="68"/>
  <c r="LD7" i="68"/>
  <c r="KR119" i="68"/>
  <c r="KM119" i="68"/>
  <c r="KR118" i="68"/>
  <c r="KM118" i="68"/>
  <c r="KR117" i="68"/>
  <c r="KM117" i="68"/>
  <c r="KR116" i="68"/>
  <c r="KM116" i="68"/>
  <c r="KM105" i="68"/>
  <c r="KM104" i="68"/>
  <c r="KM103" i="68"/>
  <c r="KM102" i="68"/>
  <c r="KM101" i="68"/>
  <c r="KM100" i="68"/>
  <c r="KM99" i="68"/>
  <c r="KM98" i="68"/>
  <c r="KM97" i="68"/>
  <c r="KM96" i="68"/>
  <c r="KR90" i="68"/>
  <c r="KM90" i="68"/>
  <c r="KR89" i="68"/>
  <c r="KM89" i="68"/>
  <c r="KR88" i="68"/>
  <c r="KM88" i="68"/>
  <c r="KR87" i="68"/>
  <c r="KM87" i="68"/>
  <c r="KM76" i="68"/>
  <c r="KM75" i="68"/>
  <c r="KM74" i="68"/>
  <c r="KM73" i="68"/>
  <c r="KM72" i="68"/>
  <c r="KM71" i="68"/>
  <c r="KM70" i="68"/>
  <c r="KM69" i="68"/>
  <c r="KM68" i="68"/>
  <c r="KM67" i="68"/>
  <c r="KR60" i="68"/>
  <c r="KM60" i="68"/>
  <c r="KR59" i="68"/>
  <c r="KM59" i="68"/>
  <c r="KR58" i="68"/>
  <c r="KM58" i="68"/>
  <c r="KR57" i="68"/>
  <c r="KM57" i="68"/>
  <c r="KM46" i="68"/>
  <c r="KM45" i="68"/>
  <c r="KM44" i="68"/>
  <c r="KM43" i="68"/>
  <c r="KM42" i="68"/>
  <c r="KM41" i="68"/>
  <c r="KM40" i="68"/>
  <c r="KM39" i="68"/>
  <c r="KM38" i="68"/>
  <c r="KM37" i="68"/>
  <c r="KR30" i="68"/>
  <c r="KM30" i="68"/>
  <c r="KR29" i="68"/>
  <c r="KM29" i="68"/>
  <c r="KR28" i="68"/>
  <c r="KM28" i="68"/>
  <c r="KR27" i="68"/>
  <c r="KM27" i="68"/>
  <c r="KM16" i="68"/>
  <c r="KM15" i="68"/>
  <c r="KM14" i="68"/>
  <c r="KM13" i="68"/>
  <c r="KM12" i="68"/>
  <c r="KM11" i="68"/>
  <c r="KM10" i="68"/>
  <c r="KM9" i="68"/>
  <c r="KM8" i="68"/>
  <c r="KM7" i="68"/>
  <c r="KA119" i="68"/>
  <c r="JV119" i="68"/>
  <c r="KA118" i="68"/>
  <c r="JV118" i="68"/>
  <c r="KA117" i="68"/>
  <c r="JV117" i="68"/>
  <c r="KA116" i="68"/>
  <c r="JV116" i="68"/>
  <c r="JV105" i="68"/>
  <c r="JV104" i="68"/>
  <c r="JV103" i="68"/>
  <c r="JV102" i="68"/>
  <c r="JV101" i="68"/>
  <c r="JV100" i="68"/>
  <c r="JV99" i="68"/>
  <c r="JV98" i="68"/>
  <c r="JV97" i="68"/>
  <c r="JV96" i="68"/>
  <c r="KA90" i="68"/>
  <c r="JV90" i="68"/>
  <c r="KA89" i="68"/>
  <c r="JV89" i="68"/>
  <c r="KA88" i="68"/>
  <c r="JV88" i="68"/>
  <c r="KA87" i="68"/>
  <c r="JV87" i="68"/>
  <c r="JV76" i="68"/>
  <c r="JV75" i="68"/>
  <c r="JV74" i="68"/>
  <c r="JV73" i="68"/>
  <c r="JV72" i="68"/>
  <c r="JV71" i="68"/>
  <c r="JV70" i="68"/>
  <c r="JV69" i="68"/>
  <c r="JV68" i="68"/>
  <c r="JV67" i="68"/>
  <c r="KA60" i="68"/>
  <c r="JV60" i="68"/>
  <c r="KA59" i="68"/>
  <c r="JV59" i="68"/>
  <c r="KA58" i="68"/>
  <c r="JV58" i="68"/>
  <c r="KA57" i="68"/>
  <c r="JV57" i="68"/>
  <c r="JV46" i="68"/>
  <c r="JV45" i="68"/>
  <c r="JV44" i="68"/>
  <c r="JV43" i="68"/>
  <c r="JV42" i="68"/>
  <c r="JV41" i="68"/>
  <c r="JV40" i="68"/>
  <c r="JV39" i="68"/>
  <c r="JV38" i="68"/>
  <c r="JV37" i="68"/>
  <c r="KA30" i="68"/>
  <c r="JV30" i="68"/>
  <c r="KA29" i="68"/>
  <c r="JV29" i="68"/>
  <c r="KA28" i="68"/>
  <c r="JV28" i="68"/>
  <c r="KA27" i="68"/>
  <c r="JV27" i="68"/>
  <c r="JV16" i="68"/>
  <c r="JV15" i="68"/>
  <c r="JV14" i="68"/>
  <c r="JV13" i="68"/>
  <c r="JV12" i="68"/>
  <c r="JV11" i="68"/>
  <c r="JV10" i="68"/>
  <c r="JV9" i="68"/>
  <c r="JV8" i="68"/>
  <c r="JV7" i="68"/>
  <c r="JJ119" i="68"/>
  <c r="JE119" i="68"/>
  <c r="JJ118" i="68"/>
  <c r="JE118" i="68"/>
  <c r="JJ117" i="68"/>
  <c r="JE117" i="68"/>
  <c r="JJ116" i="68"/>
  <c r="JE116" i="68"/>
  <c r="JE105" i="68"/>
  <c r="JE104" i="68"/>
  <c r="JE103" i="68"/>
  <c r="JE102" i="68"/>
  <c r="JE101" i="68"/>
  <c r="JE100" i="68"/>
  <c r="JE99" i="68"/>
  <c r="JE98" i="68"/>
  <c r="JE97" i="68"/>
  <c r="JE96" i="68"/>
  <c r="JJ90" i="68"/>
  <c r="JE90" i="68"/>
  <c r="JJ89" i="68"/>
  <c r="JE89" i="68"/>
  <c r="JJ88" i="68"/>
  <c r="JE88" i="68"/>
  <c r="JJ87" i="68"/>
  <c r="JE87" i="68"/>
  <c r="JE76" i="68"/>
  <c r="JE75" i="68"/>
  <c r="JE74" i="68"/>
  <c r="JE73" i="68"/>
  <c r="JE72" i="68"/>
  <c r="JE71" i="68"/>
  <c r="JE70" i="68"/>
  <c r="JE69" i="68"/>
  <c r="JE68" i="68"/>
  <c r="JE67" i="68"/>
  <c r="JJ60" i="68"/>
  <c r="JE60" i="68"/>
  <c r="JJ59" i="68"/>
  <c r="JE59" i="68"/>
  <c r="JJ58" i="68"/>
  <c r="JE58" i="68"/>
  <c r="JJ57" i="68"/>
  <c r="JE57" i="68"/>
  <c r="JE46" i="68"/>
  <c r="JE45" i="68"/>
  <c r="JE44" i="68"/>
  <c r="JE43" i="68"/>
  <c r="JE42" i="68"/>
  <c r="JE41" i="68"/>
  <c r="JE40" i="68"/>
  <c r="JE39" i="68"/>
  <c r="JE38" i="68"/>
  <c r="JE37" i="68"/>
  <c r="JJ30" i="68"/>
  <c r="JE30" i="68"/>
  <c r="JJ29" i="68"/>
  <c r="JE29" i="68"/>
  <c r="JJ28" i="68"/>
  <c r="JE28" i="68"/>
  <c r="JJ27" i="68"/>
  <c r="JE27" i="68"/>
  <c r="JE16" i="68"/>
  <c r="JE15" i="68"/>
  <c r="JE14" i="68"/>
  <c r="JE13" i="68"/>
  <c r="JE12" i="68"/>
  <c r="JE11" i="68"/>
  <c r="JE10" i="68"/>
  <c r="JE9" i="68"/>
  <c r="JE8" i="68"/>
  <c r="JE7" i="68"/>
  <c r="IS119" i="68"/>
  <c r="IN119" i="68"/>
  <c r="IS118" i="68"/>
  <c r="IN118" i="68"/>
  <c r="IS117" i="68"/>
  <c r="IN117" i="68"/>
  <c r="IS116" i="68"/>
  <c r="IN116" i="68"/>
  <c r="IN105" i="68"/>
  <c r="IN104" i="68"/>
  <c r="IN103" i="68"/>
  <c r="IN102" i="68"/>
  <c r="IN101" i="68"/>
  <c r="IN100" i="68"/>
  <c r="IN99" i="68"/>
  <c r="IN98" i="68"/>
  <c r="IN97" i="68"/>
  <c r="IN96" i="68"/>
  <c r="IS90" i="68"/>
  <c r="IN90" i="68"/>
  <c r="IS89" i="68"/>
  <c r="IN89" i="68"/>
  <c r="IS88" i="68"/>
  <c r="IN88" i="68"/>
  <c r="IS87" i="68"/>
  <c r="IN87" i="68"/>
  <c r="IN76" i="68"/>
  <c r="IN75" i="68"/>
  <c r="IN74" i="68"/>
  <c r="IN73" i="68"/>
  <c r="IN72" i="68"/>
  <c r="IN71" i="68"/>
  <c r="IN70" i="68"/>
  <c r="IN69" i="68"/>
  <c r="IN68" i="68"/>
  <c r="IN67" i="68"/>
  <c r="IS60" i="68"/>
  <c r="IN60" i="68"/>
  <c r="IS59" i="68"/>
  <c r="IN59" i="68"/>
  <c r="IS58" i="68"/>
  <c r="IN58" i="68"/>
  <c r="IS57" i="68"/>
  <c r="IN57" i="68"/>
  <c r="IN46" i="68"/>
  <c r="IN45" i="68"/>
  <c r="IN44" i="68"/>
  <c r="IN43" i="68"/>
  <c r="IN42" i="68"/>
  <c r="IN41" i="68"/>
  <c r="IN40" i="68"/>
  <c r="IN39" i="68"/>
  <c r="IN38" i="68"/>
  <c r="IN37" i="68"/>
  <c r="IS30" i="68"/>
  <c r="IN30" i="68"/>
  <c r="IS29" i="68"/>
  <c r="IN29" i="68"/>
  <c r="IS28" i="68"/>
  <c r="IN28" i="68"/>
  <c r="IS27" i="68"/>
  <c r="IN27" i="68"/>
  <c r="IN16" i="68"/>
  <c r="IN15" i="68"/>
  <c r="IN14" i="68"/>
  <c r="IN13" i="68"/>
  <c r="IN12" i="68"/>
  <c r="IN11" i="68"/>
  <c r="IN10" i="68"/>
  <c r="IN9" i="68"/>
  <c r="IN8" i="68"/>
  <c r="IN7" i="68"/>
  <c r="IB119" i="68"/>
  <c r="HW119" i="68"/>
  <c r="IB118" i="68"/>
  <c r="HW118" i="68"/>
  <c r="IB117" i="68"/>
  <c r="HW117" i="68"/>
  <c r="IB116" i="68"/>
  <c r="HW116" i="68"/>
  <c r="HW105" i="68"/>
  <c r="HW104" i="68"/>
  <c r="HW103" i="68"/>
  <c r="HW102" i="68"/>
  <c r="HW101" i="68"/>
  <c r="HW100" i="68"/>
  <c r="HW99" i="68"/>
  <c r="HW98" i="68"/>
  <c r="HW97" i="68"/>
  <c r="HW96" i="68"/>
  <c r="IB90" i="68"/>
  <c r="HW90" i="68"/>
  <c r="IB89" i="68"/>
  <c r="HW89" i="68"/>
  <c r="IB88" i="68"/>
  <c r="HW88" i="68"/>
  <c r="IB87" i="68"/>
  <c r="HW87" i="68"/>
  <c r="HW76" i="68"/>
  <c r="HW75" i="68"/>
  <c r="HW74" i="68"/>
  <c r="HW73" i="68"/>
  <c r="HW72" i="68"/>
  <c r="HW71" i="68"/>
  <c r="HW70" i="68"/>
  <c r="HW69" i="68"/>
  <c r="HW68" i="68"/>
  <c r="HW67" i="68"/>
  <c r="IB60" i="68"/>
  <c r="HW60" i="68"/>
  <c r="IB59" i="68"/>
  <c r="HW59" i="68"/>
  <c r="IB58" i="68"/>
  <c r="HW58" i="68"/>
  <c r="IB57" i="68"/>
  <c r="HW57" i="68"/>
  <c r="HW46" i="68"/>
  <c r="HW45" i="68"/>
  <c r="HW44" i="68"/>
  <c r="HW43" i="68"/>
  <c r="HW42" i="68"/>
  <c r="HW41" i="68"/>
  <c r="HW40" i="68"/>
  <c r="HW39" i="68"/>
  <c r="HW38" i="68"/>
  <c r="HW37" i="68"/>
  <c r="IB30" i="68"/>
  <c r="HW30" i="68"/>
  <c r="IB29" i="68"/>
  <c r="HW29" i="68"/>
  <c r="IB28" i="68"/>
  <c r="HW28" i="68"/>
  <c r="IB27" i="68"/>
  <c r="HW27" i="68"/>
  <c r="HW16" i="68"/>
  <c r="HW15" i="68"/>
  <c r="HW14" i="68"/>
  <c r="HW13" i="68"/>
  <c r="HW12" i="68"/>
  <c r="HW11" i="68"/>
  <c r="HW10" i="68"/>
  <c r="HW9" i="68"/>
  <c r="HW8" i="68"/>
  <c r="HW7" i="68"/>
  <c r="HK119" i="68"/>
  <c r="HF119" i="68"/>
  <c r="HK118" i="68"/>
  <c r="HF118" i="68"/>
  <c r="HK117" i="68"/>
  <c r="HF117" i="68"/>
  <c r="HK116" i="68"/>
  <c r="HF116" i="68"/>
  <c r="HF105" i="68"/>
  <c r="HF104" i="68"/>
  <c r="HF103" i="68"/>
  <c r="HF102" i="68"/>
  <c r="HF101" i="68"/>
  <c r="HF100" i="68"/>
  <c r="HF99" i="68"/>
  <c r="HF98" i="68"/>
  <c r="HF97" i="68"/>
  <c r="HF96" i="68"/>
  <c r="HK90" i="68"/>
  <c r="HF90" i="68"/>
  <c r="HK89" i="68"/>
  <c r="HF89" i="68"/>
  <c r="HK88" i="68"/>
  <c r="HF88" i="68"/>
  <c r="HK87" i="68"/>
  <c r="HF87" i="68"/>
  <c r="HF76" i="68"/>
  <c r="HF75" i="68"/>
  <c r="HF74" i="68"/>
  <c r="HF73" i="68"/>
  <c r="HF72" i="68"/>
  <c r="HF71" i="68"/>
  <c r="HF70" i="68"/>
  <c r="HF69" i="68"/>
  <c r="HF68" i="68"/>
  <c r="HF67" i="68"/>
  <c r="HK60" i="68"/>
  <c r="HF60" i="68"/>
  <c r="HK59" i="68"/>
  <c r="HF59" i="68"/>
  <c r="HK58" i="68"/>
  <c r="HF58" i="68"/>
  <c r="HK57" i="68"/>
  <c r="HF57" i="68"/>
  <c r="HF46" i="68"/>
  <c r="HF45" i="68"/>
  <c r="HF44" i="68"/>
  <c r="HF43" i="68"/>
  <c r="HF42" i="68"/>
  <c r="HF41" i="68"/>
  <c r="HF40" i="68"/>
  <c r="HF39" i="68"/>
  <c r="HF38" i="68"/>
  <c r="HF37" i="68"/>
  <c r="HK30" i="68"/>
  <c r="HF30" i="68"/>
  <c r="HK29" i="68"/>
  <c r="HF29" i="68"/>
  <c r="HK28" i="68"/>
  <c r="HF28" i="68"/>
  <c r="HK27" i="68"/>
  <c r="HF27" i="68"/>
  <c r="HF16" i="68"/>
  <c r="HF15" i="68"/>
  <c r="HF14" i="68"/>
  <c r="HF13" i="68"/>
  <c r="HF12" i="68"/>
  <c r="HF11" i="68"/>
  <c r="HF10" i="68"/>
  <c r="HF9" i="68"/>
  <c r="HF8" i="68"/>
  <c r="HF7" i="68"/>
  <c r="GT119" i="68"/>
  <c r="GO119" i="68"/>
  <c r="GT118" i="68"/>
  <c r="GO118" i="68"/>
  <c r="GT117" i="68"/>
  <c r="GO117" i="68"/>
  <c r="GT116" i="68"/>
  <c r="GO116" i="68"/>
  <c r="GO105" i="68"/>
  <c r="GO104" i="68"/>
  <c r="GO103" i="68"/>
  <c r="GO102" i="68"/>
  <c r="GO101" i="68"/>
  <c r="GO100" i="68"/>
  <c r="GO99" i="68"/>
  <c r="GO98" i="68"/>
  <c r="GO97" i="68"/>
  <c r="GO96" i="68"/>
  <c r="GT90" i="68"/>
  <c r="GO90" i="68"/>
  <c r="GT89" i="68"/>
  <c r="GO89" i="68"/>
  <c r="GT88" i="68"/>
  <c r="GO88" i="68"/>
  <c r="GT87" i="68"/>
  <c r="GO87" i="68"/>
  <c r="GO76" i="68"/>
  <c r="GO75" i="68"/>
  <c r="GO74" i="68"/>
  <c r="GO73" i="68"/>
  <c r="GO72" i="68"/>
  <c r="GO71" i="68"/>
  <c r="GO70" i="68"/>
  <c r="GO69" i="68"/>
  <c r="GO68" i="68"/>
  <c r="GO67" i="68"/>
  <c r="GT60" i="68"/>
  <c r="GO60" i="68"/>
  <c r="GT59" i="68"/>
  <c r="GO59" i="68"/>
  <c r="GT58" i="68"/>
  <c r="GO58" i="68"/>
  <c r="GT57" i="68"/>
  <c r="GO57" i="68"/>
  <c r="GO46" i="68"/>
  <c r="GO45" i="68"/>
  <c r="GO44" i="68"/>
  <c r="GO43" i="68"/>
  <c r="GO42" i="68"/>
  <c r="GO41" i="68"/>
  <c r="GO40" i="68"/>
  <c r="GO39" i="68"/>
  <c r="GO38" i="68"/>
  <c r="GO37" i="68"/>
  <c r="GT30" i="68"/>
  <c r="GO30" i="68"/>
  <c r="GT29" i="68"/>
  <c r="GO29" i="68"/>
  <c r="GT28" i="68"/>
  <c r="GO28" i="68"/>
  <c r="GT27" i="68"/>
  <c r="GO27" i="68"/>
  <c r="GO16" i="68"/>
  <c r="GO15" i="68"/>
  <c r="GO14" i="68"/>
  <c r="GO13" i="68"/>
  <c r="GO12" i="68"/>
  <c r="GO11" i="68"/>
  <c r="GO10" i="68"/>
  <c r="GO9" i="68"/>
  <c r="GO8" i="68"/>
  <c r="GO7" i="68"/>
  <c r="GC119" i="68"/>
  <c r="FX119" i="68"/>
  <c r="GC118" i="68"/>
  <c r="FX118" i="68"/>
  <c r="GC117" i="68"/>
  <c r="FX117" i="68"/>
  <c r="GC116" i="68"/>
  <c r="FX116" i="68"/>
  <c r="FX105" i="68"/>
  <c r="FX104" i="68"/>
  <c r="FX103" i="68"/>
  <c r="FX102" i="68"/>
  <c r="FX101" i="68"/>
  <c r="FX100" i="68"/>
  <c r="FX99" i="68"/>
  <c r="FX98" i="68"/>
  <c r="FX97" i="68"/>
  <c r="FX96" i="68"/>
  <c r="GC90" i="68"/>
  <c r="FX90" i="68"/>
  <c r="GC89" i="68"/>
  <c r="FX89" i="68"/>
  <c r="GC88" i="68"/>
  <c r="FX88" i="68"/>
  <c r="GC87" i="68"/>
  <c r="FX87" i="68"/>
  <c r="FX76" i="68"/>
  <c r="FX75" i="68"/>
  <c r="FX74" i="68"/>
  <c r="FX73" i="68"/>
  <c r="FX72" i="68"/>
  <c r="FX71" i="68"/>
  <c r="FX70" i="68"/>
  <c r="FX69" i="68"/>
  <c r="FX68" i="68"/>
  <c r="FX67" i="68"/>
  <c r="GC60" i="68"/>
  <c r="FX60" i="68"/>
  <c r="GC59" i="68"/>
  <c r="FX59" i="68"/>
  <c r="GC58" i="68"/>
  <c r="FX58" i="68"/>
  <c r="GC57" i="68"/>
  <c r="FX57" i="68"/>
  <c r="FX46" i="68"/>
  <c r="FX45" i="68"/>
  <c r="FX44" i="68"/>
  <c r="FX43" i="68"/>
  <c r="FX42" i="68"/>
  <c r="FX41" i="68"/>
  <c r="FX40" i="68"/>
  <c r="FX39" i="68"/>
  <c r="FX38" i="68"/>
  <c r="FX37" i="68"/>
  <c r="GC30" i="68"/>
  <c r="FX30" i="68"/>
  <c r="GC29" i="68"/>
  <c r="FX29" i="68"/>
  <c r="GC28" i="68"/>
  <c r="FX28" i="68"/>
  <c r="GC27" i="68"/>
  <c r="FX27" i="68"/>
  <c r="FX16" i="68"/>
  <c r="FX15" i="68"/>
  <c r="FX14" i="68"/>
  <c r="FX13" i="68"/>
  <c r="FX12" i="68"/>
  <c r="FX11" i="68"/>
  <c r="FX10" i="68"/>
  <c r="FX9" i="68"/>
  <c r="FX8" i="68"/>
  <c r="FX7" i="68"/>
  <c r="FL119" i="68"/>
  <c r="FG119" i="68"/>
  <c r="FL118" i="68"/>
  <c r="FG118" i="68"/>
  <c r="FL117" i="68"/>
  <c r="FG117" i="68"/>
  <c r="FL116" i="68"/>
  <c r="FG116" i="68"/>
  <c r="FG105" i="68"/>
  <c r="FG104" i="68"/>
  <c r="FG103" i="68"/>
  <c r="FG102" i="68"/>
  <c r="FG101" i="68"/>
  <c r="FG100" i="68"/>
  <c r="FG99" i="68"/>
  <c r="FG98" i="68"/>
  <c r="FG97" i="68"/>
  <c r="FG96" i="68"/>
  <c r="FL90" i="68"/>
  <c r="FG90" i="68"/>
  <c r="FL89" i="68"/>
  <c r="FG89" i="68"/>
  <c r="FL88" i="68"/>
  <c r="FG88" i="68"/>
  <c r="FL87" i="68"/>
  <c r="FG87" i="68"/>
  <c r="FG76" i="68"/>
  <c r="FG75" i="68"/>
  <c r="FG74" i="68"/>
  <c r="FG73" i="68"/>
  <c r="FG72" i="68"/>
  <c r="FG71" i="68"/>
  <c r="FG70" i="68"/>
  <c r="FG69" i="68"/>
  <c r="FG68" i="68"/>
  <c r="FG67" i="68"/>
  <c r="FL60" i="68"/>
  <c r="FG60" i="68"/>
  <c r="FL59" i="68"/>
  <c r="FG59" i="68"/>
  <c r="FL58" i="68"/>
  <c r="FG58" i="68"/>
  <c r="FL57" i="68"/>
  <c r="FG57" i="68"/>
  <c r="FG46" i="68"/>
  <c r="FG45" i="68"/>
  <c r="FG44" i="68"/>
  <c r="FG43" i="68"/>
  <c r="FG42" i="68"/>
  <c r="FG41" i="68"/>
  <c r="FG40" i="68"/>
  <c r="FG39" i="68"/>
  <c r="FG38" i="68"/>
  <c r="FG37" i="68"/>
  <c r="FL30" i="68"/>
  <c r="FG30" i="68"/>
  <c r="FL29" i="68"/>
  <c r="FG29" i="68"/>
  <c r="FL28" i="68"/>
  <c r="FG28" i="68"/>
  <c r="FL27" i="68"/>
  <c r="FG27" i="68"/>
  <c r="FG16" i="68"/>
  <c r="FG15" i="68"/>
  <c r="FG14" i="68"/>
  <c r="FG13" i="68"/>
  <c r="FG12" i="68"/>
  <c r="FG11" i="68"/>
  <c r="FG10" i="68"/>
  <c r="FG9" i="68"/>
  <c r="FG8" i="68"/>
  <c r="FG7" i="68"/>
  <c r="EU119" i="68"/>
  <c r="EP119" i="68"/>
  <c r="EU118" i="68"/>
  <c r="EP118" i="68"/>
  <c r="EU117" i="68"/>
  <c r="EP117" i="68"/>
  <c r="EU116" i="68"/>
  <c r="EP116" i="68"/>
  <c r="EP105" i="68"/>
  <c r="EP104" i="68"/>
  <c r="EP103" i="68"/>
  <c r="EP102" i="68"/>
  <c r="EP101" i="68"/>
  <c r="EP100" i="68"/>
  <c r="EP99" i="68"/>
  <c r="EP98" i="68"/>
  <c r="EP97" i="68"/>
  <c r="EP96" i="68"/>
  <c r="EU90" i="68"/>
  <c r="EP90" i="68"/>
  <c r="EU89" i="68"/>
  <c r="EP89" i="68"/>
  <c r="EU88" i="68"/>
  <c r="EP88" i="68"/>
  <c r="EU87" i="68"/>
  <c r="EP87" i="68"/>
  <c r="EP76" i="68"/>
  <c r="EP75" i="68"/>
  <c r="EP74" i="68"/>
  <c r="EP73" i="68"/>
  <c r="EP72" i="68"/>
  <c r="EP71" i="68"/>
  <c r="EP70" i="68"/>
  <c r="EP69" i="68"/>
  <c r="EP68" i="68"/>
  <c r="EP67" i="68"/>
  <c r="EU60" i="68"/>
  <c r="EP60" i="68"/>
  <c r="EU59" i="68"/>
  <c r="EP59" i="68"/>
  <c r="EU58" i="68"/>
  <c r="EP58" i="68"/>
  <c r="EU57" i="68"/>
  <c r="EP57" i="68"/>
  <c r="EP46" i="68"/>
  <c r="EP45" i="68"/>
  <c r="EP44" i="68"/>
  <c r="EP43" i="68"/>
  <c r="EP42" i="68"/>
  <c r="EP41" i="68"/>
  <c r="EP40" i="68"/>
  <c r="EP39" i="68"/>
  <c r="EP38" i="68"/>
  <c r="EP37" i="68"/>
  <c r="EU30" i="68"/>
  <c r="EP30" i="68"/>
  <c r="EU29" i="68"/>
  <c r="EP29" i="68"/>
  <c r="EU28" i="68"/>
  <c r="EP28" i="68"/>
  <c r="EU27" i="68"/>
  <c r="EP27" i="68"/>
  <c r="EP16" i="68"/>
  <c r="EP15" i="68"/>
  <c r="EP14" i="68"/>
  <c r="EP13" i="68"/>
  <c r="EP12" i="68"/>
  <c r="EP11" i="68"/>
  <c r="EP10" i="68"/>
  <c r="EP9" i="68"/>
  <c r="EP8" i="68"/>
  <c r="EP7" i="68"/>
  <c r="ED119" i="68"/>
  <c r="DY119" i="68"/>
  <c r="ED118" i="68"/>
  <c r="DY118" i="68"/>
  <c r="ED117" i="68"/>
  <c r="DY117" i="68"/>
  <c r="ED116" i="68"/>
  <c r="DY116" i="68"/>
  <c r="DY105" i="68"/>
  <c r="DY104" i="68"/>
  <c r="DY103" i="68"/>
  <c r="DY102" i="68"/>
  <c r="DY101" i="68"/>
  <c r="DY100" i="68"/>
  <c r="DY99" i="68"/>
  <c r="DY98" i="68"/>
  <c r="DY97" i="68"/>
  <c r="DY96" i="68"/>
  <c r="ED90" i="68"/>
  <c r="DY90" i="68"/>
  <c r="ED89" i="68"/>
  <c r="DY89" i="68"/>
  <c r="ED88" i="68"/>
  <c r="DY88" i="68"/>
  <c r="ED87" i="68"/>
  <c r="DY87" i="68"/>
  <c r="DY76" i="68"/>
  <c r="DY75" i="68"/>
  <c r="DY74" i="68"/>
  <c r="DY73" i="68"/>
  <c r="DY72" i="68"/>
  <c r="DY71" i="68"/>
  <c r="DY70" i="68"/>
  <c r="DY69" i="68"/>
  <c r="DY68" i="68"/>
  <c r="DY67" i="68"/>
  <c r="ED60" i="68"/>
  <c r="DY60" i="68"/>
  <c r="ED59" i="68"/>
  <c r="DY59" i="68"/>
  <c r="ED58" i="68"/>
  <c r="DY58" i="68"/>
  <c r="ED57" i="68"/>
  <c r="DY57" i="68"/>
  <c r="DY46" i="68"/>
  <c r="DY45" i="68"/>
  <c r="DY44" i="68"/>
  <c r="DY43" i="68"/>
  <c r="DY42" i="68"/>
  <c r="DY41" i="68"/>
  <c r="DY40" i="68"/>
  <c r="DY39" i="68"/>
  <c r="DY38" i="68"/>
  <c r="DY37" i="68"/>
  <c r="ED30" i="68"/>
  <c r="DY30" i="68"/>
  <c r="ED29" i="68"/>
  <c r="DY29" i="68"/>
  <c r="ED28" i="68"/>
  <c r="DY28" i="68"/>
  <c r="ED27" i="68"/>
  <c r="DY27" i="68"/>
  <c r="DY16" i="68"/>
  <c r="DY15" i="68"/>
  <c r="DY14" i="68"/>
  <c r="DY13" i="68"/>
  <c r="DY12" i="68"/>
  <c r="DY11" i="68"/>
  <c r="DY10" i="68"/>
  <c r="DY9" i="68"/>
  <c r="DY8" i="68"/>
  <c r="DY7" i="68"/>
  <c r="DM119" i="68"/>
  <c r="DH119" i="68"/>
  <c r="DM118" i="68"/>
  <c r="DH118" i="68"/>
  <c r="DM117" i="68"/>
  <c r="DH117" i="68"/>
  <c r="DM116" i="68"/>
  <c r="DH116" i="68"/>
  <c r="DH105" i="68"/>
  <c r="DH104" i="68"/>
  <c r="DH103" i="68"/>
  <c r="DH102" i="68"/>
  <c r="DH101" i="68"/>
  <c r="DH100" i="68"/>
  <c r="DH99" i="68"/>
  <c r="DH98" i="68"/>
  <c r="DH97" i="68"/>
  <c r="DH96" i="68"/>
  <c r="DM90" i="68"/>
  <c r="DH90" i="68"/>
  <c r="DM89" i="68"/>
  <c r="DH89" i="68"/>
  <c r="DM88" i="68"/>
  <c r="DH88" i="68"/>
  <c r="DM87" i="68"/>
  <c r="DH87" i="68"/>
  <c r="DH76" i="68"/>
  <c r="DH75" i="68"/>
  <c r="DH74" i="68"/>
  <c r="DH73" i="68"/>
  <c r="DH72" i="68"/>
  <c r="DH71" i="68"/>
  <c r="DH70" i="68"/>
  <c r="DH69" i="68"/>
  <c r="DH68" i="68"/>
  <c r="DH67" i="68"/>
  <c r="DM60" i="68"/>
  <c r="DH60" i="68"/>
  <c r="DM59" i="68"/>
  <c r="DH59" i="68"/>
  <c r="DM58" i="68"/>
  <c r="DH58" i="68"/>
  <c r="DM57" i="68"/>
  <c r="DH57" i="68"/>
  <c r="DH46" i="68"/>
  <c r="DH45" i="68"/>
  <c r="DH44" i="68"/>
  <c r="DH43" i="68"/>
  <c r="DH42" i="68"/>
  <c r="DH41" i="68"/>
  <c r="DH40" i="68"/>
  <c r="DH39" i="68"/>
  <c r="DH38" i="68"/>
  <c r="DH37" i="68"/>
  <c r="DM30" i="68"/>
  <c r="DH30" i="68"/>
  <c r="DM29" i="68"/>
  <c r="DH29" i="68"/>
  <c r="DM28" i="68"/>
  <c r="DH28" i="68"/>
  <c r="DM27" i="68"/>
  <c r="DH27" i="68"/>
  <c r="DH16" i="68"/>
  <c r="DH15" i="68"/>
  <c r="DH14" i="68"/>
  <c r="DH13" i="68"/>
  <c r="DH12" i="68"/>
  <c r="DH11" i="68"/>
  <c r="DH10" i="68"/>
  <c r="DH9" i="68"/>
  <c r="DH8" i="68"/>
  <c r="DH7" i="68"/>
  <c r="CV119" i="68"/>
  <c r="CQ119" i="68"/>
  <c r="CV118" i="68"/>
  <c r="CQ118" i="68"/>
  <c r="CV117" i="68"/>
  <c r="CQ117" i="68"/>
  <c r="CV116" i="68"/>
  <c r="CQ116" i="68"/>
  <c r="CQ105" i="68"/>
  <c r="CQ104" i="68"/>
  <c r="CQ103" i="68"/>
  <c r="CQ102" i="68"/>
  <c r="CQ101" i="68"/>
  <c r="CQ100" i="68"/>
  <c r="CQ99" i="68"/>
  <c r="CQ98" i="68"/>
  <c r="CQ97" i="68"/>
  <c r="CQ96" i="68"/>
  <c r="CV90" i="68"/>
  <c r="CQ90" i="68"/>
  <c r="CV89" i="68"/>
  <c r="CQ89" i="68"/>
  <c r="CV88" i="68"/>
  <c r="CQ88" i="68"/>
  <c r="CV87" i="68"/>
  <c r="CQ87" i="68"/>
  <c r="CQ76" i="68"/>
  <c r="CQ75" i="68"/>
  <c r="CQ74" i="68"/>
  <c r="CQ73" i="68"/>
  <c r="CQ72" i="68"/>
  <c r="CQ71" i="68"/>
  <c r="CQ70" i="68"/>
  <c r="CQ69" i="68"/>
  <c r="CQ68" i="68"/>
  <c r="CQ67" i="68"/>
  <c r="CV60" i="68"/>
  <c r="CQ60" i="68"/>
  <c r="CV59" i="68"/>
  <c r="CQ59" i="68"/>
  <c r="CV58" i="68"/>
  <c r="CQ58" i="68"/>
  <c r="CV57" i="68"/>
  <c r="CQ57" i="68"/>
  <c r="CQ46" i="68"/>
  <c r="CQ45" i="68"/>
  <c r="CQ44" i="68"/>
  <c r="CQ43" i="68"/>
  <c r="CQ42" i="68"/>
  <c r="CQ41" i="68"/>
  <c r="CQ40" i="68"/>
  <c r="CQ39" i="68"/>
  <c r="CQ38" i="68"/>
  <c r="CQ37" i="68"/>
  <c r="CV30" i="68"/>
  <c r="CQ30" i="68"/>
  <c r="CV29" i="68"/>
  <c r="CQ29" i="68"/>
  <c r="CV28" i="68"/>
  <c r="CQ28" i="68"/>
  <c r="CV27" i="68"/>
  <c r="CQ27" i="68"/>
  <c r="CQ16" i="68"/>
  <c r="CQ15" i="68"/>
  <c r="CQ14" i="68"/>
  <c r="CQ13" i="68"/>
  <c r="CQ12" i="68"/>
  <c r="CQ11" i="68"/>
  <c r="CQ10" i="68"/>
  <c r="CQ9" i="68"/>
  <c r="CQ8" i="68"/>
  <c r="CQ7" i="68"/>
  <c r="CE119" i="68"/>
  <c r="BZ119" i="68"/>
  <c r="CE118" i="68"/>
  <c r="BZ118" i="68"/>
  <c r="CE117" i="68"/>
  <c r="BZ117" i="68"/>
  <c r="CE116" i="68"/>
  <c r="BZ116" i="68"/>
  <c r="BZ105" i="68"/>
  <c r="BZ104" i="68"/>
  <c r="BZ103" i="68"/>
  <c r="BZ102" i="68"/>
  <c r="BZ101" i="68"/>
  <c r="BZ100" i="68"/>
  <c r="BZ99" i="68"/>
  <c r="BZ98" i="68"/>
  <c r="BZ97" i="68"/>
  <c r="BZ96" i="68"/>
  <c r="CE90" i="68"/>
  <c r="BZ90" i="68"/>
  <c r="CE89" i="68"/>
  <c r="BZ89" i="68"/>
  <c r="CE88" i="68"/>
  <c r="BZ88" i="68"/>
  <c r="CE87" i="68"/>
  <c r="BZ87" i="68"/>
  <c r="BZ76" i="68"/>
  <c r="BZ75" i="68"/>
  <c r="BZ74" i="68"/>
  <c r="BZ73" i="68"/>
  <c r="BZ72" i="68"/>
  <c r="BZ71" i="68"/>
  <c r="BZ70" i="68"/>
  <c r="BZ69" i="68"/>
  <c r="BZ68" i="68"/>
  <c r="BZ67" i="68"/>
  <c r="CE60" i="68"/>
  <c r="BZ60" i="68"/>
  <c r="CE59" i="68"/>
  <c r="BZ59" i="68"/>
  <c r="CE58" i="68"/>
  <c r="BZ58" i="68"/>
  <c r="CE57" i="68"/>
  <c r="BZ57" i="68"/>
  <c r="BZ46" i="68"/>
  <c r="BZ45" i="68"/>
  <c r="BZ44" i="68"/>
  <c r="BZ43" i="68"/>
  <c r="BZ42" i="68"/>
  <c r="BZ41" i="68"/>
  <c r="BZ40" i="68"/>
  <c r="BZ39" i="68"/>
  <c r="BZ38" i="68"/>
  <c r="BZ37" i="68"/>
  <c r="CE30" i="68"/>
  <c r="BZ30" i="68"/>
  <c r="CE29" i="68"/>
  <c r="BZ29" i="68"/>
  <c r="CE28" i="68"/>
  <c r="BZ28" i="68"/>
  <c r="CE27" i="68"/>
  <c r="BZ27" i="68"/>
  <c r="BZ16" i="68"/>
  <c r="BZ15" i="68"/>
  <c r="BZ14" i="68"/>
  <c r="BZ13" i="68"/>
  <c r="BZ12" i="68"/>
  <c r="BZ11" i="68"/>
  <c r="BZ10" i="68"/>
  <c r="BZ9" i="68"/>
  <c r="BZ8" i="68"/>
  <c r="BZ7" i="68"/>
  <c r="BN119" i="68"/>
  <c r="BI119" i="68"/>
  <c r="BN118" i="68"/>
  <c r="BI118" i="68"/>
  <c r="BN117" i="68"/>
  <c r="BI117" i="68"/>
  <c r="BN116" i="68"/>
  <c r="BI116" i="68"/>
  <c r="BI105" i="68"/>
  <c r="BI104" i="68"/>
  <c r="BI103" i="68"/>
  <c r="BI102" i="68"/>
  <c r="BI101" i="68"/>
  <c r="BI100" i="68"/>
  <c r="BI99" i="68"/>
  <c r="BI98" i="68"/>
  <c r="BI97" i="68"/>
  <c r="BI96" i="68"/>
  <c r="BN90" i="68"/>
  <c r="BI90" i="68"/>
  <c r="BN89" i="68"/>
  <c r="BI89" i="68"/>
  <c r="BN88" i="68"/>
  <c r="BI88" i="68"/>
  <c r="BN87" i="68"/>
  <c r="BI87" i="68"/>
  <c r="BI76" i="68"/>
  <c r="BI75" i="68"/>
  <c r="BI74" i="68"/>
  <c r="BI73" i="68"/>
  <c r="BI72" i="68"/>
  <c r="BI71" i="68"/>
  <c r="BI70" i="68"/>
  <c r="BI69" i="68"/>
  <c r="BI68" i="68"/>
  <c r="BI67" i="68"/>
  <c r="BN60" i="68"/>
  <c r="BI60" i="68"/>
  <c r="BN59" i="68"/>
  <c r="BI59" i="68"/>
  <c r="BN58" i="68"/>
  <c r="BI58" i="68"/>
  <c r="BN57" i="68"/>
  <c r="BI57" i="68"/>
  <c r="BI46" i="68"/>
  <c r="BI45" i="68"/>
  <c r="BI44" i="68"/>
  <c r="BI43" i="68"/>
  <c r="BI42" i="68"/>
  <c r="BI41" i="68"/>
  <c r="BI40" i="68"/>
  <c r="BI39" i="68"/>
  <c r="BI38" i="68"/>
  <c r="BI37" i="68"/>
  <c r="BN30" i="68"/>
  <c r="BI30" i="68"/>
  <c r="BN29" i="68"/>
  <c r="BI29" i="68"/>
  <c r="BN28" i="68"/>
  <c r="BI28" i="68"/>
  <c r="BN27" i="68"/>
  <c r="BI27" i="68"/>
  <c r="BI16" i="68"/>
  <c r="BI15" i="68"/>
  <c r="BI14" i="68"/>
  <c r="BI13" i="68"/>
  <c r="BI12" i="68"/>
  <c r="BI11" i="68"/>
  <c r="BI10" i="68"/>
  <c r="BI9" i="68"/>
  <c r="BI8" i="68"/>
  <c r="BI7" i="68"/>
  <c r="AW119" i="68"/>
  <c r="AR119" i="68"/>
  <c r="AW118" i="68"/>
  <c r="AR118" i="68"/>
  <c r="AW117" i="68"/>
  <c r="AR117" i="68"/>
  <c r="AW116" i="68"/>
  <c r="AR116" i="68"/>
  <c r="AR105" i="68"/>
  <c r="AR104" i="68"/>
  <c r="AR103" i="68"/>
  <c r="AR102" i="68"/>
  <c r="AR101" i="68"/>
  <c r="AR100" i="68"/>
  <c r="AR99" i="68"/>
  <c r="AR98" i="68"/>
  <c r="AR97" i="68"/>
  <c r="AR96" i="68"/>
  <c r="AW90" i="68"/>
  <c r="AR90" i="68"/>
  <c r="AW89" i="68"/>
  <c r="AR89" i="68"/>
  <c r="AW88" i="68"/>
  <c r="AR88" i="68"/>
  <c r="AW87" i="68"/>
  <c r="AR87" i="68"/>
  <c r="AR76" i="68"/>
  <c r="AR75" i="68"/>
  <c r="AR74" i="68"/>
  <c r="AR73" i="68"/>
  <c r="AR72" i="68"/>
  <c r="AR71" i="68"/>
  <c r="AR70" i="68"/>
  <c r="AR69" i="68"/>
  <c r="AR68" i="68"/>
  <c r="AR67" i="68"/>
  <c r="AW60" i="68"/>
  <c r="AR60" i="68"/>
  <c r="AW59" i="68"/>
  <c r="AR59" i="68"/>
  <c r="AW58" i="68"/>
  <c r="AR58" i="68"/>
  <c r="AW57" i="68"/>
  <c r="AR57" i="68"/>
  <c r="AR46" i="68"/>
  <c r="AR45" i="68"/>
  <c r="AR44" i="68"/>
  <c r="AR43" i="68"/>
  <c r="AR42" i="68"/>
  <c r="AR41" i="68"/>
  <c r="AR40" i="68"/>
  <c r="AR39" i="68"/>
  <c r="AR38" i="68"/>
  <c r="AR37" i="68"/>
  <c r="AW30" i="68"/>
  <c r="AR30" i="68"/>
  <c r="AW29" i="68"/>
  <c r="AR29" i="68"/>
  <c r="AW28" i="68"/>
  <c r="AR28" i="68"/>
  <c r="AW27" i="68"/>
  <c r="AR27" i="68"/>
  <c r="AR16" i="68"/>
  <c r="AR15" i="68"/>
  <c r="AR14" i="68"/>
  <c r="AR13" i="68"/>
  <c r="AR12" i="68"/>
  <c r="AR11" i="68"/>
  <c r="AR10" i="68"/>
  <c r="AR9" i="68"/>
  <c r="AR8" i="68"/>
  <c r="AR7" i="68"/>
  <c r="AF119" i="68"/>
  <c r="AA119" i="68"/>
  <c r="AF118" i="68"/>
  <c r="AA118" i="68"/>
  <c r="AF117" i="68"/>
  <c r="AA117" i="68"/>
  <c r="AF116" i="68"/>
  <c r="AA116" i="68"/>
  <c r="AA105" i="68"/>
  <c r="AA104" i="68"/>
  <c r="AA103" i="68"/>
  <c r="AA102" i="68"/>
  <c r="AA101" i="68"/>
  <c r="AA100" i="68"/>
  <c r="AA99" i="68"/>
  <c r="AA98" i="68"/>
  <c r="AA97" i="68"/>
  <c r="AA96" i="68"/>
  <c r="AF90" i="68"/>
  <c r="AA90" i="68"/>
  <c r="AF89" i="68"/>
  <c r="AA89" i="68"/>
  <c r="AF88" i="68"/>
  <c r="AA88" i="68"/>
  <c r="AF87" i="68"/>
  <c r="AA87" i="68"/>
  <c r="AA76" i="68"/>
  <c r="AA75" i="68"/>
  <c r="AA74" i="68"/>
  <c r="AA73" i="68"/>
  <c r="AA72" i="68"/>
  <c r="AA71" i="68"/>
  <c r="AA70" i="68"/>
  <c r="AA69" i="68"/>
  <c r="AA68" i="68"/>
  <c r="AA67" i="68"/>
  <c r="AF60" i="68"/>
  <c r="AA60" i="68"/>
  <c r="AF59" i="68"/>
  <c r="AA59" i="68"/>
  <c r="AF58" i="68"/>
  <c r="AA58" i="68"/>
  <c r="AF57" i="68"/>
  <c r="AA57" i="68"/>
  <c r="AA46" i="68"/>
  <c r="AA45" i="68"/>
  <c r="AA44" i="68"/>
  <c r="AA43" i="68"/>
  <c r="AA42" i="68"/>
  <c r="AA41" i="68"/>
  <c r="AA40" i="68"/>
  <c r="AA39" i="68"/>
  <c r="AA38" i="68"/>
  <c r="AA37" i="68"/>
  <c r="AF30" i="68"/>
  <c r="AA30" i="68"/>
  <c r="AF29" i="68"/>
  <c r="AA29" i="68"/>
  <c r="AF28" i="68"/>
  <c r="AA28" i="68"/>
  <c r="AF27" i="68"/>
  <c r="AA27" i="68"/>
  <c r="AA16" i="68"/>
  <c r="AA15" i="68"/>
  <c r="AA14" i="68"/>
  <c r="AA13" i="68"/>
  <c r="AA12" i="68"/>
  <c r="AA11" i="68"/>
  <c r="AA10" i="68"/>
  <c r="AA9" i="68"/>
  <c r="AA8" i="68"/>
  <c r="AA7" i="68"/>
  <c r="LU119" i="74"/>
  <c r="LU118" i="74"/>
  <c r="LU117" i="74"/>
  <c r="LZ116" i="74"/>
  <c r="LU116" i="74"/>
  <c r="MG109" i="74"/>
  <c r="LU105" i="74"/>
  <c r="LU104" i="74"/>
  <c r="LU103" i="74"/>
  <c r="LU102" i="74"/>
  <c r="LU101" i="74"/>
  <c r="LU100" i="74"/>
  <c r="LU99" i="74"/>
  <c r="LU98" i="74"/>
  <c r="LU97" i="74"/>
  <c r="LU96" i="74"/>
  <c r="LU90" i="74"/>
  <c r="LU89" i="74"/>
  <c r="LU88" i="74"/>
  <c r="LZ87" i="74"/>
  <c r="LU87" i="74"/>
  <c r="MG80" i="74"/>
  <c r="LU76" i="74"/>
  <c r="LU75" i="74"/>
  <c r="LU74" i="74"/>
  <c r="LU73" i="74"/>
  <c r="LU72" i="74"/>
  <c r="LU71" i="74"/>
  <c r="LU70" i="74"/>
  <c r="LU69" i="74"/>
  <c r="LU68" i="74"/>
  <c r="LU67" i="74"/>
  <c r="LU60" i="74"/>
  <c r="LU59" i="74"/>
  <c r="LU58" i="74"/>
  <c r="LZ57" i="74"/>
  <c r="LU57" i="74"/>
  <c r="MG50" i="74"/>
  <c r="LU46" i="74"/>
  <c r="LU45" i="74"/>
  <c r="LU44" i="74"/>
  <c r="LU43" i="74"/>
  <c r="LU42" i="74"/>
  <c r="LU41" i="74"/>
  <c r="LU40" i="74"/>
  <c r="LU39" i="74"/>
  <c r="LU38" i="74"/>
  <c r="LU37" i="74"/>
  <c r="LU30" i="74"/>
  <c r="LU29" i="74"/>
  <c r="LU28" i="74"/>
  <c r="LZ27" i="74"/>
  <c r="LU27" i="74"/>
  <c r="LY17" i="74"/>
  <c r="LU16" i="74"/>
  <c r="LU15" i="74"/>
  <c r="LU14" i="74"/>
  <c r="LU13" i="74"/>
  <c r="LU12" i="74"/>
  <c r="LU11" i="74"/>
  <c r="LU10" i="74"/>
  <c r="LU9" i="74"/>
  <c r="LU8" i="74"/>
  <c r="LU7" i="74"/>
  <c r="LZ119" i="75"/>
  <c r="LU119" i="75"/>
  <c r="LZ118" i="75"/>
  <c r="LU118" i="75"/>
  <c r="LZ117" i="75"/>
  <c r="LU117" i="75"/>
  <c r="LZ116" i="75"/>
  <c r="LU116" i="75"/>
  <c r="LU105" i="75"/>
  <c r="LU104" i="75"/>
  <c r="LU103" i="75"/>
  <c r="LU102" i="75"/>
  <c r="LU101" i="75"/>
  <c r="LU100" i="75"/>
  <c r="LU99" i="75"/>
  <c r="LU98" i="75"/>
  <c r="LU97" i="75"/>
  <c r="LU96" i="75"/>
  <c r="LZ90" i="75"/>
  <c r="LU90" i="75"/>
  <c r="LZ89" i="75"/>
  <c r="LU89" i="75"/>
  <c r="LZ88" i="75"/>
  <c r="LU88" i="75"/>
  <c r="LZ87" i="75"/>
  <c r="LU87" i="75"/>
  <c r="LU76" i="75"/>
  <c r="LU75" i="75"/>
  <c r="LU74" i="75"/>
  <c r="LU73" i="75"/>
  <c r="LU72" i="75"/>
  <c r="LU71" i="75"/>
  <c r="LU70" i="75"/>
  <c r="LU69" i="75"/>
  <c r="LU68" i="75"/>
  <c r="LU67" i="75"/>
  <c r="LZ60" i="75"/>
  <c r="LU60" i="75"/>
  <c r="LZ59" i="75"/>
  <c r="LU59" i="75"/>
  <c r="LZ58" i="75"/>
  <c r="LU58" i="75"/>
  <c r="LZ57" i="75"/>
  <c r="LU57" i="75"/>
  <c r="LU46" i="75"/>
  <c r="LU45" i="75"/>
  <c r="LU44" i="75"/>
  <c r="LU43" i="75"/>
  <c r="LU42" i="75"/>
  <c r="LU41" i="75"/>
  <c r="LU40" i="75"/>
  <c r="LU39" i="75"/>
  <c r="LU38" i="75"/>
  <c r="LU37" i="75"/>
  <c r="LZ30" i="75"/>
  <c r="LU30" i="75"/>
  <c r="LZ29" i="75"/>
  <c r="LU29" i="75"/>
  <c r="LZ28" i="75"/>
  <c r="LU28" i="75"/>
  <c r="LZ27" i="75"/>
  <c r="LU27" i="75"/>
  <c r="LU16" i="75"/>
  <c r="LU15" i="75"/>
  <c r="LU14" i="75"/>
  <c r="LU13" i="75"/>
  <c r="LU12" i="75"/>
  <c r="LU11" i="75"/>
  <c r="LU10" i="75"/>
  <c r="LU9" i="75"/>
  <c r="LU8" i="75"/>
  <c r="LU7" i="75"/>
  <c r="LI119" i="75"/>
  <c r="LD119" i="75"/>
  <c r="LI118" i="75"/>
  <c r="LD118" i="75"/>
  <c r="LI117" i="75"/>
  <c r="LD117" i="75"/>
  <c r="LI116" i="75"/>
  <c r="LD116" i="75"/>
  <c r="LD105" i="75"/>
  <c r="LD104" i="75"/>
  <c r="LD103" i="75"/>
  <c r="LD102" i="75"/>
  <c r="LD101" i="75"/>
  <c r="LD100" i="75"/>
  <c r="LD99" i="75"/>
  <c r="LD98" i="75"/>
  <c r="LD97" i="75"/>
  <c r="LD96" i="75"/>
  <c r="LI90" i="75"/>
  <c r="LD90" i="75"/>
  <c r="LI89" i="75"/>
  <c r="LD89" i="75"/>
  <c r="LI88" i="75"/>
  <c r="LD88" i="75"/>
  <c r="LI87" i="75"/>
  <c r="LD87" i="75"/>
  <c r="LD76" i="75"/>
  <c r="LD75" i="75"/>
  <c r="LD74" i="75"/>
  <c r="LD73" i="75"/>
  <c r="LD72" i="75"/>
  <c r="LD71" i="75"/>
  <c r="LD70" i="75"/>
  <c r="LD69" i="75"/>
  <c r="LD68" i="75"/>
  <c r="LD67" i="75"/>
  <c r="LI60" i="75"/>
  <c r="LD60" i="75"/>
  <c r="LI59" i="75"/>
  <c r="LD59" i="75"/>
  <c r="LI58" i="75"/>
  <c r="LD58" i="75"/>
  <c r="LI57" i="75"/>
  <c r="LD57" i="75"/>
  <c r="LD46" i="75"/>
  <c r="LD45" i="75"/>
  <c r="LD44" i="75"/>
  <c r="LD43" i="75"/>
  <c r="LD42" i="75"/>
  <c r="LD41" i="75"/>
  <c r="LD40" i="75"/>
  <c r="LD39" i="75"/>
  <c r="LD38" i="75"/>
  <c r="LD37" i="75"/>
  <c r="LI30" i="75"/>
  <c r="LD30" i="75"/>
  <c r="LI29" i="75"/>
  <c r="LD29" i="75"/>
  <c r="LI28" i="75"/>
  <c r="LD28" i="75"/>
  <c r="LI27" i="75"/>
  <c r="LD27" i="75"/>
  <c r="LD16" i="75"/>
  <c r="LD15" i="75"/>
  <c r="LD14" i="75"/>
  <c r="LD13" i="75"/>
  <c r="LD12" i="75"/>
  <c r="LD11" i="75"/>
  <c r="LD10" i="75"/>
  <c r="LD9" i="75"/>
  <c r="LD8" i="75"/>
  <c r="LD7" i="75"/>
  <c r="KR119" i="75"/>
  <c r="KM119" i="75"/>
  <c r="KR118" i="75"/>
  <c r="KM118" i="75"/>
  <c r="KR117" i="75"/>
  <c r="KM117" i="75"/>
  <c r="KR116" i="75"/>
  <c r="KM116" i="75"/>
  <c r="KM105" i="75"/>
  <c r="KM104" i="75"/>
  <c r="KM103" i="75"/>
  <c r="KM102" i="75"/>
  <c r="KM101" i="75"/>
  <c r="KM100" i="75"/>
  <c r="KM99" i="75"/>
  <c r="KM98" i="75"/>
  <c r="KM97" i="75"/>
  <c r="KM96" i="75"/>
  <c r="KR90" i="75"/>
  <c r="KM90" i="75"/>
  <c r="KR89" i="75"/>
  <c r="KM89" i="75"/>
  <c r="KR88" i="75"/>
  <c r="KM88" i="75"/>
  <c r="KR87" i="75"/>
  <c r="KM87" i="75"/>
  <c r="KM76" i="75"/>
  <c r="KM75" i="75"/>
  <c r="KM74" i="75"/>
  <c r="KM73" i="75"/>
  <c r="KM72" i="75"/>
  <c r="KM71" i="75"/>
  <c r="KM70" i="75"/>
  <c r="KM69" i="75"/>
  <c r="KM68" i="75"/>
  <c r="KM67" i="75"/>
  <c r="KR60" i="75"/>
  <c r="KM60" i="75"/>
  <c r="KR59" i="75"/>
  <c r="KM59" i="75"/>
  <c r="KR58" i="75"/>
  <c r="KM58" i="75"/>
  <c r="KR57" i="75"/>
  <c r="KM57" i="75"/>
  <c r="KM46" i="75"/>
  <c r="KM45" i="75"/>
  <c r="KM44" i="75"/>
  <c r="KM43" i="75"/>
  <c r="KM42" i="75"/>
  <c r="KM41" i="75"/>
  <c r="KM40" i="75"/>
  <c r="KM39" i="75"/>
  <c r="KM38" i="75"/>
  <c r="KM37" i="75"/>
  <c r="KR30" i="75"/>
  <c r="KM30" i="75"/>
  <c r="KR29" i="75"/>
  <c r="KM29" i="75"/>
  <c r="KR28" i="75"/>
  <c r="KM28" i="75"/>
  <c r="KR27" i="75"/>
  <c r="KM27" i="75"/>
  <c r="KM16" i="75"/>
  <c r="KM15" i="75"/>
  <c r="KM14" i="75"/>
  <c r="KM13" i="75"/>
  <c r="KM12" i="75"/>
  <c r="KM11" i="75"/>
  <c r="KM10" i="75"/>
  <c r="KM9" i="75"/>
  <c r="KM8" i="75"/>
  <c r="KM7" i="75"/>
  <c r="KA119" i="75"/>
  <c r="JV119" i="75"/>
  <c r="KA118" i="75"/>
  <c r="JV118" i="75"/>
  <c r="KA117" i="75"/>
  <c r="JV117" i="75"/>
  <c r="KA116" i="75"/>
  <c r="JV116" i="75"/>
  <c r="JV105" i="75"/>
  <c r="JV104" i="75"/>
  <c r="JV103" i="75"/>
  <c r="JV102" i="75"/>
  <c r="JV101" i="75"/>
  <c r="JV100" i="75"/>
  <c r="JV99" i="75"/>
  <c r="JV98" i="75"/>
  <c r="JV97" i="75"/>
  <c r="JV96" i="75"/>
  <c r="KA90" i="75"/>
  <c r="JV90" i="75"/>
  <c r="KA89" i="75"/>
  <c r="JV89" i="75"/>
  <c r="KA88" i="75"/>
  <c r="JV88" i="75"/>
  <c r="KA87" i="75"/>
  <c r="JV87" i="75"/>
  <c r="JV76" i="75"/>
  <c r="JV75" i="75"/>
  <c r="JV74" i="75"/>
  <c r="JV73" i="75"/>
  <c r="JV72" i="75"/>
  <c r="JV71" i="75"/>
  <c r="JV70" i="75"/>
  <c r="JV69" i="75"/>
  <c r="JV68" i="75"/>
  <c r="JV67" i="75"/>
  <c r="KA60" i="75"/>
  <c r="JV60" i="75"/>
  <c r="KA59" i="75"/>
  <c r="JV59" i="75"/>
  <c r="KA58" i="75"/>
  <c r="JV58" i="75"/>
  <c r="KA57" i="75"/>
  <c r="JV57" i="75"/>
  <c r="JV46" i="75"/>
  <c r="JV45" i="75"/>
  <c r="JV44" i="75"/>
  <c r="JV43" i="75"/>
  <c r="JV42" i="75"/>
  <c r="JV41" i="75"/>
  <c r="JV40" i="75"/>
  <c r="JV39" i="75"/>
  <c r="JV38" i="75"/>
  <c r="JV37" i="75"/>
  <c r="KA30" i="75"/>
  <c r="JV30" i="75"/>
  <c r="KA29" i="75"/>
  <c r="JV29" i="75"/>
  <c r="KA28" i="75"/>
  <c r="JV28" i="75"/>
  <c r="KA27" i="75"/>
  <c r="JV27" i="75"/>
  <c r="JV16" i="75"/>
  <c r="JV15" i="75"/>
  <c r="JV14" i="75"/>
  <c r="JV13" i="75"/>
  <c r="JV12" i="75"/>
  <c r="JV11" i="75"/>
  <c r="JV10" i="75"/>
  <c r="JV9" i="75"/>
  <c r="JV8" i="75"/>
  <c r="JV7" i="75"/>
  <c r="JJ119" i="75"/>
  <c r="JE119" i="75"/>
  <c r="JJ118" i="75"/>
  <c r="JE118" i="75"/>
  <c r="JJ117" i="75"/>
  <c r="JE117" i="75"/>
  <c r="JJ116" i="75"/>
  <c r="JE116" i="75"/>
  <c r="JE105" i="75"/>
  <c r="JE104" i="75"/>
  <c r="JE103" i="75"/>
  <c r="JE102" i="75"/>
  <c r="JE101" i="75"/>
  <c r="JE100" i="75"/>
  <c r="JE99" i="75"/>
  <c r="JE98" i="75"/>
  <c r="JE97" i="75"/>
  <c r="JE96" i="75"/>
  <c r="JJ90" i="75"/>
  <c r="JE90" i="75"/>
  <c r="JJ89" i="75"/>
  <c r="JE89" i="75"/>
  <c r="JJ88" i="75"/>
  <c r="JE88" i="75"/>
  <c r="JJ87" i="75"/>
  <c r="JE87" i="75"/>
  <c r="JE76" i="75"/>
  <c r="JE75" i="75"/>
  <c r="JE74" i="75"/>
  <c r="JE73" i="75"/>
  <c r="JE72" i="75"/>
  <c r="JE71" i="75"/>
  <c r="JE70" i="75"/>
  <c r="JE69" i="75"/>
  <c r="JE68" i="75"/>
  <c r="JE67" i="75"/>
  <c r="JJ60" i="75"/>
  <c r="JE60" i="75"/>
  <c r="JJ59" i="75"/>
  <c r="JE59" i="75"/>
  <c r="JJ58" i="75"/>
  <c r="JE58" i="75"/>
  <c r="JJ57" i="75"/>
  <c r="JE57" i="75"/>
  <c r="JE46" i="75"/>
  <c r="JE45" i="75"/>
  <c r="JE44" i="75"/>
  <c r="JE43" i="75"/>
  <c r="JE42" i="75"/>
  <c r="JE41" i="75"/>
  <c r="JE40" i="75"/>
  <c r="JE39" i="75"/>
  <c r="JE38" i="75"/>
  <c r="JE37" i="75"/>
  <c r="JJ30" i="75"/>
  <c r="JE30" i="75"/>
  <c r="JJ29" i="75"/>
  <c r="JE29" i="75"/>
  <c r="JJ28" i="75"/>
  <c r="JE28" i="75"/>
  <c r="JJ27" i="75"/>
  <c r="JE27" i="75"/>
  <c r="JE16" i="75"/>
  <c r="JE15" i="75"/>
  <c r="JE14" i="75"/>
  <c r="JE13" i="75"/>
  <c r="JE12" i="75"/>
  <c r="JE11" i="75"/>
  <c r="JE10" i="75"/>
  <c r="JE9" i="75"/>
  <c r="JE8" i="75"/>
  <c r="JE7" i="75"/>
  <c r="IS119" i="75"/>
  <c r="IN119" i="75"/>
  <c r="IS118" i="75"/>
  <c r="IN118" i="75"/>
  <c r="IS117" i="75"/>
  <c r="IN117" i="75"/>
  <c r="IS116" i="75"/>
  <c r="IN116" i="75"/>
  <c r="IN105" i="75"/>
  <c r="IN104" i="75"/>
  <c r="IN103" i="75"/>
  <c r="IN102" i="75"/>
  <c r="IN101" i="75"/>
  <c r="IN100" i="75"/>
  <c r="IN99" i="75"/>
  <c r="IN98" i="75"/>
  <c r="IN97" i="75"/>
  <c r="IN96" i="75"/>
  <c r="IS90" i="75"/>
  <c r="IN90" i="75"/>
  <c r="IS89" i="75"/>
  <c r="IN89" i="75"/>
  <c r="IS88" i="75"/>
  <c r="IN88" i="75"/>
  <c r="IS87" i="75"/>
  <c r="IN87" i="75"/>
  <c r="IN76" i="75"/>
  <c r="IN75" i="75"/>
  <c r="IN74" i="75"/>
  <c r="IN73" i="75"/>
  <c r="IN72" i="75"/>
  <c r="IN71" i="75"/>
  <c r="IN70" i="75"/>
  <c r="IN69" i="75"/>
  <c r="IN68" i="75"/>
  <c r="IN67" i="75"/>
  <c r="IS60" i="75"/>
  <c r="IN60" i="75"/>
  <c r="IS59" i="75"/>
  <c r="IN59" i="75"/>
  <c r="IS58" i="75"/>
  <c r="IN58" i="75"/>
  <c r="IS57" i="75"/>
  <c r="IN57" i="75"/>
  <c r="IN46" i="75"/>
  <c r="IN45" i="75"/>
  <c r="IN44" i="75"/>
  <c r="IN43" i="75"/>
  <c r="IN42" i="75"/>
  <c r="IN41" i="75"/>
  <c r="IN40" i="75"/>
  <c r="IN39" i="75"/>
  <c r="IN38" i="75"/>
  <c r="IN37" i="75"/>
  <c r="IS30" i="75"/>
  <c r="IN30" i="75"/>
  <c r="IS29" i="75"/>
  <c r="IN29" i="75"/>
  <c r="IS28" i="75"/>
  <c r="IN28" i="75"/>
  <c r="IS27" i="75"/>
  <c r="IN27" i="75"/>
  <c r="IN16" i="75"/>
  <c r="IN15" i="75"/>
  <c r="IN14" i="75"/>
  <c r="IN13" i="75"/>
  <c r="IN12" i="75"/>
  <c r="IN11" i="75"/>
  <c r="IN10" i="75"/>
  <c r="IN9" i="75"/>
  <c r="IN8" i="75"/>
  <c r="IN7" i="75"/>
  <c r="IB119" i="75"/>
  <c r="HW119" i="75"/>
  <c r="IB118" i="75"/>
  <c r="HW118" i="75"/>
  <c r="IB117" i="75"/>
  <c r="HW117" i="75"/>
  <c r="IB116" i="75"/>
  <c r="HW116" i="75"/>
  <c r="HW105" i="75"/>
  <c r="HW104" i="75"/>
  <c r="HW103" i="75"/>
  <c r="HW102" i="75"/>
  <c r="HW101" i="75"/>
  <c r="HW100" i="75"/>
  <c r="HW99" i="75"/>
  <c r="HW98" i="75"/>
  <c r="HW97" i="75"/>
  <c r="HW96" i="75"/>
  <c r="IB90" i="75"/>
  <c r="HW90" i="75"/>
  <c r="IB89" i="75"/>
  <c r="HW89" i="75"/>
  <c r="IB88" i="75"/>
  <c r="HW88" i="75"/>
  <c r="IB87" i="75"/>
  <c r="HW87" i="75"/>
  <c r="HW76" i="75"/>
  <c r="HW75" i="75"/>
  <c r="HW74" i="75"/>
  <c r="HW73" i="75"/>
  <c r="HW72" i="75"/>
  <c r="HW71" i="75"/>
  <c r="HW70" i="75"/>
  <c r="HW69" i="75"/>
  <c r="HW68" i="75"/>
  <c r="HW67" i="75"/>
  <c r="IB60" i="75"/>
  <c r="HW60" i="75"/>
  <c r="IB59" i="75"/>
  <c r="HW59" i="75"/>
  <c r="IB58" i="75"/>
  <c r="HW58" i="75"/>
  <c r="IB57" i="75"/>
  <c r="HW57" i="75"/>
  <c r="HW46" i="75"/>
  <c r="HW45" i="75"/>
  <c r="HW44" i="75"/>
  <c r="HW43" i="75"/>
  <c r="HW42" i="75"/>
  <c r="HW41" i="75"/>
  <c r="HW40" i="75"/>
  <c r="HW39" i="75"/>
  <c r="HW38" i="75"/>
  <c r="HW37" i="75"/>
  <c r="IB30" i="75"/>
  <c r="HW30" i="75"/>
  <c r="IB29" i="75"/>
  <c r="HW29" i="75"/>
  <c r="IB28" i="75"/>
  <c r="HW28" i="75"/>
  <c r="IB27" i="75"/>
  <c r="HW27" i="75"/>
  <c r="HW16" i="75"/>
  <c r="HW15" i="75"/>
  <c r="HW14" i="75"/>
  <c r="HW13" i="75"/>
  <c r="HW12" i="75"/>
  <c r="HW11" i="75"/>
  <c r="HW10" i="75"/>
  <c r="HW9" i="75"/>
  <c r="HW8" i="75"/>
  <c r="HW7" i="75"/>
  <c r="HK119" i="75"/>
  <c r="HF119" i="75"/>
  <c r="HK118" i="75"/>
  <c r="HF118" i="75"/>
  <c r="HK117" i="75"/>
  <c r="HF117" i="75"/>
  <c r="HK116" i="75"/>
  <c r="HF116" i="75"/>
  <c r="HF105" i="75"/>
  <c r="HF104" i="75"/>
  <c r="HF103" i="75"/>
  <c r="HF102" i="75"/>
  <c r="HF101" i="75"/>
  <c r="HF100" i="75"/>
  <c r="HF99" i="75"/>
  <c r="HF98" i="75"/>
  <c r="HF97" i="75"/>
  <c r="HF96" i="75"/>
  <c r="HK90" i="75"/>
  <c r="HF90" i="75"/>
  <c r="HK89" i="75"/>
  <c r="HF89" i="75"/>
  <c r="HK88" i="75"/>
  <c r="HF88" i="75"/>
  <c r="HK87" i="75"/>
  <c r="HF87" i="75"/>
  <c r="HF76" i="75"/>
  <c r="HF75" i="75"/>
  <c r="HF74" i="75"/>
  <c r="HF73" i="75"/>
  <c r="HF72" i="75"/>
  <c r="HF71" i="75"/>
  <c r="HF70" i="75"/>
  <c r="HF69" i="75"/>
  <c r="HF68" i="75"/>
  <c r="HF67" i="75"/>
  <c r="HK60" i="75"/>
  <c r="HF60" i="75"/>
  <c r="HK59" i="75"/>
  <c r="HF59" i="75"/>
  <c r="HK58" i="75"/>
  <c r="HF58" i="75"/>
  <c r="HK57" i="75"/>
  <c r="HF57" i="75"/>
  <c r="HF46" i="75"/>
  <c r="HF45" i="75"/>
  <c r="HF44" i="75"/>
  <c r="HF43" i="75"/>
  <c r="HF42" i="75"/>
  <c r="HF41" i="75"/>
  <c r="HF40" i="75"/>
  <c r="HF39" i="75"/>
  <c r="HF38" i="75"/>
  <c r="HF37" i="75"/>
  <c r="HK30" i="75"/>
  <c r="HF30" i="75"/>
  <c r="HK29" i="75"/>
  <c r="HF29" i="75"/>
  <c r="HK28" i="75"/>
  <c r="HF28" i="75"/>
  <c r="HK27" i="75"/>
  <c r="HF27" i="75"/>
  <c r="HF16" i="75"/>
  <c r="HF15" i="75"/>
  <c r="HF14" i="75"/>
  <c r="HF13" i="75"/>
  <c r="HF12" i="75"/>
  <c r="HF11" i="75"/>
  <c r="HF10" i="75"/>
  <c r="HF9" i="75"/>
  <c r="HF8" i="75"/>
  <c r="HF7" i="75"/>
  <c r="GT119" i="75"/>
  <c r="GO119" i="75"/>
  <c r="GT118" i="75"/>
  <c r="GO118" i="75"/>
  <c r="GT117" i="75"/>
  <c r="GO117" i="75"/>
  <c r="GT116" i="75"/>
  <c r="GO116" i="75"/>
  <c r="GO105" i="75"/>
  <c r="GO104" i="75"/>
  <c r="GO103" i="75"/>
  <c r="GO102" i="75"/>
  <c r="GO101" i="75"/>
  <c r="GO100" i="75"/>
  <c r="GO99" i="75"/>
  <c r="GO98" i="75"/>
  <c r="GO97" i="75"/>
  <c r="GO96" i="75"/>
  <c r="GT90" i="75"/>
  <c r="GO90" i="75"/>
  <c r="GT89" i="75"/>
  <c r="GO89" i="75"/>
  <c r="GT88" i="75"/>
  <c r="GO88" i="75"/>
  <c r="GT87" i="75"/>
  <c r="GO87" i="75"/>
  <c r="GO76" i="75"/>
  <c r="GO75" i="75"/>
  <c r="GO74" i="75"/>
  <c r="GO73" i="75"/>
  <c r="GO72" i="75"/>
  <c r="GO71" i="75"/>
  <c r="GO70" i="75"/>
  <c r="GO69" i="75"/>
  <c r="GO68" i="75"/>
  <c r="GO67" i="75"/>
  <c r="GT60" i="75"/>
  <c r="GO60" i="75"/>
  <c r="GT59" i="75"/>
  <c r="GO59" i="75"/>
  <c r="GT58" i="75"/>
  <c r="GO58" i="75"/>
  <c r="GT57" i="75"/>
  <c r="GO57" i="75"/>
  <c r="GO46" i="75"/>
  <c r="GO45" i="75"/>
  <c r="GO44" i="75"/>
  <c r="GO43" i="75"/>
  <c r="GO42" i="75"/>
  <c r="GO41" i="75"/>
  <c r="GO40" i="75"/>
  <c r="GO39" i="75"/>
  <c r="GO38" i="75"/>
  <c r="GO37" i="75"/>
  <c r="GT30" i="75"/>
  <c r="GO30" i="75"/>
  <c r="GT29" i="75"/>
  <c r="GO29" i="75"/>
  <c r="GT28" i="75"/>
  <c r="GO28" i="75"/>
  <c r="GT27" i="75"/>
  <c r="GO27" i="75"/>
  <c r="GO16" i="75"/>
  <c r="GO15" i="75"/>
  <c r="GO14" i="75"/>
  <c r="GO13" i="75"/>
  <c r="GO12" i="75"/>
  <c r="GO11" i="75"/>
  <c r="GO10" i="75"/>
  <c r="GO9" i="75"/>
  <c r="GO8" i="75"/>
  <c r="GO7" i="75"/>
  <c r="GC119" i="75"/>
  <c r="FX119" i="75"/>
  <c r="GC118" i="75"/>
  <c r="FX118" i="75"/>
  <c r="GC117" i="75"/>
  <c r="FX117" i="75"/>
  <c r="GC116" i="75"/>
  <c r="FX116" i="75"/>
  <c r="FX105" i="75"/>
  <c r="FX104" i="75"/>
  <c r="FX103" i="75"/>
  <c r="FX102" i="75"/>
  <c r="FX101" i="75"/>
  <c r="FX100" i="75"/>
  <c r="FX99" i="75"/>
  <c r="FX98" i="75"/>
  <c r="FX97" i="75"/>
  <c r="FX96" i="75"/>
  <c r="GC90" i="75"/>
  <c r="FX90" i="75"/>
  <c r="GC89" i="75"/>
  <c r="FX89" i="75"/>
  <c r="GC88" i="75"/>
  <c r="FX88" i="75"/>
  <c r="GC87" i="75"/>
  <c r="FX87" i="75"/>
  <c r="FX76" i="75"/>
  <c r="FX75" i="75"/>
  <c r="FX74" i="75"/>
  <c r="FX73" i="75"/>
  <c r="FX72" i="75"/>
  <c r="FX71" i="75"/>
  <c r="FX70" i="75"/>
  <c r="FX69" i="75"/>
  <c r="FX68" i="75"/>
  <c r="FX67" i="75"/>
  <c r="GC60" i="75"/>
  <c r="FX60" i="75"/>
  <c r="GC59" i="75"/>
  <c r="FX59" i="75"/>
  <c r="GC58" i="75"/>
  <c r="FX58" i="75"/>
  <c r="GC57" i="75"/>
  <c r="FX57" i="75"/>
  <c r="FX46" i="75"/>
  <c r="FX45" i="75"/>
  <c r="FX44" i="75"/>
  <c r="FX43" i="75"/>
  <c r="FX42" i="75"/>
  <c r="FX41" i="75"/>
  <c r="FX40" i="75"/>
  <c r="FX39" i="75"/>
  <c r="FX38" i="75"/>
  <c r="FX37" i="75"/>
  <c r="GC30" i="75"/>
  <c r="FX30" i="75"/>
  <c r="GC29" i="75"/>
  <c r="FX29" i="75"/>
  <c r="GC28" i="75"/>
  <c r="FX28" i="75"/>
  <c r="GC27" i="75"/>
  <c r="FX27" i="75"/>
  <c r="FX16" i="75"/>
  <c r="FX15" i="75"/>
  <c r="FX14" i="75"/>
  <c r="FX13" i="75"/>
  <c r="FX12" i="75"/>
  <c r="FX11" i="75"/>
  <c r="FX10" i="75"/>
  <c r="FX9" i="75"/>
  <c r="FX8" i="75"/>
  <c r="FX7" i="75"/>
  <c r="FL119" i="75"/>
  <c r="FG119" i="75"/>
  <c r="FL118" i="75"/>
  <c r="FG118" i="75"/>
  <c r="FL117" i="75"/>
  <c r="FG117" i="75"/>
  <c r="FL116" i="75"/>
  <c r="FG116" i="75"/>
  <c r="FG105" i="75"/>
  <c r="FG104" i="75"/>
  <c r="FG103" i="75"/>
  <c r="FG102" i="75"/>
  <c r="FG101" i="75"/>
  <c r="FG100" i="75"/>
  <c r="FG99" i="75"/>
  <c r="FG98" i="75"/>
  <c r="FG97" i="75"/>
  <c r="FG96" i="75"/>
  <c r="FL90" i="75"/>
  <c r="FG90" i="75"/>
  <c r="FL89" i="75"/>
  <c r="FG89" i="75"/>
  <c r="FL88" i="75"/>
  <c r="FG88" i="75"/>
  <c r="FL87" i="75"/>
  <c r="FG87" i="75"/>
  <c r="FG76" i="75"/>
  <c r="FG75" i="75"/>
  <c r="FG74" i="75"/>
  <c r="FG73" i="75"/>
  <c r="FG72" i="75"/>
  <c r="FG71" i="75"/>
  <c r="FG70" i="75"/>
  <c r="FG69" i="75"/>
  <c r="FG68" i="75"/>
  <c r="FG67" i="75"/>
  <c r="FL60" i="75"/>
  <c r="FG60" i="75"/>
  <c r="FL59" i="75"/>
  <c r="FG59" i="75"/>
  <c r="FL58" i="75"/>
  <c r="FG58" i="75"/>
  <c r="FL57" i="75"/>
  <c r="FG57" i="75"/>
  <c r="FG46" i="75"/>
  <c r="FG45" i="75"/>
  <c r="FG44" i="75"/>
  <c r="FG43" i="75"/>
  <c r="FG42" i="75"/>
  <c r="FG41" i="75"/>
  <c r="FG40" i="75"/>
  <c r="FG39" i="75"/>
  <c r="FG38" i="75"/>
  <c r="FG37" i="75"/>
  <c r="FL30" i="75"/>
  <c r="FG30" i="75"/>
  <c r="FL29" i="75"/>
  <c r="FG29" i="75"/>
  <c r="FL28" i="75"/>
  <c r="FG28" i="75"/>
  <c r="FL27" i="75"/>
  <c r="FG27" i="75"/>
  <c r="FG16" i="75"/>
  <c r="FG15" i="75"/>
  <c r="FG14" i="75"/>
  <c r="FG13" i="75"/>
  <c r="FG12" i="75"/>
  <c r="FG11" i="75"/>
  <c r="FG10" i="75"/>
  <c r="FG9" i="75"/>
  <c r="FG8" i="75"/>
  <c r="FG7" i="75"/>
  <c r="EU119" i="75"/>
  <c r="EP119" i="75"/>
  <c r="EU118" i="75"/>
  <c r="EP118" i="75"/>
  <c r="EU117" i="75"/>
  <c r="EP117" i="75"/>
  <c r="EU116" i="75"/>
  <c r="EP116" i="75"/>
  <c r="EP105" i="75"/>
  <c r="EP104" i="75"/>
  <c r="EP103" i="75"/>
  <c r="EP102" i="75"/>
  <c r="EP101" i="75"/>
  <c r="EP100" i="75"/>
  <c r="EP99" i="75"/>
  <c r="EP98" i="75"/>
  <c r="EP97" i="75"/>
  <c r="EP96" i="75"/>
  <c r="EU90" i="75"/>
  <c r="EP90" i="75"/>
  <c r="EU89" i="75"/>
  <c r="EP89" i="75"/>
  <c r="EU88" i="75"/>
  <c r="EP88" i="75"/>
  <c r="EU87" i="75"/>
  <c r="EP87" i="75"/>
  <c r="EP76" i="75"/>
  <c r="EP75" i="75"/>
  <c r="EP74" i="75"/>
  <c r="EP73" i="75"/>
  <c r="EP72" i="75"/>
  <c r="EP71" i="75"/>
  <c r="EP70" i="75"/>
  <c r="EP69" i="75"/>
  <c r="EP68" i="75"/>
  <c r="EP67" i="75"/>
  <c r="EU60" i="75"/>
  <c r="EP60" i="75"/>
  <c r="EU59" i="75"/>
  <c r="EP59" i="75"/>
  <c r="EU58" i="75"/>
  <c r="EP58" i="75"/>
  <c r="EU57" i="75"/>
  <c r="EP57" i="75"/>
  <c r="EP46" i="75"/>
  <c r="EP45" i="75"/>
  <c r="EP44" i="75"/>
  <c r="EP43" i="75"/>
  <c r="EP42" i="75"/>
  <c r="EP41" i="75"/>
  <c r="EP40" i="75"/>
  <c r="EP39" i="75"/>
  <c r="EP38" i="75"/>
  <c r="EP37" i="75"/>
  <c r="EU30" i="75"/>
  <c r="EP30" i="75"/>
  <c r="EU29" i="75"/>
  <c r="EP29" i="75"/>
  <c r="EU28" i="75"/>
  <c r="EP28" i="75"/>
  <c r="EU27" i="75"/>
  <c r="EP27" i="75"/>
  <c r="EP16" i="75"/>
  <c r="EP15" i="75"/>
  <c r="EP14" i="75"/>
  <c r="EP13" i="75"/>
  <c r="EP12" i="75"/>
  <c r="EP11" i="75"/>
  <c r="EP10" i="75"/>
  <c r="EP9" i="75"/>
  <c r="EP8" i="75"/>
  <c r="EP7" i="75"/>
  <c r="ED119" i="75"/>
  <c r="DY119" i="75"/>
  <c r="ED118" i="75"/>
  <c r="DY118" i="75"/>
  <c r="ED117" i="75"/>
  <c r="DY117" i="75"/>
  <c r="ED116" i="75"/>
  <c r="DY116" i="75"/>
  <c r="DY105" i="75"/>
  <c r="DY104" i="75"/>
  <c r="DY103" i="75"/>
  <c r="DY102" i="75"/>
  <c r="DY101" i="75"/>
  <c r="DY100" i="75"/>
  <c r="DY99" i="75"/>
  <c r="DY98" i="75"/>
  <c r="DY97" i="75"/>
  <c r="DY96" i="75"/>
  <c r="ED90" i="75"/>
  <c r="DY90" i="75"/>
  <c r="ED89" i="75"/>
  <c r="DY89" i="75"/>
  <c r="ED88" i="75"/>
  <c r="DY88" i="75"/>
  <c r="ED87" i="75"/>
  <c r="DY87" i="75"/>
  <c r="DY76" i="75"/>
  <c r="DY75" i="75"/>
  <c r="DY74" i="75"/>
  <c r="DY73" i="75"/>
  <c r="DY72" i="75"/>
  <c r="DY71" i="75"/>
  <c r="DY70" i="75"/>
  <c r="DY69" i="75"/>
  <c r="DY68" i="75"/>
  <c r="DY67" i="75"/>
  <c r="ED60" i="75"/>
  <c r="DY60" i="75"/>
  <c r="ED59" i="75"/>
  <c r="DY59" i="75"/>
  <c r="ED58" i="75"/>
  <c r="DY58" i="75"/>
  <c r="ED57" i="75"/>
  <c r="DY57" i="75"/>
  <c r="DY46" i="75"/>
  <c r="DY45" i="75"/>
  <c r="DY44" i="75"/>
  <c r="DY43" i="75"/>
  <c r="DY42" i="75"/>
  <c r="DY41" i="75"/>
  <c r="DY40" i="75"/>
  <c r="DY39" i="75"/>
  <c r="DY38" i="75"/>
  <c r="DY37" i="75"/>
  <c r="ED30" i="75"/>
  <c r="DY30" i="75"/>
  <c r="ED29" i="75"/>
  <c r="DY29" i="75"/>
  <c r="ED28" i="75"/>
  <c r="DY28" i="75"/>
  <c r="ED27" i="75"/>
  <c r="DY27" i="75"/>
  <c r="DY16" i="75"/>
  <c r="DY15" i="75"/>
  <c r="DY14" i="75"/>
  <c r="DY13" i="75"/>
  <c r="DY12" i="75"/>
  <c r="DY11" i="75"/>
  <c r="DY10" i="75"/>
  <c r="DY9" i="75"/>
  <c r="DY8" i="75"/>
  <c r="DY7" i="75"/>
  <c r="DM119" i="75"/>
  <c r="DH119" i="75"/>
  <c r="DM118" i="75"/>
  <c r="DH118" i="75"/>
  <c r="DM117" i="75"/>
  <c r="DH117" i="75"/>
  <c r="DM116" i="75"/>
  <c r="DH116" i="75"/>
  <c r="DH105" i="75"/>
  <c r="DH104" i="75"/>
  <c r="DH103" i="75"/>
  <c r="DH102" i="75"/>
  <c r="DH101" i="75"/>
  <c r="DH100" i="75"/>
  <c r="DH99" i="75"/>
  <c r="DH98" i="75"/>
  <c r="DH97" i="75"/>
  <c r="DH96" i="75"/>
  <c r="DM90" i="75"/>
  <c r="DH90" i="75"/>
  <c r="DM89" i="75"/>
  <c r="DH89" i="75"/>
  <c r="DM88" i="75"/>
  <c r="DH88" i="75"/>
  <c r="DM87" i="75"/>
  <c r="DH87" i="75"/>
  <c r="DH76" i="75"/>
  <c r="DH75" i="75"/>
  <c r="DH74" i="75"/>
  <c r="DH73" i="75"/>
  <c r="DH72" i="75"/>
  <c r="DH71" i="75"/>
  <c r="DH70" i="75"/>
  <c r="DH69" i="75"/>
  <c r="DH68" i="75"/>
  <c r="DH67" i="75"/>
  <c r="DM60" i="75"/>
  <c r="DH60" i="75"/>
  <c r="DM59" i="75"/>
  <c r="DH59" i="75"/>
  <c r="DM58" i="75"/>
  <c r="DH58" i="75"/>
  <c r="DM57" i="75"/>
  <c r="DH57" i="75"/>
  <c r="DH46" i="75"/>
  <c r="DH45" i="75"/>
  <c r="DH44" i="75"/>
  <c r="DH43" i="75"/>
  <c r="DH42" i="75"/>
  <c r="DH41" i="75"/>
  <c r="DH40" i="75"/>
  <c r="DH39" i="75"/>
  <c r="DH38" i="75"/>
  <c r="DH37" i="75"/>
  <c r="DM30" i="75"/>
  <c r="DH30" i="75"/>
  <c r="DM29" i="75"/>
  <c r="DH29" i="75"/>
  <c r="DM28" i="75"/>
  <c r="DH28" i="75"/>
  <c r="DM27" i="75"/>
  <c r="DH27" i="75"/>
  <c r="DH16" i="75"/>
  <c r="DH15" i="75"/>
  <c r="DH14" i="75"/>
  <c r="DH13" i="75"/>
  <c r="DH12" i="75"/>
  <c r="DH11" i="75"/>
  <c r="DH10" i="75"/>
  <c r="DH9" i="75"/>
  <c r="DH8" i="75"/>
  <c r="DH7" i="75"/>
  <c r="CV119" i="75"/>
  <c r="CQ119" i="75"/>
  <c r="CV118" i="75"/>
  <c r="CQ118" i="75"/>
  <c r="CV117" i="75"/>
  <c r="CQ117" i="75"/>
  <c r="CV116" i="75"/>
  <c r="CQ116" i="75"/>
  <c r="CQ105" i="75"/>
  <c r="CQ104" i="75"/>
  <c r="CQ103" i="75"/>
  <c r="CQ102" i="75"/>
  <c r="CQ101" i="75"/>
  <c r="CQ100" i="75"/>
  <c r="CQ99" i="75"/>
  <c r="CQ98" i="75"/>
  <c r="CQ97" i="75"/>
  <c r="CQ96" i="75"/>
  <c r="CV90" i="75"/>
  <c r="CQ90" i="75"/>
  <c r="CV89" i="75"/>
  <c r="CQ89" i="75"/>
  <c r="CV88" i="75"/>
  <c r="CQ88" i="75"/>
  <c r="CV87" i="75"/>
  <c r="CQ87" i="75"/>
  <c r="CQ76" i="75"/>
  <c r="CQ75" i="75"/>
  <c r="CQ74" i="75"/>
  <c r="CQ73" i="75"/>
  <c r="CQ72" i="75"/>
  <c r="CQ71" i="75"/>
  <c r="CQ70" i="75"/>
  <c r="CQ69" i="75"/>
  <c r="CQ68" i="75"/>
  <c r="CQ67" i="75"/>
  <c r="CV60" i="75"/>
  <c r="CQ60" i="75"/>
  <c r="CV59" i="75"/>
  <c r="CQ59" i="75"/>
  <c r="CV58" i="75"/>
  <c r="CQ58" i="75"/>
  <c r="CV57" i="75"/>
  <c r="CQ57" i="75"/>
  <c r="CQ46" i="75"/>
  <c r="CQ45" i="75"/>
  <c r="CQ44" i="75"/>
  <c r="CQ43" i="75"/>
  <c r="CQ42" i="75"/>
  <c r="CQ41" i="75"/>
  <c r="CQ40" i="75"/>
  <c r="CQ39" i="75"/>
  <c r="CQ38" i="75"/>
  <c r="CQ37" i="75"/>
  <c r="CV30" i="75"/>
  <c r="CQ30" i="75"/>
  <c r="CV29" i="75"/>
  <c r="CQ29" i="75"/>
  <c r="CV28" i="75"/>
  <c r="CQ28" i="75"/>
  <c r="CV27" i="75"/>
  <c r="CQ27" i="75"/>
  <c r="CQ16" i="75"/>
  <c r="CQ15" i="75"/>
  <c r="CQ14" i="75"/>
  <c r="CQ13" i="75"/>
  <c r="CQ12" i="75"/>
  <c r="CQ11" i="75"/>
  <c r="CQ10" i="75"/>
  <c r="CQ9" i="75"/>
  <c r="CQ8" i="75"/>
  <c r="CQ7" i="75"/>
  <c r="CE119" i="75"/>
  <c r="BZ119" i="75"/>
  <c r="CE118" i="75"/>
  <c r="BZ118" i="75"/>
  <c r="CE117" i="75"/>
  <c r="BZ117" i="75"/>
  <c r="CE116" i="75"/>
  <c r="BZ116" i="75"/>
  <c r="BZ105" i="75"/>
  <c r="BZ104" i="75"/>
  <c r="BZ103" i="75"/>
  <c r="BZ102" i="75"/>
  <c r="BZ101" i="75"/>
  <c r="BZ100" i="75"/>
  <c r="BZ99" i="75"/>
  <c r="BZ98" i="75"/>
  <c r="BZ97" i="75"/>
  <c r="BZ96" i="75"/>
  <c r="CE90" i="75"/>
  <c r="BZ90" i="75"/>
  <c r="CE89" i="75"/>
  <c r="BZ89" i="75"/>
  <c r="CE88" i="75"/>
  <c r="BZ88" i="75"/>
  <c r="CE87" i="75"/>
  <c r="BZ87" i="75"/>
  <c r="BZ76" i="75"/>
  <c r="BZ75" i="75"/>
  <c r="BZ74" i="75"/>
  <c r="BZ73" i="75"/>
  <c r="BZ72" i="75"/>
  <c r="BZ71" i="75"/>
  <c r="BZ70" i="75"/>
  <c r="BZ69" i="75"/>
  <c r="BZ68" i="75"/>
  <c r="BZ67" i="75"/>
  <c r="CE60" i="75"/>
  <c r="BZ60" i="75"/>
  <c r="CE59" i="75"/>
  <c r="BZ59" i="75"/>
  <c r="CE58" i="75"/>
  <c r="BZ58" i="75"/>
  <c r="CE57" i="75"/>
  <c r="BZ57" i="75"/>
  <c r="BZ46" i="75"/>
  <c r="BZ45" i="75"/>
  <c r="BZ44" i="75"/>
  <c r="BZ43" i="75"/>
  <c r="BZ42" i="75"/>
  <c r="BZ41" i="75"/>
  <c r="BZ40" i="75"/>
  <c r="BZ39" i="75"/>
  <c r="BZ38" i="75"/>
  <c r="BZ37" i="75"/>
  <c r="CE30" i="75"/>
  <c r="BZ30" i="75"/>
  <c r="CE29" i="75"/>
  <c r="BZ29" i="75"/>
  <c r="CE28" i="75"/>
  <c r="BZ28" i="75"/>
  <c r="CE27" i="75"/>
  <c r="BZ27" i="75"/>
  <c r="BZ16" i="75"/>
  <c r="BZ15" i="75"/>
  <c r="BZ14" i="75"/>
  <c r="BZ13" i="75"/>
  <c r="BZ12" i="75"/>
  <c r="BZ11" i="75"/>
  <c r="BZ10" i="75"/>
  <c r="BZ9" i="75"/>
  <c r="BZ8" i="75"/>
  <c r="BZ7" i="75"/>
  <c r="BN119" i="75"/>
  <c r="BI119" i="75"/>
  <c r="BN118" i="75"/>
  <c r="BI118" i="75"/>
  <c r="BN117" i="75"/>
  <c r="BI117" i="75"/>
  <c r="BN116" i="75"/>
  <c r="BI116" i="75"/>
  <c r="BI105" i="75"/>
  <c r="BI104" i="75"/>
  <c r="BI103" i="75"/>
  <c r="BI102" i="75"/>
  <c r="BI101" i="75"/>
  <c r="BI100" i="75"/>
  <c r="BI99" i="75"/>
  <c r="BI98" i="75"/>
  <c r="BI97" i="75"/>
  <c r="BI96" i="75"/>
  <c r="BN90" i="75"/>
  <c r="BI90" i="75"/>
  <c r="BN89" i="75"/>
  <c r="BI89" i="75"/>
  <c r="BN88" i="75"/>
  <c r="BI88" i="75"/>
  <c r="BN87" i="75"/>
  <c r="BI87" i="75"/>
  <c r="BI76" i="75"/>
  <c r="BI75" i="75"/>
  <c r="BI74" i="75"/>
  <c r="BI73" i="75"/>
  <c r="BI72" i="75"/>
  <c r="BI71" i="75"/>
  <c r="BI70" i="75"/>
  <c r="BI69" i="75"/>
  <c r="BI68" i="75"/>
  <c r="BI67" i="75"/>
  <c r="BN60" i="75"/>
  <c r="BI60" i="75"/>
  <c r="BN59" i="75"/>
  <c r="BI59" i="75"/>
  <c r="BN58" i="75"/>
  <c r="BI58" i="75"/>
  <c r="BN57" i="75"/>
  <c r="BI57" i="75"/>
  <c r="BI46" i="75"/>
  <c r="BI45" i="75"/>
  <c r="BI44" i="75"/>
  <c r="BI43" i="75"/>
  <c r="BI42" i="75"/>
  <c r="BI41" i="75"/>
  <c r="BI40" i="75"/>
  <c r="BI39" i="75"/>
  <c r="BI38" i="75"/>
  <c r="BI37" i="75"/>
  <c r="BN30" i="75"/>
  <c r="BI30" i="75"/>
  <c r="BN29" i="75"/>
  <c r="BI29" i="75"/>
  <c r="BN28" i="75"/>
  <c r="BI28" i="75"/>
  <c r="BN27" i="75"/>
  <c r="BI27" i="75"/>
  <c r="BI16" i="75"/>
  <c r="BI15" i="75"/>
  <c r="BI14" i="75"/>
  <c r="BI13" i="75"/>
  <c r="BI12" i="75"/>
  <c r="BI11" i="75"/>
  <c r="BI10" i="75"/>
  <c r="BI9" i="75"/>
  <c r="BI8" i="75"/>
  <c r="BI7" i="75"/>
  <c r="AW119" i="75"/>
  <c r="AR119" i="75"/>
  <c r="AW118" i="75"/>
  <c r="AR118" i="75"/>
  <c r="AW117" i="75"/>
  <c r="AR117" i="75"/>
  <c r="AW116" i="75"/>
  <c r="AR116" i="75"/>
  <c r="AR105" i="75"/>
  <c r="AR104" i="75"/>
  <c r="AR103" i="75"/>
  <c r="AR102" i="75"/>
  <c r="AR101" i="75"/>
  <c r="AR100" i="75"/>
  <c r="AR99" i="75"/>
  <c r="AR98" i="75"/>
  <c r="AR97" i="75"/>
  <c r="AR96" i="75"/>
  <c r="AW90" i="75"/>
  <c r="AR90" i="75"/>
  <c r="AW89" i="75"/>
  <c r="AR89" i="75"/>
  <c r="AW88" i="75"/>
  <c r="AR88" i="75"/>
  <c r="AW87" i="75"/>
  <c r="AR87" i="75"/>
  <c r="AR76" i="75"/>
  <c r="AR75" i="75"/>
  <c r="AR74" i="75"/>
  <c r="AR73" i="75"/>
  <c r="AR72" i="75"/>
  <c r="AR71" i="75"/>
  <c r="AR70" i="75"/>
  <c r="AR69" i="75"/>
  <c r="AR68" i="75"/>
  <c r="AR67" i="75"/>
  <c r="AW60" i="75"/>
  <c r="AR60" i="75"/>
  <c r="AW59" i="75"/>
  <c r="AR59" i="75"/>
  <c r="AW58" i="75"/>
  <c r="AR58" i="75"/>
  <c r="AW57" i="75"/>
  <c r="AR57" i="75"/>
  <c r="AR46" i="75"/>
  <c r="AR45" i="75"/>
  <c r="AR44" i="75"/>
  <c r="AR43" i="75"/>
  <c r="AR42" i="75"/>
  <c r="AR41" i="75"/>
  <c r="AR40" i="75"/>
  <c r="AR39" i="75"/>
  <c r="AR38" i="75"/>
  <c r="AR37" i="75"/>
  <c r="AW30" i="75"/>
  <c r="AR30" i="75"/>
  <c r="AW29" i="75"/>
  <c r="AR29" i="75"/>
  <c r="AW28" i="75"/>
  <c r="AR28" i="75"/>
  <c r="AW27" i="75"/>
  <c r="AR27" i="75"/>
  <c r="AR16" i="75"/>
  <c r="AR15" i="75"/>
  <c r="AR14" i="75"/>
  <c r="AR13" i="75"/>
  <c r="AR12" i="75"/>
  <c r="AR11" i="75"/>
  <c r="AR10" i="75"/>
  <c r="AR9" i="75"/>
  <c r="AR8" i="75"/>
  <c r="AR7" i="75"/>
  <c r="AF119" i="75"/>
  <c r="AA119" i="75"/>
  <c r="AF118" i="75"/>
  <c r="AA118" i="75"/>
  <c r="AF117" i="75"/>
  <c r="AA117" i="75"/>
  <c r="AF116" i="75"/>
  <c r="AA116" i="75"/>
  <c r="AA105" i="75"/>
  <c r="AA104" i="75"/>
  <c r="AA103" i="75"/>
  <c r="AA102" i="75"/>
  <c r="AA101" i="75"/>
  <c r="AA100" i="75"/>
  <c r="AA99" i="75"/>
  <c r="AA98" i="75"/>
  <c r="AA97" i="75"/>
  <c r="AA96" i="75"/>
  <c r="AF90" i="75"/>
  <c r="AA90" i="75"/>
  <c r="AF89" i="75"/>
  <c r="AA89" i="75"/>
  <c r="AF88" i="75"/>
  <c r="AA88" i="75"/>
  <c r="AF87" i="75"/>
  <c r="AA87" i="75"/>
  <c r="AA76" i="75"/>
  <c r="AA75" i="75"/>
  <c r="AA74" i="75"/>
  <c r="AA73" i="75"/>
  <c r="AA72" i="75"/>
  <c r="AA71" i="75"/>
  <c r="AA70" i="75"/>
  <c r="AA69" i="75"/>
  <c r="AA68" i="75"/>
  <c r="AA67" i="75"/>
  <c r="AF60" i="75"/>
  <c r="AA60" i="75"/>
  <c r="AF59" i="75"/>
  <c r="AA59" i="75"/>
  <c r="AF58" i="75"/>
  <c r="AA58" i="75"/>
  <c r="AF57" i="75"/>
  <c r="AA57" i="75"/>
  <c r="AA46" i="75"/>
  <c r="AA45" i="75"/>
  <c r="AA44" i="75"/>
  <c r="AA43" i="75"/>
  <c r="AA42" i="75"/>
  <c r="AA41" i="75"/>
  <c r="AA40" i="75"/>
  <c r="AA39" i="75"/>
  <c r="AA38" i="75"/>
  <c r="AA37" i="75"/>
  <c r="AF30" i="75"/>
  <c r="AA30" i="75"/>
  <c r="AF29" i="75"/>
  <c r="AA29" i="75"/>
  <c r="AF28" i="75"/>
  <c r="AA28" i="75"/>
  <c r="AF27" i="75"/>
  <c r="AA27" i="75"/>
  <c r="AA16" i="75"/>
  <c r="AA15" i="75"/>
  <c r="AA14" i="75"/>
  <c r="AA13" i="75"/>
  <c r="AA12" i="75"/>
  <c r="AA11" i="75"/>
  <c r="AA10" i="75"/>
  <c r="AA9" i="75"/>
  <c r="AA8" i="75"/>
  <c r="AA7" i="75"/>
  <c r="BJ92" i="74" l="1"/>
  <c r="BW109" i="74"/>
  <c r="BE113" i="74"/>
  <c r="AX113" i="74"/>
  <c r="DI33" i="74"/>
  <c r="DV50" i="74"/>
  <c r="CW54" i="74"/>
  <c r="DD54" i="74"/>
  <c r="BJ63" i="74"/>
  <c r="BE84" i="74"/>
  <c r="BW80" i="74"/>
  <c r="AX84" i="74"/>
  <c r="J119" i="75"/>
  <c r="J118" i="75"/>
  <c r="J117" i="75"/>
  <c r="J116" i="75"/>
  <c r="J90" i="75"/>
  <c r="J89" i="75"/>
  <c r="J88" i="75"/>
  <c r="J87" i="75"/>
  <c r="J60" i="75"/>
  <c r="J59" i="75"/>
  <c r="J58" i="75"/>
  <c r="J57" i="75"/>
  <c r="J30" i="75"/>
  <c r="J29" i="75"/>
  <c r="J28" i="75"/>
  <c r="J27" i="75"/>
  <c r="J119" i="68"/>
  <c r="J118" i="68"/>
  <c r="J117" i="68"/>
  <c r="J116" i="68"/>
  <c r="J90" i="68"/>
  <c r="J89" i="68"/>
  <c r="J88" i="68"/>
  <c r="J87" i="68"/>
  <c r="J60" i="68"/>
  <c r="J59" i="68"/>
  <c r="J58" i="68"/>
  <c r="J57" i="68"/>
  <c r="J30" i="68"/>
  <c r="J29" i="68"/>
  <c r="J28" i="68"/>
  <c r="J27" i="68"/>
  <c r="CA92" i="74" l="1"/>
  <c r="BO113" i="74"/>
  <c r="BV113" i="74"/>
  <c r="CN109" i="74"/>
  <c r="CA63" i="74"/>
  <c r="CN80" i="74"/>
  <c r="BV84" i="74"/>
  <c r="BO84" i="74"/>
  <c r="DZ33" i="74"/>
  <c r="DN54" i="74"/>
  <c r="DU54" i="74"/>
  <c r="EM50" i="74"/>
  <c r="O119" i="75"/>
  <c r="O118" i="75"/>
  <c r="O117" i="75"/>
  <c r="O116" i="75"/>
  <c r="O90" i="75"/>
  <c r="O89" i="75"/>
  <c r="O88" i="75"/>
  <c r="O87" i="75"/>
  <c r="O60" i="75"/>
  <c r="O59" i="75"/>
  <c r="O58" i="75"/>
  <c r="O57" i="75"/>
  <c r="O30" i="75"/>
  <c r="O29" i="75"/>
  <c r="O28" i="75"/>
  <c r="O27" i="75"/>
  <c r="O119" i="68"/>
  <c r="O118" i="68"/>
  <c r="O117" i="68"/>
  <c r="O116" i="68"/>
  <c r="O90" i="68"/>
  <c r="O89" i="68"/>
  <c r="O88" i="68"/>
  <c r="O87" i="68"/>
  <c r="O60" i="68"/>
  <c r="O59" i="68"/>
  <c r="O58" i="68"/>
  <c r="O57" i="68"/>
  <c r="O30" i="68"/>
  <c r="O28" i="68"/>
  <c r="O29" i="68"/>
  <c r="O27" i="68"/>
  <c r="CR92" i="74" l="1"/>
  <c r="DE109" i="74"/>
  <c r="CF113" i="74"/>
  <c r="CM113" i="74"/>
  <c r="EQ33" i="74"/>
  <c r="FD50" i="74"/>
  <c r="EL54" i="74"/>
  <c r="EE54" i="74"/>
  <c r="CR63" i="74"/>
  <c r="CF84" i="74"/>
  <c r="DE80" i="74"/>
  <c r="CM84" i="74"/>
  <c r="DI92" i="74" l="1"/>
  <c r="DD113" i="74"/>
  <c r="DV109" i="74"/>
  <c r="CW113" i="74"/>
  <c r="DI63" i="74"/>
  <c r="DV80" i="74"/>
  <c r="CW84" i="74"/>
  <c r="DD84" i="74"/>
  <c r="FH33" i="74"/>
  <c r="FC54" i="74"/>
  <c r="EV54" i="74"/>
  <c r="FU50" i="74"/>
  <c r="X109" i="75"/>
  <c r="V109" i="75"/>
  <c r="J106" i="75"/>
  <c r="J105" i="75"/>
  <c r="E105" i="75"/>
  <c r="J104" i="75"/>
  <c r="E104" i="75"/>
  <c r="J103" i="75"/>
  <c r="E103" i="75"/>
  <c r="J102" i="75"/>
  <c r="E102" i="75"/>
  <c r="J101" i="75"/>
  <c r="E101" i="75"/>
  <c r="J100" i="75"/>
  <c r="E100" i="75"/>
  <c r="J99" i="75"/>
  <c r="E99" i="75"/>
  <c r="J98" i="75"/>
  <c r="E98" i="75"/>
  <c r="J97" i="75"/>
  <c r="E97" i="75"/>
  <c r="J96" i="75"/>
  <c r="E96" i="75"/>
  <c r="E95" i="75"/>
  <c r="K92" i="75"/>
  <c r="X80" i="75"/>
  <c r="V80" i="75"/>
  <c r="J77" i="75"/>
  <c r="F77" i="75"/>
  <c r="J76" i="75"/>
  <c r="E76" i="75"/>
  <c r="J75" i="75"/>
  <c r="E75" i="75"/>
  <c r="J74" i="75"/>
  <c r="E74" i="75"/>
  <c r="J73" i="75"/>
  <c r="E73" i="75"/>
  <c r="J72" i="75"/>
  <c r="E72" i="75"/>
  <c r="J71" i="75"/>
  <c r="E71" i="75"/>
  <c r="J70" i="75"/>
  <c r="E70" i="75"/>
  <c r="J69" i="75"/>
  <c r="E69" i="75"/>
  <c r="J68" i="75"/>
  <c r="E68" i="75"/>
  <c r="J67" i="75"/>
  <c r="E67" i="75"/>
  <c r="E66" i="75"/>
  <c r="K63" i="75"/>
  <c r="X50" i="75"/>
  <c r="V50" i="75"/>
  <c r="J47" i="75"/>
  <c r="J46" i="75"/>
  <c r="E46" i="75"/>
  <c r="J45" i="75"/>
  <c r="E45" i="75"/>
  <c r="J44" i="75"/>
  <c r="E44" i="75"/>
  <c r="J43" i="75"/>
  <c r="E43" i="75"/>
  <c r="J42" i="75"/>
  <c r="E42" i="75"/>
  <c r="J41" i="75"/>
  <c r="E41" i="75"/>
  <c r="J40" i="75"/>
  <c r="E40" i="75"/>
  <c r="J39" i="75"/>
  <c r="E39" i="75"/>
  <c r="J38" i="75"/>
  <c r="E38" i="75"/>
  <c r="J37" i="75"/>
  <c r="E37" i="75"/>
  <c r="E36" i="75"/>
  <c r="K33" i="75"/>
  <c r="N17" i="75"/>
  <c r="AE17" i="75" s="1"/>
  <c r="AV17" i="75" s="1"/>
  <c r="BM17" i="75" s="1"/>
  <c r="CD17" i="75" s="1"/>
  <c r="CU17" i="75" s="1"/>
  <c r="DL17" i="75" s="1"/>
  <c r="EC17" i="75" s="1"/>
  <c r="ET17" i="75" s="1"/>
  <c r="FK17" i="75" s="1"/>
  <c r="GB17" i="75" s="1"/>
  <c r="GS17" i="75" s="1"/>
  <c r="HJ17" i="75" s="1"/>
  <c r="IA17" i="75" s="1"/>
  <c r="IR17" i="75" s="1"/>
  <c r="JI17" i="75" s="1"/>
  <c r="JZ17" i="75" s="1"/>
  <c r="KQ17" i="75" s="1"/>
  <c r="LH17" i="75" s="1"/>
  <c r="LY17" i="75" s="1"/>
  <c r="J16" i="75"/>
  <c r="E16" i="75"/>
  <c r="J15" i="75"/>
  <c r="E15" i="75"/>
  <c r="J14" i="75"/>
  <c r="E14" i="75"/>
  <c r="J13" i="75"/>
  <c r="E13" i="75"/>
  <c r="J12" i="75"/>
  <c r="E12" i="75"/>
  <c r="J11" i="75"/>
  <c r="E11" i="75"/>
  <c r="J10" i="75"/>
  <c r="E10" i="75"/>
  <c r="J9" i="75"/>
  <c r="E9" i="75"/>
  <c r="J8" i="75"/>
  <c r="E8" i="75"/>
  <c r="J7" i="75"/>
  <c r="E7" i="75"/>
  <c r="F7" i="75" s="1"/>
  <c r="E6" i="75"/>
  <c r="K3" i="75"/>
  <c r="DZ92" i="74" l="1"/>
  <c r="EM109" i="74"/>
  <c r="DU113" i="74"/>
  <c r="DN113" i="74"/>
  <c r="AO109" i="75"/>
  <c r="AB92" i="75"/>
  <c r="AB63" i="75"/>
  <c r="AO80" i="75"/>
  <c r="AM50" i="75"/>
  <c r="AM80" i="75"/>
  <c r="AM109" i="75"/>
  <c r="AO50" i="75"/>
  <c r="AB33" i="75"/>
  <c r="FY33" i="74"/>
  <c r="GL50" i="74"/>
  <c r="FM54" i="74"/>
  <c r="FT54" i="74"/>
  <c r="DZ63" i="74"/>
  <c r="DU84" i="74"/>
  <c r="EM80" i="74"/>
  <c r="DN84" i="74"/>
  <c r="F8" i="75"/>
  <c r="F67" i="75"/>
  <c r="F10" i="75"/>
  <c r="F9" i="75"/>
  <c r="F13" i="75"/>
  <c r="G8" i="75"/>
  <c r="G10" i="75"/>
  <c r="G7" i="75"/>
  <c r="U113" i="75"/>
  <c r="U84" i="75"/>
  <c r="U54" i="75"/>
  <c r="P24" i="75"/>
  <c r="F14" i="75"/>
  <c r="F15" i="75"/>
  <c r="F11" i="75"/>
  <c r="AB3" i="75"/>
  <c r="F12" i="75"/>
  <c r="F16" i="75"/>
  <c r="P54" i="75"/>
  <c r="W54" i="75"/>
  <c r="F43" i="75"/>
  <c r="F39" i="75"/>
  <c r="F40" i="75"/>
  <c r="F44" i="75"/>
  <c r="F37" i="75"/>
  <c r="F41" i="75"/>
  <c r="F38" i="75"/>
  <c r="F42" i="75"/>
  <c r="F45" i="75"/>
  <c r="F46" i="75"/>
  <c r="F72" i="75"/>
  <c r="P84" i="75"/>
  <c r="W84" i="75"/>
  <c r="F73" i="75"/>
  <c r="F70" i="75"/>
  <c r="F71" i="75"/>
  <c r="F69" i="75"/>
  <c r="F68" i="75"/>
  <c r="F76" i="75"/>
  <c r="F74" i="75"/>
  <c r="F75" i="75"/>
  <c r="F97" i="75"/>
  <c r="P113" i="75"/>
  <c r="W113" i="75"/>
  <c r="F104" i="75"/>
  <c r="F98" i="75"/>
  <c r="F99" i="75"/>
  <c r="F96" i="75"/>
  <c r="F101" i="75"/>
  <c r="F100" i="75"/>
  <c r="F102" i="75"/>
  <c r="F103" i="75"/>
  <c r="F105" i="75"/>
  <c r="E105" i="74"/>
  <c r="E104" i="74"/>
  <c r="E103" i="74"/>
  <c r="E102" i="74"/>
  <c r="E101" i="74"/>
  <c r="E100" i="74"/>
  <c r="E99" i="74"/>
  <c r="E98" i="74"/>
  <c r="E97" i="74"/>
  <c r="E96" i="74"/>
  <c r="E95" i="74"/>
  <c r="F77" i="74"/>
  <c r="E76" i="74"/>
  <c r="E75" i="74"/>
  <c r="E74" i="74"/>
  <c r="E73" i="74"/>
  <c r="E72" i="74"/>
  <c r="E71" i="74"/>
  <c r="E70" i="74"/>
  <c r="E69" i="74"/>
  <c r="E68" i="74"/>
  <c r="E67" i="74"/>
  <c r="E66" i="74"/>
  <c r="E46" i="74"/>
  <c r="E45" i="74"/>
  <c r="E44" i="74"/>
  <c r="E43" i="74"/>
  <c r="E42" i="74"/>
  <c r="F42" i="74" s="1"/>
  <c r="G42" i="74" s="1"/>
  <c r="E41" i="74"/>
  <c r="E40" i="74"/>
  <c r="E39" i="74"/>
  <c r="E38" i="74"/>
  <c r="F38" i="74" s="1"/>
  <c r="G38" i="74" s="1"/>
  <c r="E37" i="74"/>
  <c r="E36" i="74"/>
  <c r="E16" i="74"/>
  <c r="E15" i="74"/>
  <c r="E14" i="74"/>
  <c r="E13" i="74"/>
  <c r="E12" i="74"/>
  <c r="E11" i="74"/>
  <c r="E10" i="74"/>
  <c r="E9" i="74"/>
  <c r="E8" i="74"/>
  <c r="E7" i="74"/>
  <c r="E6" i="74"/>
  <c r="F14" i="74" s="1"/>
  <c r="G14" i="74" s="1"/>
  <c r="EQ92" i="74" l="1"/>
  <c r="EE113" i="74"/>
  <c r="EL113" i="74"/>
  <c r="FD109" i="74"/>
  <c r="AL113" i="75"/>
  <c r="AL84" i="75"/>
  <c r="BD80" i="75"/>
  <c r="BD109" i="75"/>
  <c r="BD50" i="75"/>
  <c r="AG24" i="75"/>
  <c r="AL54" i="75"/>
  <c r="AN113" i="75"/>
  <c r="AG113" i="75"/>
  <c r="AS92" i="75"/>
  <c r="BF109" i="75"/>
  <c r="AG54" i="75"/>
  <c r="AS33" i="75"/>
  <c r="BF50" i="75"/>
  <c r="AN54" i="75"/>
  <c r="AG84" i="75"/>
  <c r="BF80" i="75"/>
  <c r="AS63" i="75"/>
  <c r="AN84" i="75"/>
  <c r="F12" i="74"/>
  <c r="G12" i="74" s="1"/>
  <c r="EQ63" i="74"/>
  <c r="FD80" i="74"/>
  <c r="EL84" i="74"/>
  <c r="EE84" i="74"/>
  <c r="F67" i="74"/>
  <c r="G67" i="74" s="1"/>
  <c r="F71" i="74"/>
  <c r="G71" i="74" s="1"/>
  <c r="F96" i="74"/>
  <c r="G96" i="74" s="1"/>
  <c r="GP33" i="74"/>
  <c r="GD54" i="74"/>
  <c r="GK54" i="74"/>
  <c r="HC50" i="74"/>
  <c r="F46" i="74"/>
  <c r="G46" i="74" s="1"/>
  <c r="F7" i="74"/>
  <c r="G7" i="74" s="1"/>
  <c r="F37" i="74"/>
  <c r="G37" i="74" s="1"/>
  <c r="F41" i="74"/>
  <c r="G41" i="74" s="1"/>
  <c r="G67" i="75"/>
  <c r="G13" i="75"/>
  <c r="G9" i="75"/>
  <c r="G105" i="75"/>
  <c r="G101" i="75"/>
  <c r="G104" i="75"/>
  <c r="G68" i="75"/>
  <c r="G70" i="75"/>
  <c r="G38" i="75"/>
  <c r="G39" i="75"/>
  <c r="G16" i="75"/>
  <c r="G15" i="75"/>
  <c r="G103" i="75"/>
  <c r="G96" i="75"/>
  <c r="G75" i="75"/>
  <c r="G69" i="75"/>
  <c r="G73" i="75"/>
  <c r="G46" i="75"/>
  <c r="G41" i="75"/>
  <c r="G43" i="75"/>
  <c r="G12" i="75"/>
  <c r="AS3" i="75"/>
  <c r="G14" i="75"/>
  <c r="G102" i="75"/>
  <c r="G99" i="75"/>
  <c r="G97" i="75"/>
  <c r="G74" i="75"/>
  <c r="G45" i="75"/>
  <c r="G37" i="75"/>
  <c r="G44" i="75"/>
  <c r="G100" i="75"/>
  <c r="G98" i="75"/>
  <c r="G76" i="75"/>
  <c r="G71" i="75"/>
  <c r="G72" i="75"/>
  <c r="G42" i="75"/>
  <c r="G40" i="75"/>
  <c r="G11" i="75"/>
  <c r="F97" i="74"/>
  <c r="G97" i="74" s="1"/>
  <c r="F98" i="74"/>
  <c r="G98" i="74" s="1"/>
  <c r="F70" i="74"/>
  <c r="G70" i="74" s="1"/>
  <c r="F9" i="74"/>
  <c r="G9" i="74" s="1"/>
  <c r="F15" i="74"/>
  <c r="G15" i="74" s="1"/>
  <c r="F10" i="74"/>
  <c r="G10" i="74" s="1"/>
  <c r="F13" i="74"/>
  <c r="G13" i="74" s="1"/>
  <c r="F8" i="74"/>
  <c r="G8" i="74" s="1"/>
  <c r="F11" i="74"/>
  <c r="G11" i="74" s="1"/>
  <c r="F16" i="74"/>
  <c r="G16" i="74" s="1"/>
  <c r="F40" i="74"/>
  <c r="G40" i="74" s="1"/>
  <c r="F39" i="74"/>
  <c r="G39" i="74" s="1"/>
  <c r="F45" i="74"/>
  <c r="G45" i="74" s="1"/>
  <c r="F43" i="74"/>
  <c r="G43" i="74" s="1"/>
  <c r="F44" i="74"/>
  <c r="G44" i="74" s="1"/>
  <c r="F76" i="74"/>
  <c r="G76" i="74" s="1"/>
  <c r="F73" i="74"/>
  <c r="G73" i="74" s="1"/>
  <c r="F69" i="74"/>
  <c r="G69" i="74" s="1"/>
  <c r="F74" i="74"/>
  <c r="G74" i="74" s="1"/>
  <c r="F68" i="74"/>
  <c r="G68" i="74" s="1"/>
  <c r="F72" i="74"/>
  <c r="G72" i="74" s="1"/>
  <c r="F75" i="74"/>
  <c r="G75" i="74" s="1"/>
  <c r="F99" i="74"/>
  <c r="G99" i="74" s="1"/>
  <c r="F104" i="74"/>
  <c r="G104" i="74" s="1"/>
  <c r="F102" i="74"/>
  <c r="G102" i="74" s="1"/>
  <c r="F100" i="74"/>
  <c r="G100" i="74" s="1"/>
  <c r="F101" i="74"/>
  <c r="G101" i="74" s="1"/>
  <c r="F103" i="74"/>
  <c r="G103" i="74" s="1"/>
  <c r="F105" i="74"/>
  <c r="G105" i="74" s="1"/>
  <c r="X109" i="68"/>
  <c r="V109" i="68"/>
  <c r="J106" i="68"/>
  <c r="J105" i="68"/>
  <c r="E105" i="68"/>
  <c r="J104" i="68"/>
  <c r="E104" i="68"/>
  <c r="J103" i="68"/>
  <c r="E103" i="68"/>
  <c r="J102" i="68"/>
  <c r="E102" i="68"/>
  <c r="J101" i="68"/>
  <c r="E101" i="68"/>
  <c r="J100" i="68"/>
  <c r="E100" i="68"/>
  <c r="J99" i="68"/>
  <c r="E99" i="68"/>
  <c r="J98" i="68"/>
  <c r="E98" i="68"/>
  <c r="J97" i="68"/>
  <c r="E97" i="68"/>
  <c r="J96" i="68"/>
  <c r="E96" i="68"/>
  <c r="E95" i="68"/>
  <c r="K92" i="68"/>
  <c r="X80" i="68"/>
  <c r="V80" i="68"/>
  <c r="J77" i="68"/>
  <c r="F77" i="68"/>
  <c r="J76" i="68"/>
  <c r="E76" i="68"/>
  <c r="J75" i="68"/>
  <c r="E75" i="68"/>
  <c r="J74" i="68"/>
  <c r="E74" i="68"/>
  <c r="J73" i="68"/>
  <c r="E73" i="68"/>
  <c r="J72" i="68"/>
  <c r="E72" i="68"/>
  <c r="J71" i="68"/>
  <c r="E71" i="68"/>
  <c r="J70" i="68"/>
  <c r="E70" i="68"/>
  <c r="J69" i="68"/>
  <c r="E69" i="68"/>
  <c r="J68" i="68"/>
  <c r="E68" i="68"/>
  <c r="J67" i="68"/>
  <c r="E67" i="68"/>
  <c r="E66" i="68"/>
  <c r="K63" i="68"/>
  <c r="X50" i="68"/>
  <c r="V50" i="68"/>
  <c r="J47" i="68"/>
  <c r="J46" i="68"/>
  <c r="E46" i="68"/>
  <c r="J45" i="68"/>
  <c r="E45" i="68"/>
  <c r="J44" i="68"/>
  <c r="E44" i="68"/>
  <c r="J43" i="68"/>
  <c r="E43" i="68"/>
  <c r="J42" i="68"/>
  <c r="E42" i="68"/>
  <c r="J41" i="68"/>
  <c r="E41" i="68"/>
  <c r="J40" i="68"/>
  <c r="E40" i="68"/>
  <c r="J39" i="68"/>
  <c r="E39" i="68"/>
  <c r="J38" i="68"/>
  <c r="E38" i="68"/>
  <c r="J37" i="68"/>
  <c r="E37" i="68"/>
  <c r="E36" i="68"/>
  <c r="F42" i="68" s="1"/>
  <c r="K33" i="68"/>
  <c r="N17" i="68"/>
  <c r="AE17" i="68" s="1"/>
  <c r="AV17" i="68" s="1"/>
  <c r="BM17" i="68" s="1"/>
  <c r="CD17" i="68" s="1"/>
  <c r="CU17" i="68" s="1"/>
  <c r="DL17" i="68" s="1"/>
  <c r="EC17" i="68" s="1"/>
  <c r="ET17" i="68" s="1"/>
  <c r="FK17" i="68" s="1"/>
  <c r="GB17" i="68" s="1"/>
  <c r="GS17" i="68" s="1"/>
  <c r="HJ17" i="68" s="1"/>
  <c r="IA17" i="68" s="1"/>
  <c r="IR17" i="68" s="1"/>
  <c r="JI17" i="68" s="1"/>
  <c r="JZ17" i="68" s="1"/>
  <c r="KQ17" i="68" s="1"/>
  <c r="LH17" i="68" s="1"/>
  <c r="LY17" i="68" s="1"/>
  <c r="J16" i="68"/>
  <c r="E16" i="68"/>
  <c r="J15" i="68"/>
  <c r="E15" i="68"/>
  <c r="J14" i="68"/>
  <c r="E14" i="68"/>
  <c r="J13" i="68"/>
  <c r="E13" i="68"/>
  <c r="J12" i="68"/>
  <c r="E12" i="68"/>
  <c r="J11" i="68"/>
  <c r="E11" i="68"/>
  <c r="J10" i="68"/>
  <c r="E10" i="68"/>
  <c r="J9" i="68"/>
  <c r="E9" i="68"/>
  <c r="J8" i="68"/>
  <c r="E8" i="68"/>
  <c r="J7" i="68"/>
  <c r="E7" i="68"/>
  <c r="E6" i="68"/>
  <c r="AB3" i="68"/>
  <c r="K3" i="68"/>
  <c r="F97" i="68" l="1"/>
  <c r="G97" i="68" s="1"/>
  <c r="FH92" i="74"/>
  <c r="FU109" i="74"/>
  <c r="EV113" i="74"/>
  <c r="FC113" i="74"/>
  <c r="F96" i="68"/>
  <c r="G96" i="68" s="1"/>
  <c r="F98" i="68"/>
  <c r="G98" i="68" s="1"/>
  <c r="F21" i="75"/>
  <c r="AX54" i="75"/>
  <c r="BW50" i="75"/>
  <c r="BJ33" i="75"/>
  <c r="BE54" i="75"/>
  <c r="BE113" i="75"/>
  <c r="BJ92" i="75"/>
  <c r="BW109" i="75"/>
  <c r="AX113" i="75"/>
  <c r="BU109" i="75"/>
  <c r="BU50" i="75"/>
  <c r="BU80" i="75"/>
  <c r="BC54" i="75"/>
  <c r="BC113" i="75"/>
  <c r="BC84" i="75"/>
  <c r="AX24" i="75"/>
  <c r="AX84" i="75"/>
  <c r="BW80" i="75"/>
  <c r="BJ63" i="75"/>
  <c r="BE84" i="75"/>
  <c r="AO109" i="68"/>
  <c r="AB92" i="68"/>
  <c r="AM80" i="68"/>
  <c r="AM109" i="68"/>
  <c r="AM50" i="68"/>
  <c r="AO50" i="68"/>
  <c r="AB33" i="68"/>
  <c r="AB63" i="68"/>
  <c r="AO80" i="68"/>
  <c r="BD50" i="68"/>
  <c r="AG24" i="68"/>
  <c r="AL54" i="68"/>
  <c r="BD80" i="68"/>
  <c r="AL84" i="68"/>
  <c r="BD109" i="68"/>
  <c r="AL113" i="68"/>
  <c r="F8" i="68"/>
  <c r="F37" i="68"/>
  <c r="FH63" i="74"/>
  <c r="FU80" i="74"/>
  <c r="FC84" i="74"/>
  <c r="EV84" i="74"/>
  <c r="HG33" i="74"/>
  <c r="HT50" i="74"/>
  <c r="HB54" i="74"/>
  <c r="GU54" i="74"/>
  <c r="F104" i="68"/>
  <c r="G104" i="68" s="1"/>
  <c r="F7" i="68"/>
  <c r="C21" i="75"/>
  <c r="D51" i="75"/>
  <c r="E51" i="75" s="1"/>
  <c r="C51" i="75"/>
  <c r="F51" i="75"/>
  <c r="B51" i="75"/>
  <c r="C81" i="75"/>
  <c r="F81" i="75"/>
  <c r="B81" i="75"/>
  <c r="D81" i="75"/>
  <c r="E81" i="75" s="1"/>
  <c r="D21" i="75"/>
  <c r="E21" i="75" s="1"/>
  <c r="G21" i="75" s="1"/>
  <c r="B21" i="75"/>
  <c r="BJ3" i="75"/>
  <c r="D110" i="75"/>
  <c r="E110" i="75" s="1"/>
  <c r="C110" i="75"/>
  <c r="B110" i="75"/>
  <c r="F110" i="75"/>
  <c r="D21" i="74"/>
  <c r="E21" i="74" s="1"/>
  <c r="F38" i="68"/>
  <c r="F41" i="68"/>
  <c r="F39" i="68"/>
  <c r="F40" i="68"/>
  <c r="G8" i="68"/>
  <c r="G7" i="68"/>
  <c r="F10" i="68"/>
  <c r="F14" i="68"/>
  <c r="F15" i="68"/>
  <c r="U113" i="68"/>
  <c r="U84" i="68"/>
  <c r="U54" i="68"/>
  <c r="F9" i="68"/>
  <c r="F13" i="68"/>
  <c r="G37" i="68"/>
  <c r="F11" i="68"/>
  <c r="F12" i="68"/>
  <c r="AS3" i="68"/>
  <c r="F16" i="68"/>
  <c r="P24" i="68"/>
  <c r="G42" i="68"/>
  <c r="W54" i="68"/>
  <c r="P54" i="68"/>
  <c r="F45" i="68"/>
  <c r="F46" i="68"/>
  <c r="F43" i="68"/>
  <c r="F44" i="68"/>
  <c r="W84" i="68"/>
  <c r="P84" i="68"/>
  <c r="F72" i="68"/>
  <c r="F73" i="68"/>
  <c r="F75" i="68"/>
  <c r="F74" i="68"/>
  <c r="F70" i="68"/>
  <c r="F71" i="68"/>
  <c r="F67" i="68"/>
  <c r="F69" i="68"/>
  <c r="F68" i="68"/>
  <c r="F76" i="68"/>
  <c r="P113" i="68"/>
  <c r="W113" i="68"/>
  <c r="F99" i="68"/>
  <c r="F102" i="68"/>
  <c r="F100" i="68"/>
  <c r="F103" i="68"/>
  <c r="F101" i="68"/>
  <c r="F105" i="68"/>
  <c r="FY92" i="74" l="1"/>
  <c r="FT113" i="74"/>
  <c r="FM113" i="74"/>
  <c r="GL109" i="74"/>
  <c r="CL80" i="75"/>
  <c r="CL50" i="75"/>
  <c r="BT84" i="75"/>
  <c r="BT113" i="75"/>
  <c r="BO24" i="75"/>
  <c r="CL109" i="75"/>
  <c r="BT54" i="75"/>
  <c r="CA33" i="75"/>
  <c r="BV54" i="75"/>
  <c r="CN50" i="75"/>
  <c r="BO54" i="75"/>
  <c r="BV84" i="75"/>
  <c r="CN80" i="75"/>
  <c r="CA63" i="75"/>
  <c r="BO84" i="75"/>
  <c r="BV113" i="75"/>
  <c r="CN109" i="75"/>
  <c r="CA92" i="75"/>
  <c r="BO113" i="75"/>
  <c r="AS33" i="68"/>
  <c r="BF50" i="68"/>
  <c r="AG54" i="68"/>
  <c r="AN54" i="68"/>
  <c r="AN113" i="68"/>
  <c r="AS92" i="68"/>
  <c r="BF109" i="68"/>
  <c r="AG113" i="68"/>
  <c r="BU109" i="68"/>
  <c r="BU50" i="68"/>
  <c r="BU80" i="68"/>
  <c r="BC113" i="68"/>
  <c r="BC54" i="68"/>
  <c r="BC84" i="68"/>
  <c r="AX24" i="68"/>
  <c r="AS63" i="68"/>
  <c r="BF80" i="68"/>
  <c r="AG84" i="68"/>
  <c r="AN84" i="68"/>
  <c r="HX33" i="74"/>
  <c r="HS54" i="74"/>
  <c r="HL54" i="74"/>
  <c r="IK50" i="74"/>
  <c r="FY63" i="74"/>
  <c r="GL80" i="74"/>
  <c r="FT84" i="74"/>
  <c r="FM84" i="74"/>
  <c r="G38" i="68"/>
  <c r="G39" i="68"/>
  <c r="G40" i="68"/>
  <c r="G41" i="68"/>
  <c r="B81" i="74"/>
  <c r="G81" i="75"/>
  <c r="G51" i="75"/>
  <c r="K105" i="75"/>
  <c r="K102" i="75"/>
  <c r="K103" i="75"/>
  <c r="K104" i="75"/>
  <c r="K100" i="75"/>
  <c r="K101" i="75"/>
  <c r="K96" i="75"/>
  <c r="K97" i="75"/>
  <c r="K98" i="75"/>
  <c r="K99" i="75"/>
  <c r="G110" i="75"/>
  <c r="CA3" i="75"/>
  <c r="K46" i="75"/>
  <c r="K44" i="75"/>
  <c r="K40" i="75"/>
  <c r="K41" i="75"/>
  <c r="K37" i="75"/>
  <c r="K45" i="75"/>
  <c r="K42" i="75"/>
  <c r="K38" i="75"/>
  <c r="K43" i="75"/>
  <c r="K39" i="75"/>
  <c r="K75" i="75"/>
  <c r="K76" i="75"/>
  <c r="K74" i="75"/>
  <c r="K71" i="75"/>
  <c r="K72" i="75"/>
  <c r="K73" i="75"/>
  <c r="K70" i="75"/>
  <c r="K67" i="75"/>
  <c r="K68" i="75"/>
  <c r="K69" i="75"/>
  <c r="K15" i="75"/>
  <c r="K11" i="75"/>
  <c r="K16" i="75"/>
  <c r="K12" i="75"/>
  <c r="K13" i="75"/>
  <c r="K14" i="75"/>
  <c r="K10" i="75"/>
  <c r="K7" i="75"/>
  <c r="K9" i="75"/>
  <c r="K8" i="75"/>
  <c r="D110" i="74"/>
  <c r="E110" i="74" s="1"/>
  <c r="B51" i="74"/>
  <c r="D51" i="74"/>
  <c r="E51" i="74" s="1"/>
  <c r="G51" i="74" s="1"/>
  <c r="C21" i="74"/>
  <c r="F81" i="74"/>
  <c r="F51" i="74"/>
  <c r="C110" i="74"/>
  <c r="F110" i="74"/>
  <c r="B21" i="74"/>
  <c r="C81" i="74"/>
  <c r="C51" i="74"/>
  <c r="F21" i="74"/>
  <c r="G21" i="74" s="1"/>
  <c r="D81" i="74"/>
  <c r="E81" i="74" s="1"/>
  <c r="G81" i="74" s="1"/>
  <c r="B110" i="74"/>
  <c r="G103" i="68"/>
  <c r="G71" i="68"/>
  <c r="G73" i="68"/>
  <c r="G46" i="68"/>
  <c r="BJ3" i="68"/>
  <c r="G9" i="68"/>
  <c r="G15" i="68"/>
  <c r="G102" i="68"/>
  <c r="G76" i="68"/>
  <c r="G70" i="68"/>
  <c r="G72" i="68"/>
  <c r="G45" i="68"/>
  <c r="G14" i="68"/>
  <c r="G105" i="68"/>
  <c r="G100" i="68"/>
  <c r="G99" i="68"/>
  <c r="G68" i="68"/>
  <c r="G69" i="68"/>
  <c r="G74" i="68"/>
  <c r="G44" i="68"/>
  <c r="G12" i="68"/>
  <c r="G10" i="68"/>
  <c r="G101" i="68"/>
  <c r="G67" i="68"/>
  <c r="G75" i="68"/>
  <c r="G43" i="68"/>
  <c r="G16" i="68"/>
  <c r="G11" i="68"/>
  <c r="G13" i="68"/>
  <c r="GP92" i="74" l="1"/>
  <c r="HC109" i="74"/>
  <c r="GK113" i="74"/>
  <c r="GD113" i="74"/>
  <c r="G110" i="74"/>
  <c r="DC109" i="75"/>
  <c r="CK113" i="75"/>
  <c r="DC80" i="75"/>
  <c r="CF24" i="75"/>
  <c r="DC50" i="75"/>
  <c r="CK84" i="75"/>
  <c r="CK54" i="75"/>
  <c r="CM54" i="75"/>
  <c r="CR33" i="75"/>
  <c r="CF54" i="75"/>
  <c r="DE50" i="75"/>
  <c r="DE109" i="75"/>
  <c r="CR92" i="75"/>
  <c r="CF113" i="75"/>
  <c r="CM113" i="75"/>
  <c r="CM84" i="75"/>
  <c r="DE80" i="75"/>
  <c r="CR63" i="75"/>
  <c r="CF84" i="75"/>
  <c r="BW80" i="68"/>
  <c r="AX84" i="68"/>
  <c r="BJ63" i="68"/>
  <c r="BE84" i="68"/>
  <c r="CL80" i="68"/>
  <c r="BT113" i="68"/>
  <c r="BO24" i="68"/>
  <c r="CL109" i="68"/>
  <c r="CL50" i="68"/>
  <c r="BT54" i="68"/>
  <c r="BT84" i="68"/>
  <c r="BE113" i="68"/>
  <c r="BJ92" i="68"/>
  <c r="BW109" i="68"/>
  <c r="AX113" i="68"/>
  <c r="BE54" i="68"/>
  <c r="BW50" i="68"/>
  <c r="BJ33" i="68"/>
  <c r="AX54" i="68"/>
  <c r="GP63" i="74"/>
  <c r="HC80" i="74"/>
  <c r="GD84" i="74"/>
  <c r="GK84" i="74"/>
  <c r="IO33" i="74"/>
  <c r="JB50" i="74"/>
  <c r="IC54" i="74"/>
  <c r="IJ54" i="74"/>
  <c r="K96" i="74"/>
  <c r="K100" i="74"/>
  <c r="K102" i="74"/>
  <c r="K104" i="74"/>
  <c r="K99" i="74"/>
  <c r="K101" i="74"/>
  <c r="K97" i="74"/>
  <c r="K98" i="74"/>
  <c r="K103" i="74"/>
  <c r="K105" i="74"/>
  <c r="K8" i="74"/>
  <c r="K7" i="74"/>
  <c r="K9" i="74"/>
  <c r="K13" i="74"/>
  <c r="K10" i="74"/>
  <c r="K11" i="74"/>
  <c r="K12" i="74"/>
  <c r="K14" i="74"/>
  <c r="K16" i="74"/>
  <c r="K15" i="74"/>
  <c r="K71" i="74"/>
  <c r="K73" i="74"/>
  <c r="K69" i="74"/>
  <c r="K70" i="74"/>
  <c r="K68" i="74"/>
  <c r="K72" i="74"/>
  <c r="K67" i="74"/>
  <c r="K76" i="74"/>
  <c r="K74" i="74"/>
  <c r="K75" i="74"/>
  <c r="K37" i="74"/>
  <c r="K39" i="74"/>
  <c r="K43" i="74"/>
  <c r="K38" i="74"/>
  <c r="K40" i="74"/>
  <c r="K44" i="74"/>
  <c r="K41" i="74"/>
  <c r="K42" i="74"/>
  <c r="K45" i="74"/>
  <c r="K46" i="74"/>
  <c r="F51" i="68"/>
  <c r="F21" i="68"/>
  <c r="D51" i="68"/>
  <c r="E51" i="68" s="1"/>
  <c r="B110" i="68"/>
  <c r="M9" i="75"/>
  <c r="L9" i="75"/>
  <c r="N9" i="75" s="1"/>
  <c r="M13" i="75"/>
  <c r="L13" i="75"/>
  <c r="M15" i="75"/>
  <c r="L15" i="75"/>
  <c r="N15" i="75" s="1"/>
  <c r="M70" i="75"/>
  <c r="L70" i="75"/>
  <c r="L74" i="75"/>
  <c r="M74" i="75"/>
  <c r="M43" i="75"/>
  <c r="L43" i="75"/>
  <c r="N43" i="75" s="1"/>
  <c r="L37" i="75"/>
  <c r="M37" i="75"/>
  <c r="M46" i="75"/>
  <c r="L46" i="75"/>
  <c r="N46" i="75" s="1"/>
  <c r="L97" i="75"/>
  <c r="M97" i="75"/>
  <c r="M104" i="75"/>
  <c r="L104" i="75"/>
  <c r="L7" i="75"/>
  <c r="M7" i="75"/>
  <c r="O7" i="75" s="1"/>
  <c r="P7" i="75" s="1"/>
  <c r="L12" i="75"/>
  <c r="M12" i="75"/>
  <c r="M69" i="75"/>
  <c r="L69" i="75"/>
  <c r="M73" i="75"/>
  <c r="L73" i="75"/>
  <c r="L76" i="75"/>
  <c r="M76" i="75"/>
  <c r="M38" i="75"/>
  <c r="L38" i="75"/>
  <c r="L41" i="75"/>
  <c r="M41" i="75"/>
  <c r="CR3" i="75"/>
  <c r="M96" i="75"/>
  <c r="L96" i="75"/>
  <c r="M103" i="75"/>
  <c r="L103" i="75"/>
  <c r="M10" i="75"/>
  <c r="L10" i="75"/>
  <c r="L16" i="75"/>
  <c r="N16" i="75" s="1"/>
  <c r="M16" i="75"/>
  <c r="L68" i="75"/>
  <c r="M68" i="75"/>
  <c r="L72" i="75"/>
  <c r="M72" i="75"/>
  <c r="M75" i="75"/>
  <c r="L75" i="75"/>
  <c r="M42" i="75"/>
  <c r="O42" i="75" s="1"/>
  <c r="P42" i="75" s="1"/>
  <c r="L42" i="75"/>
  <c r="M40" i="75"/>
  <c r="L40" i="75"/>
  <c r="M99" i="75"/>
  <c r="L99" i="75"/>
  <c r="L101" i="75"/>
  <c r="M101" i="75"/>
  <c r="L102" i="75"/>
  <c r="M102" i="75"/>
  <c r="L8" i="75"/>
  <c r="M8" i="75"/>
  <c r="M14" i="75"/>
  <c r="O14" i="75" s="1"/>
  <c r="P14" i="75" s="1"/>
  <c r="L14" i="75"/>
  <c r="M11" i="75"/>
  <c r="L11" i="75"/>
  <c r="M67" i="75"/>
  <c r="L67" i="75"/>
  <c r="M71" i="75"/>
  <c r="L71" i="75"/>
  <c r="M39" i="75"/>
  <c r="O39" i="75" s="1"/>
  <c r="P39" i="75" s="1"/>
  <c r="L39" i="75"/>
  <c r="L45" i="75"/>
  <c r="M45" i="75"/>
  <c r="N44" i="75"/>
  <c r="M44" i="75"/>
  <c r="L44" i="75"/>
  <c r="M98" i="75"/>
  <c r="L98" i="75"/>
  <c r="M100" i="75"/>
  <c r="L100" i="75"/>
  <c r="L105" i="75"/>
  <c r="M105" i="75"/>
  <c r="F110" i="68"/>
  <c r="C110" i="68"/>
  <c r="K105" i="68" s="1"/>
  <c r="C51" i="68"/>
  <c r="D21" i="68"/>
  <c r="E21" i="68" s="1"/>
  <c r="G21" i="68" s="1"/>
  <c r="B21" i="68"/>
  <c r="CA3" i="68"/>
  <c r="F81" i="68"/>
  <c r="B81" i="68"/>
  <c r="D81" i="68"/>
  <c r="E81" i="68" s="1"/>
  <c r="C81" i="68"/>
  <c r="B51" i="68"/>
  <c r="D110" i="68"/>
  <c r="E110" i="68" s="1"/>
  <c r="C21" i="68"/>
  <c r="G51" i="68"/>
  <c r="K98" i="68" l="1"/>
  <c r="M98" i="68" s="1"/>
  <c r="K100" i="68"/>
  <c r="L100" i="68" s="1"/>
  <c r="HG92" i="74"/>
  <c r="GU113" i="74"/>
  <c r="HT109" i="74"/>
  <c r="HB113" i="74"/>
  <c r="K103" i="68"/>
  <c r="L103" i="68" s="1"/>
  <c r="N76" i="75"/>
  <c r="O74" i="75"/>
  <c r="P74" i="75" s="1"/>
  <c r="DT109" i="75"/>
  <c r="DT50" i="75"/>
  <c r="DB54" i="75"/>
  <c r="DT80" i="75"/>
  <c r="DB113" i="75"/>
  <c r="CW24" i="75"/>
  <c r="DB84" i="75"/>
  <c r="CW84" i="75"/>
  <c r="DI63" i="75"/>
  <c r="DD84" i="75"/>
  <c r="DV80" i="75"/>
  <c r="DD113" i="75"/>
  <c r="DV109" i="75"/>
  <c r="DI92" i="75"/>
  <c r="CW113" i="75"/>
  <c r="DD54" i="75"/>
  <c r="DI33" i="75"/>
  <c r="DV50" i="75"/>
  <c r="CW54" i="75"/>
  <c r="K45" i="68"/>
  <c r="CN80" i="68"/>
  <c r="CA63" i="68"/>
  <c r="BO84" i="68"/>
  <c r="BV84" i="68"/>
  <c r="BV54" i="68"/>
  <c r="CN50" i="68"/>
  <c r="CA33" i="68"/>
  <c r="BO54" i="68"/>
  <c r="DC109" i="68"/>
  <c r="DC80" i="68"/>
  <c r="CK113" i="68"/>
  <c r="CK84" i="68"/>
  <c r="CF24" i="68"/>
  <c r="CK54" i="68"/>
  <c r="DC50" i="68"/>
  <c r="CN109" i="68"/>
  <c r="CA92" i="68"/>
  <c r="BV113" i="68"/>
  <c r="BO113" i="68"/>
  <c r="JF33" i="74"/>
  <c r="IT54" i="74"/>
  <c r="JA54" i="74"/>
  <c r="JS50" i="74"/>
  <c r="HG63" i="74"/>
  <c r="HT80" i="74"/>
  <c r="GU84" i="74"/>
  <c r="HB84" i="74"/>
  <c r="M46" i="74"/>
  <c r="L46" i="74"/>
  <c r="M44" i="74"/>
  <c r="O44" i="74" s="1"/>
  <c r="P44" i="74" s="1"/>
  <c r="L44" i="74"/>
  <c r="L39" i="74"/>
  <c r="M39" i="74"/>
  <c r="L76" i="74"/>
  <c r="N76" i="74" s="1"/>
  <c r="M76" i="74"/>
  <c r="L70" i="74"/>
  <c r="M70" i="74"/>
  <c r="L15" i="74"/>
  <c r="M15" i="74"/>
  <c r="L11" i="74"/>
  <c r="M11" i="74"/>
  <c r="O11" i="74" s="1"/>
  <c r="P11" i="74" s="1"/>
  <c r="M7" i="74"/>
  <c r="L7" i="74"/>
  <c r="L98" i="74"/>
  <c r="M98" i="74"/>
  <c r="M104" i="74"/>
  <c r="L104" i="74"/>
  <c r="L45" i="74"/>
  <c r="M45" i="74"/>
  <c r="O45" i="74" s="1"/>
  <c r="P45" i="74" s="1"/>
  <c r="M40" i="74"/>
  <c r="L40" i="74"/>
  <c r="N40" i="74"/>
  <c r="M37" i="74"/>
  <c r="O37" i="74" s="1"/>
  <c r="P37" i="74" s="1"/>
  <c r="L37" i="74"/>
  <c r="N37" i="74" s="1"/>
  <c r="M67" i="74"/>
  <c r="L67" i="74"/>
  <c r="L69" i="74"/>
  <c r="M69" i="74"/>
  <c r="O69" i="74" s="1"/>
  <c r="P69" i="74" s="1"/>
  <c r="M16" i="74"/>
  <c r="L16" i="74"/>
  <c r="M10" i="74"/>
  <c r="L10" i="74"/>
  <c r="M8" i="74"/>
  <c r="L8" i="74"/>
  <c r="L97" i="74"/>
  <c r="M97" i="74"/>
  <c r="L102" i="74"/>
  <c r="M102" i="74"/>
  <c r="M42" i="74"/>
  <c r="L42" i="74"/>
  <c r="N42" i="74" s="1"/>
  <c r="M38" i="74"/>
  <c r="O38" i="74" s="1"/>
  <c r="P38" i="74" s="1"/>
  <c r="L38" i="74"/>
  <c r="L75" i="74"/>
  <c r="M75" i="74"/>
  <c r="M72" i="74"/>
  <c r="L72" i="74"/>
  <c r="L73" i="74"/>
  <c r="M73" i="74"/>
  <c r="N73" i="74" s="1"/>
  <c r="L14" i="74"/>
  <c r="M14" i="74"/>
  <c r="M13" i="74"/>
  <c r="L13" i="74"/>
  <c r="L105" i="74"/>
  <c r="M105" i="74"/>
  <c r="M101" i="74"/>
  <c r="L101" i="74"/>
  <c r="L100" i="74"/>
  <c r="M100" i="74"/>
  <c r="L41" i="74"/>
  <c r="M41" i="74"/>
  <c r="M43" i="74"/>
  <c r="L43" i="74"/>
  <c r="M74" i="74"/>
  <c r="L74" i="74"/>
  <c r="M68" i="74"/>
  <c r="L68" i="74"/>
  <c r="N68" i="74" s="1"/>
  <c r="L71" i="74"/>
  <c r="M71" i="74"/>
  <c r="O71" i="74" s="1"/>
  <c r="P71" i="74" s="1"/>
  <c r="L12" i="74"/>
  <c r="M12" i="74"/>
  <c r="O12" i="74" s="1"/>
  <c r="P12" i="74" s="1"/>
  <c r="M9" i="74"/>
  <c r="L9" i="74"/>
  <c r="M103" i="74"/>
  <c r="L103" i="74"/>
  <c r="M99" i="74"/>
  <c r="L99" i="74"/>
  <c r="L96" i="74"/>
  <c r="M96" i="74"/>
  <c r="N67" i="75"/>
  <c r="N38" i="75"/>
  <c r="O13" i="75"/>
  <c r="P13" i="75" s="1"/>
  <c r="K99" i="68"/>
  <c r="L99" i="68" s="1"/>
  <c r="O45" i="75"/>
  <c r="P45" i="75" s="1"/>
  <c r="N40" i="75"/>
  <c r="N99" i="75"/>
  <c r="O104" i="75"/>
  <c r="P104" i="75" s="1"/>
  <c r="Q104" i="75" s="1"/>
  <c r="O101" i="75"/>
  <c r="P101" i="75" s="1"/>
  <c r="Q101" i="75" s="1"/>
  <c r="O105" i="75"/>
  <c r="P105" i="75" s="1"/>
  <c r="Q105" i="75" s="1"/>
  <c r="N98" i="75"/>
  <c r="N102" i="75"/>
  <c r="O96" i="75"/>
  <c r="P96" i="75" s="1"/>
  <c r="Q96" i="75" s="1"/>
  <c r="N71" i="75"/>
  <c r="N72" i="75"/>
  <c r="N73" i="75"/>
  <c r="N74" i="75"/>
  <c r="O102" i="75"/>
  <c r="P102" i="75" s="1"/>
  <c r="O98" i="75"/>
  <c r="P98" i="75" s="1"/>
  <c r="O99" i="75"/>
  <c r="P99" i="75" s="1"/>
  <c r="Q99" i="75" s="1"/>
  <c r="N96" i="75"/>
  <c r="N97" i="75"/>
  <c r="O69" i="75"/>
  <c r="P69" i="75" s="1"/>
  <c r="O71" i="75"/>
  <c r="P71" i="75" s="1"/>
  <c r="Q71" i="75" s="1"/>
  <c r="O72" i="75"/>
  <c r="P72" i="75" s="1"/>
  <c r="Q72" i="75" s="1"/>
  <c r="O76" i="75"/>
  <c r="P76" i="75" s="1"/>
  <c r="Q76" i="75" s="1"/>
  <c r="O73" i="75"/>
  <c r="P73" i="75" s="1"/>
  <c r="Q73" i="75" s="1"/>
  <c r="O40" i="75"/>
  <c r="P40" i="75" s="1"/>
  <c r="N41" i="75"/>
  <c r="N39" i="75"/>
  <c r="R39" i="75" s="1"/>
  <c r="O37" i="75"/>
  <c r="P37" i="75" s="1"/>
  <c r="Q37" i="75" s="1"/>
  <c r="O43" i="75"/>
  <c r="P43" i="75" s="1"/>
  <c r="O12" i="75"/>
  <c r="P12" i="75" s="1"/>
  <c r="Q12" i="75" s="1"/>
  <c r="N13" i="75"/>
  <c r="R13" i="75" s="1"/>
  <c r="N14" i="75"/>
  <c r="N7" i="75"/>
  <c r="O15" i="75"/>
  <c r="P15" i="75" s="1"/>
  <c r="R15" i="75" s="1"/>
  <c r="R14" i="75"/>
  <c r="Q14" i="75"/>
  <c r="W75" i="75"/>
  <c r="X75" i="75" s="1"/>
  <c r="V75" i="75"/>
  <c r="W68" i="75"/>
  <c r="X68" i="75" s="1"/>
  <c r="V68" i="75"/>
  <c r="W10" i="75"/>
  <c r="X10" i="75" s="1"/>
  <c r="V10" i="75"/>
  <c r="W70" i="75"/>
  <c r="X70" i="75" s="1"/>
  <c r="V70" i="75"/>
  <c r="Q15" i="75"/>
  <c r="Q13" i="75"/>
  <c r="Q45" i="75"/>
  <c r="Q39" i="75"/>
  <c r="W11" i="75"/>
  <c r="X11" i="75" s="1"/>
  <c r="V11" i="75"/>
  <c r="W8" i="75"/>
  <c r="X8" i="75" s="1"/>
  <c r="V8" i="75"/>
  <c r="W103" i="75"/>
  <c r="X103" i="75" s="1"/>
  <c r="V103" i="75"/>
  <c r="O100" i="75"/>
  <c r="P100" i="75" s="1"/>
  <c r="N101" i="75"/>
  <c r="N42" i="75"/>
  <c r="O75" i="75"/>
  <c r="P75" i="75" s="1"/>
  <c r="W72" i="75"/>
  <c r="X72" i="75" s="1"/>
  <c r="V72" i="75"/>
  <c r="O16" i="75"/>
  <c r="P16" i="75" s="1"/>
  <c r="O10" i="75"/>
  <c r="P10" i="75" s="1"/>
  <c r="O103" i="75"/>
  <c r="P103" i="75" s="1"/>
  <c r="DI3" i="75"/>
  <c r="O41" i="75"/>
  <c r="P41" i="75" s="1"/>
  <c r="W38" i="75"/>
  <c r="X38" i="75" s="1"/>
  <c r="V38" i="75"/>
  <c r="W76" i="75"/>
  <c r="X76" i="75" s="1"/>
  <c r="V76" i="75"/>
  <c r="N69" i="75"/>
  <c r="N12" i="75"/>
  <c r="O21" i="75"/>
  <c r="W7" i="75"/>
  <c r="X7" i="75" s="1"/>
  <c r="V7" i="75"/>
  <c r="O97" i="75"/>
  <c r="P97" i="75" s="1"/>
  <c r="W46" i="75"/>
  <c r="X46" i="75" s="1"/>
  <c r="V46" i="75"/>
  <c r="O51" i="75"/>
  <c r="W37" i="75"/>
  <c r="X37" i="75" s="1"/>
  <c r="V37" i="75"/>
  <c r="Q74" i="75"/>
  <c r="O70" i="75"/>
  <c r="P70" i="75" s="1"/>
  <c r="W100" i="75"/>
  <c r="X100" i="75" s="1"/>
  <c r="V100" i="75"/>
  <c r="N105" i="75"/>
  <c r="W44" i="75"/>
  <c r="X44" i="75" s="1"/>
  <c r="V44" i="75"/>
  <c r="N45" i="75"/>
  <c r="R45" i="75" s="1"/>
  <c r="O81" i="75"/>
  <c r="W67" i="75"/>
  <c r="X67" i="75" s="1"/>
  <c r="V67" i="75"/>
  <c r="O11" i="75"/>
  <c r="P11" i="75" s="1"/>
  <c r="W105" i="75"/>
  <c r="X105" i="75" s="1"/>
  <c r="V105" i="75"/>
  <c r="O44" i="75"/>
  <c r="P44" i="75" s="1"/>
  <c r="W45" i="75"/>
  <c r="X45" i="75" s="1"/>
  <c r="V45" i="75"/>
  <c r="W71" i="75"/>
  <c r="X71" i="75" s="1"/>
  <c r="V71" i="75"/>
  <c r="O67" i="75"/>
  <c r="P67" i="75" s="1"/>
  <c r="N11" i="75"/>
  <c r="N8" i="75"/>
  <c r="W102" i="75"/>
  <c r="X102" i="75" s="1"/>
  <c r="V102" i="75"/>
  <c r="W101" i="75"/>
  <c r="X101" i="75" s="1"/>
  <c r="V101" i="75"/>
  <c r="W40" i="75"/>
  <c r="X40" i="75" s="1"/>
  <c r="V40" i="75"/>
  <c r="W42" i="75"/>
  <c r="X42" i="75" s="1"/>
  <c r="V42" i="75"/>
  <c r="N75" i="75"/>
  <c r="N68" i="75"/>
  <c r="N10" i="75"/>
  <c r="O38" i="75"/>
  <c r="P38" i="75" s="1"/>
  <c r="W69" i="75"/>
  <c r="X69" i="75" s="1"/>
  <c r="V69" i="75"/>
  <c r="W12" i="75"/>
  <c r="X12" i="75" s="1"/>
  <c r="V12" i="75"/>
  <c r="W104" i="75"/>
  <c r="X104" i="75" s="1"/>
  <c r="V104" i="75"/>
  <c r="O46" i="75"/>
  <c r="P46" i="75" s="1"/>
  <c r="W43" i="75"/>
  <c r="X43" i="75" s="1"/>
  <c r="V43" i="75"/>
  <c r="W74" i="75"/>
  <c r="X74" i="75" s="1"/>
  <c r="V74" i="75"/>
  <c r="N70" i="75"/>
  <c r="W9" i="75"/>
  <c r="X9" i="75" s="1"/>
  <c r="V9" i="75"/>
  <c r="Q98" i="75"/>
  <c r="R98" i="75"/>
  <c r="N100" i="75"/>
  <c r="W98" i="75"/>
  <c r="X98" i="75" s="1"/>
  <c r="V98" i="75"/>
  <c r="W39" i="75"/>
  <c r="X39" i="75" s="1"/>
  <c r="V39" i="75"/>
  <c r="W14" i="75"/>
  <c r="X14" i="75" s="1"/>
  <c r="V14" i="75"/>
  <c r="O8" i="75"/>
  <c r="P8" i="75" s="1"/>
  <c r="W99" i="75"/>
  <c r="X99" i="75" s="1"/>
  <c r="V99" i="75"/>
  <c r="R40" i="75"/>
  <c r="Q40" i="75"/>
  <c r="Q42" i="75"/>
  <c r="R42" i="75"/>
  <c r="O68" i="75"/>
  <c r="P68" i="75" s="1"/>
  <c r="W16" i="75"/>
  <c r="X16" i="75" s="1"/>
  <c r="V16" i="75"/>
  <c r="N103" i="75"/>
  <c r="O110" i="75"/>
  <c r="W96" i="75"/>
  <c r="X96" i="75" s="1"/>
  <c r="V96" i="75"/>
  <c r="W41" i="75"/>
  <c r="X41" i="75" s="1"/>
  <c r="V41" i="75"/>
  <c r="W73" i="75"/>
  <c r="X73" i="75" s="1"/>
  <c r="V73" i="75"/>
  <c r="Q69" i="75"/>
  <c r="R7" i="75"/>
  <c r="Q7" i="75"/>
  <c r="N104" i="75"/>
  <c r="R104" i="75" s="1"/>
  <c r="W97" i="75"/>
  <c r="X97" i="75" s="1"/>
  <c r="V97" i="75"/>
  <c r="N37" i="75"/>
  <c r="R43" i="75"/>
  <c r="Q43" i="75"/>
  <c r="W15" i="75"/>
  <c r="X15" i="75" s="1"/>
  <c r="V15" i="75"/>
  <c r="W13" i="75"/>
  <c r="X13" i="75" s="1"/>
  <c r="V13" i="75"/>
  <c r="O9" i="75"/>
  <c r="P9" i="75" s="1"/>
  <c r="P17" i="75" s="1"/>
  <c r="K96" i="68"/>
  <c r="L96" i="68" s="1"/>
  <c r="K101" i="68"/>
  <c r="M101" i="68" s="1"/>
  <c r="K104" i="68"/>
  <c r="M104" i="68" s="1"/>
  <c r="G110" i="68"/>
  <c r="K97" i="68"/>
  <c r="M97" i="68" s="1"/>
  <c r="K102" i="68"/>
  <c r="L102" i="68" s="1"/>
  <c r="M45" i="68"/>
  <c r="L45" i="68"/>
  <c r="K13" i="68"/>
  <c r="K14" i="68"/>
  <c r="K15" i="68"/>
  <c r="K10" i="68"/>
  <c r="K16" i="68"/>
  <c r="K12" i="68"/>
  <c r="K8" i="68"/>
  <c r="K7" i="68"/>
  <c r="K11" i="68"/>
  <c r="K9" i="68"/>
  <c r="G81" i="68"/>
  <c r="K37" i="68"/>
  <c r="K43" i="68"/>
  <c r="K46" i="68"/>
  <c r="K40" i="68"/>
  <c r="K38" i="68"/>
  <c r="CR3" i="68"/>
  <c r="L98" i="68"/>
  <c r="K44" i="68"/>
  <c r="K42" i="68"/>
  <c r="L104" i="68"/>
  <c r="K76" i="68"/>
  <c r="K75" i="68"/>
  <c r="K71" i="68"/>
  <c r="K67" i="68"/>
  <c r="K72" i="68"/>
  <c r="K68" i="68"/>
  <c r="K73" i="68"/>
  <c r="K74" i="68"/>
  <c r="K70" i="68"/>
  <c r="K69" i="68"/>
  <c r="K41" i="68"/>
  <c r="K39" i="68"/>
  <c r="L105" i="68"/>
  <c r="M105" i="68"/>
  <c r="R71" i="75" l="1"/>
  <c r="R74" i="75"/>
  <c r="N8" i="74"/>
  <c r="N13" i="74"/>
  <c r="M103" i="68"/>
  <c r="O103" i="68" s="1"/>
  <c r="P103" i="68" s="1"/>
  <c r="N104" i="74"/>
  <c r="R76" i="75"/>
  <c r="R101" i="75"/>
  <c r="M100" i="68"/>
  <c r="N99" i="74"/>
  <c r="N101" i="74"/>
  <c r="O97" i="74"/>
  <c r="P97" i="74" s="1"/>
  <c r="Q97" i="74" s="1"/>
  <c r="N102" i="74"/>
  <c r="HX92" i="74"/>
  <c r="IK109" i="74"/>
  <c r="HL113" i="74"/>
  <c r="HS113" i="74"/>
  <c r="O105" i="74"/>
  <c r="P105" i="74" s="1"/>
  <c r="Q105" i="74" s="1"/>
  <c r="O101" i="74"/>
  <c r="P101" i="74" s="1"/>
  <c r="R101" i="74" s="1"/>
  <c r="M99" i="68"/>
  <c r="N99" i="68" s="1"/>
  <c r="R73" i="75"/>
  <c r="EK80" i="75"/>
  <c r="EK109" i="75"/>
  <c r="EK50" i="75"/>
  <c r="DS113" i="75"/>
  <c r="DS54" i="75"/>
  <c r="DS84" i="75"/>
  <c r="DN24" i="75"/>
  <c r="DU113" i="75"/>
  <c r="DZ92" i="75"/>
  <c r="EM109" i="75"/>
  <c r="DN113" i="75"/>
  <c r="R102" i="75"/>
  <c r="DU54" i="75"/>
  <c r="EM50" i="75"/>
  <c r="DZ33" i="75"/>
  <c r="DN54" i="75"/>
  <c r="DN84" i="75"/>
  <c r="DU84" i="75"/>
  <c r="EM80" i="75"/>
  <c r="DZ63" i="75"/>
  <c r="CM54" i="68"/>
  <c r="DE50" i="68"/>
  <c r="CR33" i="68"/>
  <c r="CF54" i="68"/>
  <c r="CF84" i="68"/>
  <c r="DE80" i="68"/>
  <c r="CR63" i="68"/>
  <c r="CM84" i="68"/>
  <c r="CM113" i="68"/>
  <c r="DE109" i="68"/>
  <c r="CR92" i="68"/>
  <c r="CF113" i="68"/>
  <c r="DB84" i="68"/>
  <c r="DT109" i="68"/>
  <c r="DT50" i="68"/>
  <c r="DT80" i="68"/>
  <c r="DB113" i="68"/>
  <c r="DB54" i="68"/>
  <c r="CW24" i="68"/>
  <c r="O96" i="74"/>
  <c r="P96" i="74" s="1"/>
  <c r="Q96" i="74" s="1"/>
  <c r="O9" i="74"/>
  <c r="P9" i="74" s="1"/>
  <c r="N74" i="74"/>
  <c r="N105" i="74"/>
  <c r="N72" i="74"/>
  <c r="O102" i="74"/>
  <c r="P102" i="74" s="1"/>
  <c r="Q102" i="74" s="1"/>
  <c r="O10" i="74"/>
  <c r="P10" i="74" s="1"/>
  <c r="O40" i="74"/>
  <c r="P40" i="74" s="1"/>
  <c r="N7" i="74"/>
  <c r="O76" i="74"/>
  <c r="P76" i="74" s="1"/>
  <c r="R76" i="74" s="1"/>
  <c r="O103" i="74"/>
  <c r="P103" i="74" s="1"/>
  <c r="Q103" i="74" s="1"/>
  <c r="O13" i="74"/>
  <c r="P13" i="74" s="1"/>
  <c r="Q13" i="74" s="1"/>
  <c r="O67" i="74"/>
  <c r="P67" i="74" s="1"/>
  <c r="N75" i="74"/>
  <c r="O46" i="74"/>
  <c r="P46" i="74" s="1"/>
  <c r="HX63" i="74"/>
  <c r="HS84" i="74"/>
  <c r="IK80" i="74"/>
  <c r="HL84" i="74"/>
  <c r="JW33" i="74"/>
  <c r="KJ50" i="74"/>
  <c r="JR54" i="74"/>
  <c r="JK54" i="74"/>
  <c r="W43" i="74"/>
  <c r="X43" i="74" s="1"/>
  <c r="V43" i="74"/>
  <c r="W100" i="74"/>
  <c r="X100" i="74" s="1"/>
  <c r="V100" i="74"/>
  <c r="Q71" i="74"/>
  <c r="V41" i="74"/>
  <c r="W41" i="74"/>
  <c r="X41" i="74" s="1"/>
  <c r="Q45" i="74"/>
  <c r="Q11" i="74"/>
  <c r="W39" i="74"/>
  <c r="X39" i="74" s="1"/>
  <c r="V39" i="74"/>
  <c r="Q44" i="74"/>
  <c r="V96" i="74"/>
  <c r="W96" i="74"/>
  <c r="X96" i="74" s="1"/>
  <c r="O110" i="74"/>
  <c r="O99" i="74"/>
  <c r="P99" i="74" s="1"/>
  <c r="V9" i="74"/>
  <c r="W9" i="74"/>
  <c r="X9" i="74" s="1"/>
  <c r="V12" i="74"/>
  <c r="W12" i="74"/>
  <c r="X12" i="74" s="1"/>
  <c r="W71" i="74"/>
  <c r="X71" i="74" s="1"/>
  <c r="V71" i="74"/>
  <c r="N43" i="74"/>
  <c r="N41" i="74"/>
  <c r="V101" i="74"/>
  <c r="W101" i="74"/>
  <c r="X101" i="74" s="1"/>
  <c r="O73" i="74"/>
  <c r="P73" i="74" s="1"/>
  <c r="W97" i="74"/>
  <c r="X97" i="74" s="1"/>
  <c r="V97" i="74"/>
  <c r="V10" i="74"/>
  <c r="W10" i="74"/>
  <c r="X10" i="74" s="1"/>
  <c r="O16" i="74"/>
  <c r="P16" i="74" s="1"/>
  <c r="V69" i="74"/>
  <c r="W69" i="74"/>
  <c r="X69" i="74" s="1"/>
  <c r="W37" i="74"/>
  <c r="X37" i="74" s="1"/>
  <c r="V37" i="74"/>
  <c r="O51" i="74"/>
  <c r="V40" i="74"/>
  <c r="W40" i="74"/>
  <c r="X40" i="74" s="1"/>
  <c r="W45" i="74"/>
  <c r="X45" i="74" s="1"/>
  <c r="V45" i="74"/>
  <c r="O98" i="74"/>
  <c r="P98" i="74" s="1"/>
  <c r="W11" i="74"/>
  <c r="X11" i="74" s="1"/>
  <c r="V11" i="74"/>
  <c r="O70" i="74"/>
  <c r="P70" i="74" s="1"/>
  <c r="N39" i="74"/>
  <c r="V46" i="74"/>
  <c r="W46" i="74"/>
  <c r="X46" i="74" s="1"/>
  <c r="Q12" i="74"/>
  <c r="V75" i="74"/>
  <c r="W75" i="74"/>
  <c r="X75" i="74" s="1"/>
  <c r="V16" i="74"/>
  <c r="W16" i="74"/>
  <c r="X16" i="74" s="1"/>
  <c r="Q69" i="74"/>
  <c r="V7" i="74"/>
  <c r="W7" i="74"/>
  <c r="X7" i="74" s="1"/>
  <c r="O21" i="74"/>
  <c r="N96" i="74"/>
  <c r="R96" i="74" s="1"/>
  <c r="N103" i="74"/>
  <c r="Q9" i="74"/>
  <c r="N12" i="74"/>
  <c r="V68" i="74"/>
  <c r="W68" i="74"/>
  <c r="X68" i="74" s="1"/>
  <c r="V74" i="74"/>
  <c r="W74" i="74"/>
  <c r="X74" i="74" s="1"/>
  <c r="O43" i="74"/>
  <c r="P43" i="74" s="1"/>
  <c r="N100" i="74"/>
  <c r="V105" i="74"/>
  <c r="W105" i="74"/>
  <c r="X105" i="74" s="1"/>
  <c r="O14" i="74"/>
  <c r="P14" i="74" s="1"/>
  <c r="O72" i="74"/>
  <c r="P72" i="74" s="1"/>
  <c r="N38" i="74"/>
  <c r="W42" i="74"/>
  <c r="X42" i="74" s="1"/>
  <c r="V42" i="74"/>
  <c r="W102" i="74"/>
  <c r="X102" i="74" s="1"/>
  <c r="V102" i="74"/>
  <c r="W8" i="74"/>
  <c r="X8" i="74" s="1"/>
  <c r="V8" i="74"/>
  <c r="Q10" i="74"/>
  <c r="N16" i="74"/>
  <c r="N67" i="74"/>
  <c r="R67" i="74" s="1"/>
  <c r="Q40" i="74"/>
  <c r="R40" i="74"/>
  <c r="W104" i="74"/>
  <c r="X104" i="74" s="1"/>
  <c r="V104" i="74"/>
  <c r="V98" i="74"/>
  <c r="W98" i="74"/>
  <c r="X98" i="74" s="1"/>
  <c r="O7" i="74"/>
  <c r="P7" i="74" s="1"/>
  <c r="O15" i="74"/>
  <c r="P15" i="74" s="1"/>
  <c r="V70" i="74"/>
  <c r="W70" i="74"/>
  <c r="X70" i="74" s="1"/>
  <c r="V76" i="74"/>
  <c r="W76" i="74"/>
  <c r="X76" i="74" s="1"/>
  <c r="V44" i="74"/>
  <c r="W44" i="74"/>
  <c r="X44" i="74" s="1"/>
  <c r="Q46" i="74"/>
  <c r="V14" i="74"/>
  <c r="W14" i="74"/>
  <c r="X14" i="74" s="1"/>
  <c r="V72" i="74"/>
  <c r="W72" i="74"/>
  <c r="X72" i="74" s="1"/>
  <c r="Q38" i="74"/>
  <c r="R38" i="74"/>
  <c r="Q67" i="74"/>
  <c r="W15" i="74"/>
  <c r="X15" i="74" s="1"/>
  <c r="V15" i="74"/>
  <c r="V99" i="74"/>
  <c r="W99" i="74"/>
  <c r="X99" i="74" s="1"/>
  <c r="V103" i="74"/>
  <c r="W103" i="74"/>
  <c r="X103" i="74" s="1"/>
  <c r="N9" i="74"/>
  <c r="N71" i="74"/>
  <c r="R71" i="74" s="1"/>
  <c r="O68" i="74"/>
  <c r="P68" i="74" s="1"/>
  <c r="O74" i="74"/>
  <c r="P74" i="74" s="1"/>
  <c r="O41" i="74"/>
  <c r="P41" i="74" s="1"/>
  <c r="O100" i="74"/>
  <c r="P100" i="74" s="1"/>
  <c r="V13" i="74"/>
  <c r="W13" i="74"/>
  <c r="X13" i="74" s="1"/>
  <c r="N14" i="74"/>
  <c r="W73" i="74"/>
  <c r="X73" i="74" s="1"/>
  <c r="V73" i="74"/>
  <c r="O75" i="74"/>
  <c r="P75" i="74" s="1"/>
  <c r="V38" i="74"/>
  <c r="W38" i="74"/>
  <c r="X38" i="74" s="1"/>
  <c r="O42" i="74"/>
  <c r="P42" i="74" s="1"/>
  <c r="N97" i="74"/>
  <c r="O8" i="74"/>
  <c r="P8" i="74" s="1"/>
  <c r="N10" i="74"/>
  <c r="R10" i="74" s="1"/>
  <c r="N69" i="74"/>
  <c r="R69" i="74" s="1"/>
  <c r="V67" i="74"/>
  <c r="W67" i="74"/>
  <c r="X67" i="74" s="1"/>
  <c r="O81" i="74"/>
  <c r="R37" i="74"/>
  <c r="Q37" i="74"/>
  <c r="P47" i="74"/>
  <c r="N45" i="74"/>
  <c r="R45" i="74" s="1"/>
  <c r="O104" i="74"/>
  <c r="P104" i="74" s="1"/>
  <c r="N98" i="74"/>
  <c r="N11" i="74"/>
  <c r="N15" i="74"/>
  <c r="N70" i="74"/>
  <c r="O39" i="74"/>
  <c r="P39" i="74" s="1"/>
  <c r="N44" i="74"/>
  <c r="R44" i="74" s="1"/>
  <c r="N46" i="74"/>
  <c r="N104" i="68"/>
  <c r="R12" i="75"/>
  <c r="L97" i="68"/>
  <c r="V97" i="68" s="1"/>
  <c r="M96" i="68"/>
  <c r="N96" i="68" s="1"/>
  <c r="R96" i="75"/>
  <c r="R99" i="75"/>
  <c r="Q102" i="75"/>
  <c r="R69" i="75"/>
  <c r="R72" i="75"/>
  <c r="Q46" i="75"/>
  <c r="R46" i="75"/>
  <c r="R97" i="75"/>
  <c r="Q97" i="75"/>
  <c r="R10" i="75"/>
  <c r="Q10" i="75"/>
  <c r="R75" i="75"/>
  <c r="Q75" i="75"/>
  <c r="Q100" i="75"/>
  <c r="R100" i="75"/>
  <c r="R105" i="75"/>
  <c r="Q9" i="75"/>
  <c r="R9" i="75"/>
  <c r="R68" i="75"/>
  <c r="Q68" i="75"/>
  <c r="P77" i="75"/>
  <c r="R67" i="75"/>
  <c r="Q67" i="75"/>
  <c r="R11" i="75"/>
  <c r="Q11" i="75"/>
  <c r="R70" i="75"/>
  <c r="Q70" i="75"/>
  <c r="V17" i="75"/>
  <c r="R16" i="75"/>
  <c r="Q16" i="75"/>
  <c r="R44" i="75"/>
  <c r="Q44" i="75"/>
  <c r="V77" i="75"/>
  <c r="R41" i="75"/>
  <c r="Q41" i="75"/>
  <c r="R37" i="75"/>
  <c r="V106" i="75"/>
  <c r="Q8" i="75"/>
  <c r="R8" i="75"/>
  <c r="Q38" i="75"/>
  <c r="R38" i="75"/>
  <c r="V47" i="75"/>
  <c r="DZ3" i="75"/>
  <c r="Q103" i="75"/>
  <c r="R103" i="75"/>
  <c r="P47" i="75"/>
  <c r="P106" i="75"/>
  <c r="M102" i="68"/>
  <c r="O102" i="68" s="1"/>
  <c r="P102" i="68" s="1"/>
  <c r="Q102" i="68" s="1"/>
  <c r="L101" i="68"/>
  <c r="O101" i="68" s="1"/>
  <c r="P101" i="68" s="1"/>
  <c r="O98" i="68"/>
  <c r="P98" i="68" s="1"/>
  <c r="O100" i="68"/>
  <c r="P100" i="68" s="1"/>
  <c r="Q100" i="68" s="1"/>
  <c r="O45" i="68"/>
  <c r="P45" i="68" s="1"/>
  <c r="W102" i="68"/>
  <c r="X102" i="68" s="1"/>
  <c r="V102" i="68"/>
  <c r="M69" i="68"/>
  <c r="L69" i="68"/>
  <c r="L68" i="68"/>
  <c r="M68" i="68"/>
  <c r="M75" i="68"/>
  <c r="L75" i="68"/>
  <c r="W96" i="68"/>
  <c r="X96" i="68" s="1"/>
  <c r="V96" i="68"/>
  <c r="M44" i="68"/>
  <c r="L44" i="68"/>
  <c r="W98" i="68"/>
  <c r="X98" i="68" s="1"/>
  <c r="V98" i="68"/>
  <c r="M40" i="68"/>
  <c r="L40" i="68"/>
  <c r="W99" i="68"/>
  <c r="X99" i="68" s="1"/>
  <c r="V99" i="68"/>
  <c r="L43" i="68"/>
  <c r="M43" i="68"/>
  <c r="M11" i="68"/>
  <c r="L11" i="68"/>
  <c r="M16" i="68"/>
  <c r="L16" i="68"/>
  <c r="N16" i="68" s="1"/>
  <c r="M13" i="68"/>
  <c r="L13" i="68"/>
  <c r="O105" i="68"/>
  <c r="P105" i="68" s="1"/>
  <c r="M70" i="68"/>
  <c r="L70" i="68"/>
  <c r="N70" i="68" s="1"/>
  <c r="L72" i="68"/>
  <c r="M72" i="68"/>
  <c r="M76" i="68"/>
  <c r="L76" i="68"/>
  <c r="N76" i="68" s="1"/>
  <c r="N98" i="68"/>
  <c r="W100" i="68"/>
  <c r="X100" i="68" s="1"/>
  <c r="V100" i="68"/>
  <c r="O99" i="68"/>
  <c r="P99" i="68" s="1"/>
  <c r="M37" i="68"/>
  <c r="L37" i="68"/>
  <c r="N37" i="68" s="1"/>
  <c r="L7" i="68"/>
  <c r="N7" i="68"/>
  <c r="M7" i="68"/>
  <c r="M10" i="68"/>
  <c r="L10" i="68"/>
  <c r="W45" i="68"/>
  <c r="X45" i="68" s="1"/>
  <c r="V45" i="68"/>
  <c r="W105" i="68"/>
  <c r="X105" i="68" s="1"/>
  <c r="V105" i="68"/>
  <c r="M74" i="68"/>
  <c r="L74" i="68"/>
  <c r="L67" i="68"/>
  <c r="M67" i="68"/>
  <c r="W103" i="68"/>
  <c r="X103" i="68" s="1"/>
  <c r="V103" i="68"/>
  <c r="M8" i="68"/>
  <c r="L8" i="68"/>
  <c r="N8" i="68" s="1"/>
  <c r="M15" i="68"/>
  <c r="L15" i="68"/>
  <c r="N15" i="68" s="1"/>
  <c r="Q45" i="68"/>
  <c r="L39" i="68"/>
  <c r="M39" i="68"/>
  <c r="W104" i="68"/>
  <c r="X104" i="68" s="1"/>
  <c r="V104" i="68"/>
  <c r="Q98" i="68"/>
  <c r="N105" i="68"/>
  <c r="M41" i="68"/>
  <c r="L41" i="68"/>
  <c r="M73" i="68"/>
  <c r="L73" i="68"/>
  <c r="M71" i="68"/>
  <c r="O71" i="68" s="1"/>
  <c r="P71" i="68" s="1"/>
  <c r="L71" i="68"/>
  <c r="O104" i="68"/>
  <c r="P104" i="68" s="1"/>
  <c r="V101" i="68"/>
  <c r="M42" i="68"/>
  <c r="L42" i="68"/>
  <c r="N103" i="68"/>
  <c r="DI3" i="68"/>
  <c r="M38" i="68"/>
  <c r="L38" i="68"/>
  <c r="N38" i="68" s="1"/>
  <c r="N100" i="68"/>
  <c r="M46" i="68"/>
  <c r="L46" i="68"/>
  <c r="M9" i="68"/>
  <c r="L9" i="68"/>
  <c r="L12" i="68"/>
  <c r="M12" i="68"/>
  <c r="L14" i="68"/>
  <c r="M14" i="68"/>
  <c r="N45" i="68"/>
  <c r="W101" i="68" l="1"/>
  <c r="X101" i="68" s="1"/>
  <c r="Q101" i="74"/>
  <c r="R13" i="74"/>
  <c r="R100" i="68"/>
  <c r="O97" i="68"/>
  <c r="P97" i="68" s="1"/>
  <c r="Q97" i="68" s="1"/>
  <c r="W97" i="68"/>
  <c r="X97" i="68" s="1"/>
  <c r="O110" i="68"/>
  <c r="R97" i="74"/>
  <c r="R105" i="74"/>
  <c r="IO92" i="74"/>
  <c r="IJ113" i="74"/>
  <c r="JB109" i="74"/>
  <c r="IC113" i="74"/>
  <c r="O96" i="68"/>
  <c r="P96" i="68" s="1"/>
  <c r="P106" i="68" s="1"/>
  <c r="N101" i="68"/>
  <c r="R101" i="68" s="1"/>
  <c r="N102" i="68"/>
  <c r="R102" i="68" s="1"/>
  <c r="N97" i="68"/>
  <c r="FB109" i="75"/>
  <c r="FB80" i="75"/>
  <c r="EJ54" i="75"/>
  <c r="FB50" i="75"/>
  <c r="EJ84" i="75"/>
  <c r="EE24" i="75"/>
  <c r="EJ113" i="75"/>
  <c r="Q47" i="75"/>
  <c r="J48" i="75" s="1"/>
  <c r="EE84" i="75"/>
  <c r="FD80" i="75"/>
  <c r="EQ63" i="75"/>
  <c r="EL84" i="75"/>
  <c r="EL54" i="75"/>
  <c r="FD50" i="75"/>
  <c r="EQ33" i="75"/>
  <c r="EE54" i="75"/>
  <c r="EL113" i="75"/>
  <c r="EQ92" i="75"/>
  <c r="FD109" i="75"/>
  <c r="EE113" i="75"/>
  <c r="R98" i="68"/>
  <c r="DV109" i="68"/>
  <c r="DI92" i="68"/>
  <c r="CW113" i="68"/>
  <c r="DD113" i="68"/>
  <c r="DD84" i="68"/>
  <c r="DV80" i="68"/>
  <c r="DI63" i="68"/>
  <c r="CW84" i="68"/>
  <c r="CW54" i="68"/>
  <c r="DI33" i="68"/>
  <c r="DV50" i="68"/>
  <c r="DD54" i="68"/>
  <c r="EK80" i="68"/>
  <c r="DS113" i="68"/>
  <c r="DS84" i="68"/>
  <c r="DN24" i="68"/>
  <c r="EK50" i="68"/>
  <c r="EK109" i="68"/>
  <c r="DS54" i="68"/>
  <c r="Q76" i="74"/>
  <c r="R102" i="74"/>
  <c r="KN33" i="74"/>
  <c r="KI54" i="74"/>
  <c r="KB54" i="74"/>
  <c r="LA50" i="74"/>
  <c r="IO63" i="74"/>
  <c r="JB80" i="74"/>
  <c r="IC84" i="74"/>
  <c r="IJ84" i="74"/>
  <c r="V77" i="74"/>
  <c r="R39" i="74"/>
  <c r="Q39" i="74"/>
  <c r="Q42" i="74"/>
  <c r="R42" i="74"/>
  <c r="Q74" i="74"/>
  <c r="R74" i="74"/>
  <c r="Q15" i="74"/>
  <c r="R15" i="74"/>
  <c r="R9" i="74"/>
  <c r="R12" i="74"/>
  <c r="R70" i="74"/>
  <c r="Q70" i="74"/>
  <c r="V106" i="74"/>
  <c r="R103" i="74"/>
  <c r="R68" i="74"/>
  <c r="Q68" i="74"/>
  <c r="Q77" i="74" s="1"/>
  <c r="J78" i="74" s="1"/>
  <c r="S74" i="74" s="1"/>
  <c r="R46" i="74"/>
  <c r="Q7" i="74"/>
  <c r="R7" i="74"/>
  <c r="P17" i="74"/>
  <c r="Q72" i="74"/>
  <c r="R72" i="74"/>
  <c r="V17" i="74"/>
  <c r="V47" i="74"/>
  <c r="R16" i="74"/>
  <c r="Q16" i="74"/>
  <c r="Q99" i="74"/>
  <c r="R99" i="74"/>
  <c r="R11" i="74"/>
  <c r="R8" i="74"/>
  <c r="Q8" i="74"/>
  <c r="Q100" i="74"/>
  <c r="R100" i="74"/>
  <c r="P77" i="74"/>
  <c r="Q14" i="74"/>
  <c r="R14" i="74"/>
  <c r="R43" i="74"/>
  <c r="Q43" i="74"/>
  <c r="R73" i="74"/>
  <c r="Q73" i="74"/>
  <c r="R104" i="74"/>
  <c r="Q104" i="74"/>
  <c r="P81" i="74"/>
  <c r="Q81" i="74"/>
  <c r="R75" i="74"/>
  <c r="Q75" i="74"/>
  <c r="R41" i="74"/>
  <c r="Q41" i="74"/>
  <c r="P106" i="74"/>
  <c r="R98" i="74"/>
  <c r="Q98" i="74"/>
  <c r="N46" i="68"/>
  <c r="N41" i="68"/>
  <c r="O39" i="68"/>
  <c r="P39" i="68" s="1"/>
  <c r="N10" i="68"/>
  <c r="N72" i="68"/>
  <c r="N43" i="68"/>
  <c r="O40" i="68"/>
  <c r="P40" i="68" s="1"/>
  <c r="O44" i="68"/>
  <c r="P44" i="68" s="1"/>
  <c r="N75" i="68"/>
  <c r="N69" i="68"/>
  <c r="O13" i="68"/>
  <c r="P13" i="68" s="1"/>
  <c r="R45" i="68"/>
  <c r="R17" i="75"/>
  <c r="N18" i="75" s="1"/>
  <c r="T13" i="75" s="1"/>
  <c r="N9" i="68"/>
  <c r="R106" i="75"/>
  <c r="N107" i="75" s="1"/>
  <c r="U103" i="75" s="1"/>
  <c r="Q106" i="75"/>
  <c r="J107" i="75" s="1"/>
  <c r="S99" i="75" s="1"/>
  <c r="Q77" i="75"/>
  <c r="J78" i="75" s="1"/>
  <c r="S76" i="75" s="1"/>
  <c r="Q17" i="75"/>
  <c r="J18" i="75" s="1"/>
  <c r="S13" i="75" s="1"/>
  <c r="U104" i="75"/>
  <c r="T103" i="75"/>
  <c r="T14" i="75"/>
  <c r="T15" i="75"/>
  <c r="T16" i="75"/>
  <c r="T8" i="75"/>
  <c r="T11" i="75"/>
  <c r="T12" i="75"/>
  <c r="S14" i="75"/>
  <c r="U12" i="75"/>
  <c r="U7" i="75"/>
  <c r="S10" i="75"/>
  <c r="S16" i="75"/>
  <c r="S8" i="75"/>
  <c r="U8" i="75"/>
  <c r="S43" i="75"/>
  <c r="S37" i="75"/>
  <c r="S45" i="75"/>
  <c r="S39" i="75"/>
  <c r="S40" i="75"/>
  <c r="S42" i="75"/>
  <c r="S38" i="75"/>
  <c r="Q21" i="75"/>
  <c r="P21" i="75"/>
  <c r="Q110" i="75"/>
  <c r="P110" i="75"/>
  <c r="Q81" i="75"/>
  <c r="P81" i="75"/>
  <c r="S46" i="75"/>
  <c r="EQ3" i="75"/>
  <c r="Q51" i="75"/>
  <c r="P51" i="75"/>
  <c r="S44" i="75"/>
  <c r="R77" i="75"/>
  <c r="N78" i="75" s="1"/>
  <c r="AA77" i="75" s="1"/>
  <c r="R47" i="75"/>
  <c r="N48" i="75" s="1"/>
  <c r="AA47" i="75" s="1"/>
  <c r="S41" i="75"/>
  <c r="Q101" i="68"/>
  <c r="N71" i="68"/>
  <c r="N67" i="68"/>
  <c r="O72" i="68"/>
  <c r="P72" i="68" s="1"/>
  <c r="O70" i="68"/>
  <c r="P70" i="68" s="1"/>
  <c r="O69" i="68"/>
  <c r="P69" i="68" s="1"/>
  <c r="O73" i="68"/>
  <c r="P73" i="68" s="1"/>
  <c r="Q73" i="68" s="1"/>
  <c r="O68" i="68"/>
  <c r="P68" i="68" s="1"/>
  <c r="Q68" i="68" s="1"/>
  <c r="O37" i="68"/>
  <c r="P37" i="68" s="1"/>
  <c r="N42" i="68"/>
  <c r="O43" i="68"/>
  <c r="P43" i="68" s="1"/>
  <c r="O11" i="68"/>
  <c r="P11" i="68" s="1"/>
  <c r="N12" i="68"/>
  <c r="O15" i="68"/>
  <c r="P15" i="68" s="1"/>
  <c r="R15" i="68" s="1"/>
  <c r="O16" i="68"/>
  <c r="P16" i="68" s="1"/>
  <c r="O14" i="68"/>
  <c r="P14" i="68" s="1"/>
  <c r="Q14" i="68" s="1"/>
  <c r="O7" i="68"/>
  <c r="P7" i="68" s="1"/>
  <c r="N13" i="68"/>
  <c r="R13" i="68" s="1"/>
  <c r="Q39" i="68"/>
  <c r="O46" i="68"/>
  <c r="P46" i="68" s="1"/>
  <c r="R104" i="68"/>
  <c r="Q104" i="68"/>
  <c r="N73" i="68"/>
  <c r="R73" i="68" s="1"/>
  <c r="O41" i="68"/>
  <c r="P41" i="68" s="1"/>
  <c r="N39" i="68"/>
  <c r="W8" i="68"/>
  <c r="X8" i="68" s="1"/>
  <c r="V8" i="68"/>
  <c r="W74" i="68"/>
  <c r="X74" i="68" s="1"/>
  <c r="V74" i="68"/>
  <c r="O10" i="68"/>
  <c r="P10" i="68" s="1"/>
  <c r="O21" i="68"/>
  <c r="W7" i="68"/>
  <c r="X7" i="68" s="1"/>
  <c r="V7" i="68"/>
  <c r="R99" i="68"/>
  <c r="Q99" i="68"/>
  <c r="R103" i="68"/>
  <c r="Q103" i="68"/>
  <c r="O76" i="68"/>
  <c r="P76" i="68" s="1"/>
  <c r="W72" i="68"/>
  <c r="X72" i="68" s="1"/>
  <c r="V72" i="68"/>
  <c r="W11" i="68"/>
  <c r="X11" i="68" s="1"/>
  <c r="V11" i="68"/>
  <c r="N40" i="68"/>
  <c r="V106" i="68"/>
  <c r="O75" i="68"/>
  <c r="P75" i="68" s="1"/>
  <c r="W68" i="68"/>
  <c r="X68" i="68" s="1"/>
  <c r="V68" i="68"/>
  <c r="N14" i="68"/>
  <c r="W14" i="68"/>
  <c r="X14" i="68" s="1"/>
  <c r="V14" i="68"/>
  <c r="W9" i="68"/>
  <c r="X9" i="68" s="1"/>
  <c r="V9" i="68"/>
  <c r="O38" i="68"/>
  <c r="P38" i="68" s="1"/>
  <c r="O42" i="68"/>
  <c r="P42" i="68" s="1"/>
  <c r="P47" i="68" s="1"/>
  <c r="O12" i="68"/>
  <c r="P12" i="68" s="1"/>
  <c r="O9" i="68"/>
  <c r="P9" i="68" s="1"/>
  <c r="W71" i="68"/>
  <c r="X71" i="68" s="1"/>
  <c r="V71" i="68"/>
  <c r="W73" i="68"/>
  <c r="X73" i="68" s="1"/>
  <c r="V73" i="68"/>
  <c r="W39" i="68"/>
  <c r="X39" i="68" s="1"/>
  <c r="V39" i="68"/>
  <c r="W15" i="68"/>
  <c r="X15" i="68" s="1"/>
  <c r="V15" i="68"/>
  <c r="O8" i="68"/>
  <c r="P8" i="68" s="1"/>
  <c r="O67" i="68"/>
  <c r="P67" i="68" s="1"/>
  <c r="O74" i="68"/>
  <c r="P74" i="68" s="1"/>
  <c r="O51" i="68"/>
  <c r="W37" i="68"/>
  <c r="X37" i="68" s="1"/>
  <c r="V37" i="68"/>
  <c r="W70" i="68"/>
  <c r="X70" i="68" s="1"/>
  <c r="V70" i="68"/>
  <c r="R105" i="68"/>
  <c r="Q105" i="68"/>
  <c r="W16" i="68"/>
  <c r="X16" i="68" s="1"/>
  <c r="V16" i="68"/>
  <c r="N11" i="68"/>
  <c r="W43" i="68"/>
  <c r="X43" i="68" s="1"/>
  <c r="V43" i="68"/>
  <c r="W40" i="68"/>
  <c r="X40" i="68" s="1"/>
  <c r="V40" i="68"/>
  <c r="W44" i="68"/>
  <c r="X44" i="68" s="1"/>
  <c r="V44" i="68"/>
  <c r="R71" i="68"/>
  <c r="Q71" i="68"/>
  <c r="R97" i="68"/>
  <c r="Q15" i="68"/>
  <c r="N74" i="68"/>
  <c r="R7" i="68"/>
  <c r="Q7" i="68"/>
  <c r="R37" i="68"/>
  <c r="Q37" i="68"/>
  <c r="R72" i="68"/>
  <c r="Q72" i="68"/>
  <c r="R70" i="68"/>
  <c r="Q70" i="68"/>
  <c r="W13" i="68"/>
  <c r="X13" i="68" s="1"/>
  <c r="V13" i="68"/>
  <c r="R16" i="68"/>
  <c r="Q16" i="68"/>
  <c r="Q11" i="68"/>
  <c r="Q40" i="68"/>
  <c r="R40" i="68"/>
  <c r="N44" i="68"/>
  <c r="R44" i="68" s="1"/>
  <c r="N68" i="68"/>
  <c r="W69" i="68"/>
  <c r="X69" i="68" s="1"/>
  <c r="V69" i="68"/>
  <c r="W12" i="68"/>
  <c r="X12" i="68" s="1"/>
  <c r="V12" i="68"/>
  <c r="W46" i="68"/>
  <c r="X46" i="68" s="1"/>
  <c r="V46" i="68"/>
  <c r="W38" i="68"/>
  <c r="X38" i="68" s="1"/>
  <c r="V38" i="68"/>
  <c r="DZ3" i="68"/>
  <c r="W42" i="68"/>
  <c r="X42" i="68" s="1"/>
  <c r="V42" i="68"/>
  <c r="W41" i="68"/>
  <c r="X41" i="68" s="1"/>
  <c r="V41" i="68"/>
  <c r="O81" i="68"/>
  <c r="W67" i="68"/>
  <c r="X67" i="68" s="1"/>
  <c r="V67" i="68"/>
  <c r="W10" i="68"/>
  <c r="X10" i="68" s="1"/>
  <c r="V10" i="68"/>
  <c r="W76" i="68"/>
  <c r="X76" i="68" s="1"/>
  <c r="V76" i="68"/>
  <c r="Q13" i="68"/>
  <c r="R43" i="68"/>
  <c r="Q43" i="68"/>
  <c r="Q44" i="68"/>
  <c r="W75" i="68"/>
  <c r="X75" i="68" s="1"/>
  <c r="V75" i="68"/>
  <c r="Q69" i="68"/>
  <c r="R69" i="68"/>
  <c r="U105" i="75" l="1"/>
  <c r="Q96" i="68"/>
  <c r="R96" i="68"/>
  <c r="R106" i="68" s="1"/>
  <c r="N107" i="68" s="1"/>
  <c r="AA106" i="68" s="1"/>
  <c r="JF92" i="74"/>
  <c r="JS109" i="74"/>
  <c r="JA113" i="74"/>
  <c r="IT113" i="74"/>
  <c r="Q106" i="74"/>
  <c r="J107" i="74" s="1"/>
  <c r="S102" i="74" s="1"/>
  <c r="S101" i="75"/>
  <c r="FS109" i="75"/>
  <c r="FA113" i="75"/>
  <c r="FA84" i="75"/>
  <c r="FA54" i="75"/>
  <c r="FS80" i="75"/>
  <c r="FS50" i="75"/>
  <c r="EV24" i="75"/>
  <c r="U16" i="75"/>
  <c r="U15" i="75"/>
  <c r="S7" i="75"/>
  <c r="T9" i="75"/>
  <c r="S70" i="75"/>
  <c r="U10" i="75"/>
  <c r="S9" i="75"/>
  <c r="U14" i="75"/>
  <c r="S15" i="75"/>
  <c r="T10" i="75"/>
  <c r="T7" i="75"/>
  <c r="T17" i="75" s="1"/>
  <c r="S102" i="75"/>
  <c r="U99" i="75"/>
  <c r="AA106" i="75"/>
  <c r="FC54" i="75"/>
  <c r="FU50" i="75"/>
  <c r="FH33" i="75"/>
  <c r="EV54" i="75"/>
  <c r="EV84" i="75"/>
  <c r="FU80" i="75"/>
  <c r="FH63" i="75"/>
  <c r="FC84" i="75"/>
  <c r="FC113" i="75"/>
  <c r="FH92" i="75"/>
  <c r="FU109" i="75"/>
  <c r="EV113" i="75"/>
  <c r="U9" i="75"/>
  <c r="EJ113" i="68"/>
  <c r="EE24" i="68"/>
  <c r="FB80" i="68"/>
  <c r="FB109" i="68"/>
  <c r="FB50" i="68"/>
  <c r="EJ84" i="68"/>
  <c r="EJ54" i="68"/>
  <c r="R39" i="68"/>
  <c r="DZ63" i="68"/>
  <c r="DN84" i="68"/>
  <c r="EM80" i="68"/>
  <c r="DU84" i="68"/>
  <c r="DU54" i="68"/>
  <c r="DN54" i="68"/>
  <c r="EM50" i="68"/>
  <c r="DZ33" i="68"/>
  <c r="DZ92" i="68"/>
  <c r="EM109" i="68"/>
  <c r="DU113" i="68"/>
  <c r="DN113" i="68"/>
  <c r="R106" i="74"/>
  <c r="N107" i="74" s="1"/>
  <c r="U96" i="74" s="1"/>
  <c r="Q47" i="74"/>
  <c r="J48" i="74" s="1"/>
  <c r="U45" i="74" s="1"/>
  <c r="R47" i="74"/>
  <c r="N48" i="74" s="1"/>
  <c r="AA47" i="74" s="1"/>
  <c r="JF63" i="74"/>
  <c r="IT84" i="74"/>
  <c r="JS80" i="74"/>
  <c r="JA84" i="74"/>
  <c r="LE33" i="74"/>
  <c r="LR50" i="74"/>
  <c r="KS54" i="74"/>
  <c r="KZ54" i="74"/>
  <c r="R77" i="74"/>
  <c r="N78" i="74" s="1"/>
  <c r="T38" i="74"/>
  <c r="T37" i="74"/>
  <c r="T41" i="74"/>
  <c r="T39" i="74"/>
  <c r="T42" i="74"/>
  <c r="T45" i="74"/>
  <c r="S44" i="74"/>
  <c r="U46" i="74"/>
  <c r="S40" i="74"/>
  <c r="S45" i="74"/>
  <c r="U40" i="74"/>
  <c r="S38" i="74"/>
  <c r="U44" i="74"/>
  <c r="U38" i="74"/>
  <c r="U37" i="74"/>
  <c r="U43" i="74"/>
  <c r="S43" i="74"/>
  <c r="S41" i="74"/>
  <c r="S39" i="74"/>
  <c r="U39" i="74"/>
  <c r="U41" i="74"/>
  <c r="AA77" i="74"/>
  <c r="T67" i="74"/>
  <c r="T76" i="74"/>
  <c r="T70" i="74"/>
  <c r="T68" i="74"/>
  <c r="T75" i="74"/>
  <c r="T71" i="74"/>
  <c r="T69" i="74"/>
  <c r="T74" i="74"/>
  <c r="T72" i="74"/>
  <c r="T73" i="74"/>
  <c r="P21" i="74"/>
  <c r="Q21" i="74"/>
  <c r="U72" i="74"/>
  <c r="S68" i="74"/>
  <c r="S73" i="74"/>
  <c r="U75" i="74"/>
  <c r="U73" i="74"/>
  <c r="S72" i="74"/>
  <c r="U68" i="74"/>
  <c r="U70" i="74"/>
  <c r="U74" i="74"/>
  <c r="P51" i="74"/>
  <c r="Q51" i="74"/>
  <c r="Q17" i="74"/>
  <c r="J18" i="74" s="1"/>
  <c r="Q110" i="74"/>
  <c r="P110" i="74"/>
  <c r="U71" i="74"/>
  <c r="S76" i="74"/>
  <c r="S67" i="74"/>
  <c r="S71" i="74"/>
  <c r="U76" i="74"/>
  <c r="S69" i="74"/>
  <c r="U67" i="74"/>
  <c r="U69" i="74"/>
  <c r="S75" i="74"/>
  <c r="R17" i="74"/>
  <c r="N18" i="74" s="1"/>
  <c r="S70" i="74"/>
  <c r="U39" i="75"/>
  <c r="R11" i="68"/>
  <c r="U97" i="75"/>
  <c r="U98" i="75"/>
  <c r="T99" i="75"/>
  <c r="T104" i="75"/>
  <c r="T101" i="75"/>
  <c r="T105" i="75"/>
  <c r="T96" i="75"/>
  <c r="T97" i="75"/>
  <c r="T102" i="75"/>
  <c r="U101" i="75"/>
  <c r="U96" i="75"/>
  <c r="S100" i="75"/>
  <c r="S71" i="75"/>
  <c r="U75" i="75"/>
  <c r="S68" i="75"/>
  <c r="U72" i="75"/>
  <c r="S72" i="75"/>
  <c r="S73" i="75"/>
  <c r="S74" i="75"/>
  <c r="T100" i="75"/>
  <c r="U100" i="75"/>
  <c r="U102" i="75"/>
  <c r="T98" i="75"/>
  <c r="S97" i="75"/>
  <c r="S96" i="75"/>
  <c r="S98" i="75"/>
  <c r="S105" i="75"/>
  <c r="S103" i="75"/>
  <c r="S104" i="75"/>
  <c r="S67" i="75"/>
  <c r="S75" i="75"/>
  <c r="S69" i="75"/>
  <c r="U38" i="75"/>
  <c r="U11" i="75"/>
  <c r="U17" i="75" s="1"/>
  <c r="S11" i="75"/>
  <c r="S12" i="75"/>
  <c r="U13" i="75"/>
  <c r="U71" i="75"/>
  <c r="U76" i="75"/>
  <c r="U37" i="75"/>
  <c r="U40" i="75"/>
  <c r="U43" i="75"/>
  <c r="U42" i="75"/>
  <c r="U68" i="75"/>
  <c r="U46" i="75"/>
  <c r="U73" i="75"/>
  <c r="U44" i="75"/>
  <c r="S47" i="75"/>
  <c r="K51" i="75" s="1"/>
  <c r="L51" i="75" s="1"/>
  <c r="T43" i="75"/>
  <c r="T39" i="75"/>
  <c r="T42" i="75"/>
  <c r="T40" i="75"/>
  <c r="T37" i="75"/>
  <c r="T46" i="75"/>
  <c r="T45" i="75"/>
  <c r="T44" i="75"/>
  <c r="T38" i="75"/>
  <c r="T41" i="75"/>
  <c r="T73" i="75"/>
  <c r="T69" i="75"/>
  <c r="T71" i="75"/>
  <c r="T72" i="75"/>
  <c r="T74" i="75"/>
  <c r="T76" i="75"/>
  <c r="T67" i="75"/>
  <c r="T70" i="75"/>
  <c r="T75" i="75"/>
  <c r="T68" i="75"/>
  <c r="U70" i="75"/>
  <c r="FH3" i="75"/>
  <c r="U67" i="75"/>
  <c r="U41" i="75"/>
  <c r="U69" i="75"/>
  <c r="U74" i="75"/>
  <c r="U45" i="75"/>
  <c r="V77" i="68"/>
  <c r="R42" i="68"/>
  <c r="Q42" i="68"/>
  <c r="R76" i="68"/>
  <c r="Q76" i="68"/>
  <c r="R46" i="68"/>
  <c r="Q46" i="68"/>
  <c r="R14" i="68"/>
  <c r="EQ3" i="68"/>
  <c r="Q8" i="68"/>
  <c r="R8" i="68"/>
  <c r="R38" i="68"/>
  <c r="Q38" i="68"/>
  <c r="R75" i="68"/>
  <c r="Q75" i="68"/>
  <c r="R41" i="68"/>
  <c r="Q41" i="68"/>
  <c r="R68" i="68"/>
  <c r="R74" i="68"/>
  <c r="Q74" i="68"/>
  <c r="R9" i="68"/>
  <c r="Q9" i="68"/>
  <c r="Q110" i="68"/>
  <c r="P110" i="68"/>
  <c r="R10" i="68"/>
  <c r="Q10" i="68"/>
  <c r="P17" i="68"/>
  <c r="Q106" i="68"/>
  <c r="J107" i="68" s="1"/>
  <c r="V47" i="68"/>
  <c r="P77" i="68"/>
  <c r="R67" i="68"/>
  <c r="Q67" i="68"/>
  <c r="R12" i="68"/>
  <c r="Q12" i="68"/>
  <c r="V17" i="68"/>
  <c r="U98" i="74" l="1"/>
  <c r="S103" i="74"/>
  <c r="T106" i="75"/>
  <c r="U102" i="74"/>
  <c r="S104" i="74"/>
  <c r="T99" i="74"/>
  <c r="S98" i="74"/>
  <c r="T103" i="74"/>
  <c r="T102" i="74"/>
  <c r="U103" i="74"/>
  <c r="U101" i="74"/>
  <c r="S96" i="74"/>
  <c r="T98" i="74"/>
  <c r="T101" i="74"/>
  <c r="S101" i="74"/>
  <c r="U99" i="74"/>
  <c r="T97" i="74"/>
  <c r="U105" i="74"/>
  <c r="S100" i="74"/>
  <c r="S97" i="74"/>
  <c r="JW92" i="74"/>
  <c r="JK113" i="74"/>
  <c r="JR113" i="74"/>
  <c r="KJ109" i="74"/>
  <c r="T96" i="74"/>
  <c r="T104" i="74"/>
  <c r="T105" i="74"/>
  <c r="AA106" i="74"/>
  <c r="S99" i="74"/>
  <c r="S105" i="74"/>
  <c r="FM24" i="75"/>
  <c r="GJ109" i="75"/>
  <c r="GJ50" i="75"/>
  <c r="FR84" i="75"/>
  <c r="FR54" i="75"/>
  <c r="GJ80" i="75"/>
  <c r="FR113" i="75"/>
  <c r="FT84" i="75"/>
  <c r="FM84" i="75"/>
  <c r="GL80" i="75"/>
  <c r="FY63" i="75"/>
  <c r="FM54" i="75"/>
  <c r="GL50" i="75"/>
  <c r="FT54" i="75"/>
  <c r="FY33" i="75"/>
  <c r="FT113" i="75"/>
  <c r="GL109" i="75"/>
  <c r="FY92" i="75"/>
  <c r="FM113" i="75"/>
  <c r="EL113" i="68"/>
  <c r="FD109" i="68"/>
  <c r="EE113" i="68"/>
  <c r="EQ92" i="68"/>
  <c r="EL84" i="68"/>
  <c r="FD80" i="68"/>
  <c r="EQ63" i="68"/>
  <c r="EE84" i="68"/>
  <c r="EE54" i="68"/>
  <c r="FD50" i="68"/>
  <c r="EQ33" i="68"/>
  <c r="EL54" i="68"/>
  <c r="FA84" i="68"/>
  <c r="FA54" i="68"/>
  <c r="FS50" i="68"/>
  <c r="FA113" i="68"/>
  <c r="FS80" i="68"/>
  <c r="EV24" i="68"/>
  <c r="FS109" i="68"/>
  <c r="U104" i="74"/>
  <c r="T100" i="74"/>
  <c r="U100" i="74"/>
  <c r="U97" i="74"/>
  <c r="S42" i="74"/>
  <c r="U42" i="74"/>
  <c r="S37" i="74"/>
  <c r="S47" i="74" s="1"/>
  <c r="S46" i="74"/>
  <c r="T46" i="74"/>
  <c r="T40" i="74"/>
  <c r="LJ54" i="74"/>
  <c r="LQ54" i="74"/>
  <c r="MI50" i="74"/>
  <c r="LV33" i="74"/>
  <c r="JW63" i="74"/>
  <c r="KJ80" i="74"/>
  <c r="JR84" i="74"/>
  <c r="JK84" i="74"/>
  <c r="U47" i="74"/>
  <c r="T43" i="74"/>
  <c r="T44" i="74"/>
  <c r="S11" i="74"/>
  <c r="S13" i="74"/>
  <c r="U9" i="74"/>
  <c r="S10" i="74"/>
  <c r="S12" i="74"/>
  <c r="U13" i="74"/>
  <c r="S9" i="74"/>
  <c r="U10" i="74"/>
  <c r="U11" i="74"/>
  <c r="U12" i="74"/>
  <c r="S16" i="74"/>
  <c r="U15" i="74"/>
  <c r="S15" i="74"/>
  <c r="U7" i="74"/>
  <c r="U16" i="74"/>
  <c r="U8" i="74"/>
  <c r="U14" i="74"/>
  <c r="S7" i="74"/>
  <c r="S14" i="74"/>
  <c r="S8" i="74"/>
  <c r="U77" i="74"/>
  <c r="S77" i="74"/>
  <c r="K81" i="74" s="1"/>
  <c r="T77" i="74"/>
  <c r="T47" i="74"/>
  <c r="T13" i="74"/>
  <c r="T15" i="74"/>
  <c r="T9" i="74"/>
  <c r="T12" i="74"/>
  <c r="T10" i="74"/>
  <c r="T7" i="74"/>
  <c r="T8" i="74"/>
  <c r="T11" i="74"/>
  <c r="T16" i="74"/>
  <c r="T14" i="74"/>
  <c r="Q47" i="68"/>
  <c r="J48" i="68" s="1"/>
  <c r="U38" i="68" s="1"/>
  <c r="S17" i="75"/>
  <c r="K21" i="75" s="1"/>
  <c r="L21" i="75" s="1"/>
  <c r="Q17" i="68"/>
  <c r="J18" i="68" s="1"/>
  <c r="S16" i="68" s="1"/>
  <c r="S106" i="75"/>
  <c r="K110" i="75" s="1"/>
  <c r="L110" i="75" s="1"/>
  <c r="U106" i="75"/>
  <c r="S77" i="75"/>
  <c r="K81" i="75" s="1"/>
  <c r="L81" i="75" s="1"/>
  <c r="T47" i="75"/>
  <c r="U77" i="75"/>
  <c r="I21" i="75"/>
  <c r="R21" i="75" s="1"/>
  <c r="FY3" i="75"/>
  <c r="T77" i="75"/>
  <c r="U47" i="75"/>
  <c r="I51" i="75" s="1"/>
  <c r="Q77" i="68"/>
  <c r="J78" i="68" s="1"/>
  <c r="S75" i="68" s="1"/>
  <c r="R47" i="68"/>
  <c r="N48" i="68" s="1"/>
  <c r="AA47" i="68" s="1"/>
  <c r="R17" i="68"/>
  <c r="N18" i="68" s="1"/>
  <c r="T11" i="68" s="1"/>
  <c r="T43" i="68"/>
  <c r="T37" i="68"/>
  <c r="T41" i="68"/>
  <c r="T46" i="68"/>
  <c r="T15" i="68"/>
  <c r="T7" i="68"/>
  <c r="T13" i="68"/>
  <c r="T9" i="68"/>
  <c r="T10" i="68"/>
  <c r="T8" i="68"/>
  <c r="U14" i="68"/>
  <c r="S11" i="68"/>
  <c r="S15" i="68"/>
  <c r="U11" i="68"/>
  <c r="S7" i="68"/>
  <c r="U13" i="68"/>
  <c r="S13" i="68"/>
  <c r="S9" i="68"/>
  <c r="S8" i="68"/>
  <c r="S12" i="68"/>
  <c r="U41" i="68"/>
  <c r="S46" i="68"/>
  <c r="Q21" i="68"/>
  <c r="P21" i="68"/>
  <c r="P51" i="68"/>
  <c r="Q51" i="68"/>
  <c r="S100" i="68"/>
  <c r="S101" i="68"/>
  <c r="S98" i="68"/>
  <c r="S102" i="68"/>
  <c r="S104" i="68"/>
  <c r="S105" i="68"/>
  <c r="S103" i="68"/>
  <c r="S99" i="68"/>
  <c r="S96" i="68"/>
  <c r="S97" i="68"/>
  <c r="S41" i="68"/>
  <c r="T101" i="68"/>
  <c r="U101" i="68"/>
  <c r="U102" i="68"/>
  <c r="T102" i="68"/>
  <c r="T98" i="68"/>
  <c r="U98" i="68"/>
  <c r="T103" i="68"/>
  <c r="T105" i="68"/>
  <c r="U97" i="68"/>
  <c r="U104" i="68"/>
  <c r="U99" i="68"/>
  <c r="U96" i="68"/>
  <c r="T104" i="68"/>
  <c r="U100" i="68"/>
  <c r="T99" i="68"/>
  <c r="T96" i="68"/>
  <c r="U105" i="68"/>
  <c r="T97" i="68"/>
  <c r="U103" i="68"/>
  <c r="T100" i="68"/>
  <c r="Q81" i="68"/>
  <c r="P81" i="68"/>
  <c r="S45" i="68"/>
  <c r="U37" i="68"/>
  <c r="S40" i="68"/>
  <c r="U39" i="68"/>
  <c r="S43" i="68"/>
  <c r="U44" i="68"/>
  <c r="U43" i="68"/>
  <c r="S39" i="68"/>
  <c r="S37" i="68"/>
  <c r="U46" i="68"/>
  <c r="R77" i="68"/>
  <c r="N78" i="68" s="1"/>
  <c r="AA77" i="68" s="1"/>
  <c r="S38" i="68"/>
  <c r="FH3" i="68"/>
  <c r="S106" i="74" l="1"/>
  <c r="K110" i="74" s="1"/>
  <c r="L110" i="74" s="1"/>
  <c r="U106" i="74"/>
  <c r="T106" i="74"/>
  <c r="KN92" i="74"/>
  <c r="LA109" i="74"/>
  <c r="KB113" i="74"/>
  <c r="KI113" i="74"/>
  <c r="I110" i="75"/>
  <c r="M110" i="75" s="1"/>
  <c r="GD54" i="75"/>
  <c r="HC50" i="75"/>
  <c r="GP33" i="75"/>
  <c r="GK54" i="75"/>
  <c r="GP63" i="75"/>
  <c r="HC80" i="75"/>
  <c r="GD84" i="75"/>
  <c r="GK84" i="75"/>
  <c r="HA80" i="75"/>
  <c r="HA50" i="75"/>
  <c r="GI54" i="75"/>
  <c r="GI113" i="75"/>
  <c r="GI84" i="75"/>
  <c r="HA109" i="75"/>
  <c r="GD24" i="75"/>
  <c r="HC109" i="75"/>
  <c r="GP92" i="75"/>
  <c r="GD113" i="75"/>
  <c r="GK113" i="75"/>
  <c r="S71" i="68"/>
  <c r="U73" i="68"/>
  <c r="S67" i="68"/>
  <c r="T42" i="68"/>
  <c r="T45" i="68"/>
  <c r="S74" i="68"/>
  <c r="U69" i="68"/>
  <c r="S42" i="68"/>
  <c r="S44" i="68"/>
  <c r="U40" i="68"/>
  <c r="U45" i="68"/>
  <c r="U9" i="68"/>
  <c r="S10" i="68"/>
  <c r="S14" i="68"/>
  <c r="T44" i="68"/>
  <c r="FC113" i="68"/>
  <c r="EV113" i="68"/>
  <c r="FU109" i="68"/>
  <c r="FH92" i="68"/>
  <c r="GJ109" i="68"/>
  <c r="FR84" i="68"/>
  <c r="FR54" i="68"/>
  <c r="FM24" i="68"/>
  <c r="GJ80" i="68"/>
  <c r="GJ50" i="68"/>
  <c r="FR113" i="68"/>
  <c r="S73" i="68"/>
  <c r="S72" i="68"/>
  <c r="U74" i="68"/>
  <c r="S76" i="68"/>
  <c r="S68" i="68"/>
  <c r="EV54" i="68"/>
  <c r="FU50" i="68"/>
  <c r="FH33" i="68"/>
  <c r="FC54" i="68"/>
  <c r="FC84" i="68"/>
  <c r="FH63" i="68"/>
  <c r="FU80" i="68"/>
  <c r="EV84" i="68"/>
  <c r="K51" i="74"/>
  <c r="I51" i="74"/>
  <c r="M51" i="74" s="1"/>
  <c r="KN63" i="74"/>
  <c r="LA80" i="74"/>
  <c r="KI84" i="74"/>
  <c r="KB84" i="74"/>
  <c r="MH54" i="74"/>
  <c r="MA54" i="74"/>
  <c r="I81" i="74"/>
  <c r="R81" i="74" s="1"/>
  <c r="M81" i="74"/>
  <c r="J81" i="74"/>
  <c r="I110" i="74"/>
  <c r="J51" i="74"/>
  <c r="L81" i="74"/>
  <c r="S17" i="74"/>
  <c r="K21" i="74" s="1"/>
  <c r="U17" i="74"/>
  <c r="T17" i="74"/>
  <c r="U70" i="68"/>
  <c r="U8" i="68"/>
  <c r="U15" i="68"/>
  <c r="T12" i="68"/>
  <c r="T16" i="68"/>
  <c r="T40" i="68"/>
  <c r="I81" i="75"/>
  <c r="J81" i="75" s="1"/>
  <c r="M51" i="75"/>
  <c r="R51" i="75"/>
  <c r="J51" i="75"/>
  <c r="GP3" i="75"/>
  <c r="T51" i="75"/>
  <c r="U51" i="75" s="1"/>
  <c r="M21" i="75"/>
  <c r="J21" i="75"/>
  <c r="U106" i="68"/>
  <c r="U68" i="68"/>
  <c r="U76" i="68"/>
  <c r="U72" i="68"/>
  <c r="S69" i="68"/>
  <c r="S70" i="68"/>
  <c r="U67" i="68"/>
  <c r="U42" i="68"/>
  <c r="T39" i="68"/>
  <c r="T38" i="68"/>
  <c r="U10" i="68"/>
  <c r="U12" i="68"/>
  <c r="U16" i="68"/>
  <c r="U7" i="68"/>
  <c r="T14" i="68"/>
  <c r="T17" i="68" s="1"/>
  <c r="S47" i="68"/>
  <c r="K51" i="68" s="1"/>
  <c r="L51" i="68" s="1"/>
  <c r="FY3" i="68"/>
  <c r="U47" i="68"/>
  <c r="S106" i="68"/>
  <c r="K110" i="68" s="1"/>
  <c r="S17" i="68"/>
  <c r="K21" i="68" s="1"/>
  <c r="L21" i="68" s="1"/>
  <c r="T106" i="68"/>
  <c r="T72" i="68"/>
  <c r="T70" i="68"/>
  <c r="T73" i="68"/>
  <c r="T69" i="68"/>
  <c r="T71" i="68"/>
  <c r="T68" i="68"/>
  <c r="T75" i="68"/>
  <c r="T76" i="68"/>
  <c r="T67" i="68"/>
  <c r="T74" i="68"/>
  <c r="U71" i="68"/>
  <c r="U75" i="68"/>
  <c r="J110" i="75" l="1"/>
  <c r="K119" i="75" s="1"/>
  <c r="P119" i="75" s="1"/>
  <c r="M81" i="75"/>
  <c r="T81" i="75"/>
  <c r="U81" i="75" s="1"/>
  <c r="R110" i="75"/>
  <c r="T110" i="75"/>
  <c r="U110" i="75" s="1"/>
  <c r="R81" i="75"/>
  <c r="R110" i="74"/>
  <c r="LE92" i="74"/>
  <c r="KZ113" i="74"/>
  <c r="KS113" i="74"/>
  <c r="LR109" i="74"/>
  <c r="GU54" i="75"/>
  <c r="HG33" i="75"/>
  <c r="HT50" i="75"/>
  <c r="HB54" i="75"/>
  <c r="HR80" i="75"/>
  <c r="HR109" i="75"/>
  <c r="HR50" i="75"/>
  <c r="GZ113" i="75"/>
  <c r="GZ54" i="75"/>
  <c r="GU24" i="75"/>
  <c r="GZ84" i="75"/>
  <c r="AB103" i="75"/>
  <c r="AB96" i="75"/>
  <c r="HT109" i="75"/>
  <c r="HG92" i="75"/>
  <c r="HB113" i="75"/>
  <c r="GU113" i="75"/>
  <c r="HT80" i="75"/>
  <c r="HB84" i="75"/>
  <c r="HG63" i="75"/>
  <c r="GU84" i="75"/>
  <c r="AB40" i="75"/>
  <c r="AB44" i="75"/>
  <c r="AB39" i="75"/>
  <c r="AB45" i="75"/>
  <c r="AB42" i="75"/>
  <c r="AB41" i="75"/>
  <c r="AB43" i="75"/>
  <c r="AB37" i="75"/>
  <c r="AB46" i="75"/>
  <c r="AB38" i="75"/>
  <c r="AB76" i="75"/>
  <c r="AB68" i="75"/>
  <c r="AB72" i="75"/>
  <c r="AB69" i="75"/>
  <c r="AB70" i="75"/>
  <c r="AB67" i="75"/>
  <c r="AB71" i="75"/>
  <c r="AB75" i="75"/>
  <c r="AB74" i="75"/>
  <c r="AB73" i="75"/>
  <c r="AB14" i="75"/>
  <c r="AB10" i="75"/>
  <c r="AB8" i="75"/>
  <c r="AB9" i="75"/>
  <c r="AB12" i="75"/>
  <c r="AB11" i="75"/>
  <c r="AB15" i="75"/>
  <c r="AB16" i="75"/>
  <c r="AB7" i="75"/>
  <c r="AB13" i="75"/>
  <c r="HA109" i="68"/>
  <c r="HA80" i="68"/>
  <c r="HA50" i="68"/>
  <c r="GI113" i="68"/>
  <c r="GD24" i="68"/>
  <c r="GI84" i="68"/>
  <c r="GI54" i="68"/>
  <c r="GL109" i="68"/>
  <c r="FY92" i="68"/>
  <c r="FM113" i="68"/>
  <c r="FT113" i="68"/>
  <c r="FY33" i="68"/>
  <c r="GL50" i="68"/>
  <c r="FT54" i="68"/>
  <c r="FM54" i="68"/>
  <c r="I51" i="68"/>
  <c r="R51" i="68" s="1"/>
  <c r="FM84" i="68"/>
  <c r="FY63" i="68"/>
  <c r="GL80" i="68"/>
  <c r="FT84" i="68"/>
  <c r="LE63" i="74"/>
  <c r="LR80" i="74"/>
  <c r="KZ84" i="74"/>
  <c r="KS84" i="74"/>
  <c r="L51" i="74"/>
  <c r="R51" i="74"/>
  <c r="L21" i="74"/>
  <c r="M110" i="74"/>
  <c r="J110" i="74"/>
  <c r="AB39" i="74"/>
  <c r="AB41" i="74"/>
  <c r="AB37" i="74"/>
  <c r="AB38" i="74"/>
  <c r="AB46" i="74"/>
  <c r="AB40" i="74"/>
  <c r="AB43" i="74"/>
  <c r="AB42" i="74"/>
  <c r="N51" i="74"/>
  <c r="AB44" i="74"/>
  <c r="K59" i="74"/>
  <c r="AB45" i="74"/>
  <c r="K58" i="74"/>
  <c r="K57" i="74"/>
  <c r="K60" i="74"/>
  <c r="I21" i="74"/>
  <c r="AB68" i="74"/>
  <c r="AB70" i="74"/>
  <c r="AB69" i="74"/>
  <c r="AB72" i="74"/>
  <c r="AB67" i="74"/>
  <c r="AB71" i="74"/>
  <c r="AB73" i="74"/>
  <c r="AB75" i="74"/>
  <c r="AB76" i="74"/>
  <c r="AB74" i="74"/>
  <c r="N81" i="74"/>
  <c r="K89" i="74"/>
  <c r="K87" i="74"/>
  <c r="K90" i="74"/>
  <c r="K88" i="74"/>
  <c r="U77" i="68"/>
  <c r="T47" i="68"/>
  <c r="S77" i="68"/>
  <c r="K81" i="68" s="1"/>
  <c r="L81" i="68" s="1"/>
  <c r="U17" i="68"/>
  <c r="I21" i="68" s="1"/>
  <c r="T51" i="68" s="1"/>
  <c r="U51" i="68" s="1"/>
  <c r="K118" i="75"/>
  <c r="P118" i="75" s="1"/>
  <c r="HG3" i="75"/>
  <c r="K28" i="75"/>
  <c r="K27" i="75"/>
  <c r="N21" i="75"/>
  <c r="K30" i="75"/>
  <c r="K29" i="75"/>
  <c r="N51" i="75"/>
  <c r="K58" i="75"/>
  <c r="K59" i="75"/>
  <c r="K60" i="75"/>
  <c r="K57" i="75"/>
  <c r="N81" i="75"/>
  <c r="K89" i="75"/>
  <c r="K87" i="75"/>
  <c r="K88" i="75"/>
  <c r="K90" i="75"/>
  <c r="I110" i="68"/>
  <c r="M110" i="68" s="1"/>
  <c r="I81" i="68"/>
  <c r="M81" i="68" s="1"/>
  <c r="J81" i="68"/>
  <c r="L110" i="68"/>
  <c r="R110" i="68"/>
  <c r="GP3" i="68"/>
  <c r="T81" i="68"/>
  <c r="U81" i="68" s="1"/>
  <c r="R81" i="68"/>
  <c r="T77" i="68"/>
  <c r="N110" i="75" l="1"/>
  <c r="AB98" i="75"/>
  <c r="AD98" i="75" s="1"/>
  <c r="L119" i="75"/>
  <c r="M119" i="75" s="1"/>
  <c r="Q119" i="75" s="1"/>
  <c r="AB97" i="75"/>
  <c r="K116" i="75"/>
  <c r="P116" i="75" s="1"/>
  <c r="AB105" i="75"/>
  <c r="AB104" i="75"/>
  <c r="AD104" i="75" s="1"/>
  <c r="AB99" i="75"/>
  <c r="K117" i="75"/>
  <c r="L117" i="75" s="1"/>
  <c r="M117" i="75" s="1"/>
  <c r="Q117" i="75" s="1"/>
  <c r="AB101" i="75"/>
  <c r="AB100" i="75"/>
  <c r="AD100" i="75" s="1"/>
  <c r="AB102" i="75"/>
  <c r="P117" i="75"/>
  <c r="L118" i="75"/>
  <c r="N118" i="75" s="1"/>
  <c r="R118" i="75" s="1"/>
  <c r="J110" i="68"/>
  <c r="AB103" i="68" s="1"/>
  <c r="LJ113" i="74"/>
  <c r="LQ113" i="74"/>
  <c r="MI109" i="74"/>
  <c r="LV92" i="74"/>
  <c r="II109" i="75"/>
  <c r="HQ113" i="75"/>
  <c r="II80" i="75"/>
  <c r="II50" i="75"/>
  <c r="HQ84" i="75"/>
  <c r="HQ54" i="75"/>
  <c r="HL24" i="75"/>
  <c r="AD15" i="75"/>
  <c r="AC15" i="75"/>
  <c r="AE15" i="75"/>
  <c r="AC8" i="75"/>
  <c r="AD8" i="75"/>
  <c r="AD74" i="75"/>
  <c r="AC74" i="75"/>
  <c r="AC70" i="75"/>
  <c r="AD70" i="75"/>
  <c r="AD76" i="75"/>
  <c r="AC76" i="75"/>
  <c r="AC43" i="75"/>
  <c r="AD43" i="75"/>
  <c r="AD39" i="75"/>
  <c r="AC39" i="75"/>
  <c r="AE39" i="75" s="1"/>
  <c r="IK80" i="75"/>
  <c r="HX63" i="75"/>
  <c r="HS84" i="75"/>
  <c r="HL84" i="75"/>
  <c r="AD101" i="75"/>
  <c r="AC101" i="75"/>
  <c r="AC102" i="75"/>
  <c r="AD102" i="75"/>
  <c r="AD13" i="75"/>
  <c r="AC13" i="75"/>
  <c r="AE13" i="75"/>
  <c r="AD11" i="75"/>
  <c r="AF11" i="75" s="1"/>
  <c r="AG11" i="75" s="1"/>
  <c r="AC11" i="75"/>
  <c r="AD10" i="75"/>
  <c r="AC10" i="75"/>
  <c r="AE10" i="75" s="1"/>
  <c r="AC75" i="75"/>
  <c r="AD75" i="75"/>
  <c r="AC69" i="75"/>
  <c r="AD69" i="75"/>
  <c r="AC38" i="75"/>
  <c r="AD38" i="75"/>
  <c r="AD41" i="75"/>
  <c r="AC41" i="75"/>
  <c r="AE41" i="75"/>
  <c r="AC44" i="75"/>
  <c r="AD44" i="75"/>
  <c r="HX92" i="75"/>
  <c r="IK109" i="75"/>
  <c r="HS113" i="75"/>
  <c r="HL113" i="75"/>
  <c r="AC96" i="75"/>
  <c r="AD96" i="75"/>
  <c r="AC97" i="75"/>
  <c r="AD97" i="75"/>
  <c r="AC7" i="75"/>
  <c r="AE7" i="75" s="1"/>
  <c r="AD7" i="75"/>
  <c r="AF7" i="75" s="1"/>
  <c r="AG7" i="75" s="1"/>
  <c r="AC12" i="75"/>
  <c r="AD12" i="75"/>
  <c r="AC14" i="75"/>
  <c r="AE14" i="75" s="1"/>
  <c r="AD14" i="75"/>
  <c r="AD71" i="75"/>
  <c r="AC71" i="75"/>
  <c r="AD72" i="75"/>
  <c r="AC72" i="75"/>
  <c r="AD46" i="75"/>
  <c r="AF46" i="75" s="1"/>
  <c r="AG46" i="75" s="1"/>
  <c r="AC46" i="75"/>
  <c r="AD42" i="75"/>
  <c r="AC42" i="75"/>
  <c r="AC40" i="75"/>
  <c r="AE40" i="75" s="1"/>
  <c r="AD40" i="75"/>
  <c r="AC98" i="75"/>
  <c r="AC103" i="75"/>
  <c r="AD103" i="75"/>
  <c r="HL54" i="75"/>
  <c r="IK50" i="75"/>
  <c r="HX33" i="75"/>
  <c r="HS54" i="75"/>
  <c r="AC16" i="75"/>
  <c r="AD16" i="75"/>
  <c r="AD9" i="75"/>
  <c r="AC9" i="75"/>
  <c r="AC73" i="75"/>
  <c r="AD73" i="75"/>
  <c r="AD67" i="75"/>
  <c r="AC67" i="75"/>
  <c r="AD68" i="75"/>
  <c r="AC68" i="75"/>
  <c r="AD37" i="75"/>
  <c r="AF37" i="75" s="1"/>
  <c r="AG37" i="75" s="1"/>
  <c r="AC37" i="75"/>
  <c r="AC45" i="75"/>
  <c r="AE45" i="75" s="1"/>
  <c r="AD45" i="75"/>
  <c r="AC105" i="75"/>
  <c r="AD105" i="75"/>
  <c r="AD99" i="75"/>
  <c r="AC99" i="75"/>
  <c r="AB69" i="68"/>
  <c r="AB71" i="68"/>
  <c r="AB73" i="68"/>
  <c r="AB72" i="68"/>
  <c r="AB70" i="68"/>
  <c r="AB67" i="68"/>
  <c r="AB76" i="68"/>
  <c r="AB74" i="68"/>
  <c r="AB75" i="68"/>
  <c r="AB68" i="68"/>
  <c r="GD54" i="68"/>
  <c r="GP33" i="68"/>
  <c r="HC50" i="68"/>
  <c r="GK54" i="68"/>
  <c r="J21" i="68"/>
  <c r="R21" i="68"/>
  <c r="M21" i="68"/>
  <c r="J51" i="68"/>
  <c r="GP63" i="68"/>
  <c r="HC80" i="68"/>
  <c r="GK84" i="68"/>
  <c r="GD84" i="68"/>
  <c r="HR109" i="68"/>
  <c r="GZ84" i="68"/>
  <c r="GZ54" i="68"/>
  <c r="HR80" i="68"/>
  <c r="HR50" i="68"/>
  <c r="GZ113" i="68"/>
  <c r="GU24" i="68"/>
  <c r="M51" i="68"/>
  <c r="T110" i="68"/>
  <c r="U110" i="68" s="1"/>
  <c r="HC109" i="68"/>
  <c r="GP92" i="68"/>
  <c r="GD113" i="68"/>
  <c r="GK113" i="68"/>
  <c r="LQ84" i="74"/>
  <c r="LJ84" i="74"/>
  <c r="MI80" i="74"/>
  <c r="LV63" i="74"/>
  <c r="AD76" i="74"/>
  <c r="AC76" i="74"/>
  <c r="AE76" i="74" s="1"/>
  <c r="AC68" i="74"/>
  <c r="AD68" i="74"/>
  <c r="P89" i="74"/>
  <c r="L89" i="74"/>
  <c r="M89" i="74" s="1"/>
  <c r="Q89" i="74" s="1"/>
  <c r="AD75" i="74"/>
  <c r="AC75" i="74"/>
  <c r="AC72" i="74"/>
  <c r="AD72" i="74"/>
  <c r="M21" i="74"/>
  <c r="T51" i="74"/>
  <c r="U51" i="74" s="1"/>
  <c r="T81" i="74"/>
  <c r="U81" i="74" s="1"/>
  <c r="T110" i="74"/>
  <c r="U110" i="74" s="1"/>
  <c r="J21" i="74"/>
  <c r="AD45" i="74"/>
  <c r="AC45" i="74"/>
  <c r="AE45" i="74" s="1"/>
  <c r="AE42" i="74"/>
  <c r="AC42" i="74"/>
  <c r="AD42" i="74"/>
  <c r="AD38" i="74"/>
  <c r="AC38" i="74"/>
  <c r="AE38" i="74" s="1"/>
  <c r="AB96" i="74"/>
  <c r="AB98" i="74"/>
  <c r="AB99" i="74"/>
  <c r="AB101" i="74"/>
  <c r="AB97" i="74"/>
  <c r="AB100" i="74"/>
  <c r="AB102" i="74"/>
  <c r="AB104" i="74"/>
  <c r="K118" i="74"/>
  <c r="AB103" i="74"/>
  <c r="AB105" i="74"/>
  <c r="N110" i="74"/>
  <c r="K117" i="74"/>
  <c r="K116" i="74"/>
  <c r="K119" i="74"/>
  <c r="P87" i="74"/>
  <c r="L87" i="74"/>
  <c r="N87" i="74" s="1"/>
  <c r="R87" i="74" s="1"/>
  <c r="AD67" i="74"/>
  <c r="AC67" i="74"/>
  <c r="AE67" i="74" s="1"/>
  <c r="N58" i="74"/>
  <c r="R58" i="74" s="1"/>
  <c r="P58" i="74"/>
  <c r="L58" i="74"/>
  <c r="M58" i="74" s="1"/>
  <c r="Q58" i="74" s="1"/>
  <c r="AC39" i="74"/>
  <c r="AE39" i="74" s="1"/>
  <c r="AD39" i="74"/>
  <c r="P88" i="74"/>
  <c r="M88" i="74"/>
  <c r="Q88" i="74" s="1"/>
  <c r="L88" i="74"/>
  <c r="N88" i="74" s="1"/>
  <c r="R88" i="74" s="1"/>
  <c r="AC73" i="74"/>
  <c r="AD73" i="74"/>
  <c r="AF73" i="74" s="1"/>
  <c r="AG73" i="74" s="1"/>
  <c r="AD69" i="74"/>
  <c r="AC69" i="74"/>
  <c r="AE69" i="74" s="1"/>
  <c r="P60" i="74"/>
  <c r="L60" i="74"/>
  <c r="N60" i="74" s="1"/>
  <c r="R60" i="74" s="1"/>
  <c r="P59" i="74"/>
  <c r="L59" i="74"/>
  <c r="M59" i="74" s="1"/>
  <c r="Q59" i="74" s="1"/>
  <c r="AC43" i="74"/>
  <c r="AD43" i="74"/>
  <c r="AE43" i="74" s="1"/>
  <c r="AC37" i="74"/>
  <c r="AD37" i="74"/>
  <c r="AC46" i="74"/>
  <c r="AD46" i="74"/>
  <c r="P90" i="74"/>
  <c r="L90" i="74"/>
  <c r="N90" i="74" s="1"/>
  <c r="R90" i="74" s="1"/>
  <c r="AD74" i="74"/>
  <c r="AC74" i="74"/>
  <c r="AC71" i="74"/>
  <c r="AD71" i="74"/>
  <c r="AF71" i="74" s="1"/>
  <c r="AG71" i="74" s="1"/>
  <c r="AC70" i="74"/>
  <c r="AD70" i="74"/>
  <c r="P57" i="74"/>
  <c r="M57" i="74"/>
  <c r="Q57" i="74" s="1"/>
  <c r="L57" i="74"/>
  <c r="N57" i="74" s="1"/>
  <c r="R57" i="74" s="1"/>
  <c r="AD44" i="74"/>
  <c r="AC44" i="74"/>
  <c r="AE44" i="74" s="1"/>
  <c r="AD40" i="74"/>
  <c r="AC40" i="74"/>
  <c r="AD41" i="74"/>
  <c r="AC41" i="74"/>
  <c r="AE41" i="74" s="1"/>
  <c r="R21" i="74"/>
  <c r="L116" i="75"/>
  <c r="M116" i="75" s="1"/>
  <c r="Q116" i="75" s="1"/>
  <c r="N117" i="75"/>
  <c r="R117" i="75" s="1"/>
  <c r="P89" i="75"/>
  <c r="L89" i="75"/>
  <c r="N89" i="75" s="1"/>
  <c r="R89" i="75" s="1"/>
  <c r="P58" i="75"/>
  <c r="L58" i="75"/>
  <c r="M58" i="75" s="1"/>
  <c r="Q58" i="75" s="1"/>
  <c r="T116" i="75"/>
  <c r="T87" i="75"/>
  <c r="T57" i="75"/>
  <c r="P27" i="75"/>
  <c r="L27" i="75"/>
  <c r="HX3" i="75"/>
  <c r="P88" i="75"/>
  <c r="L88" i="75"/>
  <c r="M88" i="75" s="1"/>
  <c r="Q88" i="75" s="1"/>
  <c r="P87" i="75"/>
  <c r="L87" i="75"/>
  <c r="N87" i="75" s="1"/>
  <c r="R87" i="75" s="1"/>
  <c r="P57" i="75"/>
  <c r="L57" i="75"/>
  <c r="M57" i="75" s="1"/>
  <c r="Q57" i="75" s="1"/>
  <c r="T118" i="75"/>
  <c r="T89" i="75"/>
  <c r="T59" i="75"/>
  <c r="P29" i="75"/>
  <c r="L29" i="75"/>
  <c r="M29" i="75" s="1"/>
  <c r="Q29" i="75" s="1"/>
  <c r="T117" i="75"/>
  <c r="T88" i="75"/>
  <c r="T58" i="75"/>
  <c r="P28" i="75"/>
  <c r="L28" i="75"/>
  <c r="N28" i="75" s="1"/>
  <c r="R28" i="75" s="1"/>
  <c r="N119" i="75"/>
  <c r="R119" i="75" s="1"/>
  <c r="T119" i="75"/>
  <c r="T90" i="75"/>
  <c r="T60" i="75"/>
  <c r="P30" i="75"/>
  <c r="L30" i="75"/>
  <c r="N30" i="75" s="1"/>
  <c r="R30" i="75" s="1"/>
  <c r="P60" i="75"/>
  <c r="L60" i="75"/>
  <c r="N60" i="75" s="1"/>
  <c r="R60" i="75" s="1"/>
  <c r="P90" i="75"/>
  <c r="L90" i="75"/>
  <c r="M90" i="75" s="1"/>
  <c r="Q90" i="75" s="1"/>
  <c r="P59" i="75"/>
  <c r="L59" i="75"/>
  <c r="M59" i="75" s="1"/>
  <c r="Q59" i="75" s="1"/>
  <c r="K57" i="68"/>
  <c r="N51" i="68"/>
  <c r="K60" i="68"/>
  <c r="K58" i="68"/>
  <c r="K59" i="68"/>
  <c r="HG3" i="68"/>
  <c r="K90" i="68"/>
  <c r="K89" i="68"/>
  <c r="K88" i="68"/>
  <c r="N81" i="68"/>
  <c r="K87" i="68"/>
  <c r="K30" i="68"/>
  <c r="K29" i="68"/>
  <c r="N21" i="68"/>
  <c r="K27" i="68"/>
  <c r="AC104" i="75" l="1"/>
  <c r="AE104" i="75" s="1"/>
  <c r="AC100" i="75"/>
  <c r="AB104" i="68"/>
  <c r="K119" i="68"/>
  <c r="L119" i="68" s="1"/>
  <c r="M119" i="68" s="1"/>
  <c r="Q119" i="68" s="1"/>
  <c r="K116" i="68"/>
  <c r="T116" i="68" s="1"/>
  <c r="AB105" i="68"/>
  <c r="AC105" i="68" s="1"/>
  <c r="N110" i="68"/>
  <c r="AB98" i="68"/>
  <c r="AD98" i="68" s="1"/>
  <c r="K117" i="68"/>
  <c r="AB97" i="68"/>
  <c r="AC97" i="68" s="1"/>
  <c r="AB100" i="68"/>
  <c r="AD100" i="68" s="1"/>
  <c r="K118" i="68"/>
  <c r="P118" i="68" s="1"/>
  <c r="AB101" i="68"/>
  <c r="AD101" i="68" s="1"/>
  <c r="AB102" i="68"/>
  <c r="AD102" i="68" s="1"/>
  <c r="M118" i="75"/>
  <c r="Q118" i="75" s="1"/>
  <c r="AF67" i="75"/>
  <c r="AG67" i="75" s="1"/>
  <c r="AF75" i="75"/>
  <c r="AG75" i="75" s="1"/>
  <c r="AE68" i="75"/>
  <c r="AE76" i="75"/>
  <c r="AE74" i="75"/>
  <c r="AF97" i="75"/>
  <c r="AG97" i="75" s="1"/>
  <c r="AF99" i="75"/>
  <c r="AG99" i="75" s="1"/>
  <c r="AH99" i="75" s="1"/>
  <c r="AF105" i="75"/>
  <c r="AG105" i="75" s="1"/>
  <c r="AH105" i="75" s="1"/>
  <c r="AE96" i="75"/>
  <c r="AB99" i="68"/>
  <c r="AD99" i="68" s="1"/>
  <c r="AB96" i="68"/>
  <c r="AC96" i="68" s="1"/>
  <c r="MH113" i="74"/>
  <c r="MA113" i="74"/>
  <c r="N116" i="75"/>
  <c r="R116" i="75" s="1"/>
  <c r="AE99" i="75"/>
  <c r="AI99" i="75" s="1"/>
  <c r="AF102" i="75"/>
  <c r="AG102" i="75" s="1"/>
  <c r="AH102" i="75" s="1"/>
  <c r="AE100" i="75"/>
  <c r="AF70" i="75"/>
  <c r="AG70" i="75" s="1"/>
  <c r="AH70" i="75" s="1"/>
  <c r="AE71" i="75"/>
  <c r="AF74" i="75"/>
  <c r="AG74" i="75" s="1"/>
  <c r="AH74" i="75" s="1"/>
  <c r="M87" i="75"/>
  <c r="Q87" i="75" s="1"/>
  <c r="IZ109" i="75"/>
  <c r="IH113" i="75"/>
  <c r="IH54" i="75"/>
  <c r="IC24" i="75"/>
  <c r="IZ80" i="75"/>
  <c r="IZ50" i="75"/>
  <c r="IH84" i="75"/>
  <c r="AF104" i="75"/>
  <c r="AG104" i="75" s="1"/>
  <c r="AF45" i="75"/>
  <c r="AG45" i="75" s="1"/>
  <c r="AF51" i="75"/>
  <c r="AN37" i="75"/>
  <c r="AO37" i="75" s="1"/>
  <c r="AM37" i="75"/>
  <c r="AF68" i="75"/>
  <c r="AG68" i="75" s="1"/>
  <c r="AF73" i="75"/>
  <c r="AG73" i="75" s="1"/>
  <c r="AF9" i="75"/>
  <c r="AG9" i="75" s="1"/>
  <c r="IO33" i="75"/>
  <c r="IJ54" i="75"/>
  <c r="JB50" i="75"/>
  <c r="IC54" i="75"/>
  <c r="AF103" i="75"/>
  <c r="AG103" i="75" s="1"/>
  <c r="AF42" i="75"/>
  <c r="AG42" i="75" s="1"/>
  <c r="AF72" i="75"/>
  <c r="AG72" i="75" s="1"/>
  <c r="AF12" i="75"/>
  <c r="AG12" i="75" s="1"/>
  <c r="AF44" i="75"/>
  <c r="AG44" i="75" s="1"/>
  <c r="AF41" i="75"/>
  <c r="AG41" i="75" s="1"/>
  <c r="AF69" i="75"/>
  <c r="AG69" i="75" s="1"/>
  <c r="AN11" i="75"/>
  <c r="AO11" i="75" s="1"/>
  <c r="AM11" i="75"/>
  <c r="AF13" i="75"/>
  <c r="AG13" i="75" s="1"/>
  <c r="AF101" i="75"/>
  <c r="AG101" i="75" s="1"/>
  <c r="AF43" i="75"/>
  <c r="AG43" i="75" s="1"/>
  <c r="AF76" i="75"/>
  <c r="AG76" i="75" s="1"/>
  <c r="AF8" i="75"/>
  <c r="AG8" i="75" s="1"/>
  <c r="AF15" i="75"/>
  <c r="AG15" i="75" s="1"/>
  <c r="AE105" i="75"/>
  <c r="AH37" i="75"/>
  <c r="AE67" i="75"/>
  <c r="AF81" i="75"/>
  <c r="AN67" i="75"/>
  <c r="AO67" i="75" s="1"/>
  <c r="AM67" i="75"/>
  <c r="AN73" i="75"/>
  <c r="AO73" i="75" s="1"/>
  <c r="AM73" i="75"/>
  <c r="AF16" i="75"/>
  <c r="AG16" i="75" s="1"/>
  <c r="AN103" i="75"/>
  <c r="AO103" i="75" s="1"/>
  <c r="AM103" i="75"/>
  <c r="AF40" i="75"/>
  <c r="AG40" i="75" s="1"/>
  <c r="AE46" i="75"/>
  <c r="AI46" i="75" s="1"/>
  <c r="AN46" i="75"/>
  <c r="AO46" i="75" s="1"/>
  <c r="AM46" i="75"/>
  <c r="AF14" i="75"/>
  <c r="AG14" i="75" s="1"/>
  <c r="AN12" i="75"/>
  <c r="AO12" i="75" s="1"/>
  <c r="AM12" i="75"/>
  <c r="AE97" i="75"/>
  <c r="AF96" i="75"/>
  <c r="AG96" i="75" s="1"/>
  <c r="AN44" i="75"/>
  <c r="AO44" i="75" s="1"/>
  <c r="AM44" i="75"/>
  <c r="AF38" i="75"/>
  <c r="AG38" i="75" s="1"/>
  <c r="AN69" i="75"/>
  <c r="AO69" i="75" s="1"/>
  <c r="AM69" i="75"/>
  <c r="AF10" i="75"/>
  <c r="AG10" i="75" s="1"/>
  <c r="AN10" i="75"/>
  <c r="AO10" i="75" s="1"/>
  <c r="AM10" i="75"/>
  <c r="AH11" i="75"/>
  <c r="AE102" i="75"/>
  <c r="AF100" i="75"/>
  <c r="AG100" i="75" s="1"/>
  <c r="AE43" i="75"/>
  <c r="AN43" i="75"/>
  <c r="AO43" i="75" s="1"/>
  <c r="AM43" i="75"/>
  <c r="AE70" i="75"/>
  <c r="AN74" i="75"/>
  <c r="AO74" i="75" s="1"/>
  <c r="AM74" i="75"/>
  <c r="AN8" i="75"/>
  <c r="AO8" i="75" s="1"/>
  <c r="AM8" i="75"/>
  <c r="AN45" i="75"/>
  <c r="AO45" i="75" s="1"/>
  <c r="AM45" i="75"/>
  <c r="AH67" i="75"/>
  <c r="AN9" i="75"/>
  <c r="AO9" i="75" s="1"/>
  <c r="AM9" i="75"/>
  <c r="AE16" i="75"/>
  <c r="AN16" i="75"/>
  <c r="AO16" i="75" s="1"/>
  <c r="AM16" i="75"/>
  <c r="AE98" i="75"/>
  <c r="AN98" i="75"/>
  <c r="AO98" i="75" s="1"/>
  <c r="AM98" i="75"/>
  <c r="AN40" i="75"/>
  <c r="AO40" i="75" s="1"/>
  <c r="AM40" i="75"/>
  <c r="AH46" i="75"/>
  <c r="AN71" i="75"/>
  <c r="AO71" i="75" s="1"/>
  <c r="AM71" i="75"/>
  <c r="AN14" i="75"/>
  <c r="AO14" i="75" s="1"/>
  <c r="AM14" i="75"/>
  <c r="AH7" i="75"/>
  <c r="AG17" i="75"/>
  <c r="AI7" i="75"/>
  <c r="AH97" i="75"/>
  <c r="AN96" i="75"/>
  <c r="AO96" i="75" s="1"/>
  <c r="AF110" i="75"/>
  <c r="AM96" i="75"/>
  <c r="JB109" i="75"/>
  <c r="IO92" i="75"/>
  <c r="IJ113" i="75"/>
  <c r="IC113" i="75"/>
  <c r="AE38" i="75"/>
  <c r="AN38" i="75"/>
  <c r="AO38" i="75" s="1"/>
  <c r="AM38" i="75"/>
  <c r="AH75" i="75"/>
  <c r="AN100" i="75"/>
  <c r="AO100" i="75" s="1"/>
  <c r="AM100" i="75"/>
  <c r="AN39" i="75"/>
  <c r="AO39" i="75" s="1"/>
  <c r="AM39" i="75"/>
  <c r="AI74" i="75"/>
  <c r="AN99" i="75"/>
  <c r="AO99" i="75" s="1"/>
  <c r="AM99" i="75"/>
  <c r="AN104" i="75"/>
  <c r="AO104" i="75" s="1"/>
  <c r="AM104" i="75"/>
  <c r="AN105" i="75"/>
  <c r="AO105" i="75" s="1"/>
  <c r="AM105" i="75"/>
  <c r="AE37" i="75"/>
  <c r="AM68" i="75"/>
  <c r="AN68" i="75"/>
  <c r="AO68" i="75" s="1"/>
  <c r="AE73" i="75"/>
  <c r="AE9" i="75"/>
  <c r="AE103" i="75"/>
  <c r="AF98" i="75"/>
  <c r="AG98" i="75" s="1"/>
  <c r="AE42" i="75"/>
  <c r="AN42" i="75"/>
  <c r="AO42" i="75" s="1"/>
  <c r="AM42" i="75"/>
  <c r="AE72" i="75"/>
  <c r="AN72" i="75"/>
  <c r="AO72" i="75" s="1"/>
  <c r="AM72" i="75"/>
  <c r="AF71" i="75"/>
  <c r="AG71" i="75" s="1"/>
  <c r="AE12" i="75"/>
  <c r="AI12" i="75" s="1"/>
  <c r="AF21" i="75"/>
  <c r="AN7" i="75"/>
  <c r="AO7" i="75" s="1"/>
  <c r="AM7" i="75"/>
  <c r="AN97" i="75"/>
  <c r="AO97" i="75" s="1"/>
  <c r="AM97" i="75"/>
  <c r="AE44" i="75"/>
  <c r="AN41" i="75"/>
  <c r="AO41" i="75" s="1"/>
  <c r="AM41" i="75"/>
  <c r="AE69" i="75"/>
  <c r="AE75" i="75"/>
  <c r="AN75" i="75"/>
  <c r="AO75" i="75" s="1"/>
  <c r="AM75" i="75"/>
  <c r="AE11" i="75"/>
  <c r="AI11" i="75" s="1"/>
  <c r="AN13" i="75"/>
  <c r="AO13" i="75" s="1"/>
  <c r="AM13" i="75"/>
  <c r="AN102" i="75"/>
  <c r="AO102" i="75" s="1"/>
  <c r="AM102" i="75"/>
  <c r="AE101" i="75"/>
  <c r="AN101" i="75"/>
  <c r="AO101" i="75" s="1"/>
  <c r="AM101" i="75"/>
  <c r="IC84" i="75"/>
  <c r="IO63" i="75"/>
  <c r="JB80" i="75"/>
  <c r="IJ84" i="75"/>
  <c r="AF39" i="75"/>
  <c r="AG39" i="75" s="1"/>
  <c r="AN76" i="75"/>
  <c r="AO76" i="75" s="1"/>
  <c r="AM76" i="75"/>
  <c r="AN70" i="75"/>
  <c r="AO70" i="75" s="1"/>
  <c r="AM70" i="75"/>
  <c r="AE8" i="75"/>
  <c r="AN15" i="75"/>
  <c r="AO15" i="75" s="1"/>
  <c r="AM15" i="75"/>
  <c r="HT109" i="68"/>
  <c r="HG92" i="68"/>
  <c r="GU113" i="68"/>
  <c r="HB113" i="68"/>
  <c r="AD76" i="68"/>
  <c r="AC76" i="68"/>
  <c r="AE76" i="68" s="1"/>
  <c r="HT50" i="68"/>
  <c r="HG33" i="68"/>
  <c r="GU54" i="68"/>
  <c r="HB54" i="68"/>
  <c r="AD68" i="68"/>
  <c r="AC68" i="68"/>
  <c r="AD67" i="68"/>
  <c r="AF67" i="68" s="1"/>
  <c r="AG67" i="68" s="1"/>
  <c r="AC67" i="68"/>
  <c r="HT80" i="68"/>
  <c r="HG63" i="68"/>
  <c r="GU84" i="68"/>
  <c r="HB84" i="68"/>
  <c r="AB14" i="68"/>
  <c r="AB9" i="68"/>
  <c r="AB13" i="68"/>
  <c r="AB10" i="68"/>
  <c r="AB7" i="68"/>
  <c r="AB8" i="68"/>
  <c r="AB11" i="68"/>
  <c r="AB15" i="68"/>
  <c r="AB16" i="68"/>
  <c r="AB12" i="68"/>
  <c r="AC75" i="68"/>
  <c r="AD75" i="68"/>
  <c r="AD70" i="68"/>
  <c r="AC70" i="68"/>
  <c r="AE70" i="68" s="1"/>
  <c r="AD69" i="68"/>
  <c r="AC69" i="68"/>
  <c r="K28" i="68"/>
  <c r="AB44" i="68"/>
  <c r="AB39" i="68"/>
  <c r="AB40" i="68"/>
  <c r="AB42" i="68"/>
  <c r="AB38" i="68"/>
  <c r="AB41" i="68"/>
  <c r="AB43" i="68"/>
  <c r="AB45" i="68"/>
  <c r="AB46" i="68"/>
  <c r="AB37" i="68"/>
  <c r="AD97" i="68"/>
  <c r="AD104" i="68"/>
  <c r="AC104" i="68"/>
  <c r="AD74" i="68"/>
  <c r="AC74" i="68"/>
  <c r="AE74" i="68"/>
  <c r="AD72" i="68"/>
  <c r="AF72" i="68" s="1"/>
  <c r="AG72" i="68" s="1"/>
  <c r="AC72" i="68"/>
  <c r="AD103" i="68"/>
  <c r="AC103" i="68"/>
  <c r="AD73" i="68"/>
  <c r="AC73" i="68"/>
  <c r="AE73" i="68"/>
  <c r="AC71" i="68"/>
  <c r="AD71" i="68"/>
  <c r="AF71" i="68" s="1"/>
  <c r="AG71" i="68" s="1"/>
  <c r="AE71" i="68"/>
  <c r="II50" i="68"/>
  <c r="II109" i="68"/>
  <c r="HQ84" i="68"/>
  <c r="HL24" i="68"/>
  <c r="HQ113" i="68"/>
  <c r="II80" i="68"/>
  <c r="HQ54" i="68"/>
  <c r="AC102" i="68"/>
  <c r="AE46" i="74"/>
  <c r="AF44" i="74"/>
  <c r="AG44" i="74" s="1"/>
  <c r="AI44" i="74" s="1"/>
  <c r="AE74" i="74"/>
  <c r="M90" i="74"/>
  <c r="Q90" i="74" s="1"/>
  <c r="AE37" i="74"/>
  <c r="AF42" i="74"/>
  <c r="AG42" i="74" s="1"/>
  <c r="AI42" i="74" s="1"/>
  <c r="MH84" i="74"/>
  <c r="MA84" i="74"/>
  <c r="AF69" i="74"/>
  <c r="AG69" i="74" s="1"/>
  <c r="AE71" i="74"/>
  <c r="AI71" i="74" s="1"/>
  <c r="AF67" i="74"/>
  <c r="AG67" i="74" s="1"/>
  <c r="AF38" i="74"/>
  <c r="AG38" i="74" s="1"/>
  <c r="AF76" i="74"/>
  <c r="AG76" i="74" s="1"/>
  <c r="AM40" i="74"/>
  <c r="AN40" i="74"/>
  <c r="AO40" i="74" s="1"/>
  <c r="P119" i="74"/>
  <c r="L119" i="74"/>
  <c r="M119" i="74" s="1"/>
  <c r="Q119" i="74" s="1"/>
  <c r="AD105" i="74"/>
  <c r="AC105" i="74"/>
  <c r="AC102" i="74"/>
  <c r="AD102" i="74"/>
  <c r="AC99" i="74"/>
  <c r="AD99" i="74"/>
  <c r="AI38" i="74"/>
  <c r="AH38" i="74"/>
  <c r="AB9" i="74"/>
  <c r="AB7" i="74"/>
  <c r="AB8" i="74"/>
  <c r="AB10" i="74"/>
  <c r="AB12" i="74"/>
  <c r="AB11" i="74"/>
  <c r="AB13" i="74"/>
  <c r="AB16" i="74"/>
  <c r="AB15" i="74"/>
  <c r="AB14" i="74"/>
  <c r="N21" i="74"/>
  <c r="K28" i="74"/>
  <c r="K29" i="74"/>
  <c r="K30" i="74"/>
  <c r="K27" i="74"/>
  <c r="AN75" i="74"/>
  <c r="AO75" i="74" s="1"/>
  <c r="AM75" i="74"/>
  <c r="AN68" i="74"/>
  <c r="AO68" i="74" s="1"/>
  <c r="AM68" i="74"/>
  <c r="AF40" i="74"/>
  <c r="AG40" i="74" s="1"/>
  <c r="AF74" i="74"/>
  <c r="AG74" i="74" s="1"/>
  <c r="AF43" i="74"/>
  <c r="AG43" i="74" s="1"/>
  <c r="N59" i="74"/>
  <c r="R59" i="74" s="1"/>
  <c r="M60" i="74"/>
  <c r="Q60" i="74" s="1"/>
  <c r="AM69" i="74"/>
  <c r="AN69" i="74"/>
  <c r="AO69" i="74" s="1"/>
  <c r="AN73" i="74"/>
  <c r="AO73" i="74" s="1"/>
  <c r="AM73" i="74"/>
  <c r="AM67" i="74"/>
  <c r="AN67" i="74"/>
  <c r="AO67" i="74" s="1"/>
  <c r="AF81" i="74"/>
  <c r="P116" i="74"/>
  <c r="L116" i="74"/>
  <c r="N116" i="74" s="1"/>
  <c r="R116" i="74" s="1"/>
  <c r="AD103" i="74"/>
  <c r="AC103" i="74"/>
  <c r="AC100" i="74"/>
  <c r="AD100" i="74"/>
  <c r="AD98" i="74"/>
  <c r="AC98" i="74"/>
  <c r="AF72" i="74"/>
  <c r="AG72" i="74" s="1"/>
  <c r="AE75" i="74"/>
  <c r="N89" i="74"/>
  <c r="R89" i="74" s="1"/>
  <c r="AE68" i="74"/>
  <c r="AH44" i="74"/>
  <c r="AN70" i="74"/>
  <c r="AO70" i="74" s="1"/>
  <c r="AM70" i="74"/>
  <c r="AF37" i="74"/>
  <c r="AG37" i="74" s="1"/>
  <c r="AI67" i="74"/>
  <c r="AH67" i="74"/>
  <c r="M87" i="74"/>
  <c r="Q87" i="74" s="1"/>
  <c r="P117" i="74"/>
  <c r="L117" i="74"/>
  <c r="M117" i="74" s="1"/>
  <c r="Q117" i="74" s="1"/>
  <c r="P118" i="74"/>
  <c r="L118" i="74"/>
  <c r="N118" i="74" s="1"/>
  <c r="R118" i="74" s="1"/>
  <c r="AD97" i="74"/>
  <c r="AC97" i="74"/>
  <c r="AC96" i="74"/>
  <c r="AD96" i="74"/>
  <c r="AH42" i="74"/>
  <c r="AM45" i="74"/>
  <c r="AN45" i="74"/>
  <c r="AO45" i="74" s="1"/>
  <c r="AM72" i="74"/>
  <c r="AN72" i="74"/>
  <c r="AO72" i="74" s="1"/>
  <c r="AF75" i="74"/>
  <c r="AG75" i="74" s="1"/>
  <c r="AN41" i="74"/>
  <c r="AO41" i="74" s="1"/>
  <c r="AM41" i="74"/>
  <c r="AE40" i="74"/>
  <c r="AE70" i="74"/>
  <c r="AH71" i="74"/>
  <c r="AH69" i="74"/>
  <c r="AI69" i="74"/>
  <c r="AF41" i="74"/>
  <c r="AG41" i="74" s="1"/>
  <c r="AM44" i="74"/>
  <c r="AN44" i="74"/>
  <c r="AO44" i="74" s="1"/>
  <c r="AF70" i="74"/>
  <c r="AG70" i="74" s="1"/>
  <c r="AM71" i="74"/>
  <c r="AN71" i="74"/>
  <c r="AO71" i="74" s="1"/>
  <c r="AF46" i="74"/>
  <c r="AG46" i="74" s="1"/>
  <c r="AM43" i="74"/>
  <c r="AN43" i="74"/>
  <c r="AO43" i="74" s="1"/>
  <c r="AE73" i="74"/>
  <c r="AF39" i="74"/>
  <c r="AG39" i="74" s="1"/>
  <c r="AC104" i="74"/>
  <c r="AD104" i="74"/>
  <c r="AC101" i="74"/>
  <c r="AD101" i="74"/>
  <c r="AM38" i="74"/>
  <c r="AN38" i="74"/>
  <c r="AO38" i="74" s="1"/>
  <c r="AM42" i="74"/>
  <c r="AN42" i="74"/>
  <c r="AO42" i="74" s="1"/>
  <c r="AF45" i="74"/>
  <c r="AG45" i="74" s="1"/>
  <c r="AE72" i="74"/>
  <c r="AF68" i="74"/>
  <c r="AG68" i="74" s="1"/>
  <c r="AM76" i="74"/>
  <c r="AN76" i="74"/>
  <c r="AO76" i="74" s="1"/>
  <c r="AM74" i="74"/>
  <c r="AN74" i="74"/>
  <c r="AO74" i="74" s="1"/>
  <c r="AN46" i="74"/>
  <c r="AO46" i="74" s="1"/>
  <c r="AM46" i="74"/>
  <c r="AN37" i="74"/>
  <c r="AO37" i="74" s="1"/>
  <c r="AM37" i="74"/>
  <c r="AF51" i="74"/>
  <c r="AH73" i="74"/>
  <c r="AI73" i="74"/>
  <c r="AN39" i="74"/>
  <c r="AO39" i="74" s="1"/>
  <c r="AM39" i="74"/>
  <c r="AH76" i="74"/>
  <c r="AI76" i="74"/>
  <c r="N57" i="75"/>
  <c r="R57" i="75" s="1"/>
  <c r="N59" i="75"/>
  <c r="R59" i="75" s="1"/>
  <c r="M28" i="75"/>
  <c r="Q28" i="75" s="1"/>
  <c r="V117" i="75"/>
  <c r="U118" i="75"/>
  <c r="W118" i="75" s="1"/>
  <c r="U89" i="75"/>
  <c r="W89" i="75" s="1"/>
  <c r="U59" i="75"/>
  <c r="W59" i="75" s="1"/>
  <c r="V59" i="75"/>
  <c r="N88" i="75"/>
  <c r="R88" i="75" s="1"/>
  <c r="N58" i="75"/>
  <c r="R58" i="75" s="1"/>
  <c r="N90" i="75"/>
  <c r="R90" i="75" s="1"/>
  <c r="V90" i="75"/>
  <c r="IO3" i="75"/>
  <c r="U116" i="75"/>
  <c r="W116" i="75" s="1"/>
  <c r="U87" i="75"/>
  <c r="W87" i="75" s="1"/>
  <c r="U57" i="75"/>
  <c r="X57" i="75" s="1"/>
  <c r="V57" i="75"/>
  <c r="U119" i="75"/>
  <c r="W119" i="75" s="1"/>
  <c r="U90" i="75"/>
  <c r="X90" i="75" s="1"/>
  <c r="U60" i="75"/>
  <c r="W60" i="75" s="1"/>
  <c r="V60" i="75"/>
  <c r="M60" i="75"/>
  <c r="Q60" i="75" s="1"/>
  <c r="V89" i="75"/>
  <c r="M30" i="75"/>
  <c r="Q30" i="75" s="1"/>
  <c r="V119" i="75"/>
  <c r="U117" i="75"/>
  <c r="X117" i="75" s="1"/>
  <c r="U88" i="75"/>
  <c r="X88" i="75" s="1"/>
  <c r="U58" i="75"/>
  <c r="X58" i="75" s="1"/>
  <c r="V58" i="75"/>
  <c r="N29" i="75"/>
  <c r="R29" i="75" s="1"/>
  <c r="V118" i="75"/>
  <c r="M27" i="75"/>
  <c r="Q27" i="75" s="1"/>
  <c r="V87" i="75"/>
  <c r="M89" i="75"/>
  <c r="Q89" i="75" s="1"/>
  <c r="V88" i="75"/>
  <c r="N27" i="75"/>
  <c r="R27" i="75" s="1"/>
  <c r="V116" i="75"/>
  <c r="T87" i="68"/>
  <c r="T57" i="68"/>
  <c r="P27" i="68"/>
  <c r="L27" i="68"/>
  <c r="M27" i="68" s="1"/>
  <c r="Q27" i="68" s="1"/>
  <c r="P90" i="68"/>
  <c r="L90" i="68"/>
  <c r="M90" i="68" s="1"/>
  <c r="Q90" i="68" s="1"/>
  <c r="P116" i="68"/>
  <c r="L116" i="68"/>
  <c r="N116" i="68" s="1"/>
  <c r="R116" i="68" s="1"/>
  <c r="P119" i="68"/>
  <c r="P88" i="68"/>
  <c r="L88" i="68"/>
  <c r="N88" i="68" s="1"/>
  <c r="R88" i="68" s="1"/>
  <c r="HX3" i="68"/>
  <c r="P59" i="68"/>
  <c r="L59" i="68"/>
  <c r="N59" i="68" s="1"/>
  <c r="R59" i="68" s="1"/>
  <c r="P57" i="68"/>
  <c r="L57" i="68"/>
  <c r="M57" i="68" s="1"/>
  <c r="Q57" i="68" s="1"/>
  <c r="T119" i="68"/>
  <c r="T90" i="68"/>
  <c r="T60" i="68"/>
  <c r="N30" i="68"/>
  <c r="R30" i="68" s="1"/>
  <c r="P30" i="68"/>
  <c r="L30" i="68"/>
  <c r="P87" i="68"/>
  <c r="L87" i="68"/>
  <c r="N87" i="68" s="1"/>
  <c r="R87" i="68" s="1"/>
  <c r="P58" i="68"/>
  <c r="L58" i="68"/>
  <c r="M58" i="68" s="1"/>
  <c r="Q58" i="68" s="1"/>
  <c r="T117" i="68"/>
  <c r="T88" i="68"/>
  <c r="T58" i="68"/>
  <c r="P28" i="68"/>
  <c r="L28" i="68"/>
  <c r="M28" i="68" s="1"/>
  <c r="Q28" i="68" s="1"/>
  <c r="T118" i="68"/>
  <c r="T89" i="68"/>
  <c r="T59" i="68"/>
  <c r="P29" i="68"/>
  <c r="L29" i="68"/>
  <c r="N29" i="68" s="1"/>
  <c r="R29" i="68" s="1"/>
  <c r="P117" i="68"/>
  <c r="L117" i="68"/>
  <c r="M117" i="68" s="1"/>
  <c r="Q117" i="68" s="1"/>
  <c r="P89" i="68"/>
  <c r="L89" i="68"/>
  <c r="N89" i="68" s="1"/>
  <c r="R89" i="68" s="1"/>
  <c r="P60" i="68"/>
  <c r="L60" i="68"/>
  <c r="N60" i="68" s="1"/>
  <c r="R60" i="68" s="1"/>
  <c r="AD96" i="68" l="1"/>
  <c r="AC98" i="68"/>
  <c r="L118" i="68"/>
  <c r="N118" i="68" s="1"/>
  <c r="R118" i="68" s="1"/>
  <c r="AE104" i="68"/>
  <c r="AI70" i="75"/>
  <c r="AI67" i="75"/>
  <c r="AC99" i="68"/>
  <c r="AM99" i="68" s="1"/>
  <c r="AC100" i="68"/>
  <c r="AF100" i="68" s="1"/>
  <c r="AG100" i="68" s="1"/>
  <c r="AG106" i="75"/>
  <c r="AI105" i="75"/>
  <c r="AD105" i="68"/>
  <c r="AF105" i="68" s="1"/>
  <c r="AG105" i="68" s="1"/>
  <c r="AH105" i="68" s="1"/>
  <c r="AE98" i="68"/>
  <c r="AC101" i="68"/>
  <c r="AM101" i="68" s="1"/>
  <c r="AE96" i="68"/>
  <c r="AI97" i="75"/>
  <c r="AI68" i="75"/>
  <c r="AI102" i="75"/>
  <c r="AE102" i="68"/>
  <c r="AE103" i="68"/>
  <c r="AF104" i="74"/>
  <c r="AG104" i="74" s="1"/>
  <c r="AE98" i="74"/>
  <c r="AE105" i="74"/>
  <c r="AE102" i="74"/>
  <c r="AE103" i="74"/>
  <c r="AE101" i="74"/>
  <c r="AF105" i="74"/>
  <c r="AG105" i="74" s="1"/>
  <c r="AI105" i="74" s="1"/>
  <c r="AF98" i="68"/>
  <c r="AG98" i="68" s="1"/>
  <c r="AH98" i="68" s="1"/>
  <c r="AE97" i="68"/>
  <c r="AM17" i="75"/>
  <c r="AH71" i="75"/>
  <c r="AI71" i="75"/>
  <c r="AH96" i="75"/>
  <c r="AI14" i="75"/>
  <c r="AH14" i="75"/>
  <c r="AI40" i="75"/>
  <c r="AH40" i="75"/>
  <c r="AI8" i="75"/>
  <c r="AH8" i="75"/>
  <c r="AH17" i="75" s="1"/>
  <c r="AA18" i="75" s="1"/>
  <c r="AI13" i="75"/>
  <c r="AH13" i="75"/>
  <c r="AH41" i="75"/>
  <c r="AI41" i="75"/>
  <c r="AH42" i="75"/>
  <c r="AI42" i="75"/>
  <c r="AH68" i="75"/>
  <c r="AI45" i="75"/>
  <c r="AH45" i="75"/>
  <c r="JA84" i="75"/>
  <c r="JF63" i="75"/>
  <c r="JS80" i="75"/>
  <c r="IT84" i="75"/>
  <c r="JS109" i="75"/>
  <c r="JF92" i="75"/>
  <c r="IT113" i="75"/>
  <c r="JA113" i="75"/>
  <c r="AH100" i="75"/>
  <c r="AI100" i="75"/>
  <c r="AI38" i="75"/>
  <c r="AH38" i="75"/>
  <c r="AI37" i="75"/>
  <c r="AI76" i="75"/>
  <c r="AH76" i="75"/>
  <c r="AH44" i="75"/>
  <c r="AI44" i="75"/>
  <c r="AI103" i="75"/>
  <c r="AH103" i="75"/>
  <c r="IT54" i="75"/>
  <c r="JF33" i="75"/>
  <c r="JS50" i="75"/>
  <c r="JA54" i="75"/>
  <c r="AM47" i="75"/>
  <c r="AI104" i="75"/>
  <c r="AH104" i="75"/>
  <c r="IY84" i="75"/>
  <c r="IY54" i="75"/>
  <c r="IT24" i="75"/>
  <c r="JQ109" i="75"/>
  <c r="JQ80" i="75"/>
  <c r="IY113" i="75"/>
  <c r="JQ50" i="75"/>
  <c r="AI39" i="75"/>
  <c r="AH39" i="75"/>
  <c r="AH47" i="75" s="1"/>
  <c r="AA48" i="75" s="1"/>
  <c r="AM106" i="75"/>
  <c r="AI75" i="75"/>
  <c r="AH10" i="75"/>
  <c r="AM77" i="75"/>
  <c r="AH43" i="75"/>
  <c r="AI43" i="75"/>
  <c r="AH12" i="75"/>
  <c r="AI9" i="75"/>
  <c r="AI17" i="75" s="1"/>
  <c r="AE18" i="75" s="1"/>
  <c r="AH9" i="75"/>
  <c r="AI10" i="75"/>
  <c r="AH98" i="75"/>
  <c r="AI98" i="75"/>
  <c r="AI16" i="75"/>
  <c r="AH16" i="75"/>
  <c r="AG47" i="75"/>
  <c r="AH15" i="75"/>
  <c r="AI15" i="75"/>
  <c r="AH101" i="75"/>
  <c r="AI101" i="75"/>
  <c r="AI69" i="75"/>
  <c r="AH69" i="75"/>
  <c r="AG77" i="75"/>
  <c r="AI72" i="75"/>
  <c r="AH72" i="75"/>
  <c r="AI73" i="75"/>
  <c r="AH73" i="75"/>
  <c r="AI96" i="75"/>
  <c r="AF96" i="68"/>
  <c r="AG96" i="68" s="1"/>
  <c r="AN71" i="68"/>
  <c r="AO71" i="68" s="1"/>
  <c r="AM71" i="68"/>
  <c r="AN72" i="68"/>
  <c r="AO72" i="68" s="1"/>
  <c r="AM72" i="68"/>
  <c r="AF74" i="68"/>
  <c r="AG74" i="68" s="1"/>
  <c r="AC45" i="68"/>
  <c r="AD45" i="68"/>
  <c r="AC42" i="68"/>
  <c r="AD42" i="68"/>
  <c r="AF75" i="68"/>
  <c r="AG75" i="68" s="1"/>
  <c r="AN105" i="68"/>
  <c r="AO105" i="68" s="1"/>
  <c r="AM105" i="68"/>
  <c r="AD11" i="68"/>
  <c r="AF11" i="68" s="1"/>
  <c r="AG11" i="68" s="1"/>
  <c r="AC11" i="68"/>
  <c r="AD13" i="68"/>
  <c r="AF13" i="68" s="1"/>
  <c r="AG13" i="68" s="1"/>
  <c r="AC13" i="68"/>
  <c r="AE13" i="68" s="1"/>
  <c r="AF81" i="68"/>
  <c r="AN67" i="68"/>
  <c r="AO67" i="68" s="1"/>
  <c r="AM67" i="68"/>
  <c r="AN101" i="68"/>
  <c r="AO101" i="68" s="1"/>
  <c r="HS54" i="68"/>
  <c r="HL54" i="68"/>
  <c r="IK50" i="68"/>
  <c r="HX33" i="68"/>
  <c r="AF76" i="68"/>
  <c r="AG76" i="68" s="1"/>
  <c r="AI76" i="68" s="1"/>
  <c r="AN103" i="68"/>
  <c r="AO103" i="68" s="1"/>
  <c r="AM103" i="68"/>
  <c r="AH72" i="68"/>
  <c r="AN97" i="68"/>
  <c r="AO97" i="68" s="1"/>
  <c r="AM97" i="68"/>
  <c r="AC43" i="68"/>
  <c r="AD43" i="68"/>
  <c r="AF43" i="68" s="1"/>
  <c r="AG43" i="68" s="1"/>
  <c r="AD40" i="68"/>
  <c r="AC40" i="68"/>
  <c r="AE40" i="68"/>
  <c r="AN69" i="68"/>
  <c r="AO69" i="68" s="1"/>
  <c r="AM69" i="68"/>
  <c r="AN70" i="68"/>
  <c r="AO70" i="68" s="1"/>
  <c r="AM70" i="68"/>
  <c r="AM75" i="68"/>
  <c r="AN75" i="68"/>
  <c r="AO75" i="68" s="1"/>
  <c r="AC12" i="68"/>
  <c r="AD12" i="68"/>
  <c r="AF12" i="68" s="1"/>
  <c r="AG12" i="68" s="1"/>
  <c r="AC8" i="68"/>
  <c r="AD8" i="68"/>
  <c r="AD9" i="68"/>
  <c r="AC9" i="68"/>
  <c r="AE9" i="68" s="1"/>
  <c r="HL84" i="68"/>
  <c r="HX63" i="68"/>
  <c r="IK80" i="68"/>
  <c r="HS84" i="68"/>
  <c r="AH67" i="68"/>
  <c r="AI67" i="68"/>
  <c r="IH84" i="68"/>
  <c r="IC24" i="68"/>
  <c r="IZ80" i="68"/>
  <c r="IZ109" i="68"/>
  <c r="IZ50" i="68"/>
  <c r="IH54" i="68"/>
  <c r="IH113" i="68"/>
  <c r="AN102" i="68"/>
  <c r="AO102" i="68" s="1"/>
  <c r="AM102" i="68"/>
  <c r="AN96" i="68"/>
  <c r="AO96" i="68" s="1"/>
  <c r="AM96" i="68"/>
  <c r="AN73" i="68"/>
  <c r="AO73" i="68" s="1"/>
  <c r="AM73" i="68"/>
  <c r="AF103" i="68"/>
  <c r="AG103" i="68" s="1"/>
  <c r="AN104" i="68"/>
  <c r="AO104" i="68" s="1"/>
  <c r="AM104" i="68"/>
  <c r="AM98" i="68"/>
  <c r="AN98" i="68"/>
  <c r="AO98" i="68" s="1"/>
  <c r="AD37" i="68"/>
  <c r="AF37" i="68" s="1"/>
  <c r="AG37" i="68" s="1"/>
  <c r="AC37" i="68"/>
  <c r="AD41" i="68"/>
  <c r="AF41" i="68" s="1"/>
  <c r="AG41" i="68" s="1"/>
  <c r="AC41" i="68"/>
  <c r="AE41" i="68" s="1"/>
  <c r="AD39" i="68"/>
  <c r="AE39" i="68"/>
  <c r="AC39" i="68"/>
  <c r="AE69" i="68"/>
  <c r="AF70" i="68"/>
  <c r="AG70" i="68" s="1"/>
  <c r="AI70" i="68" s="1"/>
  <c r="AC16" i="68"/>
  <c r="AD16" i="68"/>
  <c r="AD7" i="68"/>
  <c r="AF7" i="68" s="1"/>
  <c r="AG7" i="68" s="1"/>
  <c r="AC7" i="68"/>
  <c r="AD14" i="68"/>
  <c r="AC14" i="68"/>
  <c r="AE14" i="68"/>
  <c r="AE68" i="68"/>
  <c r="AN68" i="68"/>
  <c r="AO68" i="68" s="1"/>
  <c r="AM68" i="68"/>
  <c r="AF99" i="68"/>
  <c r="AG99" i="68" s="1"/>
  <c r="HS113" i="68"/>
  <c r="IK109" i="68"/>
  <c r="HX92" i="68"/>
  <c r="HL113" i="68"/>
  <c r="AF102" i="68"/>
  <c r="AG102" i="68" s="1"/>
  <c r="AI71" i="68"/>
  <c r="AH71" i="68"/>
  <c r="AF73" i="68"/>
  <c r="AG73" i="68" s="1"/>
  <c r="AE72" i="68"/>
  <c r="AN74" i="68"/>
  <c r="AO74" i="68" s="1"/>
  <c r="AM74" i="68"/>
  <c r="AF104" i="68"/>
  <c r="AG104" i="68" s="1"/>
  <c r="AF97" i="68"/>
  <c r="AG97" i="68" s="1"/>
  <c r="AD46" i="68"/>
  <c r="AF46" i="68" s="1"/>
  <c r="AG46" i="68" s="1"/>
  <c r="AC46" i="68"/>
  <c r="AD38" i="68"/>
  <c r="AF38" i="68" s="1"/>
  <c r="AG38" i="68" s="1"/>
  <c r="AC38" i="68"/>
  <c r="AE38" i="68" s="1"/>
  <c r="AD44" i="68"/>
  <c r="AC44" i="68"/>
  <c r="AE44" i="68" s="1"/>
  <c r="AF69" i="68"/>
  <c r="AG69" i="68" s="1"/>
  <c r="AE75" i="68"/>
  <c r="AD15" i="68"/>
  <c r="AF15" i="68" s="1"/>
  <c r="AG15" i="68" s="1"/>
  <c r="AC15" i="68"/>
  <c r="AC10" i="68"/>
  <c r="AE10" i="68" s="1"/>
  <c r="AD10" i="68"/>
  <c r="AE67" i="68"/>
  <c r="AF68" i="68"/>
  <c r="AG68" i="68" s="1"/>
  <c r="AE101" i="68"/>
  <c r="AN76" i="68"/>
  <c r="AO76" i="68" s="1"/>
  <c r="AM76" i="68"/>
  <c r="AF103" i="74"/>
  <c r="AG103" i="74" s="1"/>
  <c r="AF97" i="74"/>
  <c r="AG97" i="74" s="1"/>
  <c r="AH97" i="74" s="1"/>
  <c r="AF99" i="74"/>
  <c r="AG99" i="74" s="1"/>
  <c r="AH99" i="74" s="1"/>
  <c r="AE104" i="74"/>
  <c r="AI104" i="74" s="1"/>
  <c r="AF102" i="74"/>
  <c r="AG102" i="74" s="1"/>
  <c r="AG77" i="74"/>
  <c r="AI39" i="74"/>
  <c r="AH39" i="74"/>
  <c r="AI46" i="74"/>
  <c r="AH46" i="74"/>
  <c r="AF96" i="74"/>
  <c r="AG96" i="74" s="1"/>
  <c r="M118" i="74"/>
  <c r="Q118" i="74" s="1"/>
  <c r="N117" i="74"/>
  <c r="R117" i="74" s="1"/>
  <c r="AI37" i="74"/>
  <c r="AH37" i="74"/>
  <c r="AG47" i="74"/>
  <c r="AN98" i="74"/>
  <c r="AO98" i="74" s="1"/>
  <c r="AM98" i="74"/>
  <c r="AF100" i="74"/>
  <c r="AG100" i="74" s="1"/>
  <c r="M116" i="74"/>
  <c r="Q116" i="74" s="1"/>
  <c r="AI40" i="74"/>
  <c r="AH40" i="74"/>
  <c r="P28" i="74"/>
  <c r="T58" i="74"/>
  <c r="T88" i="74"/>
  <c r="T117" i="74"/>
  <c r="L28" i="74"/>
  <c r="N28" i="74" s="1"/>
  <c r="R28" i="74" s="1"/>
  <c r="AC16" i="74"/>
  <c r="AD16" i="74"/>
  <c r="AC10" i="74"/>
  <c r="AD10" i="74"/>
  <c r="AM105" i="74"/>
  <c r="AN105" i="74"/>
  <c r="AO105" i="74" s="1"/>
  <c r="N119" i="74"/>
  <c r="R119" i="74" s="1"/>
  <c r="AH45" i="74"/>
  <c r="AI45" i="74"/>
  <c r="AN96" i="74"/>
  <c r="AO96" i="74" s="1"/>
  <c r="AM96" i="74"/>
  <c r="AF110" i="74"/>
  <c r="AM100" i="74"/>
  <c r="AN100" i="74"/>
  <c r="AO100" i="74" s="1"/>
  <c r="P27" i="74"/>
  <c r="T57" i="74"/>
  <c r="T87" i="74"/>
  <c r="T116" i="74"/>
  <c r="L27" i="74"/>
  <c r="M27" i="74" s="1"/>
  <c r="Q27" i="74" s="1"/>
  <c r="AC13" i="74"/>
  <c r="AE13" i="74" s="1"/>
  <c r="AD13" i="74"/>
  <c r="AC8" i="74"/>
  <c r="AE8" i="74" s="1"/>
  <c r="AD8" i="74"/>
  <c r="AF101" i="74"/>
  <c r="AG101" i="74" s="1"/>
  <c r="AI41" i="74"/>
  <c r="AH41" i="74"/>
  <c r="AM97" i="74"/>
  <c r="AN97" i="74"/>
  <c r="AO97" i="74" s="1"/>
  <c r="AF98" i="74"/>
  <c r="AG98" i="74" s="1"/>
  <c r="AM103" i="74"/>
  <c r="AN103" i="74"/>
  <c r="AO103" i="74" s="1"/>
  <c r="AH43" i="74"/>
  <c r="AI43" i="74"/>
  <c r="P30" i="74"/>
  <c r="T60" i="74"/>
  <c r="T90" i="74"/>
  <c r="T119" i="74"/>
  <c r="L30" i="74"/>
  <c r="N30" i="74" s="1"/>
  <c r="R30" i="74" s="1"/>
  <c r="AD14" i="74"/>
  <c r="AC14" i="74"/>
  <c r="AD11" i="74"/>
  <c r="AC11" i="74"/>
  <c r="AD7" i="74"/>
  <c r="AC7" i="74"/>
  <c r="AE7" i="74" s="1"/>
  <c r="AM99" i="74"/>
  <c r="AN99" i="74"/>
  <c r="AO99" i="74" s="1"/>
  <c r="AN102" i="74"/>
  <c r="AO102" i="74" s="1"/>
  <c r="AM102" i="74"/>
  <c r="AH104" i="74"/>
  <c r="AI75" i="74"/>
  <c r="AH75" i="74"/>
  <c r="AM47" i="74"/>
  <c r="AH68" i="74"/>
  <c r="AI68" i="74"/>
  <c r="AM101" i="74"/>
  <c r="AN101" i="74"/>
  <c r="AO101" i="74" s="1"/>
  <c r="AN104" i="74"/>
  <c r="AO104" i="74" s="1"/>
  <c r="AM104" i="74"/>
  <c r="AH70" i="74"/>
  <c r="AI70" i="74"/>
  <c r="AE96" i="74"/>
  <c r="AE97" i="74"/>
  <c r="AI97" i="74" s="1"/>
  <c r="AI72" i="74"/>
  <c r="AI77" i="74" s="1"/>
  <c r="AE78" i="74" s="1"/>
  <c r="AH72" i="74"/>
  <c r="AE100" i="74"/>
  <c r="AM77" i="74"/>
  <c r="AI74" i="74"/>
  <c r="AH74" i="74"/>
  <c r="P29" i="74"/>
  <c r="T59" i="74"/>
  <c r="T89" i="74"/>
  <c r="T118" i="74"/>
  <c r="L29" i="74"/>
  <c r="AD15" i="74"/>
  <c r="AC15" i="74"/>
  <c r="AC12" i="74"/>
  <c r="AD12" i="74"/>
  <c r="AC9" i="74"/>
  <c r="AE9" i="74" s="1"/>
  <c r="AD9" i="74"/>
  <c r="AE99" i="74"/>
  <c r="AI99" i="74" s="1"/>
  <c r="N117" i="68"/>
  <c r="R117" i="68" s="1"/>
  <c r="M88" i="68"/>
  <c r="Q88" i="68" s="1"/>
  <c r="X116" i="75"/>
  <c r="X89" i="75"/>
  <c r="X119" i="75"/>
  <c r="W57" i="75"/>
  <c r="X118" i="75"/>
  <c r="M116" i="68"/>
  <c r="Q116" i="68" s="1"/>
  <c r="M89" i="68"/>
  <c r="Q89" i="68" s="1"/>
  <c r="N57" i="68"/>
  <c r="R57" i="68" s="1"/>
  <c r="M59" i="68"/>
  <c r="Q59" i="68" s="1"/>
  <c r="M29" i="68"/>
  <c r="Q29" i="68" s="1"/>
  <c r="X87" i="75"/>
  <c r="X59" i="75"/>
  <c r="W88" i="75"/>
  <c r="W90" i="75"/>
  <c r="X60" i="75"/>
  <c r="W117" i="75"/>
  <c r="W58" i="75"/>
  <c r="JF3" i="75"/>
  <c r="N119" i="68"/>
  <c r="R119" i="68" s="1"/>
  <c r="M118" i="68"/>
  <c r="Q118" i="68" s="1"/>
  <c r="M87" i="68"/>
  <c r="Q87" i="68" s="1"/>
  <c r="V89" i="68"/>
  <c r="V118" i="68"/>
  <c r="V88" i="68"/>
  <c r="U119" i="68"/>
  <c r="W119" i="68" s="1"/>
  <c r="U90" i="68"/>
  <c r="W90" i="68" s="1"/>
  <c r="U60" i="68"/>
  <c r="W60" i="68" s="1"/>
  <c r="IO3" i="68"/>
  <c r="N90" i="68"/>
  <c r="R90" i="68" s="1"/>
  <c r="U116" i="68"/>
  <c r="X116" i="68" s="1"/>
  <c r="U87" i="68"/>
  <c r="X87" i="68" s="1"/>
  <c r="U57" i="68"/>
  <c r="W57" i="68" s="1"/>
  <c r="V57" i="68"/>
  <c r="N58" i="68"/>
  <c r="R58" i="68" s="1"/>
  <c r="V60" i="68"/>
  <c r="M60" i="68"/>
  <c r="Q60" i="68" s="1"/>
  <c r="V117" i="68"/>
  <c r="V90" i="68"/>
  <c r="N27" i="68"/>
  <c r="R27" i="68" s="1"/>
  <c r="V87" i="68"/>
  <c r="U117" i="68"/>
  <c r="W117" i="68" s="1"/>
  <c r="U88" i="68"/>
  <c r="W88" i="68" s="1"/>
  <c r="U58" i="68"/>
  <c r="X58" i="68" s="1"/>
  <c r="V58" i="68"/>
  <c r="U118" i="68"/>
  <c r="X118" i="68" s="1"/>
  <c r="U89" i="68"/>
  <c r="X89" i="68" s="1"/>
  <c r="U59" i="68"/>
  <c r="X59" i="68" s="1"/>
  <c r="V59" i="68"/>
  <c r="N28" i="68"/>
  <c r="R28" i="68" s="1"/>
  <c r="M30" i="68"/>
  <c r="Q30" i="68" s="1"/>
  <c r="V119" i="68"/>
  <c r="V116" i="68"/>
  <c r="AF101" i="68" l="1"/>
  <c r="AG101" i="68" s="1"/>
  <c r="AH101" i="68" s="1"/>
  <c r="AN99" i="68"/>
  <c r="AO99" i="68" s="1"/>
  <c r="AF110" i="68"/>
  <c r="AM100" i="68"/>
  <c r="AE100" i="68"/>
  <c r="AI100" i="68" s="1"/>
  <c r="AE99" i="68"/>
  <c r="AN100" i="68"/>
  <c r="AO100" i="68" s="1"/>
  <c r="AF12" i="74"/>
  <c r="AG12" i="74" s="1"/>
  <c r="AF9" i="74"/>
  <c r="AG9" i="74" s="1"/>
  <c r="AE11" i="74"/>
  <c r="AF13" i="74"/>
  <c r="AG13" i="74" s="1"/>
  <c r="AE105" i="68"/>
  <c r="AI105" i="68" s="1"/>
  <c r="AI102" i="74"/>
  <c r="AI103" i="74"/>
  <c r="AI98" i="68"/>
  <c r="AH103" i="74"/>
  <c r="AH102" i="74"/>
  <c r="AH105" i="74"/>
  <c r="AM106" i="68"/>
  <c r="AI77" i="75"/>
  <c r="AE78" i="75" s="1"/>
  <c r="AK73" i="75" s="1"/>
  <c r="AH77" i="75"/>
  <c r="AA78" i="75" s="1"/>
  <c r="AJ67" i="75" s="1"/>
  <c r="AL14" i="75"/>
  <c r="AK7" i="75"/>
  <c r="AK8" i="75"/>
  <c r="AK10" i="75"/>
  <c r="AK16" i="75"/>
  <c r="AK11" i="75"/>
  <c r="AK14" i="75"/>
  <c r="AK15" i="75"/>
  <c r="AK12" i="75"/>
  <c r="AK9" i="75"/>
  <c r="AK13" i="75"/>
  <c r="AJ37" i="75"/>
  <c r="AJ46" i="75"/>
  <c r="AJ39" i="75"/>
  <c r="AJ42" i="75"/>
  <c r="AJ38" i="75"/>
  <c r="AJ44" i="75"/>
  <c r="AJ40" i="75"/>
  <c r="AJ41" i="75"/>
  <c r="AJ45" i="75"/>
  <c r="AJ43" i="75"/>
  <c r="AL11" i="75"/>
  <c r="AJ11" i="75"/>
  <c r="AJ7" i="75"/>
  <c r="AL7" i="75"/>
  <c r="AJ13" i="75"/>
  <c r="AJ15" i="75"/>
  <c r="AL15" i="75"/>
  <c r="AJ14" i="75"/>
  <c r="AL12" i="75"/>
  <c r="AJ8" i="75"/>
  <c r="AJ10" i="75"/>
  <c r="AJ12" i="75"/>
  <c r="AL9" i="75"/>
  <c r="AL16" i="75"/>
  <c r="AL8" i="75"/>
  <c r="AL13" i="75"/>
  <c r="AL10" i="75"/>
  <c r="AJ9" i="75"/>
  <c r="AJ16" i="75"/>
  <c r="AH81" i="75"/>
  <c r="AG81" i="75"/>
  <c r="AG110" i="75"/>
  <c r="AH110" i="75"/>
  <c r="AI106" i="75"/>
  <c r="AE107" i="75" s="1"/>
  <c r="KH80" i="75"/>
  <c r="KH109" i="75"/>
  <c r="KH50" i="75"/>
  <c r="JP113" i="75"/>
  <c r="JP54" i="75"/>
  <c r="JK24" i="75"/>
  <c r="JP84" i="75"/>
  <c r="AG51" i="75"/>
  <c r="AH51" i="75"/>
  <c r="AI47" i="75"/>
  <c r="AE48" i="75" s="1"/>
  <c r="AL38" i="75" s="1"/>
  <c r="AH106" i="75"/>
  <c r="AA107" i="75" s="1"/>
  <c r="KJ109" i="75"/>
  <c r="JW92" i="75"/>
  <c r="JK113" i="75"/>
  <c r="JR113" i="75"/>
  <c r="JR84" i="75"/>
  <c r="KJ80" i="75"/>
  <c r="JK84" i="75"/>
  <c r="JW63" i="75"/>
  <c r="AH21" i="75"/>
  <c r="AG21" i="75"/>
  <c r="JK54" i="75"/>
  <c r="JW33" i="75"/>
  <c r="KJ50" i="75"/>
  <c r="JR54" i="75"/>
  <c r="IY84" i="68"/>
  <c r="IT24" i="68"/>
  <c r="JQ109" i="68"/>
  <c r="IY113" i="68"/>
  <c r="JQ80" i="68"/>
  <c r="JQ50" i="68"/>
  <c r="IY54" i="68"/>
  <c r="AN15" i="68"/>
  <c r="AO15" i="68" s="1"/>
  <c r="AM15" i="68"/>
  <c r="AI69" i="68"/>
  <c r="AH69" i="68"/>
  <c r="AN46" i="68"/>
  <c r="AO46" i="68" s="1"/>
  <c r="AM46" i="68"/>
  <c r="AF14" i="68"/>
  <c r="AG14" i="68" s="1"/>
  <c r="AF16" i="68"/>
  <c r="AG16" i="68" s="1"/>
  <c r="AF51" i="68"/>
  <c r="AN37" i="68"/>
  <c r="AO37" i="68" s="1"/>
  <c r="AM37" i="68"/>
  <c r="AF8" i="68"/>
  <c r="AG8" i="68" s="1"/>
  <c r="AF40" i="68"/>
  <c r="AG40" i="68" s="1"/>
  <c r="AN11" i="68"/>
  <c r="AO11" i="68" s="1"/>
  <c r="AM11" i="68"/>
  <c r="AH75" i="68"/>
  <c r="AI75" i="68"/>
  <c r="AF45" i="68"/>
  <c r="AG45" i="68" s="1"/>
  <c r="AF10" i="68"/>
  <c r="AG10" i="68" s="1"/>
  <c r="AH15" i="68"/>
  <c r="AN38" i="68"/>
  <c r="AO38" i="68" s="1"/>
  <c r="AM38" i="68"/>
  <c r="AH46" i="68"/>
  <c r="AI102" i="68"/>
  <c r="AH102" i="68"/>
  <c r="AN7" i="68"/>
  <c r="AO7" i="68" s="1"/>
  <c r="AF21" i="68"/>
  <c r="AM7" i="68"/>
  <c r="AE16" i="68"/>
  <c r="AN16" i="68"/>
  <c r="AO16" i="68" s="1"/>
  <c r="AM16" i="68"/>
  <c r="AN39" i="68"/>
  <c r="AO39" i="68" s="1"/>
  <c r="AM39" i="68"/>
  <c r="AN41" i="68"/>
  <c r="AO41" i="68" s="1"/>
  <c r="AM41" i="68"/>
  <c r="AH37" i="68"/>
  <c r="AE8" i="68"/>
  <c r="AN8" i="68"/>
  <c r="AO8" i="68" s="1"/>
  <c r="AM8" i="68"/>
  <c r="AE43" i="68"/>
  <c r="AM77" i="68"/>
  <c r="AN13" i="68"/>
  <c r="AO13" i="68" s="1"/>
  <c r="AM13" i="68"/>
  <c r="AH11" i="68"/>
  <c r="AF42" i="68"/>
  <c r="AG42" i="68" s="1"/>
  <c r="AN45" i="68"/>
  <c r="AO45" i="68" s="1"/>
  <c r="AM45" i="68"/>
  <c r="AH68" i="68"/>
  <c r="AI68" i="68"/>
  <c r="AN10" i="68"/>
  <c r="AO10" i="68" s="1"/>
  <c r="AM10" i="68"/>
  <c r="AN44" i="68"/>
  <c r="AO44" i="68" s="1"/>
  <c r="AM44" i="68"/>
  <c r="AI38" i="68"/>
  <c r="AH38" i="68"/>
  <c r="AH97" i="68"/>
  <c r="AI97" i="68"/>
  <c r="AH99" i="68"/>
  <c r="AI99" i="68"/>
  <c r="AH7" i="68"/>
  <c r="AH41" i="68"/>
  <c r="AI41" i="68"/>
  <c r="AH103" i="68"/>
  <c r="AH100" i="68"/>
  <c r="AF9" i="68"/>
  <c r="AG9" i="68" s="1"/>
  <c r="AN9" i="68"/>
  <c r="AO9" i="68" s="1"/>
  <c r="AM9" i="68"/>
  <c r="AG17" i="68"/>
  <c r="AH12" i="68"/>
  <c r="AI40" i="68"/>
  <c r="AI43" i="68"/>
  <c r="AH43" i="68"/>
  <c r="AI72" i="68"/>
  <c r="AH76" i="68"/>
  <c r="AH13" i="68"/>
  <c r="AI13" i="68"/>
  <c r="AE42" i="68"/>
  <c r="AN42" i="68"/>
  <c r="AO42" i="68" s="1"/>
  <c r="AM42" i="68"/>
  <c r="AI74" i="68"/>
  <c r="AH74" i="68"/>
  <c r="AE15" i="68"/>
  <c r="AI15" i="68" s="1"/>
  <c r="AF44" i="68"/>
  <c r="AG44" i="68" s="1"/>
  <c r="AE46" i="68"/>
  <c r="AI46" i="68" s="1"/>
  <c r="AH104" i="68"/>
  <c r="AI104" i="68"/>
  <c r="AI73" i="68"/>
  <c r="AH73" i="68"/>
  <c r="IJ113" i="68"/>
  <c r="JB109" i="68"/>
  <c r="IO92" i="68"/>
  <c r="IC113" i="68"/>
  <c r="AN14" i="68"/>
  <c r="AO14" i="68" s="1"/>
  <c r="AM14" i="68"/>
  <c r="AE7" i="68"/>
  <c r="AH70" i="68"/>
  <c r="AF39" i="68"/>
  <c r="AG39" i="68" s="1"/>
  <c r="AE37" i="68"/>
  <c r="AG77" i="68"/>
  <c r="IJ84" i="68"/>
  <c r="IC84" i="68"/>
  <c r="IO63" i="68"/>
  <c r="JB80" i="68"/>
  <c r="AE12" i="68"/>
  <c r="AI12" i="68" s="1"/>
  <c r="AN12" i="68"/>
  <c r="AO12" i="68" s="1"/>
  <c r="AM12" i="68"/>
  <c r="AN40" i="68"/>
  <c r="AO40" i="68" s="1"/>
  <c r="AM40" i="68"/>
  <c r="AN43" i="68"/>
  <c r="AO43" i="68" s="1"/>
  <c r="AM43" i="68"/>
  <c r="IC54" i="68"/>
  <c r="JB50" i="68"/>
  <c r="IJ54" i="68"/>
  <c r="IO33" i="68"/>
  <c r="AE11" i="68"/>
  <c r="AI11" i="68" s="1"/>
  <c r="AE45" i="68"/>
  <c r="AI96" i="68"/>
  <c r="AH96" i="68"/>
  <c r="AG106" i="68"/>
  <c r="AI103" i="68"/>
  <c r="AH77" i="74"/>
  <c r="AA78" i="74" s="1"/>
  <c r="AL73" i="74" s="1"/>
  <c r="AF10" i="74"/>
  <c r="AG10" i="74" s="1"/>
  <c r="AJ67" i="74"/>
  <c r="AL71" i="74"/>
  <c r="AL69" i="74"/>
  <c r="AJ73" i="74"/>
  <c r="AL67" i="74"/>
  <c r="AJ71" i="74"/>
  <c r="AJ69" i="74"/>
  <c r="AJ68" i="74"/>
  <c r="AL72" i="74"/>
  <c r="AJ74" i="74"/>
  <c r="AJ75" i="74"/>
  <c r="AL68" i="74"/>
  <c r="AL70" i="74"/>
  <c r="AL74" i="74"/>
  <c r="AJ70" i="74"/>
  <c r="AR77" i="74"/>
  <c r="AK69" i="74"/>
  <c r="AK73" i="74"/>
  <c r="AK67" i="74"/>
  <c r="AK71" i="74"/>
  <c r="AK76" i="74"/>
  <c r="AK75" i="74"/>
  <c r="AK72" i="74"/>
  <c r="AK74" i="74"/>
  <c r="AK68" i="74"/>
  <c r="AK70" i="74"/>
  <c r="AM15" i="74"/>
  <c r="AN15" i="74"/>
  <c r="AO15" i="74" s="1"/>
  <c r="AN12" i="74"/>
  <c r="AO12" i="74" s="1"/>
  <c r="AM12" i="74"/>
  <c r="AN14" i="74"/>
  <c r="AO14" i="74" s="1"/>
  <c r="AM14" i="74"/>
  <c r="AH9" i="74"/>
  <c r="AI9" i="74"/>
  <c r="U59" i="74"/>
  <c r="U89" i="74"/>
  <c r="W89" i="74" s="1"/>
  <c r="U118" i="74"/>
  <c r="W118" i="74" s="1"/>
  <c r="N29" i="74"/>
  <c r="R29" i="74" s="1"/>
  <c r="AG81" i="74"/>
  <c r="AH81" i="74"/>
  <c r="AN9" i="74"/>
  <c r="AO9" i="74" s="1"/>
  <c r="AM9" i="74"/>
  <c r="AE15" i="74"/>
  <c r="V118" i="74"/>
  <c r="M29" i="74"/>
  <c r="Q29" i="74" s="1"/>
  <c r="AH51" i="74"/>
  <c r="AG51" i="74"/>
  <c r="AF7" i="74"/>
  <c r="AG7" i="74" s="1"/>
  <c r="AF11" i="74"/>
  <c r="AG11" i="74" s="1"/>
  <c r="U60" i="74"/>
  <c r="W60" i="74" s="1"/>
  <c r="U90" i="74"/>
  <c r="X90" i="74" s="1"/>
  <c r="U119" i="74"/>
  <c r="W119" i="74" s="1"/>
  <c r="M30" i="74"/>
  <c r="Q30" i="74" s="1"/>
  <c r="AF8" i="74"/>
  <c r="AG8" i="74" s="1"/>
  <c r="AN13" i="74"/>
  <c r="AO13" i="74" s="1"/>
  <c r="AM13" i="74"/>
  <c r="V57" i="74"/>
  <c r="AF16" i="74"/>
  <c r="AG16" i="74" s="1"/>
  <c r="V117" i="74"/>
  <c r="AH100" i="74"/>
  <c r="AI100" i="74"/>
  <c r="AH96" i="74"/>
  <c r="AI96" i="74"/>
  <c r="AG106" i="74"/>
  <c r="AH12" i="74"/>
  <c r="V89" i="74"/>
  <c r="AE14" i="74"/>
  <c r="V119" i="74"/>
  <c r="AN8" i="74"/>
  <c r="AO8" i="74" s="1"/>
  <c r="AM8" i="74"/>
  <c r="U57" i="74"/>
  <c r="X57" i="74" s="1"/>
  <c r="U87" i="74"/>
  <c r="X87" i="74" s="1"/>
  <c r="U116" i="74"/>
  <c r="W116" i="74" s="1"/>
  <c r="AH10" i="74"/>
  <c r="AN16" i="74"/>
  <c r="AO16" i="74" s="1"/>
  <c r="AM16" i="74"/>
  <c r="V88" i="74"/>
  <c r="AH47" i="74"/>
  <c r="AA48" i="74" s="1"/>
  <c r="W90" i="74"/>
  <c r="V90" i="74"/>
  <c r="AI98" i="74"/>
  <c r="AH98" i="74"/>
  <c r="V116" i="74"/>
  <c r="AN10" i="74"/>
  <c r="AO10" i="74" s="1"/>
  <c r="AM10" i="74"/>
  <c r="AE16" i="74"/>
  <c r="V58" i="74"/>
  <c r="AI47" i="74"/>
  <c r="AE48" i="74" s="1"/>
  <c r="AF15" i="74"/>
  <c r="AG15" i="74" s="1"/>
  <c r="V59" i="74"/>
  <c r="W59" i="74"/>
  <c r="X59" i="74"/>
  <c r="AE12" i="74"/>
  <c r="AI12" i="74" s="1"/>
  <c r="AM7" i="74"/>
  <c r="AN7" i="74"/>
  <c r="AO7" i="74" s="1"/>
  <c r="AF21" i="74"/>
  <c r="AM11" i="74"/>
  <c r="AN11" i="74"/>
  <c r="AO11" i="74" s="1"/>
  <c r="AF14" i="74"/>
  <c r="AG14" i="74" s="1"/>
  <c r="V60" i="74"/>
  <c r="X60" i="74"/>
  <c r="AI101" i="74"/>
  <c r="AH101" i="74"/>
  <c r="AH13" i="74"/>
  <c r="AI13" i="74"/>
  <c r="V87" i="74"/>
  <c r="N27" i="74"/>
  <c r="R27" i="74" s="1"/>
  <c r="AM106" i="74"/>
  <c r="AE10" i="74"/>
  <c r="U58" i="74"/>
  <c r="X58" i="74" s="1"/>
  <c r="U88" i="74"/>
  <c r="W88" i="74" s="1"/>
  <c r="U117" i="74"/>
  <c r="X117" i="74" s="1"/>
  <c r="M28" i="74"/>
  <c r="Q28" i="74" s="1"/>
  <c r="X119" i="68"/>
  <c r="X60" i="68"/>
  <c r="X90" i="68"/>
  <c r="W87" i="68"/>
  <c r="W116" i="68"/>
  <c r="JW3" i="75"/>
  <c r="W59" i="68"/>
  <c r="W58" i="68"/>
  <c r="X117" i="68"/>
  <c r="X57" i="68"/>
  <c r="JF3" i="68"/>
  <c r="X88" i="68"/>
  <c r="W118" i="68"/>
  <c r="W89" i="68"/>
  <c r="AH110" i="68" l="1"/>
  <c r="AI101" i="68"/>
  <c r="AI106" i="68" s="1"/>
  <c r="AE107" i="68" s="1"/>
  <c r="W87" i="74"/>
  <c r="X89" i="74"/>
  <c r="AK75" i="75"/>
  <c r="AK69" i="75"/>
  <c r="AK71" i="75"/>
  <c r="AJ69" i="75"/>
  <c r="AL68" i="75"/>
  <c r="AL71" i="75"/>
  <c r="AJ75" i="75"/>
  <c r="AK70" i="75"/>
  <c r="AK67" i="75"/>
  <c r="AK76" i="75"/>
  <c r="AJ73" i="75"/>
  <c r="AJ71" i="75"/>
  <c r="AL67" i="75"/>
  <c r="AR77" i="75"/>
  <c r="AJ68" i="75"/>
  <c r="AL75" i="75"/>
  <c r="AG110" i="68"/>
  <c r="AH106" i="68"/>
  <c r="AA107" i="68" s="1"/>
  <c r="AJ96" i="68" s="1"/>
  <c r="X119" i="74"/>
  <c r="X118" i="74"/>
  <c r="AL69" i="75"/>
  <c r="AJ72" i="75"/>
  <c r="AL72" i="75"/>
  <c r="AJ74" i="75"/>
  <c r="AL74" i="75"/>
  <c r="AK72" i="75"/>
  <c r="AK68" i="75"/>
  <c r="AK74" i="75"/>
  <c r="AJ76" i="75"/>
  <c r="AL76" i="75"/>
  <c r="AL73" i="75"/>
  <c r="AJ70" i="75"/>
  <c r="AL70" i="75"/>
  <c r="KY109" i="75"/>
  <c r="KG113" i="75"/>
  <c r="KY80" i="75"/>
  <c r="KY50" i="75"/>
  <c r="KG54" i="75"/>
  <c r="KG84" i="75"/>
  <c r="KB24" i="75"/>
  <c r="KI54" i="75"/>
  <c r="LA50" i="75"/>
  <c r="KN33" i="75"/>
  <c r="KB54" i="75"/>
  <c r="AR106" i="75"/>
  <c r="AL99" i="75"/>
  <c r="AL102" i="75"/>
  <c r="AK99" i="75"/>
  <c r="AL105" i="75"/>
  <c r="AK105" i="75"/>
  <c r="AK102" i="75"/>
  <c r="AK96" i="75"/>
  <c r="AL100" i="75"/>
  <c r="AL103" i="75"/>
  <c r="AL101" i="75"/>
  <c r="AK97" i="75"/>
  <c r="AL96" i="75"/>
  <c r="AK103" i="75"/>
  <c r="AK104" i="75"/>
  <c r="AK98" i="75"/>
  <c r="AK101" i="75"/>
  <c r="AK100" i="75"/>
  <c r="AL104" i="75"/>
  <c r="AL97" i="75"/>
  <c r="AL98" i="75"/>
  <c r="AL17" i="75"/>
  <c r="AL40" i="75"/>
  <c r="AL37" i="75"/>
  <c r="KI84" i="75"/>
  <c r="LA80" i="75"/>
  <c r="KN63" i="75"/>
  <c r="KB84" i="75"/>
  <c r="AJ99" i="75"/>
  <c r="AJ105" i="75"/>
  <c r="AJ102" i="75"/>
  <c r="AJ97" i="75"/>
  <c r="AJ100" i="75"/>
  <c r="AJ96" i="75"/>
  <c r="AJ103" i="75"/>
  <c r="AJ101" i="75"/>
  <c r="AJ104" i="75"/>
  <c r="AJ98" i="75"/>
  <c r="AJ17" i="75"/>
  <c r="AB21" i="75" s="1"/>
  <c r="AC21" i="75" s="1"/>
  <c r="AL43" i="75"/>
  <c r="AL42" i="75"/>
  <c r="AK17" i="75"/>
  <c r="AL44" i="75"/>
  <c r="AJ47" i="75"/>
  <c r="AB51" i="75" s="1"/>
  <c r="AC51" i="75" s="1"/>
  <c r="AR47" i="75"/>
  <c r="AK46" i="75"/>
  <c r="AK41" i="75"/>
  <c r="AK44" i="75"/>
  <c r="AK37" i="75"/>
  <c r="AK38" i="75"/>
  <c r="AK43" i="75"/>
  <c r="AK40" i="75"/>
  <c r="AK42" i="75"/>
  <c r="AK45" i="75"/>
  <c r="AK39" i="75"/>
  <c r="LA109" i="75"/>
  <c r="KN92" i="75"/>
  <c r="KI113" i="75"/>
  <c r="KB113" i="75"/>
  <c r="AL39" i="75"/>
  <c r="AL41" i="75"/>
  <c r="AL45" i="75"/>
  <c r="AL46" i="75"/>
  <c r="AI44" i="68"/>
  <c r="AH44" i="68"/>
  <c r="JA54" i="68"/>
  <c r="IT54" i="68"/>
  <c r="JS50" i="68"/>
  <c r="JF33" i="68"/>
  <c r="JS80" i="68"/>
  <c r="JF63" i="68"/>
  <c r="JA84" i="68"/>
  <c r="IT84" i="68"/>
  <c r="AH9" i="68"/>
  <c r="AM17" i="68"/>
  <c r="AM47" i="68"/>
  <c r="AH45" i="68"/>
  <c r="AI45" i="68"/>
  <c r="AI77" i="68"/>
  <c r="AE78" i="68" s="1"/>
  <c r="AH40" i="68"/>
  <c r="AJ100" i="68"/>
  <c r="AH42" i="68"/>
  <c r="AI42" i="68"/>
  <c r="AG81" i="68"/>
  <c r="AH81" i="68"/>
  <c r="AI8" i="68"/>
  <c r="AH8" i="68"/>
  <c r="AH77" i="68"/>
  <c r="AA78" i="68" s="1"/>
  <c r="AG47" i="68"/>
  <c r="AI39" i="68"/>
  <c r="AH39" i="68"/>
  <c r="AH47" i="68" s="1"/>
  <c r="AA48" i="68" s="1"/>
  <c r="AI7" i="68"/>
  <c r="AI37" i="68"/>
  <c r="AI47" i="68" s="1"/>
  <c r="AI16" i="68"/>
  <c r="AH16" i="68"/>
  <c r="JP113" i="68"/>
  <c r="KH109" i="68"/>
  <c r="KH80" i="68"/>
  <c r="JP84" i="68"/>
  <c r="JP54" i="68"/>
  <c r="KH50" i="68"/>
  <c r="JK24" i="68"/>
  <c r="JF92" i="68"/>
  <c r="JS109" i="68"/>
  <c r="IT113" i="68"/>
  <c r="JA113" i="68"/>
  <c r="AI10" i="68"/>
  <c r="AH10" i="68"/>
  <c r="AH14" i="68"/>
  <c r="AI14" i="68"/>
  <c r="AI9" i="68"/>
  <c r="W58" i="74"/>
  <c r="AM17" i="74"/>
  <c r="AG21" i="74" s="1"/>
  <c r="AJ72" i="74"/>
  <c r="AJ77" i="74" s="1"/>
  <c r="AB81" i="74" s="1"/>
  <c r="AC81" i="74" s="1"/>
  <c r="AL75" i="74"/>
  <c r="AL76" i="74"/>
  <c r="AJ76" i="74"/>
  <c r="AI106" i="74"/>
  <c r="AE107" i="74" s="1"/>
  <c r="AH110" i="74"/>
  <c r="AG110" i="74"/>
  <c r="X116" i="74"/>
  <c r="X88" i="74"/>
  <c r="W117" i="74"/>
  <c r="W57" i="74"/>
  <c r="AI8" i="74"/>
  <c r="AH8" i="74"/>
  <c r="AH14" i="74"/>
  <c r="AI14" i="74"/>
  <c r="AR47" i="74"/>
  <c r="AK44" i="74"/>
  <c r="AK42" i="74"/>
  <c r="AK38" i="74"/>
  <c r="AK46" i="74"/>
  <c r="AK40" i="74"/>
  <c r="AK45" i="74"/>
  <c r="AK43" i="74"/>
  <c r="AK39" i="74"/>
  <c r="AK41" i="74"/>
  <c r="AK37" i="74"/>
  <c r="AI10" i="74"/>
  <c r="AL77" i="74"/>
  <c r="AH21" i="74"/>
  <c r="AH11" i="74"/>
  <c r="AI11" i="74"/>
  <c r="AK77" i="74"/>
  <c r="AH16" i="74"/>
  <c r="AI16" i="74"/>
  <c r="AH15" i="74"/>
  <c r="AI15" i="74"/>
  <c r="AL38" i="74"/>
  <c r="AJ44" i="74"/>
  <c r="AL42" i="74"/>
  <c r="AJ38" i="74"/>
  <c r="AL44" i="74"/>
  <c r="AJ42" i="74"/>
  <c r="AL39" i="74"/>
  <c r="AJ37" i="74"/>
  <c r="AL46" i="74"/>
  <c r="AJ40" i="74"/>
  <c r="AJ41" i="74"/>
  <c r="AJ39" i="74"/>
  <c r="AJ46" i="74"/>
  <c r="AJ45" i="74"/>
  <c r="AL43" i="74"/>
  <c r="AL37" i="74"/>
  <c r="AL40" i="74"/>
  <c r="AL45" i="74"/>
  <c r="AL41" i="74"/>
  <c r="AJ43" i="74"/>
  <c r="AH106" i="74"/>
  <c r="AA107" i="74" s="1"/>
  <c r="AI7" i="74"/>
  <c r="AH7" i="74"/>
  <c r="AG17" i="74"/>
  <c r="KN3" i="75"/>
  <c r="JW3" i="68"/>
  <c r="AK98" i="68" l="1"/>
  <c r="AK102" i="68"/>
  <c r="AJ104" i="68"/>
  <c r="AJ98" i="68"/>
  <c r="AK99" i="68"/>
  <c r="AH17" i="74"/>
  <c r="AA18" i="74" s="1"/>
  <c r="AJ97" i="68"/>
  <c r="AJ103" i="68"/>
  <c r="AL96" i="68"/>
  <c r="AJ102" i="68"/>
  <c r="AJ101" i="68"/>
  <c r="AJ99" i="68"/>
  <c r="AJ105" i="68"/>
  <c r="AK101" i="68"/>
  <c r="AK96" i="68"/>
  <c r="AK97" i="68"/>
  <c r="AL104" i="68"/>
  <c r="AL102" i="68"/>
  <c r="AJ77" i="75"/>
  <c r="AB81" i="75" s="1"/>
  <c r="AK77" i="75"/>
  <c r="AL77" i="75"/>
  <c r="AL103" i="68"/>
  <c r="AL97" i="68"/>
  <c r="AK104" i="68"/>
  <c r="AL98" i="68"/>
  <c r="AL105" i="68"/>
  <c r="AL100" i="68"/>
  <c r="AR106" i="68"/>
  <c r="AK105" i="68"/>
  <c r="AL101" i="68"/>
  <c r="AL99" i="68"/>
  <c r="AK100" i="68"/>
  <c r="AK103" i="68"/>
  <c r="AK47" i="75"/>
  <c r="Z21" i="75"/>
  <c r="AI51" i="75"/>
  <c r="LP109" i="75"/>
  <c r="LP80" i="75"/>
  <c r="KX84" i="75"/>
  <c r="KX113" i="75"/>
  <c r="LP50" i="75"/>
  <c r="KX54" i="75"/>
  <c r="KS24" i="75"/>
  <c r="AI21" i="75"/>
  <c r="LE63" i="75"/>
  <c r="LR80" i="75"/>
  <c r="KS84" i="75"/>
  <c r="KZ84" i="75"/>
  <c r="AL47" i="75"/>
  <c r="Z51" i="75" s="1"/>
  <c r="AL106" i="75"/>
  <c r="KZ54" i="75"/>
  <c r="LE33" i="75"/>
  <c r="KS54" i="75"/>
  <c r="LR50" i="75"/>
  <c r="KZ113" i="75"/>
  <c r="LE92" i="75"/>
  <c r="LR109" i="75"/>
  <c r="KS113" i="75"/>
  <c r="AJ106" i="75"/>
  <c r="AB110" i="75" s="1"/>
  <c r="AK106" i="75"/>
  <c r="AJ46" i="68"/>
  <c r="AJ38" i="68"/>
  <c r="AJ41" i="68"/>
  <c r="AJ43" i="68"/>
  <c r="AJ37" i="68"/>
  <c r="AJ42" i="68"/>
  <c r="AJ45" i="68"/>
  <c r="AJ44" i="68"/>
  <c r="AJ40" i="68"/>
  <c r="AJ39" i="68"/>
  <c r="AE48" i="68"/>
  <c r="AH17" i="68"/>
  <c r="AA18" i="68" s="1"/>
  <c r="AI17" i="68"/>
  <c r="AE18" i="68" s="1"/>
  <c r="AR77" i="68"/>
  <c r="AK71" i="68"/>
  <c r="AK69" i="68"/>
  <c r="AK68" i="68"/>
  <c r="AK73" i="68"/>
  <c r="AK67" i="68"/>
  <c r="AK75" i="68"/>
  <c r="AK76" i="68"/>
  <c r="AK72" i="68"/>
  <c r="AK74" i="68"/>
  <c r="AK70" i="68"/>
  <c r="AH21" i="68"/>
  <c r="AG21" i="68"/>
  <c r="JW63" i="68"/>
  <c r="KJ80" i="68"/>
  <c r="JR84" i="68"/>
  <c r="JK84" i="68"/>
  <c r="KJ109" i="68"/>
  <c r="JW92" i="68"/>
  <c r="JR113" i="68"/>
  <c r="JK113" i="68"/>
  <c r="JR54" i="68"/>
  <c r="KJ50" i="68"/>
  <c r="JW33" i="68"/>
  <c r="JK54" i="68"/>
  <c r="KY50" i="68"/>
  <c r="KB24" i="68"/>
  <c r="KY109" i="68"/>
  <c r="KY80" i="68"/>
  <c r="KG54" i="68"/>
  <c r="KG84" i="68"/>
  <c r="KG113" i="68"/>
  <c r="AL67" i="68"/>
  <c r="AJ72" i="68"/>
  <c r="AJ67" i="68"/>
  <c r="AJ71" i="68"/>
  <c r="AL72" i="68"/>
  <c r="AL71" i="68"/>
  <c r="AL75" i="68"/>
  <c r="AJ74" i="68"/>
  <c r="AJ69" i="68"/>
  <c r="AJ75" i="68"/>
  <c r="AL68" i="68"/>
  <c r="AL76" i="68"/>
  <c r="AJ73" i="68"/>
  <c r="AJ70" i="68"/>
  <c r="AL69" i="68"/>
  <c r="AJ68" i="68"/>
  <c r="AJ76" i="68"/>
  <c r="AL73" i="68"/>
  <c r="AL70" i="68"/>
  <c r="AL74" i="68"/>
  <c r="AH51" i="68"/>
  <c r="AG51" i="68"/>
  <c r="AI17" i="74"/>
  <c r="AE18" i="74" s="1"/>
  <c r="AK13" i="74" s="1"/>
  <c r="AR106" i="74"/>
  <c r="AL102" i="74"/>
  <c r="AL105" i="74"/>
  <c r="AK105" i="74"/>
  <c r="AK104" i="74"/>
  <c r="AL104" i="74"/>
  <c r="AK102" i="74"/>
  <c r="AK103" i="74"/>
  <c r="AL103" i="74"/>
  <c r="AK99" i="74"/>
  <c r="AK97" i="74"/>
  <c r="AK96" i="74"/>
  <c r="AK98" i="74"/>
  <c r="AL101" i="74"/>
  <c r="AL100" i="74"/>
  <c r="AL96" i="74"/>
  <c r="AL97" i="74"/>
  <c r="AL99" i="74"/>
  <c r="AL98" i="74"/>
  <c r="AK101" i="74"/>
  <c r="AK100" i="74"/>
  <c r="AK47" i="74"/>
  <c r="AJ102" i="74"/>
  <c r="AJ97" i="74"/>
  <c r="AJ99" i="74"/>
  <c r="AJ104" i="74"/>
  <c r="AJ103" i="74"/>
  <c r="AJ105" i="74"/>
  <c r="AJ98" i="74"/>
  <c r="AJ96" i="74"/>
  <c r="AJ101" i="74"/>
  <c r="AJ100" i="74"/>
  <c r="Z81" i="74"/>
  <c r="AI81" i="74" s="1"/>
  <c r="AL47" i="74"/>
  <c r="AJ47" i="74"/>
  <c r="AB51" i="74" s="1"/>
  <c r="LE3" i="75"/>
  <c r="KN3" i="68"/>
  <c r="AC81" i="75" l="1"/>
  <c r="Z81" i="75"/>
  <c r="AA81" i="75" s="1"/>
  <c r="AS70" i="75" s="1"/>
  <c r="AK10" i="74"/>
  <c r="AK14" i="74"/>
  <c r="AL11" i="74"/>
  <c r="AJ14" i="74"/>
  <c r="AJ9" i="74"/>
  <c r="AL7" i="74"/>
  <c r="AJ15" i="74"/>
  <c r="AL8" i="74"/>
  <c r="AL15" i="74"/>
  <c r="AL9" i="74"/>
  <c r="AJ7" i="74"/>
  <c r="AL16" i="74"/>
  <c r="AJ10" i="74"/>
  <c r="AJ8" i="74"/>
  <c r="AL10" i="74"/>
  <c r="AK16" i="74"/>
  <c r="AK8" i="74"/>
  <c r="AK12" i="74"/>
  <c r="AK9" i="74"/>
  <c r="AK7" i="74"/>
  <c r="AK15" i="74"/>
  <c r="AJ106" i="68"/>
  <c r="AB110" i="68" s="1"/>
  <c r="AC110" i="68" s="1"/>
  <c r="Z110" i="75"/>
  <c r="AK110" i="75" s="1"/>
  <c r="AL110" i="75" s="1"/>
  <c r="AK106" i="68"/>
  <c r="AL106" i="68"/>
  <c r="Z110" i="68" s="1"/>
  <c r="AD110" i="68" s="1"/>
  <c r="LO54" i="75"/>
  <c r="LJ24" i="75"/>
  <c r="MG109" i="75"/>
  <c r="MG80" i="75"/>
  <c r="LO113" i="75"/>
  <c r="LO84" i="75"/>
  <c r="MG50" i="75"/>
  <c r="AD51" i="75"/>
  <c r="AA51" i="75"/>
  <c r="LV63" i="75"/>
  <c r="MI80" i="75"/>
  <c r="LQ84" i="75"/>
  <c r="LJ84" i="75"/>
  <c r="AD21" i="75"/>
  <c r="AK51" i="75"/>
  <c r="AL51" i="75" s="1"/>
  <c r="AA21" i="75"/>
  <c r="LJ113" i="75"/>
  <c r="MI109" i="75"/>
  <c r="LV92" i="75"/>
  <c r="LQ113" i="75"/>
  <c r="LJ54" i="75"/>
  <c r="LV33" i="75"/>
  <c r="MI50" i="75"/>
  <c r="LQ54" i="75"/>
  <c r="AC110" i="75"/>
  <c r="AI110" i="75"/>
  <c r="AR47" i="68"/>
  <c r="AK38" i="68"/>
  <c r="AK41" i="68"/>
  <c r="AK43" i="68"/>
  <c r="AK46" i="68"/>
  <c r="AK37" i="68"/>
  <c r="AK44" i="68"/>
  <c r="AK45" i="68"/>
  <c r="AK40" i="68"/>
  <c r="AK39" i="68"/>
  <c r="AK42" i="68"/>
  <c r="AL40" i="68"/>
  <c r="AL77" i="68"/>
  <c r="AL39" i="68"/>
  <c r="KB54" i="68"/>
  <c r="KN33" i="68"/>
  <c r="LA50" i="68"/>
  <c r="KI54" i="68"/>
  <c r="KI84" i="68"/>
  <c r="LA80" i="68"/>
  <c r="KN63" i="68"/>
  <c r="KB84" i="68"/>
  <c r="AK77" i="68"/>
  <c r="AK10" i="68"/>
  <c r="AK13" i="68"/>
  <c r="AK15" i="68"/>
  <c r="AK7" i="68"/>
  <c r="AK11" i="68"/>
  <c r="AK9" i="68"/>
  <c r="AK12" i="68"/>
  <c r="AK8" i="68"/>
  <c r="AK16" i="68"/>
  <c r="AK14" i="68"/>
  <c r="AL38" i="68"/>
  <c r="AJ77" i="68"/>
  <c r="AB81" i="68" s="1"/>
  <c r="AL15" i="68"/>
  <c r="AJ11" i="68"/>
  <c r="AL13" i="68"/>
  <c r="AL11" i="68"/>
  <c r="AL7" i="68"/>
  <c r="AJ12" i="68"/>
  <c r="AJ13" i="68"/>
  <c r="AJ15" i="68"/>
  <c r="AJ7" i="68"/>
  <c r="AL12" i="68"/>
  <c r="AJ10" i="68"/>
  <c r="AL8" i="68"/>
  <c r="AL10" i="68"/>
  <c r="AL14" i="68"/>
  <c r="AL9" i="68"/>
  <c r="AJ16" i="68"/>
  <c r="AJ14" i="68"/>
  <c r="AJ9" i="68"/>
  <c r="AL16" i="68"/>
  <c r="AJ8" i="68"/>
  <c r="AL44" i="68"/>
  <c r="AL43" i="68"/>
  <c r="AL46" i="68"/>
  <c r="AL37" i="68"/>
  <c r="LP109" i="68"/>
  <c r="LP50" i="68"/>
  <c r="KX113" i="68"/>
  <c r="LP80" i="68"/>
  <c r="KX84" i="68"/>
  <c r="KX54" i="68"/>
  <c r="KS24" i="68"/>
  <c r="LA109" i="68"/>
  <c r="KN92" i="68"/>
  <c r="KB113" i="68"/>
  <c r="KI113" i="68"/>
  <c r="AJ47" i="68"/>
  <c r="AB51" i="68" s="1"/>
  <c r="AC51" i="68" s="1"/>
  <c r="AL42" i="68"/>
  <c r="AL41" i="68"/>
  <c r="AL45" i="68"/>
  <c r="AL14" i="74"/>
  <c r="AJ12" i="74"/>
  <c r="AL12" i="74"/>
  <c r="AK11" i="74"/>
  <c r="AJ13" i="74"/>
  <c r="AL13" i="74"/>
  <c r="AJ16" i="74"/>
  <c r="AJ11" i="74"/>
  <c r="AJ106" i="74"/>
  <c r="AB110" i="74" s="1"/>
  <c r="AL106" i="74"/>
  <c r="AK106" i="74"/>
  <c r="AC51" i="74"/>
  <c r="AI51" i="74"/>
  <c r="Z51" i="74"/>
  <c r="AD81" i="74"/>
  <c r="AA81" i="74"/>
  <c r="LV3" i="75"/>
  <c r="LV3" i="74"/>
  <c r="LE3" i="68"/>
  <c r="AD110" i="75" l="1"/>
  <c r="AB89" i="75"/>
  <c r="AC89" i="75" s="1"/>
  <c r="AD89" i="75" s="1"/>
  <c r="AH89" i="75" s="1"/>
  <c r="AB87" i="75"/>
  <c r="AC87" i="75" s="1"/>
  <c r="AD87" i="75" s="1"/>
  <c r="AH87" i="75" s="1"/>
  <c r="AS68" i="75"/>
  <c r="AS69" i="75"/>
  <c r="AS76" i="75"/>
  <c r="AT76" i="75" s="1"/>
  <c r="AE81" i="75"/>
  <c r="AS67" i="75"/>
  <c r="AS72" i="75"/>
  <c r="AT72" i="75" s="1"/>
  <c r="AD81" i="75"/>
  <c r="AB90" i="75"/>
  <c r="AC90" i="75" s="1"/>
  <c r="AD90" i="75" s="1"/>
  <c r="AH90" i="75" s="1"/>
  <c r="AS75" i="75"/>
  <c r="AS74" i="75"/>
  <c r="AU74" i="75" s="1"/>
  <c r="AI81" i="75"/>
  <c r="AB88" i="75"/>
  <c r="AG88" i="75" s="1"/>
  <c r="AS73" i="75"/>
  <c r="AS71" i="75"/>
  <c r="AT71" i="75" s="1"/>
  <c r="AK81" i="75"/>
  <c r="AL81" i="75" s="1"/>
  <c r="AK17" i="74"/>
  <c r="AJ17" i="74"/>
  <c r="AB21" i="74" s="1"/>
  <c r="AC21" i="74" s="1"/>
  <c r="AL17" i="74"/>
  <c r="Z21" i="74" s="1"/>
  <c r="AI110" i="68"/>
  <c r="AA110" i="68"/>
  <c r="AS101" i="68" s="1"/>
  <c r="AA110" i="75"/>
  <c r="AS97" i="75" s="1"/>
  <c r="MF113" i="75"/>
  <c r="MF54" i="75"/>
  <c r="MA24" i="75"/>
  <c r="MF84" i="75"/>
  <c r="AU67" i="75"/>
  <c r="AT67" i="75"/>
  <c r="AU72" i="75"/>
  <c r="AS16" i="75"/>
  <c r="AS11" i="75"/>
  <c r="AS12" i="75"/>
  <c r="AS7" i="75"/>
  <c r="AS15" i="75"/>
  <c r="AS8" i="75"/>
  <c r="AS13" i="75"/>
  <c r="AS9" i="75"/>
  <c r="AS10" i="75"/>
  <c r="AS14" i="75"/>
  <c r="AB29" i="75"/>
  <c r="AB30" i="75"/>
  <c r="AE21" i="75"/>
  <c r="AB28" i="75"/>
  <c r="AB27" i="75"/>
  <c r="MA84" i="75"/>
  <c r="MH84" i="75"/>
  <c r="AT75" i="75"/>
  <c r="AU75" i="75"/>
  <c r="MH113" i="75"/>
  <c r="MA113" i="75"/>
  <c r="AS42" i="75"/>
  <c r="AS38" i="75"/>
  <c r="AS46" i="75"/>
  <c r="AS41" i="75"/>
  <c r="AS40" i="75"/>
  <c r="AS37" i="75"/>
  <c r="AS43" i="75"/>
  <c r="AS39" i="75"/>
  <c r="AS45" i="75"/>
  <c r="AS44" i="75"/>
  <c r="AB58" i="75"/>
  <c r="AB60" i="75"/>
  <c r="AE51" i="75"/>
  <c r="AB59" i="75"/>
  <c r="AB57" i="75"/>
  <c r="AU73" i="75"/>
  <c r="AT73" i="75"/>
  <c r="AU70" i="75"/>
  <c r="AT70" i="75"/>
  <c r="MA54" i="75"/>
  <c r="MH54" i="75"/>
  <c r="AT68" i="75"/>
  <c r="AU68" i="75"/>
  <c r="AT69" i="75"/>
  <c r="AU69" i="75"/>
  <c r="KS84" i="68"/>
  <c r="LR80" i="68"/>
  <c r="LE63" i="68"/>
  <c r="KZ84" i="68"/>
  <c r="AL47" i="68"/>
  <c r="Z51" i="68" s="1"/>
  <c r="KZ54" i="68"/>
  <c r="LE33" i="68"/>
  <c r="LR50" i="68"/>
  <c r="KS54" i="68"/>
  <c r="MG109" i="68"/>
  <c r="MG80" i="68"/>
  <c r="MG50" i="68"/>
  <c r="LO113" i="68"/>
  <c r="LO84" i="68"/>
  <c r="LO54" i="68"/>
  <c r="LJ24" i="68"/>
  <c r="AK47" i="68"/>
  <c r="AC81" i="68"/>
  <c r="KZ113" i="68"/>
  <c r="LE92" i="68"/>
  <c r="LR109" i="68"/>
  <c r="KS113" i="68"/>
  <c r="Z81" i="68"/>
  <c r="AJ17" i="68"/>
  <c r="AB21" i="68" s="1"/>
  <c r="AL17" i="68"/>
  <c r="Z21" i="68" s="1"/>
  <c r="AK17" i="68"/>
  <c r="Z110" i="74"/>
  <c r="AD110" i="74" s="1"/>
  <c r="AD51" i="74"/>
  <c r="AA51" i="74"/>
  <c r="AC110" i="74"/>
  <c r="AI110" i="74"/>
  <c r="AK81" i="74"/>
  <c r="AL81" i="74" s="1"/>
  <c r="AS67" i="74"/>
  <c r="AS69" i="74"/>
  <c r="AS70" i="74"/>
  <c r="AS72" i="74"/>
  <c r="AS74" i="74"/>
  <c r="AS68" i="74"/>
  <c r="AS71" i="74"/>
  <c r="AB88" i="74"/>
  <c r="AS76" i="74"/>
  <c r="AS73" i="74"/>
  <c r="AS75" i="74"/>
  <c r="AE81" i="74"/>
  <c r="AB90" i="74"/>
  <c r="AB87" i="74"/>
  <c r="AB89" i="74"/>
  <c r="AI21" i="74"/>
  <c r="MF54" i="74"/>
  <c r="MF84" i="74"/>
  <c r="MF113" i="74"/>
  <c r="MA24" i="74"/>
  <c r="LV3" i="68"/>
  <c r="AS99" i="68" l="1"/>
  <c r="AG89" i="75"/>
  <c r="AT74" i="75"/>
  <c r="AS101" i="75"/>
  <c r="AU101" i="75" s="1"/>
  <c r="AK110" i="74"/>
  <c r="AL110" i="74" s="1"/>
  <c r="AU76" i="75"/>
  <c r="AW76" i="75" s="1"/>
  <c r="AX76" i="75" s="1"/>
  <c r="AC88" i="75"/>
  <c r="AD88" i="75" s="1"/>
  <c r="AH88" i="75" s="1"/>
  <c r="AU71" i="75"/>
  <c r="AG90" i="75"/>
  <c r="AB116" i="75"/>
  <c r="AK116" i="75" s="1"/>
  <c r="AB117" i="75"/>
  <c r="AG117" i="75" s="1"/>
  <c r="AW68" i="75"/>
  <c r="AX68" i="75" s="1"/>
  <c r="AZ68" i="75" s="1"/>
  <c r="AG87" i="75"/>
  <c r="AK51" i="74"/>
  <c r="AL51" i="74" s="1"/>
  <c r="AA21" i="74"/>
  <c r="AS9" i="74" s="1"/>
  <c r="AD21" i="74"/>
  <c r="AB119" i="68"/>
  <c r="AS102" i="68"/>
  <c r="AT102" i="68" s="1"/>
  <c r="AB117" i="68"/>
  <c r="AC117" i="68" s="1"/>
  <c r="AE117" i="68" s="1"/>
  <c r="AI117" i="68" s="1"/>
  <c r="AE110" i="68"/>
  <c r="AS98" i="68"/>
  <c r="AS103" i="68"/>
  <c r="AT103" i="68" s="1"/>
  <c r="AB116" i="68"/>
  <c r="AG116" i="68" s="1"/>
  <c r="AS105" i="68"/>
  <c r="AT105" i="68" s="1"/>
  <c r="AS100" i="68"/>
  <c r="AS97" i="68"/>
  <c r="AT97" i="68" s="1"/>
  <c r="AB118" i="68"/>
  <c r="AC118" i="68" s="1"/>
  <c r="AD118" i="68" s="1"/>
  <c r="AH118" i="68" s="1"/>
  <c r="AS96" i="68"/>
  <c r="AU96" i="68" s="1"/>
  <c r="AS104" i="68"/>
  <c r="AU104" i="68" s="1"/>
  <c r="AV69" i="75"/>
  <c r="AV71" i="75"/>
  <c r="AS100" i="75"/>
  <c r="AU100" i="75" s="1"/>
  <c r="AB118" i="75"/>
  <c r="AG118" i="75" s="1"/>
  <c r="AS105" i="75"/>
  <c r="AT105" i="75" s="1"/>
  <c r="AS96" i="75"/>
  <c r="AT96" i="75" s="1"/>
  <c r="AS103" i="75"/>
  <c r="AU103" i="75" s="1"/>
  <c r="AB119" i="75"/>
  <c r="AK119" i="75" s="1"/>
  <c r="AS104" i="75"/>
  <c r="AT104" i="75" s="1"/>
  <c r="AS98" i="75"/>
  <c r="AT98" i="75" s="1"/>
  <c r="AS99" i="75"/>
  <c r="AT99" i="75" s="1"/>
  <c r="AE110" i="75"/>
  <c r="AS102" i="75"/>
  <c r="AU102" i="75" s="1"/>
  <c r="AA110" i="74"/>
  <c r="AS97" i="74" s="1"/>
  <c r="AV68" i="75"/>
  <c r="AW69" i="75"/>
  <c r="AX69" i="75" s="1"/>
  <c r="AY69" i="75" s="1"/>
  <c r="AW74" i="75"/>
  <c r="AX74" i="75" s="1"/>
  <c r="AY74" i="75" s="1"/>
  <c r="AV72" i="75"/>
  <c r="AV75" i="75"/>
  <c r="AW67" i="75"/>
  <c r="AX67" i="75" s="1"/>
  <c r="AY67" i="75" s="1"/>
  <c r="AU39" i="75"/>
  <c r="AT39" i="75"/>
  <c r="AV39" i="75" s="1"/>
  <c r="AT41" i="75"/>
  <c r="AU41" i="75"/>
  <c r="BE74" i="75"/>
  <c r="BF74" i="75" s="1"/>
  <c r="BD74" i="75"/>
  <c r="BE69" i="75"/>
  <c r="BF69" i="75" s="1"/>
  <c r="BD69" i="75"/>
  <c r="AT46" i="75"/>
  <c r="AV46" i="75" s="1"/>
  <c r="AU46" i="75"/>
  <c r="AW46" i="75" s="1"/>
  <c r="AX46" i="75" s="1"/>
  <c r="AW71" i="75"/>
  <c r="AX71" i="75" s="1"/>
  <c r="AG59" i="75"/>
  <c r="AC59" i="75"/>
  <c r="AE59" i="75" s="1"/>
  <c r="AI59" i="75" s="1"/>
  <c r="AT44" i="75"/>
  <c r="AU44" i="75"/>
  <c r="AW44" i="75" s="1"/>
  <c r="AX44" i="75" s="1"/>
  <c r="AU37" i="75"/>
  <c r="AW37" i="75" s="1"/>
  <c r="AX37" i="75" s="1"/>
  <c r="AT37" i="75"/>
  <c r="AU38" i="75"/>
  <c r="AT38" i="75"/>
  <c r="AV38" i="75"/>
  <c r="AV74" i="75"/>
  <c r="AW75" i="75"/>
  <c r="AX75" i="75" s="1"/>
  <c r="AE89" i="75"/>
  <c r="AI89" i="75" s="1"/>
  <c r="AT101" i="75"/>
  <c r="AK90" i="75"/>
  <c r="AG30" i="75"/>
  <c r="AK60" i="75"/>
  <c r="AC30" i="75"/>
  <c r="AT9" i="75"/>
  <c r="AU9" i="75"/>
  <c r="AV9" i="75"/>
  <c r="AU7" i="75"/>
  <c r="AT7" i="75"/>
  <c r="AW81" i="75"/>
  <c r="BE67" i="75"/>
  <c r="BF67" i="75" s="1"/>
  <c r="BD67" i="75"/>
  <c r="BD76" i="75"/>
  <c r="BE76" i="75"/>
  <c r="BF76" i="75" s="1"/>
  <c r="AY68" i="75"/>
  <c r="AV70" i="75"/>
  <c r="BE70" i="75"/>
  <c r="BF70" i="75" s="1"/>
  <c r="BD70" i="75"/>
  <c r="BE71" i="75"/>
  <c r="BF71" i="75" s="1"/>
  <c r="BD71" i="75"/>
  <c r="AT45" i="75"/>
  <c r="AU45" i="75"/>
  <c r="AW45" i="75" s="1"/>
  <c r="AX45" i="75" s="1"/>
  <c r="AT40" i="75"/>
  <c r="AU40" i="75"/>
  <c r="AT42" i="75"/>
  <c r="AU42" i="75"/>
  <c r="AW42" i="75" s="1"/>
  <c r="AX42" i="75" s="1"/>
  <c r="BE75" i="75"/>
  <c r="BF75" i="75" s="1"/>
  <c r="BD75" i="75"/>
  <c r="AU13" i="75"/>
  <c r="AV13" i="75" s="1"/>
  <c r="AT13" i="75"/>
  <c r="AC119" i="75"/>
  <c r="AE119" i="75" s="1"/>
  <c r="AI119" i="75" s="1"/>
  <c r="AK88" i="75"/>
  <c r="AK58" i="75"/>
  <c r="AG28" i="75"/>
  <c r="AD28" i="75"/>
  <c r="AH28" i="75" s="1"/>
  <c r="AE28" i="75"/>
  <c r="AI28" i="75" s="1"/>
  <c r="AC28" i="75"/>
  <c r="AT14" i="75"/>
  <c r="AU14" i="75"/>
  <c r="AW14" i="75" s="1"/>
  <c r="AX14" i="75" s="1"/>
  <c r="AT8" i="75"/>
  <c r="AU8" i="75"/>
  <c r="AT11" i="75"/>
  <c r="AU11" i="75"/>
  <c r="AW11" i="75" s="1"/>
  <c r="AX11" i="75" s="1"/>
  <c r="AV11" i="75"/>
  <c r="AW72" i="75"/>
  <c r="AX72" i="75" s="1"/>
  <c r="AE87" i="75"/>
  <c r="AI87" i="75" s="1"/>
  <c r="AG27" i="75"/>
  <c r="AK87" i="75"/>
  <c r="AK57" i="75"/>
  <c r="AE27" i="75"/>
  <c r="AI27" i="75" s="1"/>
  <c r="AD27" i="75"/>
  <c r="AH27" i="75" s="1"/>
  <c r="AC27" i="75"/>
  <c r="AG29" i="75"/>
  <c r="AK59" i="75"/>
  <c r="AK89" i="75"/>
  <c r="AC29" i="75"/>
  <c r="AE29" i="75" s="1"/>
  <c r="AI29" i="75" s="1"/>
  <c r="AT12" i="75"/>
  <c r="AU12" i="75"/>
  <c r="AW12" i="75" s="1"/>
  <c r="AX12" i="75" s="1"/>
  <c r="AV12" i="75"/>
  <c r="BE72" i="75"/>
  <c r="BF72" i="75" s="1"/>
  <c r="BD72" i="75"/>
  <c r="BE68" i="75"/>
  <c r="BF68" i="75" s="1"/>
  <c r="BD68" i="75"/>
  <c r="AW70" i="75"/>
  <c r="AX70" i="75" s="1"/>
  <c r="AV73" i="75"/>
  <c r="BE73" i="75"/>
  <c r="BF73" i="75" s="1"/>
  <c r="BD73" i="75"/>
  <c r="AG60" i="75"/>
  <c r="AD60" i="75"/>
  <c r="AH60" i="75" s="1"/>
  <c r="AC60" i="75"/>
  <c r="AE60" i="75" s="1"/>
  <c r="AI60" i="75" s="1"/>
  <c r="AW73" i="75"/>
  <c r="AX73" i="75" s="1"/>
  <c r="AE57" i="75"/>
  <c r="AI57" i="75" s="1"/>
  <c r="AG57" i="75"/>
  <c r="AC57" i="75"/>
  <c r="AD57" i="75" s="1"/>
  <c r="AH57" i="75" s="1"/>
  <c r="AD58" i="75"/>
  <c r="AH58" i="75" s="1"/>
  <c r="AG58" i="75"/>
  <c r="AC58" i="75"/>
  <c r="AE58" i="75" s="1"/>
  <c r="AI58" i="75" s="1"/>
  <c r="AT43" i="75"/>
  <c r="AU43" i="75"/>
  <c r="AE90" i="75"/>
  <c r="AI90" i="75" s="1"/>
  <c r="AT97" i="75"/>
  <c r="AU97" i="75"/>
  <c r="AU10" i="75"/>
  <c r="AT10" i="75"/>
  <c r="AU15" i="75"/>
  <c r="AW15" i="75" s="1"/>
  <c r="AX15" i="75" s="1"/>
  <c r="AV15" i="75"/>
  <c r="AT15" i="75"/>
  <c r="AU16" i="75"/>
  <c r="AT16" i="75"/>
  <c r="AV67" i="75"/>
  <c r="MF54" i="68"/>
  <c r="MF84" i="68"/>
  <c r="MF113" i="68"/>
  <c r="MA24" i="68"/>
  <c r="AD81" i="68"/>
  <c r="AA81" i="68"/>
  <c r="AU98" i="68"/>
  <c r="AT98" i="68"/>
  <c r="AI81" i="68"/>
  <c r="LJ54" i="68"/>
  <c r="MI50" i="68"/>
  <c r="LV33" i="68"/>
  <c r="LQ54" i="68"/>
  <c r="LQ84" i="68"/>
  <c r="MI80" i="68"/>
  <c r="LV63" i="68"/>
  <c r="LJ84" i="68"/>
  <c r="AU100" i="68"/>
  <c r="AT100" i="68"/>
  <c r="AK51" i="68"/>
  <c r="AL51" i="68" s="1"/>
  <c r="AK81" i="68"/>
  <c r="AL81" i="68" s="1"/>
  <c r="AD21" i="68"/>
  <c r="AK110" i="68"/>
  <c r="AL110" i="68" s="1"/>
  <c r="AA21" i="68"/>
  <c r="AU101" i="68"/>
  <c r="AT101" i="68"/>
  <c r="AI21" i="68"/>
  <c r="AC21" i="68"/>
  <c r="LJ113" i="68"/>
  <c r="LV92" i="68"/>
  <c r="MI109" i="68"/>
  <c r="LQ113" i="68"/>
  <c r="AI51" i="68"/>
  <c r="AD51" i="68"/>
  <c r="AA51" i="68"/>
  <c r="AG119" i="68"/>
  <c r="AC119" i="68"/>
  <c r="AD119" i="68" s="1"/>
  <c r="AH119" i="68" s="1"/>
  <c r="AU102" i="68"/>
  <c r="AU99" i="68"/>
  <c r="AT99" i="68"/>
  <c r="AG90" i="74"/>
  <c r="AC90" i="74"/>
  <c r="AE90" i="74" s="1"/>
  <c r="AI90" i="74" s="1"/>
  <c r="AT74" i="74"/>
  <c r="AV74" i="74" s="1"/>
  <c r="AU74" i="74"/>
  <c r="AW74" i="74" s="1"/>
  <c r="AX74" i="74" s="1"/>
  <c r="AT67" i="74"/>
  <c r="AV67" i="74" s="1"/>
  <c r="AU67" i="74"/>
  <c r="AT76" i="74"/>
  <c r="AU76" i="74"/>
  <c r="AG88" i="74"/>
  <c r="AD88" i="74"/>
  <c r="AH88" i="74" s="1"/>
  <c r="AC88" i="74"/>
  <c r="AE88" i="74" s="1"/>
  <c r="AI88" i="74" s="1"/>
  <c r="AT72" i="74"/>
  <c r="AU72" i="74"/>
  <c r="AS11" i="74"/>
  <c r="AS16" i="74"/>
  <c r="AG89" i="74"/>
  <c r="AE89" i="74"/>
  <c r="AI89" i="74" s="1"/>
  <c r="AC89" i="74"/>
  <c r="AD89" i="74" s="1"/>
  <c r="AH89" i="74" s="1"/>
  <c r="AT75" i="74"/>
  <c r="AU75" i="74"/>
  <c r="AW75" i="74" s="1"/>
  <c r="AX75" i="74" s="1"/>
  <c r="AU71" i="74"/>
  <c r="AT71" i="74"/>
  <c r="AT70" i="74"/>
  <c r="AU70" i="74"/>
  <c r="AS38" i="74"/>
  <c r="AS40" i="74"/>
  <c r="AS37" i="74"/>
  <c r="AS39" i="74"/>
  <c r="AS41" i="74"/>
  <c r="AS42" i="74"/>
  <c r="AS44" i="74"/>
  <c r="AS43" i="74"/>
  <c r="AS46" i="74"/>
  <c r="AE51" i="74"/>
  <c r="AB60" i="74"/>
  <c r="AS45" i="74"/>
  <c r="AB57" i="74"/>
  <c r="AB59" i="74"/>
  <c r="AB58" i="74"/>
  <c r="AG87" i="74"/>
  <c r="AE87" i="74"/>
  <c r="AI87" i="74" s="1"/>
  <c r="AC87" i="74"/>
  <c r="AD87" i="74" s="1"/>
  <c r="AH87" i="74" s="1"/>
  <c r="AU73" i="74"/>
  <c r="AT73" i="74"/>
  <c r="AT68" i="74"/>
  <c r="AU68" i="74"/>
  <c r="AW68" i="74" s="1"/>
  <c r="AX68" i="74" s="1"/>
  <c r="AV68" i="74"/>
  <c r="AT69" i="74"/>
  <c r="AV69" i="74" s="1"/>
  <c r="AU69" i="74"/>
  <c r="AW69" i="74" s="1"/>
  <c r="AX69" i="74" s="1"/>
  <c r="AT104" i="68" l="1"/>
  <c r="AV104" i="68" s="1"/>
  <c r="AU103" i="68"/>
  <c r="AV103" i="68" s="1"/>
  <c r="AC116" i="75"/>
  <c r="AE116" i="75" s="1"/>
  <c r="AI116" i="75" s="1"/>
  <c r="AG116" i="75"/>
  <c r="AE88" i="75"/>
  <c r="AI88" i="75" s="1"/>
  <c r="AU104" i="75"/>
  <c r="AU105" i="75"/>
  <c r="AW105" i="75" s="1"/>
  <c r="AX105" i="75" s="1"/>
  <c r="AY105" i="75" s="1"/>
  <c r="AK117" i="75"/>
  <c r="AU99" i="75"/>
  <c r="AV99" i="75" s="1"/>
  <c r="AT100" i="75"/>
  <c r="AV100" i="75" s="1"/>
  <c r="AZ69" i="75"/>
  <c r="AV76" i="75"/>
  <c r="AZ76" i="75" s="1"/>
  <c r="AG118" i="68"/>
  <c r="AT96" i="68"/>
  <c r="AW110" i="68" s="1"/>
  <c r="AY76" i="75"/>
  <c r="AZ74" i="75"/>
  <c r="AT103" i="75"/>
  <c r="BD103" i="75" s="1"/>
  <c r="AT102" i="75"/>
  <c r="AU96" i="75"/>
  <c r="AV96" i="75" s="1"/>
  <c r="AC117" i="75"/>
  <c r="AE117" i="75" s="1"/>
  <c r="AI117" i="75" s="1"/>
  <c r="AC118" i="75"/>
  <c r="AD118" i="75" s="1"/>
  <c r="AH118" i="75" s="1"/>
  <c r="AB30" i="74"/>
  <c r="AS14" i="74"/>
  <c r="AT14" i="74" s="1"/>
  <c r="AS8" i="74"/>
  <c r="AB28" i="74"/>
  <c r="AS15" i="74"/>
  <c r="AS10" i="74"/>
  <c r="AB27" i="74"/>
  <c r="AS12" i="74"/>
  <c r="AS7" i="74"/>
  <c r="AB29" i="74"/>
  <c r="AE21" i="74"/>
  <c r="AS13" i="74"/>
  <c r="AC116" i="68"/>
  <c r="AD116" i="68" s="1"/>
  <c r="AH116" i="68" s="1"/>
  <c r="AW102" i="68"/>
  <c r="AX102" i="68" s="1"/>
  <c r="AU97" i="68"/>
  <c r="AG117" i="68"/>
  <c r="AU105" i="68"/>
  <c r="AW105" i="68" s="1"/>
  <c r="AX105" i="68" s="1"/>
  <c r="AS102" i="74"/>
  <c r="AT102" i="74" s="1"/>
  <c r="AV97" i="68"/>
  <c r="AS103" i="74"/>
  <c r="AT103" i="74" s="1"/>
  <c r="AB117" i="74"/>
  <c r="AG117" i="74" s="1"/>
  <c r="AS101" i="74"/>
  <c r="AT101" i="74" s="1"/>
  <c r="AE110" i="74"/>
  <c r="AS99" i="74"/>
  <c r="AV105" i="75"/>
  <c r="AU98" i="75"/>
  <c r="AW98" i="75" s="1"/>
  <c r="AX98" i="75" s="1"/>
  <c r="AY98" i="75" s="1"/>
  <c r="AK118" i="75"/>
  <c r="AM118" i="75" s="1"/>
  <c r="AG119" i="75"/>
  <c r="AW97" i="75"/>
  <c r="AX97" i="75" s="1"/>
  <c r="AY97" i="75" s="1"/>
  <c r="AV104" i="75"/>
  <c r="AD119" i="75"/>
  <c r="AH119" i="75" s="1"/>
  <c r="AV101" i="75"/>
  <c r="AW99" i="75"/>
  <c r="AX99" i="75" s="1"/>
  <c r="AY99" i="75" s="1"/>
  <c r="AD116" i="75"/>
  <c r="AH116" i="75" s="1"/>
  <c r="AV102" i="68"/>
  <c r="AW99" i="68"/>
  <c r="AX99" i="68" s="1"/>
  <c r="AW97" i="68"/>
  <c r="AX97" i="68" s="1"/>
  <c r="AY97" i="68" s="1"/>
  <c r="AW98" i="68"/>
  <c r="AX98" i="68" s="1"/>
  <c r="AV96" i="68"/>
  <c r="AS96" i="74"/>
  <c r="AU96" i="74" s="1"/>
  <c r="AS104" i="74"/>
  <c r="AU104" i="74" s="1"/>
  <c r="AS100" i="74"/>
  <c r="AU100" i="74" s="1"/>
  <c r="AB119" i="74"/>
  <c r="AK119" i="74" s="1"/>
  <c r="AS105" i="74"/>
  <c r="AU105" i="74" s="1"/>
  <c r="AS98" i="74"/>
  <c r="AU98" i="74" s="1"/>
  <c r="AB116" i="74"/>
  <c r="AG116" i="74" s="1"/>
  <c r="AB118" i="74"/>
  <c r="AG118" i="74" s="1"/>
  <c r="AE116" i="68"/>
  <c r="AI116" i="68" s="1"/>
  <c r="AV100" i="68"/>
  <c r="AY42" i="75"/>
  <c r="BE40" i="75"/>
  <c r="BF40" i="75" s="1"/>
  <c r="BD40" i="75"/>
  <c r="AM60" i="75"/>
  <c r="AM90" i="75"/>
  <c r="AY37" i="75"/>
  <c r="AY46" i="75"/>
  <c r="AZ46" i="75"/>
  <c r="AV41" i="75"/>
  <c r="BE41" i="75"/>
  <c r="BF41" i="75" s="1"/>
  <c r="BD41" i="75"/>
  <c r="BE102" i="75"/>
  <c r="BF102" i="75" s="1"/>
  <c r="BD102" i="75"/>
  <c r="BE43" i="75"/>
  <c r="BF43" i="75" s="1"/>
  <c r="BD43" i="75"/>
  <c r="AM87" i="75"/>
  <c r="AY70" i="75"/>
  <c r="AZ70" i="75"/>
  <c r="AZ67" i="75"/>
  <c r="AM59" i="75"/>
  <c r="AM88" i="75"/>
  <c r="BE104" i="75"/>
  <c r="BF104" i="75" s="1"/>
  <c r="BD104" i="75"/>
  <c r="BE96" i="75"/>
  <c r="BF96" i="75" s="1"/>
  <c r="BD96" i="75"/>
  <c r="BD42" i="75"/>
  <c r="BE42" i="75"/>
  <c r="BF42" i="75" s="1"/>
  <c r="AY45" i="75"/>
  <c r="AW9" i="75"/>
  <c r="AX9" i="75" s="1"/>
  <c r="AM119" i="75"/>
  <c r="BE101" i="75"/>
  <c r="BF101" i="75" s="1"/>
  <c r="BD101" i="75"/>
  <c r="AW100" i="75"/>
  <c r="AX100" i="75" s="1"/>
  <c r="BE38" i="75"/>
  <c r="BF38" i="75" s="1"/>
  <c r="BD38" i="75"/>
  <c r="AV44" i="75"/>
  <c r="AD59" i="75"/>
  <c r="AH59" i="75" s="1"/>
  <c r="AL59" i="75"/>
  <c r="AO59" i="75" s="1"/>
  <c r="AL89" i="75"/>
  <c r="AN89" i="75" s="1"/>
  <c r="AM89" i="75"/>
  <c r="AV8" i="75"/>
  <c r="BE8" i="75"/>
  <c r="BF8" i="75" s="1"/>
  <c r="BD8" i="75"/>
  <c r="AY15" i="75"/>
  <c r="AZ15" i="75"/>
  <c r="AV97" i="75"/>
  <c r="BE97" i="75"/>
  <c r="BF97" i="75" s="1"/>
  <c r="BD97" i="75"/>
  <c r="AZ73" i="75"/>
  <c r="AY73" i="75"/>
  <c r="AZ11" i="75"/>
  <c r="AY11" i="75"/>
  <c r="AW16" i="75"/>
  <c r="AX16" i="75" s="1"/>
  <c r="AV43" i="75"/>
  <c r="AX77" i="75"/>
  <c r="AD29" i="75"/>
  <c r="AH29" i="75" s="1"/>
  <c r="BE9" i="75"/>
  <c r="BF9" i="75" s="1"/>
  <c r="BD9" i="75"/>
  <c r="BE100" i="75"/>
  <c r="BF100" i="75" s="1"/>
  <c r="BD100" i="75"/>
  <c r="AZ75" i="75"/>
  <c r="AY75" i="75"/>
  <c r="AW38" i="75"/>
  <c r="AX38" i="75" s="1"/>
  <c r="AY44" i="75"/>
  <c r="AZ44" i="75"/>
  <c r="BD46" i="75"/>
  <c r="BE46" i="75"/>
  <c r="BF46" i="75" s="1"/>
  <c r="BE39" i="75"/>
  <c r="BF39" i="75" s="1"/>
  <c r="BD39" i="75"/>
  <c r="AM58" i="75"/>
  <c r="AV16" i="75"/>
  <c r="BE16" i="75"/>
  <c r="BF16" i="75" s="1"/>
  <c r="BD16" i="75"/>
  <c r="AZ14" i="75"/>
  <c r="AY14" i="75"/>
  <c r="AV10" i="75"/>
  <c r="BE10" i="75"/>
  <c r="BF10" i="75" s="1"/>
  <c r="BD10" i="75"/>
  <c r="AV102" i="75"/>
  <c r="AZ12" i="75"/>
  <c r="AY12" i="75"/>
  <c r="AM57" i="75"/>
  <c r="AN57" i="75"/>
  <c r="AO57" i="75"/>
  <c r="BE11" i="75"/>
  <c r="BF11" i="75" s="1"/>
  <c r="BD11" i="75"/>
  <c r="AV14" i="75"/>
  <c r="BE14" i="75"/>
  <c r="BF14" i="75" s="1"/>
  <c r="BD14" i="75"/>
  <c r="AM117" i="75"/>
  <c r="AW104" i="75"/>
  <c r="AX104" i="75" s="1"/>
  <c r="AV40" i="75"/>
  <c r="AV45" i="75"/>
  <c r="BE45" i="75"/>
  <c r="BF45" i="75" s="1"/>
  <c r="BD45" i="75"/>
  <c r="AV7" i="75"/>
  <c r="BE7" i="75"/>
  <c r="BF7" i="75" s="1"/>
  <c r="AW21" i="75"/>
  <c r="BD7" i="75"/>
  <c r="BE15" i="75"/>
  <c r="BF15" i="75" s="1"/>
  <c r="BD15" i="75"/>
  <c r="AW10" i="75"/>
  <c r="AX10" i="75" s="1"/>
  <c r="AW102" i="75"/>
  <c r="AX102" i="75" s="1"/>
  <c r="AW43" i="75"/>
  <c r="AX43" i="75" s="1"/>
  <c r="BE12" i="75"/>
  <c r="BF12" i="75" s="1"/>
  <c r="BD12" i="75"/>
  <c r="AL87" i="75"/>
  <c r="AN87" i="75" s="1"/>
  <c r="AL116" i="75"/>
  <c r="AN116" i="75" s="1"/>
  <c r="AL57" i="75"/>
  <c r="AM116" i="75"/>
  <c r="BE105" i="75"/>
  <c r="BF105" i="75" s="1"/>
  <c r="BD105" i="75"/>
  <c r="AY72" i="75"/>
  <c r="AZ72" i="75"/>
  <c r="AW8" i="75"/>
  <c r="AX8" i="75" s="1"/>
  <c r="AL58" i="75"/>
  <c r="AO58" i="75" s="1"/>
  <c r="AL88" i="75"/>
  <c r="AN88" i="75" s="1"/>
  <c r="AL117" i="75"/>
  <c r="AO117" i="75" s="1"/>
  <c r="BE99" i="75"/>
  <c r="BF99" i="75" s="1"/>
  <c r="BD99" i="75"/>
  <c r="BE98" i="75"/>
  <c r="BF98" i="75" s="1"/>
  <c r="BD98" i="75"/>
  <c r="AW96" i="75"/>
  <c r="AX96" i="75" s="1"/>
  <c r="AW13" i="75"/>
  <c r="AX13" i="75" s="1"/>
  <c r="BE13" i="75"/>
  <c r="BF13" i="75" s="1"/>
  <c r="BD13" i="75"/>
  <c r="AV42" i="75"/>
  <c r="AW40" i="75"/>
  <c r="AX40" i="75" s="1"/>
  <c r="BD77" i="75"/>
  <c r="AW7" i="75"/>
  <c r="AX7" i="75" s="1"/>
  <c r="AD30" i="75"/>
  <c r="AH30" i="75" s="1"/>
  <c r="AL90" i="75"/>
  <c r="AO90" i="75" s="1"/>
  <c r="AL119" i="75"/>
  <c r="AO119" i="75" s="1"/>
  <c r="AL60" i="75"/>
  <c r="AO60" i="75" s="1"/>
  <c r="AE30" i="75"/>
  <c r="AI30" i="75" s="1"/>
  <c r="AW101" i="75"/>
  <c r="AX101" i="75" s="1"/>
  <c r="AV37" i="75"/>
  <c r="AZ37" i="75" s="1"/>
  <c r="AW51" i="75"/>
  <c r="BE37" i="75"/>
  <c r="BF37" i="75" s="1"/>
  <c r="BD37" i="75"/>
  <c r="BD47" i="75" s="1"/>
  <c r="BE44" i="75"/>
  <c r="BF44" i="75" s="1"/>
  <c r="BD44" i="75"/>
  <c r="AZ71" i="75"/>
  <c r="AY71" i="75"/>
  <c r="AW41" i="75"/>
  <c r="AX41" i="75" s="1"/>
  <c r="AW39" i="75"/>
  <c r="AX39" i="75" s="1"/>
  <c r="AW101" i="68"/>
  <c r="AX101" i="68" s="1"/>
  <c r="BE105" i="68"/>
  <c r="BF105" i="68" s="1"/>
  <c r="BD105" i="68"/>
  <c r="AW103" i="68"/>
  <c r="AX103" i="68" s="1"/>
  <c r="AS76" i="68"/>
  <c r="AS68" i="68"/>
  <c r="AS70" i="68"/>
  <c r="AS72" i="68"/>
  <c r="AS67" i="68"/>
  <c r="AS74" i="68"/>
  <c r="AS71" i="68"/>
  <c r="AS73" i="68"/>
  <c r="AS75" i="68"/>
  <c r="AS69" i="68"/>
  <c r="AE81" i="68"/>
  <c r="AB88" i="68"/>
  <c r="AB87" i="68"/>
  <c r="AB90" i="68"/>
  <c r="AB89" i="68"/>
  <c r="AY102" i="68"/>
  <c r="AE119" i="68"/>
  <c r="AI119" i="68" s="1"/>
  <c r="BE96" i="68"/>
  <c r="BF96" i="68" s="1"/>
  <c r="BD96" i="68"/>
  <c r="AE118" i="68"/>
  <c r="AI118" i="68" s="1"/>
  <c r="AW100" i="68"/>
  <c r="AX100" i="68" s="1"/>
  <c r="AV98" i="68"/>
  <c r="AD117" i="68"/>
  <c r="AH117" i="68" s="1"/>
  <c r="BD99" i="68"/>
  <c r="BE99" i="68"/>
  <c r="BF99" i="68" s="1"/>
  <c r="BE102" i="68"/>
  <c r="BF102" i="68" s="1"/>
  <c r="BD102" i="68"/>
  <c r="AS43" i="68"/>
  <c r="AS44" i="68"/>
  <c r="AS40" i="68"/>
  <c r="AS42" i="68"/>
  <c r="AS46" i="68"/>
  <c r="AS41" i="68"/>
  <c r="AS38" i="68"/>
  <c r="AS45" i="68"/>
  <c r="AS37" i="68"/>
  <c r="AS39" i="68"/>
  <c r="AB59" i="68"/>
  <c r="AB58" i="68"/>
  <c r="AB57" i="68"/>
  <c r="AE51" i="68"/>
  <c r="AB60" i="68"/>
  <c r="AW104" i="68"/>
  <c r="AX104" i="68" s="1"/>
  <c r="BE104" i="68"/>
  <c r="BF104" i="68" s="1"/>
  <c r="BD104" i="68"/>
  <c r="AW96" i="68"/>
  <c r="AX96" i="68" s="1"/>
  <c r="BD97" i="68"/>
  <c r="BE97" i="68"/>
  <c r="BF97" i="68" s="1"/>
  <c r="MH84" i="68"/>
  <c r="MA84" i="68"/>
  <c r="MA54" i="68"/>
  <c r="MH54" i="68"/>
  <c r="BE98" i="68"/>
  <c r="BF98" i="68" s="1"/>
  <c r="BD98" i="68"/>
  <c r="AY99" i="68"/>
  <c r="AV101" i="68"/>
  <c r="BE101" i="68"/>
  <c r="BF101" i="68" s="1"/>
  <c r="BD101" i="68"/>
  <c r="BE103" i="68"/>
  <c r="BF103" i="68" s="1"/>
  <c r="BD103" i="68"/>
  <c r="MA113" i="68"/>
  <c r="MH113" i="68"/>
  <c r="AS14" i="68"/>
  <c r="AS7" i="68"/>
  <c r="AS13" i="68"/>
  <c r="AS10" i="68"/>
  <c r="AS9" i="68"/>
  <c r="AS16" i="68"/>
  <c r="AS11" i="68"/>
  <c r="AS8" i="68"/>
  <c r="AS12" i="68"/>
  <c r="AS15" i="68"/>
  <c r="AE21" i="68"/>
  <c r="AB28" i="68"/>
  <c r="AB29" i="68"/>
  <c r="AB30" i="68"/>
  <c r="AB27" i="68"/>
  <c r="BE100" i="68"/>
  <c r="BF100" i="68" s="1"/>
  <c r="BD100" i="68"/>
  <c r="AV99" i="68"/>
  <c r="AV70" i="74"/>
  <c r="AV72" i="74"/>
  <c r="AD90" i="74"/>
  <c r="AH90" i="74" s="1"/>
  <c r="AG57" i="74"/>
  <c r="AC57" i="74"/>
  <c r="AE57" i="74" s="1"/>
  <c r="AI57" i="74" s="1"/>
  <c r="AT41" i="74"/>
  <c r="AU41" i="74"/>
  <c r="AW41" i="74" s="1"/>
  <c r="AX41" i="74" s="1"/>
  <c r="AT38" i="74"/>
  <c r="AV38" i="74" s="1"/>
  <c r="AU38" i="74"/>
  <c r="AW38" i="74" s="1"/>
  <c r="AX38" i="74" s="1"/>
  <c r="AV75" i="74"/>
  <c r="AZ75" i="74" s="1"/>
  <c r="AG30" i="74"/>
  <c r="AK60" i="74"/>
  <c r="AK90" i="74"/>
  <c r="AC30" i="74"/>
  <c r="AT15" i="74"/>
  <c r="AU15" i="74"/>
  <c r="AU11" i="74"/>
  <c r="AT11" i="74"/>
  <c r="AT7" i="74"/>
  <c r="AU7" i="74"/>
  <c r="AW7" i="74" s="1"/>
  <c r="AX7" i="74" s="1"/>
  <c r="AW76" i="74"/>
  <c r="AX76" i="74" s="1"/>
  <c r="BD73" i="74"/>
  <c r="BE73" i="74"/>
  <c r="BF73" i="74" s="1"/>
  <c r="AY75" i="74"/>
  <c r="AT12" i="74"/>
  <c r="AU12" i="74"/>
  <c r="AU8" i="74"/>
  <c r="AW8" i="74" s="1"/>
  <c r="AX8" i="74" s="1"/>
  <c r="AT8" i="74"/>
  <c r="AV73" i="74"/>
  <c r="AT46" i="74"/>
  <c r="AU46" i="74"/>
  <c r="BD71" i="74"/>
  <c r="BE71" i="74"/>
  <c r="BF71" i="74" s="1"/>
  <c r="AZ69" i="74"/>
  <c r="AY69" i="74"/>
  <c r="AY68" i="74"/>
  <c r="AZ68" i="74"/>
  <c r="AW73" i="74"/>
  <c r="AX73" i="74" s="1"/>
  <c r="AU45" i="74"/>
  <c r="AT45" i="74"/>
  <c r="AU43" i="74"/>
  <c r="AT43" i="74"/>
  <c r="AV43" i="74" s="1"/>
  <c r="AU39" i="74"/>
  <c r="AT39" i="74"/>
  <c r="AV39" i="74"/>
  <c r="AV71" i="74"/>
  <c r="BD75" i="74"/>
  <c r="BE75" i="74"/>
  <c r="BF75" i="74" s="1"/>
  <c r="AG27" i="74"/>
  <c r="AK57" i="74"/>
  <c r="AK87" i="74"/>
  <c r="AC27" i="74"/>
  <c r="AD27" i="74" s="1"/>
  <c r="AH27" i="74" s="1"/>
  <c r="AU14" i="74"/>
  <c r="AT10" i="74"/>
  <c r="AU10" i="74"/>
  <c r="AW10" i="74" s="1"/>
  <c r="AX10" i="74" s="1"/>
  <c r="BD76" i="74"/>
  <c r="BE76" i="74"/>
  <c r="BF76" i="74" s="1"/>
  <c r="AT99" i="74"/>
  <c r="AU99" i="74"/>
  <c r="AZ74" i="74"/>
  <c r="AY74" i="74"/>
  <c r="AE59" i="74"/>
  <c r="AI59" i="74" s="1"/>
  <c r="AG59" i="74"/>
  <c r="AC59" i="74"/>
  <c r="AD59" i="74" s="1"/>
  <c r="AH59" i="74" s="1"/>
  <c r="AU42" i="74"/>
  <c r="AW42" i="74" s="1"/>
  <c r="AX42" i="74" s="1"/>
  <c r="AV42" i="74"/>
  <c r="AT42" i="74"/>
  <c r="AT40" i="74"/>
  <c r="AU40" i="74"/>
  <c r="AW40" i="74" s="1"/>
  <c r="AX40" i="74" s="1"/>
  <c r="BD70" i="74"/>
  <c r="BE70" i="74"/>
  <c r="BF70" i="74" s="1"/>
  <c r="AT16" i="74"/>
  <c r="AU16" i="74"/>
  <c r="BE72" i="74"/>
  <c r="BF72" i="74" s="1"/>
  <c r="BD72" i="74"/>
  <c r="BE67" i="74"/>
  <c r="BF67" i="74" s="1"/>
  <c r="BD67" i="74"/>
  <c r="AW81" i="74"/>
  <c r="BD69" i="74"/>
  <c r="BE69" i="74"/>
  <c r="BF69" i="74" s="1"/>
  <c r="BD68" i="74"/>
  <c r="BE68" i="74"/>
  <c r="BF68" i="74" s="1"/>
  <c r="AG58" i="74"/>
  <c r="AC58" i="74"/>
  <c r="AD58" i="74" s="1"/>
  <c r="AH58" i="74" s="1"/>
  <c r="AG60" i="74"/>
  <c r="AC60" i="74"/>
  <c r="AD60" i="74" s="1"/>
  <c r="AH60" i="74" s="1"/>
  <c r="AU44" i="74"/>
  <c r="AT44" i="74"/>
  <c r="AU37" i="74"/>
  <c r="AT37" i="74"/>
  <c r="AW70" i="74"/>
  <c r="AX70" i="74" s="1"/>
  <c r="AW71" i="74"/>
  <c r="AX71" i="74" s="1"/>
  <c r="AG29" i="74"/>
  <c r="AK59" i="74"/>
  <c r="AK89" i="74"/>
  <c r="AC29" i="74"/>
  <c r="AD29" i="74" s="1"/>
  <c r="AH29" i="74" s="1"/>
  <c r="AT13" i="74"/>
  <c r="AV13" i="74" s="1"/>
  <c r="AU13" i="74"/>
  <c r="AT9" i="74"/>
  <c r="AU9" i="74"/>
  <c r="AW72" i="74"/>
  <c r="AX72" i="74" s="1"/>
  <c r="AV76" i="74"/>
  <c r="AU97" i="74"/>
  <c r="AT97" i="74"/>
  <c r="AW67" i="74"/>
  <c r="AX67" i="74" s="1"/>
  <c r="BE74" i="74"/>
  <c r="BF74" i="74" s="1"/>
  <c r="BD74" i="74"/>
  <c r="AG28" i="74"/>
  <c r="AK58" i="74"/>
  <c r="AK88" i="74"/>
  <c r="AC28" i="74"/>
  <c r="AD28" i="74" s="1"/>
  <c r="AH28" i="74" s="1"/>
  <c r="AZ102" i="68" l="1"/>
  <c r="AZ99" i="75"/>
  <c r="AT104" i="74"/>
  <c r="AV103" i="75"/>
  <c r="BE103" i="75"/>
  <c r="BF103" i="75" s="1"/>
  <c r="AL118" i="75"/>
  <c r="AO118" i="75" s="1"/>
  <c r="AW110" i="75"/>
  <c r="AE118" i="75"/>
  <c r="AI118" i="75" s="1"/>
  <c r="AW103" i="75"/>
  <c r="AX103" i="75" s="1"/>
  <c r="AY103" i="75" s="1"/>
  <c r="AK117" i="74"/>
  <c r="AT100" i="74"/>
  <c r="AC116" i="74"/>
  <c r="AE116" i="74" s="1"/>
  <c r="AI116" i="74" s="1"/>
  <c r="AT98" i="74"/>
  <c r="BE98" i="74" s="1"/>
  <c r="BF98" i="74" s="1"/>
  <c r="AU103" i="74"/>
  <c r="AU102" i="74"/>
  <c r="AZ105" i="75"/>
  <c r="AD117" i="75"/>
  <c r="AH117" i="75" s="1"/>
  <c r="AV98" i="75"/>
  <c r="AZ98" i="75" s="1"/>
  <c r="AK116" i="74"/>
  <c r="AW14" i="74"/>
  <c r="AX14" i="74" s="1"/>
  <c r="AY14" i="74" s="1"/>
  <c r="AV16" i="74"/>
  <c r="AW12" i="74"/>
  <c r="AX12" i="74" s="1"/>
  <c r="AV15" i="74"/>
  <c r="AE27" i="74"/>
  <c r="AI27" i="74" s="1"/>
  <c r="AC117" i="74"/>
  <c r="AD117" i="74" s="1"/>
  <c r="AH117" i="74" s="1"/>
  <c r="AY105" i="68"/>
  <c r="AV105" i="68"/>
  <c r="AZ105" i="68" s="1"/>
  <c r="AZ97" i="68"/>
  <c r="AZ98" i="68"/>
  <c r="AT96" i="74"/>
  <c r="AU101" i="74"/>
  <c r="AT105" i="74"/>
  <c r="AY98" i="68"/>
  <c r="AY77" i="75"/>
  <c r="AR78" i="75" s="1"/>
  <c r="BA76" i="75" s="1"/>
  <c r="AO116" i="75"/>
  <c r="AK118" i="74"/>
  <c r="AC118" i="74"/>
  <c r="AE118" i="74" s="1"/>
  <c r="AI118" i="74" s="1"/>
  <c r="AC119" i="74"/>
  <c r="AE119" i="74" s="1"/>
  <c r="AI119" i="74" s="1"/>
  <c r="AG119" i="74"/>
  <c r="AW96" i="74"/>
  <c r="AX96" i="74" s="1"/>
  <c r="AY96" i="74" s="1"/>
  <c r="AV104" i="74"/>
  <c r="AV103" i="74"/>
  <c r="AO89" i="75"/>
  <c r="AZ96" i="75"/>
  <c r="AY96" i="75"/>
  <c r="AX17" i="75"/>
  <c r="AZ7" i="75"/>
  <c r="AY7" i="75"/>
  <c r="AY43" i="75"/>
  <c r="AZ43" i="75"/>
  <c r="AX47" i="75"/>
  <c r="AY39" i="75"/>
  <c r="AZ39" i="75"/>
  <c r="AZ47" i="75" s="1"/>
  <c r="AV48" i="75" s="1"/>
  <c r="AX81" i="75"/>
  <c r="AY81" i="75"/>
  <c r="AY102" i="75"/>
  <c r="AZ102" i="75"/>
  <c r="BD17" i="75"/>
  <c r="AY104" i="75"/>
  <c r="AZ104" i="75"/>
  <c r="AN117" i="75"/>
  <c r="AZ38" i="75"/>
  <c r="AY38" i="75"/>
  <c r="AN119" i="75"/>
  <c r="AO88" i="75"/>
  <c r="AZ77" i="75"/>
  <c r="AV78" i="75" s="1"/>
  <c r="AO87" i="75"/>
  <c r="AN90" i="75"/>
  <c r="AY41" i="75"/>
  <c r="AZ41" i="75"/>
  <c r="AX51" i="75"/>
  <c r="AY51" i="75"/>
  <c r="AY13" i="75"/>
  <c r="AZ13" i="75"/>
  <c r="AZ10" i="75"/>
  <c r="AY10" i="75"/>
  <c r="AN58" i="75"/>
  <c r="AZ16" i="75"/>
  <c r="AY16" i="75"/>
  <c r="AZ9" i="75"/>
  <c r="AY9" i="75"/>
  <c r="AZ45" i="75"/>
  <c r="BD106" i="75"/>
  <c r="AZ97" i="75"/>
  <c r="AN60" i="75"/>
  <c r="AZ42" i="75"/>
  <c r="AZ8" i="75"/>
  <c r="AY8" i="75"/>
  <c r="AY101" i="75"/>
  <c r="AZ101" i="75"/>
  <c r="AY40" i="75"/>
  <c r="AZ40" i="75"/>
  <c r="AY100" i="75"/>
  <c r="AZ100" i="75"/>
  <c r="AN59" i="75"/>
  <c r="AT16" i="68"/>
  <c r="AU16" i="68"/>
  <c r="AY104" i="68"/>
  <c r="AZ104" i="68"/>
  <c r="AU45" i="68"/>
  <c r="AW45" i="68" s="1"/>
  <c r="AX45" i="68" s="1"/>
  <c r="AT45" i="68"/>
  <c r="AT42" i="68"/>
  <c r="AV42" i="68" s="1"/>
  <c r="AU42" i="68"/>
  <c r="AW42" i="68" s="1"/>
  <c r="AX42" i="68" s="1"/>
  <c r="AG29" i="68"/>
  <c r="AK89" i="68"/>
  <c r="AK118" i="68"/>
  <c r="AK59" i="68"/>
  <c r="AC29" i="68"/>
  <c r="AU12" i="68"/>
  <c r="AW12" i="68" s="1"/>
  <c r="AX12" i="68" s="1"/>
  <c r="AT12" i="68"/>
  <c r="AU9" i="68"/>
  <c r="AT9" i="68"/>
  <c r="AV9" i="68" s="1"/>
  <c r="AT14" i="68"/>
  <c r="AU14" i="68"/>
  <c r="AW14" i="68" s="1"/>
  <c r="AX14" i="68" s="1"/>
  <c r="AV14" i="68"/>
  <c r="AY96" i="68"/>
  <c r="AZ96" i="68"/>
  <c r="AX106" i="68"/>
  <c r="AG60" i="68"/>
  <c r="AC60" i="68"/>
  <c r="AD60" i="68" s="1"/>
  <c r="AH60" i="68" s="1"/>
  <c r="AD59" i="68"/>
  <c r="AH59" i="68" s="1"/>
  <c r="AE59" i="68"/>
  <c r="AI59" i="68" s="1"/>
  <c r="AG59" i="68"/>
  <c r="AC59" i="68"/>
  <c r="AT38" i="68"/>
  <c r="AV38" i="68" s="1"/>
  <c r="AU38" i="68"/>
  <c r="AW38" i="68" s="1"/>
  <c r="AX38" i="68" s="1"/>
  <c r="AT40" i="68"/>
  <c r="AU40" i="68"/>
  <c r="AW40" i="68" s="1"/>
  <c r="AX40" i="68" s="1"/>
  <c r="AV40" i="68"/>
  <c r="BD106" i="68"/>
  <c r="AD88" i="68"/>
  <c r="AH88" i="68" s="1"/>
  <c r="AE88" i="68"/>
  <c r="AI88" i="68" s="1"/>
  <c r="AG88" i="68"/>
  <c r="AC88" i="68"/>
  <c r="AT73" i="68"/>
  <c r="AU73" i="68"/>
  <c r="AW73" i="68" s="1"/>
  <c r="AX73" i="68" s="1"/>
  <c r="AV73" i="68"/>
  <c r="AU72" i="68"/>
  <c r="AT72" i="68"/>
  <c r="AV72" i="68"/>
  <c r="AZ103" i="68"/>
  <c r="AY103" i="68"/>
  <c r="AU15" i="68"/>
  <c r="AT15" i="68"/>
  <c r="AV15" i="68"/>
  <c r="AZ99" i="68"/>
  <c r="AT39" i="68"/>
  <c r="AU39" i="68"/>
  <c r="AW39" i="68" s="1"/>
  <c r="AX39" i="68" s="1"/>
  <c r="AV39" i="68"/>
  <c r="AU41" i="68"/>
  <c r="AW41" i="68" s="1"/>
  <c r="AX41" i="68" s="1"/>
  <c r="AT41" i="68"/>
  <c r="AU44" i="68"/>
  <c r="AT44" i="68"/>
  <c r="AV44" i="68" s="1"/>
  <c r="AZ100" i="68"/>
  <c r="AY100" i="68"/>
  <c r="AE89" i="68"/>
  <c r="AI89" i="68" s="1"/>
  <c r="AD89" i="68"/>
  <c r="AH89" i="68" s="1"/>
  <c r="AG89" i="68"/>
  <c r="AC89" i="68"/>
  <c r="AU71" i="68"/>
  <c r="AT71" i="68"/>
  <c r="AV71" i="68" s="1"/>
  <c r="AT70" i="68"/>
  <c r="AU70" i="68"/>
  <c r="AW70" i="68" s="1"/>
  <c r="AX70" i="68" s="1"/>
  <c r="AV70" i="68"/>
  <c r="AK119" i="68"/>
  <c r="AK60" i="68"/>
  <c r="AK90" i="68"/>
  <c r="AG30" i="68"/>
  <c r="AC30" i="68"/>
  <c r="AT7" i="68"/>
  <c r="AV7" i="68" s="1"/>
  <c r="AU7" i="68"/>
  <c r="AW7" i="68" s="1"/>
  <c r="AX7" i="68" s="1"/>
  <c r="AD58" i="68"/>
  <c r="AH58" i="68" s="1"/>
  <c r="AE58" i="68"/>
  <c r="AI58" i="68" s="1"/>
  <c r="AG58" i="68"/>
  <c r="AC58" i="68"/>
  <c r="AK88" i="68"/>
  <c r="AG28" i="68"/>
  <c r="AK117" i="68"/>
  <c r="AK58" i="68"/>
  <c r="AD28" i="68"/>
  <c r="AH28" i="68" s="1"/>
  <c r="AE28" i="68"/>
  <c r="AI28" i="68" s="1"/>
  <c r="AC28" i="68"/>
  <c r="AU8" i="68"/>
  <c r="AT8" i="68"/>
  <c r="AV8" i="68"/>
  <c r="AU10" i="68"/>
  <c r="AT10" i="68"/>
  <c r="AV10" i="68"/>
  <c r="AK57" i="68"/>
  <c r="AG27" i="68"/>
  <c r="AK87" i="68"/>
  <c r="AE27" i="68"/>
  <c r="AI27" i="68" s="1"/>
  <c r="AK116" i="68"/>
  <c r="AC27" i="68"/>
  <c r="AU11" i="68"/>
  <c r="AT11" i="68"/>
  <c r="AV11" i="68" s="1"/>
  <c r="AU13" i="68"/>
  <c r="AT13" i="68"/>
  <c r="AG57" i="68"/>
  <c r="AC57" i="68"/>
  <c r="AE57" i="68" s="1"/>
  <c r="AI57" i="68" s="1"/>
  <c r="AT37" i="68"/>
  <c r="AV37" i="68" s="1"/>
  <c r="AU37" i="68"/>
  <c r="AW37" i="68" s="1"/>
  <c r="AX37" i="68" s="1"/>
  <c r="AU46" i="68"/>
  <c r="AT46" i="68"/>
  <c r="AV46" i="68"/>
  <c r="AT43" i="68"/>
  <c r="AU43" i="68"/>
  <c r="AW43" i="68" s="1"/>
  <c r="AX43" i="68" s="1"/>
  <c r="AD90" i="68"/>
  <c r="AH90" i="68" s="1"/>
  <c r="AG90" i="68"/>
  <c r="AC90" i="68"/>
  <c r="AE90" i="68" s="1"/>
  <c r="AI90" i="68" s="1"/>
  <c r="AU69" i="68"/>
  <c r="AW69" i="68" s="1"/>
  <c r="AX69" i="68" s="1"/>
  <c r="AT69" i="68"/>
  <c r="AU74" i="68"/>
  <c r="AT74" i="68"/>
  <c r="AU68" i="68"/>
  <c r="AT68" i="68"/>
  <c r="AV68" i="68"/>
  <c r="AG87" i="68"/>
  <c r="AC87" i="68"/>
  <c r="AD87" i="68" s="1"/>
  <c r="AH87" i="68" s="1"/>
  <c r="AT75" i="68"/>
  <c r="AV75" i="68" s="1"/>
  <c r="AU75" i="68"/>
  <c r="AW75" i="68" s="1"/>
  <c r="AX75" i="68" s="1"/>
  <c r="AU67" i="68"/>
  <c r="AT67" i="68"/>
  <c r="AV67" i="68"/>
  <c r="AT76" i="68"/>
  <c r="AU76" i="68"/>
  <c r="AW76" i="68" s="1"/>
  <c r="AX76" i="68" s="1"/>
  <c r="AZ101" i="68"/>
  <c r="AY101" i="68"/>
  <c r="AE60" i="74"/>
  <c r="AI60" i="74" s="1"/>
  <c r="AE58" i="74"/>
  <c r="AI58" i="74" s="1"/>
  <c r="AV40" i="74"/>
  <c r="AW13" i="74"/>
  <c r="AX13" i="74" s="1"/>
  <c r="AZ13" i="74" s="1"/>
  <c r="AW103" i="74"/>
  <c r="AX103" i="74" s="1"/>
  <c r="AY103" i="74" s="1"/>
  <c r="AW99" i="74"/>
  <c r="AX99" i="74" s="1"/>
  <c r="AY99" i="74" s="1"/>
  <c r="AW45" i="74"/>
  <c r="AX45" i="74" s="1"/>
  <c r="AW46" i="74"/>
  <c r="AX46" i="74" s="1"/>
  <c r="AW105" i="74"/>
  <c r="AX105" i="74" s="1"/>
  <c r="AY105" i="74" s="1"/>
  <c r="AW11" i="74"/>
  <c r="AX11" i="74" s="1"/>
  <c r="AV41" i="74"/>
  <c r="AW100" i="74"/>
  <c r="AX100" i="74" s="1"/>
  <c r="AY100" i="74" s="1"/>
  <c r="AM117" i="74"/>
  <c r="AZ67" i="74"/>
  <c r="AY67" i="74"/>
  <c r="AX77" i="74"/>
  <c r="BE9" i="74"/>
  <c r="BF9" i="74" s="1"/>
  <c r="BD9" i="74"/>
  <c r="BE44" i="74"/>
  <c r="BF44" i="74" s="1"/>
  <c r="BD44" i="74"/>
  <c r="AZ40" i="74"/>
  <c r="AY40" i="74"/>
  <c r="AM116" i="74"/>
  <c r="AY45" i="74"/>
  <c r="AY46" i="74"/>
  <c r="AY8" i="74"/>
  <c r="AW101" i="74"/>
  <c r="AX101" i="74" s="1"/>
  <c r="AZ76" i="74"/>
  <c r="AY76" i="74"/>
  <c r="BD11" i="74"/>
  <c r="BE11" i="74"/>
  <c r="BF11" i="74" s="1"/>
  <c r="BD15" i="74"/>
  <c r="BE15" i="74"/>
  <c r="BF15" i="74" s="1"/>
  <c r="AM90" i="74"/>
  <c r="AY70" i="74"/>
  <c r="AZ70" i="74"/>
  <c r="AD116" i="74"/>
  <c r="AH116" i="74" s="1"/>
  <c r="AZ42" i="74"/>
  <c r="AY42" i="74"/>
  <c r="BD102" i="74"/>
  <c r="BE102" i="74"/>
  <c r="BF102" i="74" s="1"/>
  <c r="BD43" i="74"/>
  <c r="BE43" i="74"/>
  <c r="BF43" i="74" s="1"/>
  <c r="AV45" i="74"/>
  <c r="BE46" i="74"/>
  <c r="BF46" i="74" s="1"/>
  <c r="BD46" i="74"/>
  <c r="BE96" i="74"/>
  <c r="BF96" i="74" s="1"/>
  <c r="BD96" i="74"/>
  <c r="AW110" i="74"/>
  <c r="AY12" i="74"/>
  <c r="BE101" i="74"/>
  <c r="BF101" i="74" s="1"/>
  <c r="BD101" i="74"/>
  <c r="AE117" i="74"/>
  <c r="AI117" i="74" s="1"/>
  <c r="AY7" i="74"/>
  <c r="AY11" i="74"/>
  <c r="AM60" i="74"/>
  <c r="AY41" i="74"/>
  <c r="AZ41" i="74"/>
  <c r="AD57" i="74"/>
  <c r="AH57" i="74" s="1"/>
  <c r="AL59" i="74"/>
  <c r="AO59" i="74" s="1"/>
  <c r="AL89" i="74"/>
  <c r="AO89" i="74" s="1"/>
  <c r="AM118" i="74"/>
  <c r="AE29" i="74"/>
  <c r="AI29" i="74" s="1"/>
  <c r="BD37" i="74"/>
  <c r="BE37" i="74"/>
  <c r="BF37" i="74" s="1"/>
  <c r="AW51" i="74"/>
  <c r="AW44" i="74"/>
  <c r="AX44" i="74" s="1"/>
  <c r="BE104" i="74"/>
  <c r="BF104" i="74" s="1"/>
  <c r="BD104" i="74"/>
  <c r="BD14" i="74"/>
  <c r="BE14" i="74"/>
  <c r="BF14" i="74" s="1"/>
  <c r="AM87" i="74"/>
  <c r="AM58" i="74"/>
  <c r="AW97" i="74"/>
  <c r="AX97" i="74" s="1"/>
  <c r="AV9" i="74"/>
  <c r="AY13" i="74"/>
  <c r="AM89" i="74"/>
  <c r="AN89" i="74"/>
  <c r="AV37" i="74"/>
  <c r="AV44" i="74"/>
  <c r="AV102" i="74"/>
  <c r="AW104" i="74"/>
  <c r="AX104" i="74" s="1"/>
  <c r="AV10" i="74"/>
  <c r="AV14" i="74"/>
  <c r="AM57" i="74"/>
  <c r="BD39" i="74"/>
  <c r="BE39" i="74"/>
  <c r="BF39" i="74" s="1"/>
  <c r="AW43" i="74"/>
  <c r="AX43" i="74" s="1"/>
  <c r="AY73" i="74"/>
  <c r="AZ73" i="74"/>
  <c r="AV8" i="74"/>
  <c r="AZ8" i="74" s="1"/>
  <c r="AV12" i="74"/>
  <c r="AZ12" i="74" s="1"/>
  <c r="BD100" i="74"/>
  <c r="BE100" i="74"/>
  <c r="BF100" i="74" s="1"/>
  <c r="BD105" i="74"/>
  <c r="BE105" i="74"/>
  <c r="BF105" i="74" s="1"/>
  <c r="BE7" i="74"/>
  <c r="BF7" i="74" s="1"/>
  <c r="BD7" i="74"/>
  <c r="AW21" i="74"/>
  <c r="AV11" i="74"/>
  <c r="AZ11" i="74" s="1"/>
  <c r="AL60" i="74"/>
  <c r="AO60" i="74" s="1"/>
  <c r="AL90" i="74"/>
  <c r="AO90" i="74" s="1"/>
  <c r="AL119" i="74"/>
  <c r="AN119" i="74" s="1"/>
  <c r="AE30" i="74"/>
  <c r="AI30" i="74" s="1"/>
  <c r="AZ38" i="74"/>
  <c r="AY38" i="74"/>
  <c r="BD77" i="74"/>
  <c r="AM88" i="74"/>
  <c r="BD97" i="74"/>
  <c r="BE97" i="74"/>
  <c r="BF97" i="74" s="1"/>
  <c r="AY72" i="74"/>
  <c r="AZ72" i="74"/>
  <c r="BD16" i="74"/>
  <c r="BE16" i="74"/>
  <c r="BF16" i="74" s="1"/>
  <c r="BE40" i="74"/>
  <c r="BF40" i="74" s="1"/>
  <c r="BD40" i="74"/>
  <c r="BE99" i="74"/>
  <c r="BF99" i="74" s="1"/>
  <c r="BD99" i="74"/>
  <c r="AY10" i="74"/>
  <c r="AZ10" i="74"/>
  <c r="AL58" i="74"/>
  <c r="AO58" i="74" s="1"/>
  <c r="AL88" i="74"/>
  <c r="AO88" i="74" s="1"/>
  <c r="AL117" i="74"/>
  <c r="AO117" i="74" s="1"/>
  <c r="AE28" i="74"/>
  <c r="AI28" i="74" s="1"/>
  <c r="AV97" i="74"/>
  <c r="AW9" i="74"/>
  <c r="AX9" i="74" s="1"/>
  <c r="BE13" i="74"/>
  <c r="BF13" i="74" s="1"/>
  <c r="BD13" i="74"/>
  <c r="AM59" i="74"/>
  <c r="AY71" i="74"/>
  <c r="AZ71" i="74"/>
  <c r="AW37" i="74"/>
  <c r="AX37" i="74" s="1"/>
  <c r="BE103" i="74"/>
  <c r="BF103" i="74" s="1"/>
  <c r="BD103" i="74"/>
  <c r="AW16" i="74"/>
  <c r="AX16" i="74" s="1"/>
  <c r="BE42" i="74"/>
  <c r="BF42" i="74" s="1"/>
  <c r="BD42" i="74"/>
  <c r="AV99" i="74"/>
  <c r="AV98" i="74"/>
  <c r="AW102" i="74"/>
  <c r="AX102" i="74" s="1"/>
  <c r="BD10" i="74"/>
  <c r="BE10" i="74"/>
  <c r="BF10" i="74" s="1"/>
  <c r="AL57" i="74"/>
  <c r="AN57" i="74" s="1"/>
  <c r="AL87" i="74"/>
  <c r="AO87" i="74" s="1"/>
  <c r="AL116" i="74"/>
  <c r="AN116" i="74" s="1"/>
  <c r="AW39" i="74"/>
  <c r="AX39" i="74" s="1"/>
  <c r="BD45" i="74"/>
  <c r="BE45" i="74"/>
  <c r="BF45" i="74" s="1"/>
  <c r="AV46" i="74"/>
  <c r="AV96" i="74"/>
  <c r="AZ96" i="74" s="1"/>
  <c r="BD8" i="74"/>
  <c r="BE8" i="74"/>
  <c r="BF8" i="74" s="1"/>
  <c r="BD12" i="74"/>
  <c r="BE12" i="74"/>
  <c r="BF12" i="74" s="1"/>
  <c r="AV101" i="74"/>
  <c r="AV100" i="74"/>
  <c r="AV105" i="74"/>
  <c r="AZ105" i="74" s="1"/>
  <c r="AV7" i="74"/>
  <c r="AZ7" i="74" s="1"/>
  <c r="AW15" i="74"/>
  <c r="AX15" i="74" s="1"/>
  <c r="AM119" i="74"/>
  <c r="AD30" i="74"/>
  <c r="AH30" i="74" s="1"/>
  <c r="BE38" i="74"/>
  <c r="BF38" i="74" s="1"/>
  <c r="BD38" i="74"/>
  <c r="BE41" i="74"/>
  <c r="BF41" i="74" s="1"/>
  <c r="BD41" i="74"/>
  <c r="BD98" i="74" l="1"/>
  <c r="AW98" i="74"/>
  <c r="AX98" i="74" s="1"/>
  <c r="AX106" i="75"/>
  <c r="AZ103" i="75"/>
  <c r="AZ106" i="75" s="1"/>
  <c r="AN118" i="75"/>
  <c r="AN59" i="74"/>
  <c r="AX17" i="74"/>
  <c r="AZ103" i="74"/>
  <c r="BA67" i="75"/>
  <c r="BA69" i="75"/>
  <c r="BA74" i="75"/>
  <c r="BA70" i="75"/>
  <c r="BC70" i="75"/>
  <c r="BA73" i="75"/>
  <c r="BC69" i="75"/>
  <c r="BC71" i="75"/>
  <c r="BC67" i="75"/>
  <c r="BC72" i="75"/>
  <c r="BC75" i="75"/>
  <c r="BC73" i="75"/>
  <c r="BC76" i="75"/>
  <c r="BC68" i="75"/>
  <c r="BA71" i="75"/>
  <c r="BA72" i="75"/>
  <c r="BA75" i="75"/>
  <c r="BA68" i="75"/>
  <c r="AD118" i="74"/>
  <c r="AH118" i="74" s="1"/>
  <c r="AL118" i="74"/>
  <c r="AO118" i="74" s="1"/>
  <c r="AD119" i="74"/>
  <c r="AH119" i="74" s="1"/>
  <c r="AO119" i="74"/>
  <c r="BI47" i="75"/>
  <c r="BB46" i="75"/>
  <c r="BB44" i="75"/>
  <c r="BB42" i="75"/>
  <c r="BB40" i="75"/>
  <c r="BB39" i="75"/>
  <c r="BB45" i="75"/>
  <c r="BB43" i="75"/>
  <c r="BB38" i="75"/>
  <c r="BB37" i="75"/>
  <c r="BB41" i="75"/>
  <c r="AX110" i="75"/>
  <c r="AY110" i="75"/>
  <c r="BI77" i="75"/>
  <c r="BB69" i="75"/>
  <c r="BB74" i="75"/>
  <c r="BB76" i="75"/>
  <c r="BB68" i="75"/>
  <c r="BB67" i="75"/>
  <c r="BB73" i="75"/>
  <c r="BB72" i="75"/>
  <c r="BB71" i="75"/>
  <c r="BB70" i="75"/>
  <c r="BB75" i="75"/>
  <c r="BC74" i="75"/>
  <c r="AY17" i="75"/>
  <c r="AR18" i="75" s="1"/>
  <c r="AZ17" i="75"/>
  <c r="AV18" i="75" s="1"/>
  <c r="AX21" i="75"/>
  <c r="AY21" i="75"/>
  <c r="AY47" i="75"/>
  <c r="AR48" i="75" s="1"/>
  <c r="AY106" i="75"/>
  <c r="AW81" i="68"/>
  <c r="BE67" i="68"/>
  <c r="BF67" i="68" s="1"/>
  <c r="BD67" i="68"/>
  <c r="AW74" i="68"/>
  <c r="AX74" i="68" s="1"/>
  <c r="AZ10" i="68"/>
  <c r="BE8" i="68"/>
  <c r="BF8" i="68" s="1"/>
  <c r="BD8" i="68"/>
  <c r="AY73" i="68"/>
  <c r="AZ73" i="68"/>
  <c r="AZ76" i="68"/>
  <c r="AY76" i="68"/>
  <c r="AW67" i="68"/>
  <c r="AX67" i="68" s="1"/>
  <c r="BE68" i="68"/>
  <c r="BF68" i="68" s="1"/>
  <c r="BD68" i="68"/>
  <c r="AV69" i="68"/>
  <c r="BE43" i="68"/>
  <c r="BF43" i="68" s="1"/>
  <c r="BD43" i="68"/>
  <c r="AW46" i="68"/>
  <c r="AX46" i="68" s="1"/>
  <c r="AW13" i="68"/>
  <c r="AX13" i="68" s="1"/>
  <c r="AL116" i="68"/>
  <c r="AO116" i="68" s="1"/>
  <c r="AL87" i="68"/>
  <c r="AN87" i="68" s="1"/>
  <c r="AL57" i="68"/>
  <c r="AN57" i="68" s="1"/>
  <c r="AO87" i="68"/>
  <c r="AM87" i="68"/>
  <c r="AW10" i="68"/>
  <c r="AX10" i="68" s="1"/>
  <c r="BE10" i="68"/>
  <c r="BF10" i="68" s="1"/>
  <c r="BD10" i="68"/>
  <c r="AW8" i="68"/>
  <c r="AX8" i="68" s="1"/>
  <c r="AX17" i="68" s="1"/>
  <c r="AM58" i="68"/>
  <c r="AD30" i="68"/>
  <c r="AH30" i="68" s="1"/>
  <c r="AL90" i="68"/>
  <c r="AO90" i="68" s="1"/>
  <c r="AL60" i="68"/>
  <c r="AL119" i="68"/>
  <c r="AN119" i="68" s="1"/>
  <c r="AE30" i="68"/>
  <c r="AI30" i="68" s="1"/>
  <c r="BE70" i="68"/>
  <c r="BF70" i="68" s="1"/>
  <c r="BD70" i="68"/>
  <c r="AV41" i="68"/>
  <c r="AY39" i="68"/>
  <c r="AZ39" i="68"/>
  <c r="BE15" i="68"/>
  <c r="BF15" i="68" s="1"/>
  <c r="BD15" i="68"/>
  <c r="BD72" i="68"/>
  <c r="BE72" i="68"/>
  <c r="BF72" i="68" s="1"/>
  <c r="BE73" i="68"/>
  <c r="BF73" i="68" s="1"/>
  <c r="BD73" i="68"/>
  <c r="BE40" i="68"/>
  <c r="BF40" i="68" s="1"/>
  <c r="BD40" i="68"/>
  <c r="AY106" i="68"/>
  <c r="AR107" i="68" s="1"/>
  <c r="AV76" i="68"/>
  <c r="BE76" i="68"/>
  <c r="BF76" i="68" s="1"/>
  <c r="BD76" i="68"/>
  <c r="AE87" i="68"/>
  <c r="AI87" i="68" s="1"/>
  <c r="AW68" i="68"/>
  <c r="AX68" i="68" s="1"/>
  <c r="BE69" i="68"/>
  <c r="BF69" i="68" s="1"/>
  <c r="BD69" i="68"/>
  <c r="AV43" i="68"/>
  <c r="AD57" i="68"/>
  <c r="AH57" i="68" s="1"/>
  <c r="AD27" i="68"/>
  <c r="AH27" i="68" s="1"/>
  <c r="AL88" i="68"/>
  <c r="AO88" i="68" s="1"/>
  <c r="AL58" i="68"/>
  <c r="AN58" i="68" s="1"/>
  <c r="AL117" i="68"/>
  <c r="AO117" i="68" s="1"/>
  <c r="AM117" i="68"/>
  <c r="AM119" i="68"/>
  <c r="BE41" i="68"/>
  <c r="BF41" i="68" s="1"/>
  <c r="BD41" i="68"/>
  <c r="BE39" i="68"/>
  <c r="BF39" i="68" s="1"/>
  <c r="BD39" i="68"/>
  <c r="AW15" i="68"/>
  <c r="AX15" i="68" s="1"/>
  <c r="AW72" i="68"/>
  <c r="AX72" i="68" s="1"/>
  <c r="AY110" i="68"/>
  <c r="AX110" i="68"/>
  <c r="AE60" i="68"/>
  <c r="AI60" i="68" s="1"/>
  <c r="BE12" i="68"/>
  <c r="BF12" i="68" s="1"/>
  <c r="BD12" i="68"/>
  <c r="AM59" i="68"/>
  <c r="AO59" i="68"/>
  <c r="BE45" i="68"/>
  <c r="BF45" i="68" s="1"/>
  <c r="BD45" i="68"/>
  <c r="AW16" i="68"/>
  <c r="AX16" i="68" s="1"/>
  <c r="AZ7" i="68"/>
  <c r="AY7" i="68"/>
  <c r="AM90" i="68"/>
  <c r="AN90" i="68"/>
  <c r="BE71" i="68"/>
  <c r="BF71" i="68" s="1"/>
  <c r="BD71" i="68"/>
  <c r="BE44" i="68"/>
  <c r="BF44" i="68" s="1"/>
  <c r="BD44" i="68"/>
  <c r="AY41" i="68"/>
  <c r="AZ41" i="68"/>
  <c r="AY38" i="68"/>
  <c r="AZ38" i="68"/>
  <c r="BE9" i="68"/>
  <c r="BF9" i="68" s="1"/>
  <c r="BD9" i="68"/>
  <c r="AY12" i="68"/>
  <c r="AM118" i="68"/>
  <c r="AZ42" i="68"/>
  <c r="AY42" i="68"/>
  <c r="AZ45" i="68"/>
  <c r="AY45" i="68"/>
  <c r="BD16" i="68"/>
  <c r="BE16" i="68"/>
  <c r="BF16" i="68" s="1"/>
  <c r="AY75" i="68"/>
  <c r="AZ75" i="68"/>
  <c r="AY37" i="68"/>
  <c r="AZ37" i="68"/>
  <c r="BE11" i="68"/>
  <c r="BF11" i="68" s="1"/>
  <c r="BD11" i="68"/>
  <c r="AM116" i="68"/>
  <c r="AO57" i="68"/>
  <c r="AM57" i="68"/>
  <c r="BE75" i="68"/>
  <c r="BF75" i="68" s="1"/>
  <c r="BD75" i="68"/>
  <c r="BE46" i="68"/>
  <c r="BF46" i="68" s="1"/>
  <c r="BD46" i="68"/>
  <c r="BE37" i="68"/>
  <c r="BF37" i="68" s="1"/>
  <c r="AW51" i="68"/>
  <c r="BD37" i="68"/>
  <c r="AW11" i="68"/>
  <c r="AX11" i="68" s="1"/>
  <c r="BE7" i="68"/>
  <c r="BF7" i="68" s="1"/>
  <c r="AW21" i="68"/>
  <c r="BD7" i="68"/>
  <c r="AM60" i="68"/>
  <c r="AO60" i="68"/>
  <c r="AN60" i="68"/>
  <c r="AW71" i="68"/>
  <c r="AX71" i="68" s="1"/>
  <c r="AW44" i="68"/>
  <c r="AX44" i="68" s="1"/>
  <c r="AY40" i="68"/>
  <c r="AZ40" i="68"/>
  <c r="BD38" i="68"/>
  <c r="BE38" i="68"/>
  <c r="BF38" i="68" s="1"/>
  <c r="AZ106" i="68"/>
  <c r="AV107" i="68" s="1"/>
  <c r="AZ14" i="68"/>
  <c r="AY14" i="68"/>
  <c r="AW9" i="68"/>
  <c r="AX9" i="68" s="1"/>
  <c r="AE29" i="68"/>
  <c r="AI29" i="68" s="1"/>
  <c r="AL89" i="68"/>
  <c r="AN89" i="68" s="1"/>
  <c r="AL118" i="68"/>
  <c r="AN118" i="68" s="1"/>
  <c r="AL59" i="68"/>
  <c r="AN59" i="68" s="1"/>
  <c r="AM89" i="68"/>
  <c r="BE42" i="68"/>
  <c r="BF42" i="68" s="1"/>
  <c r="BD42" i="68"/>
  <c r="AV74" i="68"/>
  <c r="BE74" i="68"/>
  <c r="BF74" i="68" s="1"/>
  <c r="BD74" i="68"/>
  <c r="AZ69" i="68"/>
  <c r="AY69" i="68"/>
  <c r="AZ43" i="68"/>
  <c r="AY43" i="68"/>
  <c r="AV13" i="68"/>
  <c r="BE13" i="68"/>
  <c r="BF13" i="68" s="1"/>
  <c r="BD13" i="68"/>
  <c r="AM88" i="68"/>
  <c r="AN88" i="68"/>
  <c r="AZ70" i="68"/>
  <c r="AY70" i="68"/>
  <c r="BE14" i="68"/>
  <c r="BF14" i="68" s="1"/>
  <c r="BD14" i="68"/>
  <c r="AV12" i="68"/>
  <c r="AD29" i="68"/>
  <c r="AH29" i="68" s="1"/>
  <c r="AV45" i="68"/>
  <c r="AV16" i="68"/>
  <c r="AO57" i="74"/>
  <c r="AZ45" i="74"/>
  <c r="BD17" i="74"/>
  <c r="AX21" i="74" s="1"/>
  <c r="AN58" i="74"/>
  <c r="AN60" i="74"/>
  <c r="AZ77" i="74"/>
  <c r="AV78" i="74" s="1"/>
  <c r="BB75" i="74" s="1"/>
  <c r="AN87" i="74"/>
  <c r="AY39" i="74"/>
  <c r="AZ39" i="74"/>
  <c r="AX81" i="74"/>
  <c r="AY81" i="74"/>
  <c r="BI77" i="74"/>
  <c r="BB68" i="74"/>
  <c r="BB74" i="74"/>
  <c r="AZ9" i="74"/>
  <c r="AY9" i="74"/>
  <c r="AY43" i="74"/>
  <c r="AZ43" i="74"/>
  <c r="AY101" i="74"/>
  <c r="AZ101" i="74"/>
  <c r="AZ46" i="74"/>
  <c r="AY77" i="74"/>
  <c r="AR78" i="74" s="1"/>
  <c r="AY102" i="74"/>
  <c r="AZ102" i="74"/>
  <c r="AY37" i="74"/>
  <c r="AZ37" i="74"/>
  <c r="AX47" i="74"/>
  <c r="AZ99" i="74"/>
  <c r="AZ100" i="74"/>
  <c r="AZ14" i="74"/>
  <c r="AZ44" i="74"/>
  <c r="AY44" i="74"/>
  <c r="BD106" i="74"/>
  <c r="AN90" i="74"/>
  <c r="AN117" i="74"/>
  <c r="AN88" i="74"/>
  <c r="BB73" i="74"/>
  <c r="AY104" i="74"/>
  <c r="AZ104" i="74"/>
  <c r="AZ97" i="74"/>
  <c r="AY97" i="74"/>
  <c r="AO116" i="74"/>
  <c r="AZ15" i="74"/>
  <c r="AY15" i="74"/>
  <c r="AY16" i="74"/>
  <c r="AZ16" i="74"/>
  <c r="AY98" i="74"/>
  <c r="AZ98" i="74"/>
  <c r="BD47" i="74"/>
  <c r="AX106" i="74"/>
  <c r="BB67" i="74"/>
  <c r="AR107" i="75" l="1"/>
  <c r="BA103" i="75" s="1"/>
  <c r="AV107" i="75"/>
  <c r="BI106" i="75" s="1"/>
  <c r="AN116" i="68"/>
  <c r="BA77" i="75"/>
  <c r="AS81" i="75" s="1"/>
  <c r="AT81" i="75" s="1"/>
  <c r="BC77" i="75"/>
  <c r="AQ81" i="75" s="1"/>
  <c r="AN117" i="68"/>
  <c r="AN118" i="74"/>
  <c r="AY106" i="74"/>
  <c r="AR107" i="74" s="1"/>
  <c r="BA96" i="74" s="1"/>
  <c r="BC98" i="75"/>
  <c r="BB102" i="75"/>
  <c r="BC101" i="75"/>
  <c r="BA15" i="75"/>
  <c r="BC11" i="75"/>
  <c r="BA14" i="75"/>
  <c r="BA11" i="75"/>
  <c r="BC14" i="75"/>
  <c r="BC12" i="75"/>
  <c r="BC15" i="75"/>
  <c r="BA12" i="75"/>
  <c r="BA7" i="75"/>
  <c r="BC7" i="75"/>
  <c r="BC10" i="75"/>
  <c r="BA16" i="75"/>
  <c r="BA8" i="75"/>
  <c r="BC13" i="75"/>
  <c r="BC16" i="75"/>
  <c r="BA13" i="75"/>
  <c r="BC9" i="75"/>
  <c r="BA10" i="75"/>
  <c r="BA9" i="75"/>
  <c r="BC8" i="75"/>
  <c r="BB77" i="75"/>
  <c r="BC37" i="75"/>
  <c r="BC46" i="75"/>
  <c r="BC45" i="75"/>
  <c r="BC44" i="75"/>
  <c r="BC42" i="75"/>
  <c r="BA46" i="75"/>
  <c r="BA42" i="75"/>
  <c r="BA37" i="75"/>
  <c r="BA45" i="75"/>
  <c r="BA44" i="75"/>
  <c r="BA43" i="75"/>
  <c r="BA39" i="75"/>
  <c r="BA41" i="75"/>
  <c r="BA40" i="75"/>
  <c r="BC43" i="75"/>
  <c r="BA38" i="75"/>
  <c r="BC38" i="75"/>
  <c r="BC41" i="75"/>
  <c r="BC40" i="75"/>
  <c r="BC39" i="75"/>
  <c r="BB47" i="75"/>
  <c r="BA102" i="75"/>
  <c r="BA96" i="75"/>
  <c r="BB12" i="75"/>
  <c r="BB15" i="75"/>
  <c r="BB14" i="75"/>
  <c r="BB11" i="75"/>
  <c r="BB10" i="75"/>
  <c r="BB13" i="75"/>
  <c r="BB9" i="75"/>
  <c r="BB7" i="75"/>
  <c r="BB16" i="75"/>
  <c r="BB8" i="75"/>
  <c r="AY71" i="68"/>
  <c r="AZ71" i="68"/>
  <c r="BD47" i="68"/>
  <c r="AY9" i="68"/>
  <c r="AZ12" i="68"/>
  <c r="AO119" i="68"/>
  <c r="AZ68" i="68"/>
  <c r="AY68" i="68"/>
  <c r="AY10" i="68"/>
  <c r="BD17" i="68"/>
  <c r="BD77" i="68"/>
  <c r="AY72" i="68"/>
  <c r="AZ72" i="68"/>
  <c r="BA97" i="68"/>
  <c r="BA98" i="68"/>
  <c r="BA102" i="68"/>
  <c r="BA99" i="68"/>
  <c r="BA105" i="68"/>
  <c r="BA104" i="68"/>
  <c r="BA96" i="68"/>
  <c r="BA101" i="68"/>
  <c r="BA103" i="68"/>
  <c r="BA100" i="68"/>
  <c r="AY8" i="68"/>
  <c r="AZ8" i="68"/>
  <c r="AY67" i="68"/>
  <c r="AX77" i="68"/>
  <c r="AZ67" i="68"/>
  <c r="AZ77" i="68" s="1"/>
  <c r="AV78" i="68" s="1"/>
  <c r="BB71" i="68" s="1"/>
  <c r="AO89" i="68"/>
  <c r="BI106" i="68"/>
  <c r="BC102" i="68"/>
  <c r="BB97" i="68"/>
  <c r="BB102" i="68"/>
  <c r="BC97" i="68"/>
  <c r="BC98" i="68"/>
  <c r="BB98" i="68"/>
  <c r="BB99" i="68"/>
  <c r="BB96" i="68"/>
  <c r="BB103" i="68"/>
  <c r="BB105" i="68"/>
  <c r="BB104" i="68"/>
  <c r="BC96" i="68"/>
  <c r="BB101" i="68"/>
  <c r="BC103" i="68"/>
  <c r="BB100" i="68"/>
  <c r="BC104" i="68"/>
  <c r="BC105" i="68"/>
  <c r="BC100" i="68"/>
  <c r="BC99" i="68"/>
  <c r="BC101" i="68"/>
  <c r="AY15" i="68"/>
  <c r="AZ15" i="68"/>
  <c r="AY13" i="68"/>
  <c r="AZ13" i="68"/>
  <c r="AZ44" i="68"/>
  <c r="AZ47" i="68" s="1"/>
  <c r="AV48" i="68" s="1"/>
  <c r="AY44" i="68"/>
  <c r="AY47" i="68" s="1"/>
  <c r="AR48" i="68" s="1"/>
  <c r="AY11" i="68"/>
  <c r="AZ11" i="68"/>
  <c r="AX47" i="68"/>
  <c r="AO118" i="68"/>
  <c r="AZ16" i="68"/>
  <c r="AY16" i="68"/>
  <c r="AO58" i="68"/>
  <c r="AY46" i="68"/>
  <c r="AZ46" i="68"/>
  <c r="AY77" i="68"/>
  <c r="AR78" i="68" s="1"/>
  <c r="BC71" i="68" s="1"/>
  <c r="AZ74" i="68"/>
  <c r="AY74" i="68"/>
  <c r="AZ9" i="68"/>
  <c r="AZ17" i="74"/>
  <c r="AV18" i="74" s="1"/>
  <c r="BB12" i="74" s="1"/>
  <c r="AZ106" i="74"/>
  <c r="AV107" i="74" s="1"/>
  <c r="BB100" i="74" s="1"/>
  <c r="BB70" i="74"/>
  <c r="BB71" i="74"/>
  <c r="BB72" i="74"/>
  <c r="BB76" i="74"/>
  <c r="BB69" i="74"/>
  <c r="AY21" i="74"/>
  <c r="AY17" i="74"/>
  <c r="AR18" i="74" s="1"/>
  <c r="BA10" i="74" s="1"/>
  <c r="BB11" i="74"/>
  <c r="BB8" i="74"/>
  <c r="BB15" i="74"/>
  <c r="BA103" i="74"/>
  <c r="BC14" i="74"/>
  <c r="BC13" i="74"/>
  <c r="BA15" i="74"/>
  <c r="BA16" i="74"/>
  <c r="AY110" i="74"/>
  <c r="AX110" i="74"/>
  <c r="AX51" i="74"/>
  <c r="AY51" i="74"/>
  <c r="BA75" i="74"/>
  <c r="BC69" i="74"/>
  <c r="BA68" i="74"/>
  <c r="BC74" i="74"/>
  <c r="BC75" i="74"/>
  <c r="BC68" i="74"/>
  <c r="BA74" i="74"/>
  <c r="BA69" i="74"/>
  <c r="BA76" i="74"/>
  <c r="BC70" i="74"/>
  <c r="BC73" i="74"/>
  <c r="BC72" i="74"/>
  <c r="BC76" i="74"/>
  <c r="BA70" i="74"/>
  <c r="BC67" i="74"/>
  <c r="BA72" i="74"/>
  <c r="BC71" i="74"/>
  <c r="BA67" i="74"/>
  <c r="BA73" i="74"/>
  <c r="BA71" i="74"/>
  <c r="BB77" i="74"/>
  <c r="AZ47" i="74"/>
  <c r="AV48" i="74" s="1"/>
  <c r="AY47" i="74"/>
  <c r="AR48" i="74" s="1"/>
  <c r="BA99" i="75" l="1"/>
  <c r="BC97" i="75"/>
  <c r="BC103" i="75"/>
  <c r="BB98" i="75"/>
  <c r="BB105" i="75"/>
  <c r="BC96" i="75"/>
  <c r="BB103" i="75"/>
  <c r="BB101" i="75"/>
  <c r="BC99" i="75"/>
  <c r="BB99" i="75"/>
  <c r="BC104" i="75"/>
  <c r="BA100" i="75"/>
  <c r="BA98" i="75"/>
  <c r="BC100" i="75"/>
  <c r="BC102" i="75"/>
  <c r="BB97" i="75"/>
  <c r="BB96" i="75"/>
  <c r="BC105" i="75"/>
  <c r="BB100" i="75"/>
  <c r="BB104" i="75"/>
  <c r="BA104" i="75"/>
  <c r="BA105" i="75"/>
  <c r="BA97" i="75"/>
  <c r="BA101" i="75"/>
  <c r="AR81" i="75"/>
  <c r="BJ68" i="75" s="1"/>
  <c r="AZ81" i="75"/>
  <c r="AU81" i="75"/>
  <c r="BA8" i="74"/>
  <c r="BC12" i="74"/>
  <c r="BB9" i="74"/>
  <c r="BC8" i="74"/>
  <c r="BB14" i="74"/>
  <c r="BC9" i="74"/>
  <c r="BA14" i="74"/>
  <c r="BC11" i="74"/>
  <c r="BA13" i="74"/>
  <c r="BB7" i="74"/>
  <c r="BC16" i="74"/>
  <c r="BC10" i="74"/>
  <c r="BA12" i="74"/>
  <c r="BA11" i="74"/>
  <c r="BB10" i="74"/>
  <c r="BB13" i="74"/>
  <c r="BC98" i="74"/>
  <c r="BI106" i="74"/>
  <c r="BA98" i="74"/>
  <c r="BC105" i="74"/>
  <c r="BB104" i="74"/>
  <c r="BB101" i="74"/>
  <c r="BA101" i="74"/>
  <c r="BA99" i="74"/>
  <c r="BA104" i="74"/>
  <c r="BA100" i="74"/>
  <c r="BA97" i="74"/>
  <c r="BA105" i="74"/>
  <c r="BB97" i="74"/>
  <c r="BC100" i="74"/>
  <c r="BB99" i="74"/>
  <c r="BC104" i="74"/>
  <c r="BB98" i="74"/>
  <c r="BB103" i="74"/>
  <c r="BA102" i="74"/>
  <c r="BB17" i="75"/>
  <c r="BC47" i="75"/>
  <c r="AQ51" i="75" s="1"/>
  <c r="BA47" i="75"/>
  <c r="AS51" i="75" s="1"/>
  <c r="BC17" i="75"/>
  <c r="AQ21" i="75" s="1"/>
  <c r="BA17" i="75"/>
  <c r="AS21" i="75" s="1"/>
  <c r="AT21" i="75" s="1"/>
  <c r="BI47" i="68"/>
  <c r="BB39" i="68"/>
  <c r="BB42" i="68"/>
  <c r="BB45" i="68"/>
  <c r="BB38" i="68"/>
  <c r="BB40" i="68"/>
  <c r="BB37" i="68"/>
  <c r="BB43" i="68"/>
  <c r="BB41" i="68"/>
  <c r="BB46" i="68"/>
  <c r="BB44" i="68"/>
  <c r="BC41" i="68"/>
  <c r="BA45" i="68"/>
  <c r="BA40" i="68"/>
  <c r="BC39" i="68"/>
  <c r="BC40" i="68"/>
  <c r="BC45" i="68"/>
  <c r="BC37" i="68"/>
  <c r="BA43" i="68"/>
  <c r="BA39" i="68"/>
  <c r="BA41" i="68"/>
  <c r="BA42" i="68"/>
  <c r="BA38" i="68"/>
  <c r="BC42" i="68"/>
  <c r="BC43" i="68"/>
  <c r="BC38" i="68"/>
  <c r="BA37" i="68"/>
  <c r="BA44" i="68"/>
  <c r="BC46" i="68"/>
  <c r="BC44" i="68"/>
  <c r="BA46" i="68"/>
  <c r="BB72" i="68"/>
  <c r="BB74" i="68"/>
  <c r="BC106" i="68"/>
  <c r="BB106" i="68"/>
  <c r="BA67" i="68"/>
  <c r="AY17" i="68"/>
  <c r="AR18" i="68" s="1"/>
  <c r="BA106" i="68"/>
  <c r="AS110" i="68" s="1"/>
  <c r="BC72" i="68"/>
  <c r="BB68" i="68"/>
  <c r="BC67" i="68"/>
  <c r="BI77" i="68"/>
  <c r="BB73" i="68"/>
  <c r="BB75" i="68"/>
  <c r="BB76" i="68"/>
  <c r="BB70" i="68"/>
  <c r="BB69" i="68"/>
  <c r="BA72" i="68"/>
  <c r="AY81" i="68"/>
  <c r="AX81" i="68"/>
  <c r="BA68" i="68"/>
  <c r="AZ17" i="68"/>
  <c r="AV18" i="68" s="1"/>
  <c r="BA71" i="68"/>
  <c r="BA74" i="68"/>
  <c r="AX21" i="68"/>
  <c r="AY21" i="68"/>
  <c r="BC76" i="68"/>
  <c r="BA70" i="68"/>
  <c r="BC73" i="68"/>
  <c r="BA69" i="68"/>
  <c r="BA73" i="68"/>
  <c r="BA76" i="68"/>
  <c r="BA75" i="68"/>
  <c r="BC70" i="68"/>
  <c r="BC75" i="68"/>
  <c r="BC69" i="68"/>
  <c r="BC74" i="68"/>
  <c r="BB67" i="68"/>
  <c r="BB77" i="68" s="1"/>
  <c r="BC68" i="68"/>
  <c r="AX51" i="68"/>
  <c r="AY51" i="68"/>
  <c r="BB105" i="74"/>
  <c r="BC97" i="74"/>
  <c r="BB102" i="74"/>
  <c r="BC102" i="74"/>
  <c r="BC103" i="74"/>
  <c r="BB96" i="74"/>
  <c r="BC101" i="74"/>
  <c r="BC99" i="74"/>
  <c r="BC96" i="74"/>
  <c r="BC15" i="74"/>
  <c r="BA9" i="74"/>
  <c r="BA7" i="74"/>
  <c r="BC7" i="74"/>
  <c r="BB16" i="74"/>
  <c r="BA77" i="74"/>
  <c r="AS81" i="74" s="1"/>
  <c r="BC77" i="74"/>
  <c r="BA40" i="74"/>
  <c r="BC40" i="74"/>
  <c r="BA45" i="74"/>
  <c r="BC46" i="74"/>
  <c r="BA41" i="74"/>
  <c r="BA42" i="74"/>
  <c r="BA38" i="74"/>
  <c r="BC42" i="74"/>
  <c r="BC38" i="74"/>
  <c r="BC41" i="74"/>
  <c r="BC45" i="74"/>
  <c r="BA46" i="74"/>
  <c r="BC39" i="74"/>
  <c r="BC43" i="74"/>
  <c r="BC37" i="74"/>
  <c r="BA39" i="74"/>
  <c r="BA44" i="74"/>
  <c r="BC44" i="74"/>
  <c r="BA43" i="74"/>
  <c r="BA37" i="74"/>
  <c r="BI47" i="74"/>
  <c r="BB42" i="74"/>
  <c r="BB41" i="74"/>
  <c r="BB38" i="74"/>
  <c r="BB40" i="74"/>
  <c r="BB45" i="74"/>
  <c r="BB46" i="74"/>
  <c r="BB39" i="74"/>
  <c r="BB43" i="74"/>
  <c r="BB37" i="74"/>
  <c r="BB44" i="74"/>
  <c r="BC106" i="75" l="1"/>
  <c r="BA106" i="75"/>
  <c r="AS110" i="75" s="1"/>
  <c r="BB106" i="75"/>
  <c r="BJ73" i="75"/>
  <c r="BL73" i="75" s="1"/>
  <c r="AS89" i="75"/>
  <c r="AV81" i="75"/>
  <c r="BJ76" i="75"/>
  <c r="BL76" i="75" s="1"/>
  <c r="AS87" i="75"/>
  <c r="AX87" i="75" s="1"/>
  <c r="BJ69" i="75"/>
  <c r="BL69" i="75" s="1"/>
  <c r="BJ70" i="75"/>
  <c r="BK70" i="75" s="1"/>
  <c r="AS90" i="75"/>
  <c r="AT90" i="75" s="1"/>
  <c r="AV90" i="75" s="1"/>
  <c r="AZ90" i="75" s="1"/>
  <c r="BJ67" i="75"/>
  <c r="BL67" i="75" s="1"/>
  <c r="AS88" i="75"/>
  <c r="BJ75" i="75"/>
  <c r="BL75" i="75" s="1"/>
  <c r="BJ71" i="75"/>
  <c r="BK71" i="75" s="1"/>
  <c r="BJ74" i="75"/>
  <c r="BK74" i="75" s="1"/>
  <c r="BJ72" i="75"/>
  <c r="BL72" i="75" s="1"/>
  <c r="BA17" i="74"/>
  <c r="AS21" i="74" s="1"/>
  <c r="BB17" i="74"/>
  <c r="BC17" i="74"/>
  <c r="AQ21" i="74" s="1"/>
  <c r="AR21" i="74" s="1"/>
  <c r="BA106" i="74"/>
  <c r="AS110" i="74" s="1"/>
  <c r="AT110" i="74" s="1"/>
  <c r="BB106" i="74"/>
  <c r="BC106" i="74"/>
  <c r="BK67" i="75"/>
  <c r="AU51" i="75"/>
  <c r="AR51" i="75"/>
  <c r="AX88" i="75"/>
  <c r="AT88" i="75"/>
  <c r="AV88" i="75" s="1"/>
  <c r="AZ88" i="75" s="1"/>
  <c r="AZ21" i="75"/>
  <c r="BB51" i="75"/>
  <c r="BC51" i="75" s="1"/>
  <c r="BB81" i="75"/>
  <c r="BC81" i="75" s="1"/>
  <c r="AU21" i="75"/>
  <c r="AR21" i="75"/>
  <c r="AT110" i="75"/>
  <c r="BK69" i="75"/>
  <c r="BK73" i="75"/>
  <c r="AT51" i="75"/>
  <c r="AZ51" i="75"/>
  <c r="AX89" i="75"/>
  <c r="AT89" i="75"/>
  <c r="AV89" i="75" s="1"/>
  <c r="AZ89" i="75" s="1"/>
  <c r="BK72" i="75"/>
  <c r="BK68" i="75"/>
  <c r="BL68" i="75"/>
  <c r="BA12" i="68"/>
  <c r="BA14" i="68"/>
  <c r="BA7" i="68"/>
  <c r="BC7" i="68"/>
  <c r="BC14" i="68"/>
  <c r="BC12" i="68"/>
  <c r="BC9" i="68"/>
  <c r="BA10" i="68"/>
  <c r="BA11" i="68"/>
  <c r="BC10" i="68"/>
  <c r="BA8" i="68"/>
  <c r="BA16" i="68"/>
  <c r="BA9" i="68"/>
  <c r="BC8" i="68"/>
  <c r="BC15" i="68"/>
  <c r="BA15" i="68"/>
  <c r="BC13" i="68"/>
  <c r="BA13" i="68"/>
  <c r="BC11" i="68"/>
  <c r="BC16" i="68"/>
  <c r="BA77" i="68"/>
  <c r="AS81" i="68" s="1"/>
  <c r="AT81" i="68" s="1"/>
  <c r="BC77" i="68"/>
  <c r="BA47" i="68"/>
  <c r="AS51" i="68" s="1"/>
  <c r="AT51" i="68" s="1"/>
  <c r="BB47" i="68"/>
  <c r="AT110" i="68"/>
  <c r="AQ110" i="68"/>
  <c r="AZ110" i="68" s="1"/>
  <c r="BC47" i="68"/>
  <c r="AQ51" i="68" s="1"/>
  <c r="BB14" i="68"/>
  <c r="BB7" i="68"/>
  <c r="BB12" i="68"/>
  <c r="BB8" i="68"/>
  <c r="BB15" i="68"/>
  <c r="BB9" i="68"/>
  <c r="BB10" i="68"/>
  <c r="BB13" i="68"/>
  <c r="BB11" i="68"/>
  <c r="BB16" i="68"/>
  <c r="AQ81" i="74"/>
  <c r="AZ81" i="74" s="1"/>
  <c r="BA47" i="74"/>
  <c r="AS51" i="74" s="1"/>
  <c r="BC47" i="74"/>
  <c r="AQ51" i="74" s="1"/>
  <c r="AT81" i="74"/>
  <c r="BB47" i="74"/>
  <c r="AT21" i="74"/>
  <c r="AQ110" i="75" l="1"/>
  <c r="AR110" i="75" s="1"/>
  <c r="BJ103" i="75" s="1"/>
  <c r="BL74" i="75"/>
  <c r="BN74" i="75" s="1"/>
  <c r="BO74" i="75" s="1"/>
  <c r="BP74" i="75" s="1"/>
  <c r="AT87" i="75"/>
  <c r="AU87" i="75" s="1"/>
  <c r="AY87" i="75" s="1"/>
  <c r="BL71" i="75"/>
  <c r="BK76" i="75"/>
  <c r="BN76" i="75" s="1"/>
  <c r="BO76" i="75" s="1"/>
  <c r="BP76" i="75" s="1"/>
  <c r="AX90" i="75"/>
  <c r="BL70" i="75"/>
  <c r="BM70" i="75" s="1"/>
  <c r="BK75" i="75"/>
  <c r="BM75" i="75" s="1"/>
  <c r="AZ21" i="74"/>
  <c r="AU21" i="74"/>
  <c r="BB51" i="74"/>
  <c r="BC51" i="74" s="1"/>
  <c r="BN72" i="75"/>
  <c r="BO72" i="75" s="1"/>
  <c r="BP72" i="75" s="1"/>
  <c r="BM73" i="75"/>
  <c r="AV87" i="75"/>
  <c r="AZ87" i="75" s="1"/>
  <c r="BM69" i="75"/>
  <c r="BM71" i="75"/>
  <c r="BN67" i="75"/>
  <c r="BO67" i="75" s="1"/>
  <c r="BP67" i="75" s="1"/>
  <c r="BB110" i="75"/>
  <c r="BC110" i="75" s="1"/>
  <c r="AQ110" i="74"/>
  <c r="AU90" i="75"/>
  <c r="AY90" i="75" s="1"/>
  <c r="BN71" i="75"/>
  <c r="BO71" i="75" s="1"/>
  <c r="BP71" i="75" s="1"/>
  <c r="AU88" i="75"/>
  <c r="AY88" i="75" s="1"/>
  <c r="BV69" i="75"/>
  <c r="BW69" i="75" s="1"/>
  <c r="BU69" i="75"/>
  <c r="BJ44" i="75"/>
  <c r="BJ46" i="75"/>
  <c r="BJ42" i="75"/>
  <c r="BJ38" i="75"/>
  <c r="BJ43" i="75"/>
  <c r="BJ40" i="75"/>
  <c r="BJ39" i="75"/>
  <c r="BJ45" i="75"/>
  <c r="BJ37" i="75"/>
  <c r="BJ41" i="75"/>
  <c r="AS57" i="75"/>
  <c r="AV51" i="75"/>
  <c r="AS59" i="75"/>
  <c r="AS58" i="75"/>
  <c r="AS60" i="75"/>
  <c r="BM76" i="75"/>
  <c r="BN68" i="75"/>
  <c r="BO68" i="75" s="1"/>
  <c r="BV72" i="75"/>
  <c r="BW72" i="75" s="1"/>
  <c r="BU72" i="75"/>
  <c r="AU89" i="75"/>
  <c r="AY89" i="75" s="1"/>
  <c r="BN73" i="75"/>
  <c r="BO73" i="75" s="1"/>
  <c r="BV74" i="75"/>
  <c r="BW74" i="75" s="1"/>
  <c r="BU74" i="75"/>
  <c r="BU76" i="75"/>
  <c r="BV76" i="75"/>
  <c r="BW76" i="75" s="1"/>
  <c r="BJ99" i="75"/>
  <c r="BJ104" i="75"/>
  <c r="BJ100" i="75"/>
  <c r="BJ105" i="75"/>
  <c r="AS117" i="75"/>
  <c r="AV110" i="75"/>
  <c r="BV68" i="75"/>
  <c r="BW68" i="75" s="1"/>
  <c r="BU68" i="75"/>
  <c r="BV70" i="75"/>
  <c r="BW70" i="75" s="1"/>
  <c r="BU70" i="75"/>
  <c r="BM72" i="75"/>
  <c r="BQ72" i="75" s="1"/>
  <c r="BN69" i="75"/>
  <c r="BO69" i="75" s="1"/>
  <c r="BV71" i="75"/>
  <c r="BW71" i="75" s="1"/>
  <c r="BU71" i="75"/>
  <c r="BN75" i="75"/>
  <c r="BO75" i="75" s="1"/>
  <c r="BM67" i="75"/>
  <c r="BQ67" i="75" s="1"/>
  <c r="BN81" i="75"/>
  <c r="BV67" i="75"/>
  <c r="BW67" i="75" s="1"/>
  <c r="BU67" i="75"/>
  <c r="BJ16" i="75"/>
  <c r="BJ15" i="75"/>
  <c r="BJ12" i="75"/>
  <c r="BJ10" i="75"/>
  <c r="BJ8" i="75"/>
  <c r="BJ9" i="75"/>
  <c r="BJ13" i="75"/>
  <c r="BJ7" i="75"/>
  <c r="BJ11" i="75"/>
  <c r="BJ14" i="75"/>
  <c r="AS29" i="75"/>
  <c r="AS30" i="75"/>
  <c r="AV21" i="75"/>
  <c r="AS28" i="75"/>
  <c r="AS27" i="75"/>
  <c r="BV75" i="75"/>
  <c r="BW75" i="75" s="1"/>
  <c r="BU75" i="75"/>
  <c r="BM68" i="75"/>
  <c r="BV73" i="75"/>
  <c r="BW73" i="75" s="1"/>
  <c r="BU73" i="75"/>
  <c r="AZ51" i="68"/>
  <c r="AU51" i="68"/>
  <c r="AR51" i="68"/>
  <c r="AQ81" i="68"/>
  <c r="BC17" i="68"/>
  <c r="BA17" i="68"/>
  <c r="AS21" i="68" s="1"/>
  <c r="AT21" i="68" s="1"/>
  <c r="BB17" i="68"/>
  <c r="AU110" i="68"/>
  <c r="AR110" i="68"/>
  <c r="AR81" i="74"/>
  <c r="BJ68" i="74" s="1"/>
  <c r="BB81" i="74"/>
  <c r="BC81" i="74" s="1"/>
  <c r="AU81" i="74"/>
  <c r="BJ69" i="74"/>
  <c r="BJ71" i="74"/>
  <c r="BJ70" i="74"/>
  <c r="BJ74" i="74"/>
  <c r="BJ75" i="74"/>
  <c r="AS89" i="74"/>
  <c r="AS88" i="74"/>
  <c r="BJ8" i="74"/>
  <c r="BJ7" i="74"/>
  <c r="BJ11" i="74"/>
  <c r="BJ9" i="74"/>
  <c r="BJ10" i="74"/>
  <c r="BJ14" i="74"/>
  <c r="BJ15" i="74"/>
  <c r="BJ13" i="74"/>
  <c r="BJ12" i="74"/>
  <c r="BJ16" i="74"/>
  <c r="AS27" i="74"/>
  <c r="AV21" i="74"/>
  <c r="AS28" i="74"/>
  <c r="AS29" i="74"/>
  <c r="AS30" i="74"/>
  <c r="AU51" i="74"/>
  <c r="AR51" i="74"/>
  <c r="AZ51" i="74"/>
  <c r="AT51" i="74"/>
  <c r="BN70" i="75" l="1"/>
  <c r="BO70" i="75" s="1"/>
  <c r="BQ70" i="75" s="1"/>
  <c r="AS119" i="75"/>
  <c r="BJ97" i="75"/>
  <c r="AS116" i="75"/>
  <c r="AT116" i="75" s="1"/>
  <c r="AV116" i="75" s="1"/>
  <c r="AZ116" i="75" s="1"/>
  <c r="BJ102" i="75"/>
  <c r="BK102" i="75" s="1"/>
  <c r="AS118" i="75"/>
  <c r="BJ98" i="75"/>
  <c r="BJ96" i="75"/>
  <c r="AU110" i="75"/>
  <c r="BJ101" i="75"/>
  <c r="BL101" i="75" s="1"/>
  <c r="AZ110" i="75"/>
  <c r="BM74" i="75"/>
  <c r="BQ74" i="75" s="1"/>
  <c r="BQ76" i="75"/>
  <c r="BB110" i="74"/>
  <c r="BC110" i="74" s="1"/>
  <c r="AZ110" i="74"/>
  <c r="AU110" i="74"/>
  <c r="BQ71" i="75"/>
  <c r="AR110" i="74"/>
  <c r="BJ100" i="74" s="1"/>
  <c r="BB90" i="75"/>
  <c r="BB60" i="75"/>
  <c r="AX30" i="75"/>
  <c r="BB119" i="75"/>
  <c r="AT30" i="75"/>
  <c r="BL7" i="75"/>
  <c r="BN7" i="75" s="1"/>
  <c r="BO7" i="75" s="1"/>
  <c r="BK7" i="75"/>
  <c r="BM7" i="75" s="1"/>
  <c r="BL10" i="75"/>
  <c r="BK10" i="75"/>
  <c r="BU77" i="75"/>
  <c r="BL103" i="75"/>
  <c r="BK103" i="75"/>
  <c r="BB88" i="75"/>
  <c r="AV28" i="75"/>
  <c r="AZ28" i="75" s="1"/>
  <c r="BB58" i="75"/>
  <c r="BB117" i="75"/>
  <c r="AX28" i="75"/>
  <c r="AU28" i="75"/>
  <c r="AY28" i="75" s="1"/>
  <c r="AT28" i="75"/>
  <c r="BK15" i="75"/>
  <c r="BL15" i="75"/>
  <c r="BM15" i="75"/>
  <c r="BL11" i="75"/>
  <c r="BN11" i="75" s="1"/>
  <c r="BO11" i="75" s="1"/>
  <c r="BK11" i="75"/>
  <c r="BM11" i="75" s="1"/>
  <c r="BM8" i="75"/>
  <c r="BK8" i="75"/>
  <c r="BL8" i="75"/>
  <c r="BK16" i="75"/>
  <c r="BL16" i="75"/>
  <c r="BN16" i="75" s="1"/>
  <c r="BO16" i="75" s="1"/>
  <c r="BP69" i="75"/>
  <c r="BQ69" i="75"/>
  <c r="AX117" i="75"/>
  <c r="AT117" i="75"/>
  <c r="AV117" i="75" s="1"/>
  <c r="AZ117" i="75" s="1"/>
  <c r="BL105" i="75"/>
  <c r="BK105" i="75"/>
  <c r="BK104" i="75"/>
  <c r="BL104" i="75"/>
  <c r="BL99" i="75"/>
  <c r="BK99" i="75"/>
  <c r="BP70" i="75"/>
  <c r="BP68" i="75"/>
  <c r="BQ68" i="75"/>
  <c r="AX60" i="75"/>
  <c r="AT60" i="75"/>
  <c r="AV60" i="75" s="1"/>
  <c r="AZ60" i="75" s="1"/>
  <c r="AX57" i="75"/>
  <c r="AT57" i="75"/>
  <c r="AU57" i="75" s="1"/>
  <c r="AY57" i="75" s="1"/>
  <c r="BK39" i="75"/>
  <c r="BM39" i="75" s="1"/>
  <c r="BL39" i="75"/>
  <c r="BL42" i="75"/>
  <c r="BK42" i="75"/>
  <c r="BM42" i="75" s="1"/>
  <c r="BL102" i="75"/>
  <c r="AV58" i="75"/>
  <c r="AZ58" i="75" s="1"/>
  <c r="AU58" i="75"/>
  <c r="AY58" i="75" s="1"/>
  <c r="AX58" i="75"/>
  <c r="AT58" i="75"/>
  <c r="BK41" i="75"/>
  <c r="BL41" i="75"/>
  <c r="BN41" i="75" s="1"/>
  <c r="BO41" i="75" s="1"/>
  <c r="BK40" i="75"/>
  <c r="BL40" i="75"/>
  <c r="BN40" i="75" s="1"/>
  <c r="BO40" i="75" s="1"/>
  <c r="BM40" i="75"/>
  <c r="BL46" i="75"/>
  <c r="BN46" i="75" s="1"/>
  <c r="BO46" i="75" s="1"/>
  <c r="BK46" i="75"/>
  <c r="AV27" i="75"/>
  <c r="AZ27" i="75" s="1"/>
  <c r="BB87" i="75"/>
  <c r="AX27" i="75"/>
  <c r="BB57" i="75"/>
  <c r="AT27" i="75"/>
  <c r="BB89" i="75"/>
  <c r="BB118" i="75"/>
  <c r="BB59" i="75"/>
  <c r="AX29" i="75"/>
  <c r="AU29" i="75"/>
  <c r="AY29" i="75" s="1"/>
  <c r="AT29" i="75"/>
  <c r="BK13" i="75"/>
  <c r="BL13" i="75"/>
  <c r="BN13" i="75" s="1"/>
  <c r="BO13" i="75" s="1"/>
  <c r="BL12" i="75"/>
  <c r="BN12" i="75" s="1"/>
  <c r="BO12" i="75" s="1"/>
  <c r="BK12" i="75"/>
  <c r="BM12" i="75" s="1"/>
  <c r="AX118" i="75"/>
  <c r="AT118" i="75"/>
  <c r="AU118" i="75" s="1"/>
  <c r="AY118" i="75" s="1"/>
  <c r="BL98" i="75"/>
  <c r="BK98" i="75"/>
  <c r="BK96" i="75"/>
  <c r="BL96" i="75"/>
  <c r="AU59" i="75"/>
  <c r="AY59" i="75" s="1"/>
  <c r="AV59" i="75"/>
  <c r="AZ59" i="75" s="1"/>
  <c r="AX59" i="75"/>
  <c r="AT59" i="75"/>
  <c r="BL37" i="75"/>
  <c r="BK37" i="75"/>
  <c r="BK43" i="75"/>
  <c r="BL43" i="75"/>
  <c r="BN43" i="75" s="1"/>
  <c r="BO43" i="75" s="1"/>
  <c r="BL44" i="75"/>
  <c r="BN44" i="75" s="1"/>
  <c r="BO44" i="75" s="1"/>
  <c r="BK44" i="75"/>
  <c r="BP75" i="75"/>
  <c r="BQ75" i="75"/>
  <c r="BK101" i="75"/>
  <c r="BK14" i="75"/>
  <c r="BL14" i="75"/>
  <c r="BN14" i="75" s="1"/>
  <c r="BO14" i="75" s="1"/>
  <c r="BK9" i="75"/>
  <c r="BM9" i="75" s="1"/>
  <c r="BL9" i="75"/>
  <c r="AX119" i="75"/>
  <c r="AT119" i="75"/>
  <c r="AU119" i="75" s="1"/>
  <c r="AY119" i="75" s="1"/>
  <c r="BK100" i="75"/>
  <c r="BL100" i="75"/>
  <c r="BL97" i="75"/>
  <c r="BK97" i="75"/>
  <c r="BP73" i="75"/>
  <c r="BQ73" i="75"/>
  <c r="BL45" i="75"/>
  <c r="BK45" i="75"/>
  <c r="BL38" i="75"/>
  <c r="BN38" i="75" s="1"/>
  <c r="BO38" i="75" s="1"/>
  <c r="BK38" i="75"/>
  <c r="BJ43" i="68"/>
  <c r="BJ40" i="68"/>
  <c r="BJ44" i="68"/>
  <c r="BJ42" i="68"/>
  <c r="BJ45" i="68"/>
  <c r="BJ37" i="68"/>
  <c r="BJ39" i="68"/>
  <c r="BJ38" i="68"/>
  <c r="BJ41" i="68"/>
  <c r="BJ46" i="68"/>
  <c r="AS58" i="68"/>
  <c r="AS59" i="68"/>
  <c r="AS60" i="68"/>
  <c r="AV51" i="68"/>
  <c r="AS57" i="68"/>
  <c r="BJ99" i="68"/>
  <c r="BJ103" i="68"/>
  <c r="BJ101" i="68"/>
  <c r="BJ97" i="68"/>
  <c r="BJ102" i="68"/>
  <c r="BJ100" i="68"/>
  <c r="BJ96" i="68"/>
  <c r="BJ105" i="68"/>
  <c r="BJ98" i="68"/>
  <c r="BJ104" i="68"/>
  <c r="AS118" i="68"/>
  <c r="AS116" i="68"/>
  <c r="AS117" i="68"/>
  <c r="AV110" i="68"/>
  <c r="AS119" i="68"/>
  <c r="AQ21" i="68"/>
  <c r="AU81" i="68"/>
  <c r="AR81" i="68"/>
  <c r="AZ81" i="68"/>
  <c r="AS87" i="74"/>
  <c r="BJ76" i="74"/>
  <c r="BJ73" i="74"/>
  <c r="BJ67" i="74"/>
  <c r="AS90" i="74"/>
  <c r="AV81" i="74"/>
  <c r="BJ72" i="74"/>
  <c r="BL72" i="74" s="1"/>
  <c r="AX28" i="74"/>
  <c r="BB88" i="74"/>
  <c r="AT28" i="74"/>
  <c r="BL12" i="74"/>
  <c r="BN12" i="74" s="1"/>
  <c r="BO12" i="74" s="1"/>
  <c r="BK12" i="74"/>
  <c r="BL10" i="74"/>
  <c r="BK10" i="74"/>
  <c r="BL8" i="74"/>
  <c r="BK8" i="74"/>
  <c r="AX89" i="74"/>
  <c r="AT89" i="74"/>
  <c r="AV89" i="74" s="1"/>
  <c r="AZ89" i="74" s="1"/>
  <c r="BK74" i="74"/>
  <c r="BM74" i="74" s="1"/>
  <c r="BL74" i="74"/>
  <c r="BK71" i="74"/>
  <c r="BM71" i="74" s="1"/>
  <c r="BL71" i="74"/>
  <c r="BL13" i="74"/>
  <c r="BK13" i="74"/>
  <c r="BL9" i="74"/>
  <c r="BK9" i="74"/>
  <c r="AX90" i="74"/>
  <c r="AT90" i="74"/>
  <c r="AV90" i="74" s="1"/>
  <c r="AZ90" i="74" s="1"/>
  <c r="BK72" i="74"/>
  <c r="BL68" i="74"/>
  <c r="BK68" i="74"/>
  <c r="BM68" i="74" s="1"/>
  <c r="BL16" i="74"/>
  <c r="BK16" i="74"/>
  <c r="BJ104" i="74"/>
  <c r="BJ38" i="74"/>
  <c r="BJ40" i="74"/>
  <c r="BJ39" i="74"/>
  <c r="BJ37" i="74"/>
  <c r="BJ45" i="74"/>
  <c r="BJ43" i="74"/>
  <c r="BJ42" i="74"/>
  <c r="BJ41" i="74"/>
  <c r="AV51" i="74"/>
  <c r="BJ44" i="74"/>
  <c r="BJ46" i="74"/>
  <c r="AS59" i="74"/>
  <c r="AS60" i="74"/>
  <c r="BB60" i="74" s="1"/>
  <c r="AS58" i="74"/>
  <c r="BB58" i="74" s="1"/>
  <c r="AS57" i="74"/>
  <c r="BB57" i="74" s="1"/>
  <c r="AX30" i="74"/>
  <c r="BB90" i="74"/>
  <c r="AT30" i="74"/>
  <c r="AV30" i="74" s="1"/>
  <c r="AZ30" i="74" s="1"/>
  <c r="AX27" i="74"/>
  <c r="BB87" i="74"/>
  <c r="AT27" i="74"/>
  <c r="BK15" i="74"/>
  <c r="BL15" i="74"/>
  <c r="BK11" i="74"/>
  <c r="BL11" i="74"/>
  <c r="AV88" i="74"/>
  <c r="AZ88" i="74" s="1"/>
  <c r="AU88" i="74"/>
  <c r="AY88" i="74" s="1"/>
  <c r="AX88" i="74"/>
  <c r="AT88" i="74"/>
  <c r="BL75" i="74"/>
  <c r="BK75" i="74"/>
  <c r="BL70" i="74"/>
  <c r="BK70" i="74"/>
  <c r="BM70" i="74"/>
  <c r="BK69" i="74"/>
  <c r="BM69" i="74" s="1"/>
  <c r="BL69" i="74"/>
  <c r="AX29" i="74"/>
  <c r="BB59" i="74"/>
  <c r="BB89" i="74"/>
  <c r="AT29" i="74"/>
  <c r="BL14" i="74"/>
  <c r="BK14" i="74"/>
  <c r="BK7" i="74"/>
  <c r="BM7" i="74" s="1"/>
  <c r="BL7" i="74"/>
  <c r="AX87" i="74"/>
  <c r="AT87" i="74"/>
  <c r="AV87" i="74" s="1"/>
  <c r="AZ87" i="74" s="1"/>
  <c r="BK76" i="74"/>
  <c r="BM76" i="74" s="1"/>
  <c r="BL76" i="74"/>
  <c r="BN76" i="74" s="1"/>
  <c r="BO76" i="74" s="1"/>
  <c r="BL73" i="74"/>
  <c r="BK73" i="74"/>
  <c r="BM73" i="74" s="1"/>
  <c r="BK67" i="74"/>
  <c r="BL67" i="74"/>
  <c r="BO77" i="75" l="1"/>
  <c r="AX116" i="75"/>
  <c r="BB116" i="75"/>
  <c r="BJ103" i="74"/>
  <c r="BL103" i="74" s="1"/>
  <c r="AV110" i="74"/>
  <c r="BJ101" i="74"/>
  <c r="AS117" i="74"/>
  <c r="AS119" i="74"/>
  <c r="BB119" i="74" s="1"/>
  <c r="BD119" i="74" s="1"/>
  <c r="AS116" i="74"/>
  <c r="BB116" i="74" s="1"/>
  <c r="BJ105" i="74"/>
  <c r="BN103" i="75"/>
  <c r="BO103" i="75" s="1"/>
  <c r="BP103" i="75" s="1"/>
  <c r="BN15" i="74"/>
  <c r="BO15" i="74" s="1"/>
  <c r="BN7" i="74"/>
  <c r="BO7" i="74" s="1"/>
  <c r="BP7" i="74" s="1"/>
  <c r="BM13" i="74"/>
  <c r="AS118" i="74"/>
  <c r="BB118" i="74" s="1"/>
  <c r="BJ102" i="74"/>
  <c r="BL102" i="74" s="1"/>
  <c r="BJ98" i="74"/>
  <c r="BJ99" i="74"/>
  <c r="BJ97" i="74"/>
  <c r="BJ96" i="74"/>
  <c r="AV118" i="75"/>
  <c r="AZ118" i="75" s="1"/>
  <c r="BN102" i="75"/>
  <c r="BO102" i="75" s="1"/>
  <c r="BP102" i="75" s="1"/>
  <c r="BN104" i="75"/>
  <c r="BO104" i="75" s="1"/>
  <c r="BP104" i="75" s="1"/>
  <c r="BN99" i="75"/>
  <c r="BO99" i="75" s="1"/>
  <c r="BP99" i="75" s="1"/>
  <c r="AV119" i="75"/>
  <c r="AZ119" i="75" s="1"/>
  <c r="BN98" i="75"/>
  <c r="BO98" i="75" s="1"/>
  <c r="BP98" i="75" s="1"/>
  <c r="BM99" i="75"/>
  <c r="BQ99" i="75" s="1"/>
  <c r="BN96" i="75"/>
  <c r="BO96" i="75" s="1"/>
  <c r="BP96" i="75" s="1"/>
  <c r="AU117" i="75"/>
  <c r="AY117" i="75" s="1"/>
  <c r="BQ77" i="75"/>
  <c r="BP77" i="75"/>
  <c r="BI78" i="75" s="1"/>
  <c r="BM10" i="75"/>
  <c r="BV10" i="75"/>
  <c r="BW10" i="75" s="1"/>
  <c r="BU10" i="75"/>
  <c r="BP7" i="75"/>
  <c r="BQ7" i="75"/>
  <c r="BV45" i="75"/>
  <c r="BW45" i="75" s="1"/>
  <c r="BU45" i="75"/>
  <c r="BM97" i="75"/>
  <c r="BV97" i="75"/>
  <c r="BW97" i="75" s="1"/>
  <c r="BU97" i="75"/>
  <c r="BV100" i="75"/>
  <c r="BW100" i="75" s="1"/>
  <c r="BU100" i="75"/>
  <c r="BQ12" i="75"/>
  <c r="BP12" i="75"/>
  <c r="BD89" i="75"/>
  <c r="BD116" i="75"/>
  <c r="BP41" i="75"/>
  <c r="BV102" i="75"/>
  <c r="BW102" i="75" s="1"/>
  <c r="BU102" i="75"/>
  <c r="AU60" i="75"/>
  <c r="AY60" i="75" s="1"/>
  <c r="BN105" i="75"/>
  <c r="BO105" i="75" s="1"/>
  <c r="BV16" i="75"/>
  <c r="BW16" i="75" s="1"/>
  <c r="BU16" i="75"/>
  <c r="BN15" i="75"/>
  <c r="BO15" i="75" s="1"/>
  <c r="BD88" i="75"/>
  <c r="BN10" i="75"/>
  <c r="BO10" i="75" s="1"/>
  <c r="AV30" i="75"/>
  <c r="AZ30" i="75" s="1"/>
  <c r="BC60" i="75"/>
  <c r="BF60" i="75" s="1"/>
  <c r="BC90" i="75"/>
  <c r="BE90" i="75" s="1"/>
  <c r="BC119" i="75"/>
  <c r="BE119" i="75" s="1"/>
  <c r="BD60" i="75"/>
  <c r="BP14" i="75"/>
  <c r="BV101" i="75"/>
  <c r="BW101" i="75" s="1"/>
  <c r="BU101" i="75"/>
  <c r="BP44" i="75"/>
  <c r="BV37" i="75"/>
  <c r="BW37" i="75" s="1"/>
  <c r="BN51" i="75"/>
  <c r="BU37" i="75"/>
  <c r="BV105" i="75"/>
  <c r="BW105" i="75" s="1"/>
  <c r="BU105" i="75"/>
  <c r="BP16" i="75"/>
  <c r="BM38" i="75"/>
  <c r="BN45" i="75"/>
  <c r="BO45" i="75" s="1"/>
  <c r="BN97" i="75"/>
  <c r="BO97" i="75" s="1"/>
  <c r="BV14" i="75"/>
  <c r="BW14" i="75" s="1"/>
  <c r="BU14" i="75"/>
  <c r="BN101" i="75"/>
  <c r="BO101" i="75" s="1"/>
  <c r="BP43" i="75"/>
  <c r="BN37" i="75"/>
  <c r="BO37" i="75" s="1"/>
  <c r="BV96" i="75"/>
  <c r="BW96" i="75" s="1"/>
  <c r="BN110" i="75"/>
  <c r="BU96" i="75"/>
  <c r="BP13" i="75"/>
  <c r="BQ13" i="75"/>
  <c r="BC116" i="75"/>
  <c r="BF116" i="75" s="1"/>
  <c r="BC57" i="75"/>
  <c r="BF57" i="75" s="1"/>
  <c r="BC87" i="75"/>
  <c r="BE87" i="75" s="1"/>
  <c r="BM46" i="75"/>
  <c r="BP40" i="75"/>
  <c r="BQ40" i="75"/>
  <c r="BV41" i="75"/>
  <c r="BW41" i="75" s="1"/>
  <c r="BU41" i="75"/>
  <c r="BU38" i="75"/>
  <c r="BV38" i="75"/>
  <c r="BW38" i="75" s="1"/>
  <c r="BM45" i="75"/>
  <c r="BM100" i="75"/>
  <c r="BN9" i="75"/>
  <c r="BO9" i="75" s="1"/>
  <c r="BM14" i="75"/>
  <c r="BM43" i="75"/>
  <c r="BV43" i="75"/>
  <c r="BW43" i="75" s="1"/>
  <c r="BU43" i="75"/>
  <c r="BV98" i="75"/>
  <c r="BW98" i="75" s="1"/>
  <c r="BU98" i="75"/>
  <c r="BM13" i="75"/>
  <c r="BV13" i="75"/>
  <c r="BW13" i="75" s="1"/>
  <c r="BU13" i="75"/>
  <c r="BD59" i="75"/>
  <c r="AU27" i="75"/>
  <c r="AY27" i="75" s="1"/>
  <c r="BD87" i="75"/>
  <c r="BV46" i="75"/>
  <c r="BW46" i="75" s="1"/>
  <c r="BU46" i="75"/>
  <c r="BV40" i="75"/>
  <c r="BW40" i="75" s="1"/>
  <c r="BU40" i="75"/>
  <c r="BN39" i="75"/>
  <c r="BO39" i="75" s="1"/>
  <c r="AV57" i="75"/>
  <c r="AZ57" i="75" s="1"/>
  <c r="BM104" i="75"/>
  <c r="BV104" i="75"/>
  <c r="BW104" i="75" s="1"/>
  <c r="BU104" i="75"/>
  <c r="BN8" i="75"/>
  <c r="BO8" i="75" s="1"/>
  <c r="BO17" i="75" s="1"/>
  <c r="BV11" i="75"/>
  <c r="BW11" i="75" s="1"/>
  <c r="BU11" i="75"/>
  <c r="BV15" i="75"/>
  <c r="BW15" i="75" s="1"/>
  <c r="BU15" i="75"/>
  <c r="BD117" i="75"/>
  <c r="BM103" i="75"/>
  <c r="BV103" i="75"/>
  <c r="BW103" i="75" s="1"/>
  <c r="BU103" i="75"/>
  <c r="AU116" i="75"/>
  <c r="AY116" i="75" s="1"/>
  <c r="AU30" i="75"/>
  <c r="AY30" i="75" s="1"/>
  <c r="BD90" i="75"/>
  <c r="BF90" i="75"/>
  <c r="BQ38" i="75"/>
  <c r="BP38" i="75"/>
  <c r="BN100" i="75"/>
  <c r="BO100" i="75" s="1"/>
  <c r="BV9" i="75"/>
  <c r="BW9" i="75" s="1"/>
  <c r="BU9" i="75"/>
  <c r="BM101" i="75"/>
  <c r="BM44" i="75"/>
  <c r="BQ44" i="75" s="1"/>
  <c r="BV44" i="75"/>
  <c r="BW44" i="75" s="1"/>
  <c r="BU44" i="75"/>
  <c r="BM37" i="75"/>
  <c r="BM96" i="75"/>
  <c r="BM98" i="75"/>
  <c r="BU12" i="75"/>
  <c r="BV12" i="75"/>
  <c r="BW12" i="75" s="1"/>
  <c r="AV29" i="75"/>
  <c r="AZ29" i="75" s="1"/>
  <c r="BC59" i="75"/>
  <c r="BE59" i="75" s="1"/>
  <c r="BC118" i="75"/>
  <c r="BF118" i="75" s="1"/>
  <c r="BC89" i="75"/>
  <c r="BF89" i="75" s="1"/>
  <c r="BD118" i="75"/>
  <c r="BD57" i="75"/>
  <c r="BE57" i="75"/>
  <c r="BQ46" i="75"/>
  <c r="BP46" i="75"/>
  <c r="BM41" i="75"/>
  <c r="BM102" i="75"/>
  <c r="BN42" i="75"/>
  <c r="BO42" i="75" s="1"/>
  <c r="BV42" i="75"/>
  <c r="BW42" i="75" s="1"/>
  <c r="BU42" i="75"/>
  <c r="BV39" i="75"/>
  <c r="BW39" i="75" s="1"/>
  <c r="BU39" i="75"/>
  <c r="BU99" i="75"/>
  <c r="BV99" i="75"/>
  <c r="BW99" i="75" s="1"/>
  <c r="BM105" i="75"/>
  <c r="BM16" i="75"/>
  <c r="BV8" i="75"/>
  <c r="BW8" i="75" s="1"/>
  <c r="BU8" i="75"/>
  <c r="BP11" i="75"/>
  <c r="BQ11" i="75"/>
  <c r="BC58" i="75"/>
  <c r="BF58" i="75" s="1"/>
  <c r="BC88" i="75"/>
  <c r="BE88" i="75" s="1"/>
  <c r="BC117" i="75"/>
  <c r="BF117" i="75" s="1"/>
  <c r="BD58" i="75"/>
  <c r="BE58" i="75"/>
  <c r="BO81" i="75"/>
  <c r="BP81" i="75"/>
  <c r="BV7" i="75"/>
  <c r="BW7" i="75" s="1"/>
  <c r="BN21" i="75"/>
  <c r="BU7" i="75"/>
  <c r="BD119" i="75"/>
  <c r="BJ68" i="68"/>
  <c r="BJ76" i="68"/>
  <c r="BJ72" i="68"/>
  <c r="BJ70" i="68"/>
  <c r="BJ74" i="68"/>
  <c r="BJ71" i="68"/>
  <c r="BJ73" i="68"/>
  <c r="BJ67" i="68"/>
  <c r="BJ75" i="68"/>
  <c r="BJ69" i="68"/>
  <c r="AS89" i="68"/>
  <c r="AV81" i="68"/>
  <c r="AS87" i="68"/>
  <c r="AS88" i="68"/>
  <c r="AS90" i="68"/>
  <c r="BK100" i="68"/>
  <c r="BL100" i="68"/>
  <c r="AX60" i="68"/>
  <c r="AT60" i="68"/>
  <c r="AU60" i="68" s="1"/>
  <c r="AY60" i="68" s="1"/>
  <c r="BL41" i="68"/>
  <c r="BN41" i="68" s="1"/>
  <c r="BO41" i="68" s="1"/>
  <c r="BM41" i="68"/>
  <c r="BK41" i="68"/>
  <c r="BL102" i="68"/>
  <c r="BK102" i="68"/>
  <c r="BL99" i="68"/>
  <c r="BK99" i="68"/>
  <c r="AX59" i="68"/>
  <c r="AT59" i="68"/>
  <c r="AU59" i="68" s="1"/>
  <c r="AY59" i="68" s="1"/>
  <c r="BK38" i="68"/>
  <c r="BM38" i="68" s="1"/>
  <c r="BL38" i="68"/>
  <c r="BL42" i="68"/>
  <c r="BN42" i="68" s="1"/>
  <c r="BO42" i="68" s="1"/>
  <c r="BK42" i="68"/>
  <c r="BK103" i="68"/>
  <c r="BL103" i="68"/>
  <c r="BL45" i="68"/>
  <c r="BN45" i="68" s="1"/>
  <c r="BO45" i="68" s="1"/>
  <c r="BK45" i="68"/>
  <c r="BM45" i="68"/>
  <c r="BL98" i="68"/>
  <c r="BK98" i="68"/>
  <c r="AZ21" i="68"/>
  <c r="BB81" i="68"/>
  <c r="BC81" i="68" s="1"/>
  <c r="BB51" i="68"/>
  <c r="BC51" i="68" s="1"/>
  <c r="AU21" i="68"/>
  <c r="BB110" i="68"/>
  <c r="BC110" i="68" s="1"/>
  <c r="AR21" i="68"/>
  <c r="AX116" i="68"/>
  <c r="AT116" i="68"/>
  <c r="AV116" i="68" s="1"/>
  <c r="AZ116" i="68" s="1"/>
  <c r="BL105" i="68"/>
  <c r="BK105" i="68"/>
  <c r="BK97" i="68"/>
  <c r="BL97" i="68"/>
  <c r="AX57" i="68"/>
  <c r="AV57" i="68"/>
  <c r="AZ57" i="68" s="1"/>
  <c r="AT57" i="68"/>
  <c r="AU57" i="68" s="1"/>
  <c r="AY57" i="68" s="1"/>
  <c r="AX58" i="68"/>
  <c r="AV58" i="68"/>
  <c r="AZ58" i="68" s="1"/>
  <c r="AT58" i="68"/>
  <c r="AU58" i="68" s="1"/>
  <c r="AY58" i="68" s="1"/>
  <c r="BL39" i="68"/>
  <c r="BN39" i="68" s="1"/>
  <c r="BO39" i="68" s="1"/>
  <c r="BK39" i="68"/>
  <c r="BM39" i="68"/>
  <c r="BK44" i="68"/>
  <c r="BM44" i="68" s="1"/>
  <c r="BL44" i="68"/>
  <c r="BK104" i="68"/>
  <c r="BL104" i="68"/>
  <c r="BK43" i="68"/>
  <c r="BL43" i="68"/>
  <c r="BN43" i="68" s="1"/>
  <c r="BO43" i="68" s="1"/>
  <c r="BM43" i="68"/>
  <c r="AX117" i="68"/>
  <c r="AT117" i="68"/>
  <c r="AU117" i="68" s="1"/>
  <c r="AY117" i="68" s="1"/>
  <c r="AX119" i="68"/>
  <c r="AT119" i="68"/>
  <c r="AV119" i="68" s="1"/>
  <c r="AZ119" i="68" s="1"/>
  <c r="AX118" i="68"/>
  <c r="AT118" i="68"/>
  <c r="AU118" i="68" s="1"/>
  <c r="AY118" i="68" s="1"/>
  <c r="BK96" i="68"/>
  <c r="BL96" i="68"/>
  <c r="BK101" i="68"/>
  <c r="BL101" i="68"/>
  <c r="BK46" i="68"/>
  <c r="BL46" i="68"/>
  <c r="BL37" i="68"/>
  <c r="BN37" i="68" s="1"/>
  <c r="BO37" i="68" s="1"/>
  <c r="BK37" i="68"/>
  <c r="BM37" i="68" s="1"/>
  <c r="BK40" i="68"/>
  <c r="BL40" i="68"/>
  <c r="BN40" i="68" s="1"/>
  <c r="BO40" i="68" s="1"/>
  <c r="BN69" i="74"/>
  <c r="BO69" i="74" s="1"/>
  <c r="BM12" i="74"/>
  <c r="BM15" i="74"/>
  <c r="BM72" i="74"/>
  <c r="BN67" i="74"/>
  <c r="BO67" i="74" s="1"/>
  <c r="BN68" i="74"/>
  <c r="BO68" i="74" s="1"/>
  <c r="BD60" i="74"/>
  <c r="BD58" i="74"/>
  <c r="BV11" i="74"/>
  <c r="BW11" i="74" s="1"/>
  <c r="BU11" i="74"/>
  <c r="BC87" i="74"/>
  <c r="BV67" i="74"/>
  <c r="BW67" i="74" s="1"/>
  <c r="BU67" i="74"/>
  <c r="BN81" i="74"/>
  <c r="BQ7" i="74"/>
  <c r="BN14" i="74"/>
  <c r="BO14" i="74" s="1"/>
  <c r="BD59" i="74"/>
  <c r="BV70" i="74"/>
  <c r="BW70" i="74" s="1"/>
  <c r="BU70" i="74"/>
  <c r="BN75" i="74"/>
  <c r="BO75" i="74" s="1"/>
  <c r="BD116" i="74"/>
  <c r="AV27" i="74"/>
  <c r="AZ27" i="74" s="1"/>
  <c r="BD90" i="74"/>
  <c r="AU59" i="74"/>
  <c r="AY59" i="74" s="1"/>
  <c r="AV59" i="74"/>
  <c r="AZ59" i="74" s="1"/>
  <c r="AX59" i="74"/>
  <c r="AT59" i="74"/>
  <c r="BK41" i="74"/>
  <c r="BM41" i="74" s="1"/>
  <c r="BL41" i="74"/>
  <c r="BL37" i="74"/>
  <c r="BN37" i="74" s="1"/>
  <c r="BO37" i="74" s="1"/>
  <c r="BK37" i="74"/>
  <c r="AX117" i="74"/>
  <c r="AT117" i="74"/>
  <c r="AV117" i="74" s="1"/>
  <c r="AZ117" i="74" s="1"/>
  <c r="BK103" i="74"/>
  <c r="BK100" i="74"/>
  <c r="BL100" i="74"/>
  <c r="BV16" i="74"/>
  <c r="BW16" i="74" s="1"/>
  <c r="BU16" i="74"/>
  <c r="BP68" i="74"/>
  <c r="BQ68" i="74"/>
  <c r="BV9" i="74"/>
  <c r="BW9" i="74" s="1"/>
  <c r="BU9" i="74"/>
  <c r="BU8" i="74"/>
  <c r="BV8" i="74"/>
  <c r="BW8" i="74" s="1"/>
  <c r="BV10" i="74"/>
  <c r="BW10" i="74" s="1"/>
  <c r="BU10" i="74"/>
  <c r="BP12" i="74"/>
  <c r="BQ12" i="74"/>
  <c r="BP67" i="74"/>
  <c r="BV14" i="74"/>
  <c r="BW14" i="74" s="1"/>
  <c r="BU14" i="74"/>
  <c r="BD89" i="74"/>
  <c r="BU75" i="74"/>
  <c r="BV75" i="74"/>
  <c r="BW75" i="74" s="1"/>
  <c r="BP76" i="74"/>
  <c r="BQ76" i="74"/>
  <c r="BV7" i="74"/>
  <c r="BW7" i="74" s="1"/>
  <c r="BU7" i="74"/>
  <c r="BN21" i="74"/>
  <c r="BC59" i="74"/>
  <c r="BE59" i="74" s="1"/>
  <c r="BC89" i="74"/>
  <c r="BE89" i="74" s="1"/>
  <c r="AV29" i="74"/>
  <c r="AZ29" i="74" s="1"/>
  <c r="BN70" i="74"/>
  <c r="BO70" i="74" s="1"/>
  <c r="BN11" i="74"/>
  <c r="BO11" i="74" s="1"/>
  <c r="BP15" i="74"/>
  <c r="BQ15" i="74"/>
  <c r="BE87" i="74"/>
  <c r="BD87" i="74"/>
  <c r="BF87" i="74"/>
  <c r="AU27" i="74"/>
  <c r="AY27" i="74" s="1"/>
  <c r="AX57" i="74"/>
  <c r="AT57" i="74"/>
  <c r="BC57" i="74" s="1"/>
  <c r="BL46" i="74"/>
  <c r="BN46" i="74" s="1"/>
  <c r="BO46" i="74" s="1"/>
  <c r="BK46" i="74"/>
  <c r="BM46" i="74" s="1"/>
  <c r="BK42" i="74"/>
  <c r="BL42" i="74"/>
  <c r="BL39" i="74"/>
  <c r="BK39" i="74"/>
  <c r="BM39" i="74" s="1"/>
  <c r="AX116" i="74"/>
  <c r="AT116" i="74"/>
  <c r="AU116" i="74" s="1"/>
  <c r="AY116" i="74" s="1"/>
  <c r="AX119" i="74"/>
  <c r="BK101" i="74"/>
  <c r="BL101" i="74"/>
  <c r="BL98" i="74"/>
  <c r="BK98" i="74"/>
  <c r="BN16" i="74"/>
  <c r="BO16" i="74" s="1"/>
  <c r="AU90" i="74"/>
  <c r="AY90" i="74" s="1"/>
  <c r="BM9" i="74"/>
  <c r="BN13" i="74"/>
  <c r="BO13" i="74" s="1"/>
  <c r="BN8" i="74"/>
  <c r="BO8" i="74" s="1"/>
  <c r="BN10" i="74"/>
  <c r="BO10" i="74" s="1"/>
  <c r="BC88" i="74"/>
  <c r="AU28" i="74"/>
  <c r="AY28" i="74" s="1"/>
  <c r="BU73" i="74"/>
  <c r="BV73" i="74"/>
  <c r="BW73" i="74" s="1"/>
  <c r="AU87" i="74"/>
  <c r="AY87" i="74" s="1"/>
  <c r="BP69" i="74"/>
  <c r="BQ69" i="74"/>
  <c r="BM67" i="74"/>
  <c r="BN73" i="74"/>
  <c r="BO73" i="74" s="1"/>
  <c r="BV76" i="74"/>
  <c r="BW76" i="74" s="1"/>
  <c r="BU76" i="74"/>
  <c r="BM14" i="74"/>
  <c r="BD118" i="74"/>
  <c r="AU29" i="74"/>
  <c r="AY29" i="74" s="1"/>
  <c r="BV69" i="74"/>
  <c r="BW69" i="74" s="1"/>
  <c r="BU69" i="74"/>
  <c r="BM75" i="74"/>
  <c r="BM11" i="74"/>
  <c r="BV15" i="74"/>
  <c r="BW15" i="74" s="1"/>
  <c r="BU15" i="74"/>
  <c r="BD57" i="74"/>
  <c r="BC90" i="74"/>
  <c r="BF90" i="74" s="1"/>
  <c r="AU30" i="74"/>
  <c r="AY30" i="74" s="1"/>
  <c r="AX58" i="74"/>
  <c r="AT58" i="74"/>
  <c r="BC58" i="74" s="1"/>
  <c r="BK44" i="74"/>
  <c r="BL44" i="74"/>
  <c r="BK43" i="74"/>
  <c r="BL43" i="74"/>
  <c r="BK40" i="74"/>
  <c r="BM40" i="74" s="1"/>
  <c r="BL40" i="74"/>
  <c r="BN40" i="74" s="1"/>
  <c r="BO40" i="74" s="1"/>
  <c r="AX118" i="74"/>
  <c r="AT118" i="74"/>
  <c r="AV118" i="74" s="1"/>
  <c r="AZ118" i="74" s="1"/>
  <c r="BK102" i="74"/>
  <c r="BK99" i="74"/>
  <c r="BL99" i="74"/>
  <c r="BK97" i="74"/>
  <c r="BL97" i="74"/>
  <c r="BN72" i="74"/>
  <c r="BO72" i="74" s="1"/>
  <c r="BN9" i="74"/>
  <c r="BO9" i="74" s="1"/>
  <c r="BN71" i="74"/>
  <c r="BO71" i="74" s="1"/>
  <c r="BN74" i="74"/>
  <c r="BO74" i="74" s="1"/>
  <c r="AU89" i="74"/>
  <c r="AY89" i="74" s="1"/>
  <c r="BM8" i="74"/>
  <c r="BB117" i="74"/>
  <c r="AV28" i="74"/>
  <c r="AZ28" i="74" s="1"/>
  <c r="AX60" i="74"/>
  <c r="AT60" i="74"/>
  <c r="AV60" i="74" s="1"/>
  <c r="AZ60" i="74" s="1"/>
  <c r="BK45" i="74"/>
  <c r="BL45" i="74"/>
  <c r="BK38" i="74"/>
  <c r="BL38" i="74"/>
  <c r="BL104" i="74"/>
  <c r="BK104" i="74"/>
  <c r="BK105" i="74"/>
  <c r="BL105" i="74"/>
  <c r="BL96" i="74"/>
  <c r="BK96" i="74"/>
  <c r="BM16" i="74"/>
  <c r="BU68" i="74"/>
  <c r="BV68" i="74"/>
  <c r="BW68" i="74" s="1"/>
  <c r="BV72" i="74"/>
  <c r="BW72" i="74" s="1"/>
  <c r="BU72" i="74"/>
  <c r="BV13" i="74"/>
  <c r="BW13" i="74" s="1"/>
  <c r="BU13" i="74"/>
  <c r="BU71" i="74"/>
  <c r="BV71" i="74"/>
  <c r="BW71" i="74" s="1"/>
  <c r="BV74" i="74"/>
  <c r="BW74" i="74" s="1"/>
  <c r="BU74" i="74"/>
  <c r="BM10" i="74"/>
  <c r="BV12" i="74"/>
  <c r="BW12" i="74" s="1"/>
  <c r="BU12" i="74"/>
  <c r="BF88" i="74"/>
  <c r="BE88" i="74"/>
  <c r="BD88" i="74"/>
  <c r="AT119" i="74" l="1"/>
  <c r="AV119" i="74" s="1"/>
  <c r="AZ119" i="74" s="1"/>
  <c r="BT74" i="75"/>
  <c r="BM78" i="75"/>
  <c r="BS71" i="75" s="1"/>
  <c r="BQ103" i="75"/>
  <c r="BF119" i="75"/>
  <c r="BN101" i="68"/>
  <c r="BO101" i="68" s="1"/>
  <c r="BN100" i="68"/>
  <c r="BO100" i="68" s="1"/>
  <c r="BM97" i="68"/>
  <c r="BN98" i="68"/>
  <c r="BO98" i="68" s="1"/>
  <c r="BS72" i="75"/>
  <c r="BR67" i="75"/>
  <c r="BR75" i="75"/>
  <c r="BS74" i="75"/>
  <c r="BR68" i="75"/>
  <c r="BS68" i="75"/>
  <c r="BF87" i="75"/>
  <c r="BR74" i="75"/>
  <c r="BS73" i="75"/>
  <c r="BT70" i="75"/>
  <c r="BT76" i="75"/>
  <c r="BS75" i="75"/>
  <c r="BT75" i="75"/>
  <c r="BR72" i="75"/>
  <c r="BT72" i="75"/>
  <c r="BS70" i="75"/>
  <c r="BZ77" i="75"/>
  <c r="BT71" i="75"/>
  <c r="BS67" i="75"/>
  <c r="BM101" i="68"/>
  <c r="BN104" i="68"/>
  <c r="BO104" i="68" s="1"/>
  <c r="BN96" i="68"/>
  <c r="BO96" i="68" s="1"/>
  <c r="BN102" i="68"/>
  <c r="BO102" i="68" s="1"/>
  <c r="BN103" i="68"/>
  <c r="BO103" i="68" s="1"/>
  <c r="BP103" i="68" s="1"/>
  <c r="BM99" i="68"/>
  <c r="BC117" i="74"/>
  <c r="BM103" i="74"/>
  <c r="BM105" i="74"/>
  <c r="BN98" i="74"/>
  <c r="BO98" i="74" s="1"/>
  <c r="AU119" i="74"/>
  <c r="AY119" i="74" s="1"/>
  <c r="AV116" i="74"/>
  <c r="AZ116" i="74" s="1"/>
  <c r="BM100" i="74"/>
  <c r="BN104" i="74"/>
  <c r="BO104" i="74" s="1"/>
  <c r="BP104" i="74" s="1"/>
  <c r="BN105" i="74"/>
  <c r="BO105" i="74" s="1"/>
  <c r="BP105" i="74" s="1"/>
  <c r="AV118" i="68"/>
  <c r="AZ118" i="68" s="1"/>
  <c r="AU116" i="68"/>
  <c r="AY116" i="68" s="1"/>
  <c r="BM102" i="68"/>
  <c r="BM103" i="68"/>
  <c r="AU119" i="68"/>
  <c r="AY119" i="68" s="1"/>
  <c r="BE118" i="75"/>
  <c r="BT67" i="75"/>
  <c r="BT69" i="75"/>
  <c r="BT73" i="75"/>
  <c r="BR69" i="75"/>
  <c r="BR71" i="75"/>
  <c r="BR76" i="75"/>
  <c r="BS76" i="75"/>
  <c r="BS69" i="75"/>
  <c r="BR73" i="75"/>
  <c r="BT68" i="75"/>
  <c r="BR70" i="75"/>
  <c r="BP100" i="75"/>
  <c r="BQ100" i="75"/>
  <c r="BQ16" i="75"/>
  <c r="BU47" i="75"/>
  <c r="BE60" i="75"/>
  <c r="BP105" i="75"/>
  <c r="BQ105" i="75"/>
  <c r="BQ104" i="75"/>
  <c r="BQ41" i="75"/>
  <c r="BE89" i="75"/>
  <c r="BQ102" i="75"/>
  <c r="BQ98" i="75"/>
  <c r="BQ42" i="75"/>
  <c r="BP42" i="75"/>
  <c r="BQ39" i="75"/>
  <c r="BP39" i="75"/>
  <c r="BF59" i="75"/>
  <c r="BQ9" i="75"/>
  <c r="BP9" i="75"/>
  <c r="BP37" i="75"/>
  <c r="BQ37" i="75"/>
  <c r="BO47" i="75"/>
  <c r="BQ43" i="75"/>
  <c r="BQ14" i="75"/>
  <c r="BP10" i="75"/>
  <c r="BQ10" i="75"/>
  <c r="BQ15" i="75"/>
  <c r="BP15" i="75"/>
  <c r="BQ96" i="75"/>
  <c r="BE117" i="75"/>
  <c r="BU106" i="75"/>
  <c r="BQ97" i="75"/>
  <c r="BP97" i="75"/>
  <c r="BF88" i="75"/>
  <c r="BE116" i="75"/>
  <c r="BQ8" i="75"/>
  <c r="BQ17" i="75" s="1"/>
  <c r="BM18" i="75" s="1"/>
  <c r="BP8" i="75"/>
  <c r="BU17" i="75"/>
  <c r="BQ101" i="75"/>
  <c r="BP101" i="75"/>
  <c r="BQ45" i="75"/>
  <c r="BP45" i="75"/>
  <c r="BP47" i="75" s="1"/>
  <c r="BI48" i="75" s="1"/>
  <c r="BP17" i="75"/>
  <c r="BI18" i="75" s="1"/>
  <c r="BR9" i="75" s="1"/>
  <c r="BO106" i="75"/>
  <c r="BP37" i="68"/>
  <c r="BQ37" i="68"/>
  <c r="BP96" i="68"/>
  <c r="BP43" i="68"/>
  <c r="BQ43" i="68"/>
  <c r="BV104" i="68"/>
  <c r="BW104" i="68" s="1"/>
  <c r="BU104" i="68"/>
  <c r="BM105" i="68"/>
  <c r="BV105" i="68"/>
  <c r="BW105" i="68" s="1"/>
  <c r="BU105" i="68"/>
  <c r="BP98" i="68"/>
  <c r="BN46" i="68"/>
  <c r="BO46" i="68" s="1"/>
  <c r="BV101" i="68"/>
  <c r="BW101" i="68" s="1"/>
  <c r="BU101" i="68"/>
  <c r="AV117" i="68"/>
  <c r="AZ117" i="68" s="1"/>
  <c r="BV43" i="68"/>
  <c r="BW43" i="68" s="1"/>
  <c r="BU43" i="68"/>
  <c r="BV39" i="68"/>
  <c r="BW39" i="68" s="1"/>
  <c r="BU39" i="68"/>
  <c r="BN97" i="68"/>
  <c r="BO97" i="68" s="1"/>
  <c r="BN105" i="68"/>
  <c r="BO105" i="68" s="1"/>
  <c r="BJ13" i="68"/>
  <c r="BJ10" i="68"/>
  <c r="BJ14" i="68"/>
  <c r="BJ12" i="68"/>
  <c r="BJ8" i="68"/>
  <c r="BJ16" i="68"/>
  <c r="BJ11" i="68"/>
  <c r="BJ7" i="68"/>
  <c r="BJ15" i="68"/>
  <c r="BJ9" i="68"/>
  <c r="AS29" i="68"/>
  <c r="AS28" i="68"/>
  <c r="AV21" i="68"/>
  <c r="AS27" i="68"/>
  <c r="AS30" i="68"/>
  <c r="BQ103" i="68"/>
  <c r="BN38" i="68"/>
  <c r="BO38" i="68" s="1"/>
  <c r="AV59" i="68"/>
  <c r="AZ59" i="68" s="1"/>
  <c r="BN99" i="68"/>
  <c r="BO99" i="68" s="1"/>
  <c r="BV41" i="68"/>
  <c r="BW41" i="68" s="1"/>
  <c r="BU41" i="68"/>
  <c r="AV60" i="68"/>
  <c r="AZ60" i="68" s="1"/>
  <c r="BV100" i="68"/>
  <c r="BW100" i="68" s="1"/>
  <c r="BU100" i="68"/>
  <c r="BL67" i="68"/>
  <c r="BK67" i="68"/>
  <c r="BL70" i="68"/>
  <c r="BN70" i="68" s="1"/>
  <c r="BO70" i="68" s="1"/>
  <c r="BK70" i="68"/>
  <c r="BP40" i="68"/>
  <c r="BM40" i="68"/>
  <c r="BQ40" i="68" s="1"/>
  <c r="BN51" i="68"/>
  <c r="BV37" i="68"/>
  <c r="BW37" i="68" s="1"/>
  <c r="BU37" i="68"/>
  <c r="BU46" i="68"/>
  <c r="BV46" i="68"/>
  <c r="BW46" i="68" s="1"/>
  <c r="BM96" i="68"/>
  <c r="BM104" i="68"/>
  <c r="BQ104" i="68" s="1"/>
  <c r="BN44" i="68"/>
  <c r="BO44" i="68" s="1"/>
  <c r="BQ39" i="68"/>
  <c r="BP39" i="68"/>
  <c r="BN110" i="68"/>
  <c r="BV97" i="68"/>
  <c r="BW97" i="68" s="1"/>
  <c r="BU97" i="68"/>
  <c r="BV45" i="68"/>
  <c r="BW45" i="68" s="1"/>
  <c r="BU45" i="68"/>
  <c r="BU103" i="68"/>
  <c r="BV103" i="68"/>
  <c r="BW103" i="68" s="1"/>
  <c r="AX90" i="68"/>
  <c r="AT90" i="68"/>
  <c r="AU90" i="68" s="1"/>
  <c r="AY90" i="68" s="1"/>
  <c r="AX89" i="68"/>
  <c r="AT89" i="68"/>
  <c r="AU89" i="68" s="1"/>
  <c r="AY89" i="68" s="1"/>
  <c r="BK73" i="68"/>
  <c r="BL73" i="68"/>
  <c r="BN73" i="68" s="1"/>
  <c r="BO73" i="68" s="1"/>
  <c r="BL72" i="68"/>
  <c r="BN72" i="68" s="1"/>
  <c r="BO72" i="68" s="1"/>
  <c r="BK72" i="68"/>
  <c r="BM72" i="68"/>
  <c r="BP104" i="68"/>
  <c r="BU44" i="68"/>
  <c r="BV44" i="68"/>
  <c r="BW44" i="68" s="1"/>
  <c r="BM98" i="68"/>
  <c r="BV98" i="68"/>
  <c r="BW98" i="68" s="1"/>
  <c r="BU98" i="68"/>
  <c r="BQ45" i="68"/>
  <c r="BP45" i="68"/>
  <c r="BM42" i="68"/>
  <c r="BQ42" i="68" s="1"/>
  <c r="BV42" i="68"/>
  <c r="BW42" i="68" s="1"/>
  <c r="BU42" i="68"/>
  <c r="BU38" i="68"/>
  <c r="BV38" i="68"/>
  <c r="BW38" i="68" s="1"/>
  <c r="BU102" i="68"/>
  <c r="BV102" i="68"/>
  <c r="BW102" i="68" s="1"/>
  <c r="BQ41" i="68"/>
  <c r="BP41" i="68"/>
  <c r="BM100" i="68"/>
  <c r="BQ100" i="68" s="1"/>
  <c r="AV88" i="68"/>
  <c r="AZ88" i="68" s="1"/>
  <c r="AX88" i="68"/>
  <c r="AT88" i="68"/>
  <c r="AU88" i="68" s="1"/>
  <c r="AY88" i="68" s="1"/>
  <c r="BL69" i="68"/>
  <c r="BN69" i="68" s="1"/>
  <c r="BO69" i="68" s="1"/>
  <c r="BK69" i="68"/>
  <c r="BK71" i="68"/>
  <c r="BL71" i="68"/>
  <c r="BN71" i="68" s="1"/>
  <c r="BO71" i="68" s="1"/>
  <c r="BL76" i="68"/>
  <c r="BN76" i="68" s="1"/>
  <c r="BO76" i="68" s="1"/>
  <c r="BK76" i="68"/>
  <c r="BV40" i="68"/>
  <c r="BW40" i="68" s="1"/>
  <c r="BU40" i="68"/>
  <c r="BM46" i="68"/>
  <c r="BP101" i="68"/>
  <c r="BV96" i="68"/>
  <c r="BW96" i="68" s="1"/>
  <c r="BU96" i="68"/>
  <c r="BP42" i="68"/>
  <c r="BV99" i="68"/>
  <c r="BW99" i="68" s="1"/>
  <c r="BU99" i="68"/>
  <c r="BP100" i="68"/>
  <c r="AX87" i="68"/>
  <c r="AT87" i="68"/>
  <c r="AV87" i="68" s="1"/>
  <c r="AZ87" i="68" s="1"/>
  <c r="BK75" i="68"/>
  <c r="BM75" i="68" s="1"/>
  <c r="BL75" i="68"/>
  <c r="BN75" i="68" s="1"/>
  <c r="BO75" i="68" s="1"/>
  <c r="BK74" i="68"/>
  <c r="BL74" i="68"/>
  <c r="BL68" i="68"/>
  <c r="BN68" i="68" s="1"/>
  <c r="BO68" i="68" s="1"/>
  <c r="BK68" i="68"/>
  <c r="BM68" i="68"/>
  <c r="BN45" i="74"/>
  <c r="BO45" i="74" s="1"/>
  <c r="BM102" i="74"/>
  <c r="BM44" i="74"/>
  <c r="BN101" i="74"/>
  <c r="BO101" i="74" s="1"/>
  <c r="BM42" i="74"/>
  <c r="BM98" i="74"/>
  <c r="BN39" i="74"/>
  <c r="BO39" i="74" s="1"/>
  <c r="AV57" i="74"/>
  <c r="AZ57" i="74" s="1"/>
  <c r="BE57" i="74"/>
  <c r="BF57" i="74"/>
  <c r="BE58" i="74"/>
  <c r="BF58" i="74"/>
  <c r="BV38" i="74"/>
  <c r="BW38" i="74" s="1"/>
  <c r="BU38" i="74"/>
  <c r="BP74" i="74"/>
  <c r="BQ74" i="74"/>
  <c r="BN97" i="74"/>
  <c r="BO97" i="74" s="1"/>
  <c r="BN99" i="74"/>
  <c r="BO99" i="74" s="1"/>
  <c r="AU118" i="74"/>
  <c r="AY118" i="74" s="1"/>
  <c r="BN43" i="74"/>
  <c r="BO43" i="74" s="1"/>
  <c r="AV58" i="74"/>
  <c r="AZ58" i="74" s="1"/>
  <c r="BP10" i="74"/>
  <c r="BQ10" i="74"/>
  <c r="BP98" i="74"/>
  <c r="BU39" i="74"/>
  <c r="BV39" i="74"/>
  <c r="BW39" i="74" s="1"/>
  <c r="BP46" i="74"/>
  <c r="BQ46" i="74"/>
  <c r="BF89" i="74"/>
  <c r="BQ67" i="74"/>
  <c r="BU100" i="74"/>
  <c r="BV100" i="74"/>
  <c r="BW100" i="74" s="1"/>
  <c r="BV103" i="74"/>
  <c r="BW103" i="74" s="1"/>
  <c r="BU103" i="74"/>
  <c r="AU117" i="74"/>
  <c r="AY117" i="74" s="1"/>
  <c r="BN41" i="74"/>
  <c r="BO41" i="74" s="1"/>
  <c r="BE90" i="74"/>
  <c r="BQ14" i="74"/>
  <c r="BP14" i="74"/>
  <c r="BU77" i="74"/>
  <c r="BM104" i="74"/>
  <c r="BQ104" i="74" s="1"/>
  <c r="BP45" i="74"/>
  <c r="BE117" i="74"/>
  <c r="BF117" i="74"/>
  <c r="BD117" i="74"/>
  <c r="BQ71" i="74"/>
  <c r="BP71" i="74"/>
  <c r="BV97" i="74"/>
  <c r="BW97" i="74" s="1"/>
  <c r="BU97" i="74"/>
  <c r="BU99" i="74"/>
  <c r="BV99" i="74"/>
  <c r="BW99" i="74" s="1"/>
  <c r="BU43" i="74"/>
  <c r="BV43" i="74"/>
  <c r="BW43" i="74" s="1"/>
  <c r="BU44" i="74"/>
  <c r="BV44" i="74"/>
  <c r="BW44" i="74" s="1"/>
  <c r="AU58" i="74"/>
  <c r="AY58" i="74" s="1"/>
  <c r="BC60" i="74"/>
  <c r="BQ8" i="74"/>
  <c r="BP8" i="74"/>
  <c r="BP16" i="74"/>
  <c r="BQ16" i="74"/>
  <c r="BM101" i="74"/>
  <c r="BQ39" i="74"/>
  <c r="BP39" i="74"/>
  <c r="BU42" i="74"/>
  <c r="BV42" i="74"/>
  <c r="BW42" i="74" s="1"/>
  <c r="BC118" i="74"/>
  <c r="BU17" i="74"/>
  <c r="BU37" i="74"/>
  <c r="BV37" i="74"/>
  <c r="BW37" i="74" s="1"/>
  <c r="BN51" i="74"/>
  <c r="BO17" i="74"/>
  <c r="BC116" i="74"/>
  <c r="BQ73" i="74"/>
  <c r="BP73" i="74"/>
  <c r="BP11" i="74"/>
  <c r="BQ11" i="74"/>
  <c r="BP37" i="74"/>
  <c r="BU41" i="74"/>
  <c r="BV41" i="74"/>
  <c r="BW41" i="74" s="1"/>
  <c r="BP75" i="74"/>
  <c r="BQ75" i="74"/>
  <c r="BF59" i="74"/>
  <c r="BU96" i="74"/>
  <c r="BV96" i="74"/>
  <c r="BW96" i="74" s="1"/>
  <c r="BN110" i="74"/>
  <c r="BM96" i="74"/>
  <c r="BV105" i="74"/>
  <c r="BW105" i="74" s="1"/>
  <c r="BU105" i="74"/>
  <c r="BM38" i="74"/>
  <c r="BV45" i="74"/>
  <c r="BW45" i="74" s="1"/>
  <c r="BU45" i="74"/>
  <c r="AU60" i="74"/>
  <c r="AY60" i="74" s="1"/>
  <c r="BP9" i="74"/>
  <c r="BQ9" i="74"/>
  <c r="BM97" i="74"/>
  <c r="BU102" i="74"/>
  <c r="BV102" i="74"/>
  <c r="BW102" i="74" s="1"/>
  <c r="BP40" i="74"/>
  <c r="BQ40" i="74"/>
  <c r="BM43" i="74"/>
  <c r="BP13" i="74"/>
  <c r="BQ13" i="74"/>
  <c r="BP101" i="74"/>
  <c r="BN96" i="74"/>
  <c r="BO96" i="74" s="1"/>
  <c r="BU104" i="74"/>
  <c r="BV104" i="74"/>
  <c r="BW104" i="74" s="1"/>
  <c r="BN38" i="74"/>
  <c r="BO38" i="74" s="1"/>
  <c r="BM45" i="74"/>
  <c r="BP72" i="74"/>
  <c r="BQ72" i="74"/>
  <c r="BM99" i="74"/>
  <c r="BN102" i="74"/>
  <c r="BO102" i="74" s="1"/>
  <c r="BV40" i="74"/>
  <c r="BW40" i="74" s="1"/>
  <c r="BU40" i="74"/>
  <c r="BN44" i="74"/>
  <c r="BO44" i="74" s="1"/>
  <c r="BC119" i="74"/>
  <c r="BU98" i="74"/>
  <c r="BV98" i="74"/>
  <c r="BW98" i="74" s="1"/>
  <c r="BU101" i="74"/>
  <c r="BV101" i="74"/>
  <c r="BW101" i="74" s="1"/>
  <c r="BN42" i="74"/>
  <c r="BO42" i="74" s="1"/>
  <c r="BU46" i="74"/>
  <c r="BV46" i="74"/>
  <c r="BW46" i="74" s="1"/>
  <c r="AU57" i="74"/>
  <c r="AY57" i="74" s="1"/>
  <c r="BP70" i="74"/>
  <c r="BQ70" i="74"/>
  <c r="BO77" i="74"/>
  <c r="BN100" i="74"/>
  <c r="BO100" i="74" s="1"/>
  <c r="BN103" i="74"/>
  <c r="BO103" i="74" s="1"/>
  <c r="BM37" i="74"/>
  <c r="BQ37" i="74" s="1"/>
  <c r="BQ101" i="68" l="1"/>
  <c r="BQ102" i="68"/>
  <c r="BP102" i="68"/>
  <c r="BR77" i="75"/>
  <c r="BJ81" i="75" s="1"/>
  <c r="BK81" i="75" s="1"/>
  <c r="BS77" i="75"/>
  <c r="BT77" i="75"/>
  <c r="BQ101" i="74"/>
  <c r="BQ105" i="74"/>
  <c r="BQ98" i="74"/>
  <c r="BQ106" i="75"/>
  <c r="BM107" i="75" s="1"/>
  <c r="BT105" i="75" s="1"/>
  <c r="BS9" i="75"/>
  <c r="BS7" i="75"/>
  <c r="BS12" i="75"/>
  <c r="BS11" i="75"/>
  <c r="BS16" i="75"/>
  <c r="BS14" i="75"/>
  <c r="BS8" i="75"/>
  <c r="BS10" i="75"/>
  <c r="BS15" i="75"/>
  <c r="BS13" i="75"/>
  <c r="BR41" i="75"/>
  <c r="BR38" i="75"/>
  <c r="BR40" i="75"/>
  <c r="BR46" i="75"/>
  <c r="BR44" i="75"/>
  <c r="BR43" i="75"/>
  <c r="BR45" i="75"/>
  <c r="BR37" i="75"/>
  <c r="BR47" i="75" s="1"/>
  <c r="BJ51" i="75" s="1"/>
  <c r="BK51" i="75" s="1"/>
  <c r="BR42" i="75"/>
  <c r="BR39" i="75"/>
  <c r="BQ47" i="75"/>
  <c r="BM48" i="75" s="1"/>
  <c r="BT43" i="75" s="1"/>
  <c r="BO51" i="75"/>
  <c r="BP51" i="75"/>
  <c r="BT100" i="75"/>
  <c r="BT102" i="75"/>
  <c r="BO21" i="75"/>
  <c r="BP21" i="75"/>
  <c r="BP106" i="75"/>
  <c r="BI107" i="75" s="1"/>
  <c r="BT8" i="75"/>
  <c r="BR15" i="75"/>
  <c r="BT10" i="75"/>
  <c r="BS102" i="75"/>
  <c r="BT99" i="75"/>
  <c r="BR8" i="75"/>
  <c r="BP110" i="75"/>
  <c r="BO110" i="75"/>
  <c r="BT96" i="75"/>
  <c r="BT15" i="75"/>
  <c r="BT14" i="75"/>
  <c r="BT16" i="75"/>
  <c r="BR13" i="75"/>
  <c r="BR11" i="75"/>
  <c r="BR7" i="75"/>
  <c r="BR12" i="75"/>
  <c r="BR14" i="75"/>
  <c r="BR16" i="75"/>
  <c r="BT13" i="75"/>
  <c r="BT7" i="75"/>
  <c r="BT12" i="75"/>
  <c r="BT11" i="75"/>
  <c r="BR10" i="75"/>
  <c r="BT9" i="75"/>
  <c r="BP69" i="68"/>
  <c r="BP73" i="68"/>
  <c r="AX27" i="68"/>
  <c r="BB57" i="68"/>
  <c r="BB87" i="68"/>
  <c r="BB116" i="68"/>
  <c r="AT27" i="68"/>
  <c r="BL9" i="68"/>
  <c r="BN9" i="68" s="1"/>
  <c r="BO9" i="68" s="1"/>
  <c r="BK9" i="68"/>
  <c r="BM9" i="68" s="1"/>
  <c r="BK16" i="68"/>
  <c r="BL16" i="68"/>
  <c r="BK10" i="68"/>
  <c r="BL10" i="68"/>
  <c r="BN10" i="68" s="1"/>
  <c r="BO10" i="68" s="1"/>
  <c r="BU47" i="68"/>
  <c r="BQ46" i="68"/>
  <c r="BP46" i="68"/>
  <c r="BQ96" i="68"/>
  <c r="BM74" i="68"/>
  <c r="BV74" i="68"/>
  <c r="BW74" i="68" s="1"/>
  <c r="BU74" i="68"/>
  <c r="BM67" i="68"/>
  <c r="BN81" i="68"/>
  <c r="BV67" i="68"/>
  <c r="BW67" i="68" s="1"/>
  <c r="BU67" i="68"/>
  <c r="BV68" i="68"/>
  <c r="BW68" i="68" s="1"/>
  <c r="BU68" i="68"/>
  <c r="AU87" i="68"/>
  <c r="AY87" i="68" s="1"/>
  <c r="BU106" i="68"/>
  <c r="BM76" i="68"/>
  <c r="BV76" i="68"/>
  <c r="BW76" i="68" s="1"/>
  <c r="BU76" i="68"/>
  <c r="BU71" i="68"/>
  <c r="BV71" i="68"/>
  <c r="BW71" i="68" s="1"/>
  <c r="BU72" i="68"/>
  <c r="BV72" i="68"/>
  <c r="BW72" i="68" s="1"/>
  <c r="BV73" i="68"/>
  <c r="BW73" i="68" s="1"/>
  <c r="BU73" i="68"/>
  <c r="AV89" i="68"/>
  <c r="AZ89" i="68" s="1"/>
  <c r="BP44" i="68"/>
  <c r="BQ44" i="68"/>
  <c r="BN67" i="68"/>
  <c r="BO67" i="68" s="1"/>
  <c r="BP38" i="68"/>
  <c r="BQ38" i="68"/>
  <c r="BQ47" i="68" s="1"/>
  <c r="BM48" i="68" s="1"/>
  <c r="BL15" i="68"/>
  <c r="BN15" i="68" s="1"/>
  <c r="BO15" i="68" s="1"/>
  <c r="BK15" i="68"/>
  <c r="BL8" i="68"/>
  <c r="BK8" i="68"/>
  <c r="BL13" i="68"/>
  <c r="BK13" i="68"/>
  <c r="BM13" i="68" s="1"/>
  <c r="BQ98" i="68"/>
  <c r="BO47" i="68"/>
  <c r="BQ75" i="68"/>
  <c r="BP75" i="68"/>
  <c r="BQ76" i="68"/>
  <c r="BP76" i="68"/>
  <c r="BM69" i="68"/>
  <c r="BQ72" i="68"/>
  <c r="BP72" i="68"/>
  <c r="BM70" i="68"/>
  <c r="BQ70" i="68" s="1"/>
  <c r="BV70" i="68"/>
  <c r="BW70" i="68" s="1"/>
  <c r="BU70" i="68"/>
  <c r="BB58" i="68"/>
  <c r="AX28" i="68"/>
  <c r="BB88" i="68"/>
  <c r="BB117" i="68"/>
  <c r="AT28" i="68"/>
  <c r="BL7" i="68"/>
  <c r="BN7" i="68" s="1"/>
  <c r="BO7" i="68" s="1"/>
  <c r="BK7" i="68"/>
  <c r="BM7" i="68"/>
  <c r="BK12" i="68"/>
  <c r="BL12" i="68"/>
  <c r="BP105" i="68"/>
  <c r="BQ105" i="68"/>
  <c r="BP71" i="68"/>
  <c r="BP68" i="68"/>
  <c r="BQ68" i="68"/>
  <c r="BN74" i="68"/>
  <c r="BO74" i="68" s="1"/>
  <c r="BV75" i="68"/>
  <c r="BW75" i="68" s="1"/>
  <c r="BU75" i="68"/>
  <c r="BM71" i="68"/>
  <c r="BQ71" i="68" s="1"/>
  <c r="BV69" i="68"/>
  <c r="BW69" i="68" s="1"/>
  <c r="BU69" i="68"/>
  <c r="BM73" i="68"/>
  <c r="BQ73" i="68" s="1"/>
  <c r="AV90" i="68"/>
  <c r="AZ90" i="68" s="1"/>
  <c r="BP70" i="68"/>
  <c r="BQ99" i="68"/>
  <c r="BP99" i="68"/>
  <c r="BB60" i="68"/>
  <c r="BB119" i="68"/>
  <c r="AX30" i="68"/>
  <c r="BB90" i="68"/>
  <c r="AV30" i="68"/>
  <c r="AZ30" i="68" s="1"/>
  <c r="AU30" i="68"/>
  <c r="AY30" i="68" s="1"/>
  <c r="AT30" i="68"/>
  <c r="BB89" i="68"/>
  <c r="BB59" i="68"/>
  <c r="AX29" i="68"/>
  <c r="BB118" i="68"/>
  <c r="AT29" i="68"/>
  <c r="AV29" i="68" s="1"/>
  <c r="AZ29" i="68" s="1"/>
  <c r="BL11" i="68"/>
  <c r="BN11" i="68" s="1"/>
  <c r="BO11" i="68" s="1"/>
  <c r="BK11" i="68"/>
  <c r="BL14" i="68"/>
  <c r="BK14" i="68"/>
  <c r="BM14" i="68"/>
  <c r="BP97" i="68"/>
  <c r="BQ97" i="68"/>
  <c r="BO106" i="68"/>
  <c r="BP77" i="74"/>
  <c r="BI78" i="74" s="1"/>
  <c r="BQ17" i="74"/>
  <c r="BM18" i="74" s="1"/>
  <c r="BS12" i="74" s="1"/>
  <c r="BP17" i="74"/>
  <c r="BI18" i="74" s="1"/>
  <c r="BR7" i="74" s="1"/>
  <c r="BR67" i="74"/>
  <c r="BR76" i="74"/>
  <c r="BR68" i="74"/>
  <c r="BR69" i="74"/>
  <c r="BR75" i="74"/>
  <c r="BR74" i="74"/>
  <c r="BR72" i="74"/>
  <c r="BR71" i="74"/>
  <c r="BR70" i="74"/>
  <c r="BR73" i="74"/>
  <c r="BS9" i="74"/>
  <c r="BS14" i="74"/>
  <c r="BR12" i="74"/>
  <c r="BR15" i="74"/>
  <c r="BT14" i="74"/>
  <c r="BR8" i="74"/>
  <c r="BR16" i="74"/>
  <c r="BT11" i="74"/>
  <c r="BT16" i="74"/>
  <c r="BR9" i="74"/>
  <c r="BT13" i="74"/>
  <c r="BE119" i="74"/>
  <c r="BF119" i="74"/>
  <c r="BP38" i="74"/>
  <c r="BQ38" i="74"/>
  <c r="BP21" i="74"/>
  <c r="BO21" i="74"/>
  <c r="BF60" i="74"/>
  <c r="BE60" i="74"/>
  <c r="BP103" i="74"/>
  <c r="BQ103" i="74"/>
  <c r="BP44" i="74"/>
  <c r="BQ44" i="74"/>
  <c r="BU106" i="74"/>
  <c r="BE118" i="74"/>
  <c r="BF118" i="74"/>
  <c r="BQ45" i="74"/>
  <c r="BO81" i="74"/>
  <c r="BP81" i="74"/>
  <c r="BQ41" i="74"/>
  <c r="BP41" i="74"/>
  <c r="BP99" i="74"/>
  <c r="BQ99" i="74"/>
  <c r="BP97" i="74"/>
  <c r="BQ97" i="74"/>
  <c r="BQ102" i="74"/>
  <c r="BP102" i="74"/>
  <c r="BQ100" i="74"/>
  <c r="BP100" i="74"/>
  <c r="BO47" i="74"/>
  <c r="BF116" i="74"/>
  <c r="BE116" i="74"/>
  <c r="BU47" i="74"/>
  <c r="BP42" i="74"/>
  <c r="BQ42" i="74"/>
  <c r="BP96" i="74"/>
  <c r="BQ96" i="74"/>
  <c r="BO106" i="74"/>
  <c r="BQ77" i="74"/>
  <c r="BM78" i="74" s="1"/>
  <c r="BT68" i="74" s="1"/>
  <c r="BQ43" i="74"/>
  <c r="BP43" i="74"/>
  <c r="BS101" i="75" l="1"/>
  <c r="BS105" i="75"/>
  <c r="BH81" i="75"/>
  <c r="BQ81" i="75" s="1"/>
  <c r="BS96" i="75"/>
  <c r="BT104" i="75"/>
  <c r="BS104" i="75"/>
  <c r="BS99" i="75"/>
  <c r="BT97" i="75"/>
  <c r="BR11" i="74"/>
  <c r="BR10" i="74"/>
  <c r="BT8" i="74"/>
  <c r="BR14" i="74"/>
  <c r="BT7" i="74"/>
  <c r="BS7" i="74"/>
  <c r="BT10" i="74"/>
  <c r="BT9" i="74"/>
  <c r="BR13" i="74"/>
  <c r="BT12" i="74"/>
  <c r="BS13" i="74"/>
  <c r="BS16" i="74"/>
  <c r="BT15" i="74"/>
  <c r="BS11" i="74"/>
  <c r="BS15" i="74"/>
  <c r="BS8" i="74"/>
  <c r="BS10" i="74"/>
  <c r="BZ106" i="75"/>
  <c r="BP106" i="68"/>
  <c r="BI107" i="68" s="1"/>
  <c r="BR104" i="68" s="1"/>
  <c r="BS100" i="75"/>
  <c r="BS97" i="75"/>
  <c r="BS98" i="75"/>
  <c r="BS103" i="75"/>
  <c r="BT98" i="75"/>
  <c r="BT103" i="75"/>
  <c r="BT101" i="75"/>
  <c r="BT42" i="75"/>
  <c r="BR17" i="75"/>
  <c r="BJ21" i="75" s="1"/>
  <c r="BK21" i="75" s="1"/>
  <c r="BT39" i="75"/>
  <c r="BZ47" i="75"/>
  <c r="BS38" i="75"/>
  <c r="BS40" i="75"/>
  <c r="BS46" i="75"/>
  <c r="BS41" i="75"/>
  <c r="BS44" i="75"/>
  <c r="BS39" i="75"/>
  <c r="BS43" i="75"/>
  <c r="BS45" i="75"/>
  <c r="BS42" i="75"/>
  <c r="BS37" i="75"/>
  <c r="BT40" i="75"/>
  <c r="BT41" i="75"/>
  <c r="BS17" i="75"/>
  <c r="BT17" i="75"/>
  <c r="BH21" i="75" s="1"/>
  <c r="BR98" i="75"/>
  <c r="BR99" i="75"/>
  <c r="BR96" i="75"/>
  <c r="BR102" i="75"/>
  <c r="BR104" i="75"/>
  <c r="BR103" i="75"/>
  <c r="BR100" i="75"/>
  <c r="BR105" i="75"/>
  <c r="BR97" i="75"/>
  <c r="BR101" i="75"/>
  <c r="BT45" i="75"/>
  <c r="BT38" i="75"/>
  <c r="BT37" i="75"/>
  <c r="BT47" i="75" s="1"/>
  <c r="BH51" i="75" s="1"/>
  <c r="BL51" i="75" s="1"/>
  <c r="BT46" i="75"/>
  <c r="BT44" i="75"/>
  <c r="BZ47" i="68"/>
  <c r="BS37" i="68"/>
  <c r="BS43" i="68"/>
  <c r="BS45" i="68"/>
  <c r="BS40" i="68"/>
  <c r="BS41" i="68"/>
  <c r="BS39" i="68"/>
  <c r="BS42" i="68"/>
  <c r="BS46" i="68"/>
  <c r="BS44" i="68"/>
  <c r="BS38" i="68"/>
  <c r="BP11" i="68"/>
  <c r="BD119" i="68"/>
  <c r="BM12" i="68"/>
  <c r="BV12" i="68"/>
  <c r="BW12" i="68" s="1"/>
  <c r="BU12" i="68"/>
  <c r="BC58" i="68"/>
  <c r="BE58" i="68" s="1"/>
  <c r="BC88" i="68"/>
  <c r="BE88" i="68" s="1"/>
  <c r="BC117" i="68"/>
  <c r="BE117" i="68" s="1"/>
  <c r="BD88" i="68"/>
  <c r="BF88" i="68"/>
  <c r="BV15" i="68"/>
  <c r="BW15" i="68" s="1"/>
  <c r="BU15" i="68"/>
  <c r="BU77" i="68"/>
  <c r="BQ106" i="68"/>
  <c r="BM107" i="68" s="1"/>
  <c r="BP10" i="68"/>
  <c r="BU16" i="68"/>
  <c r="BV16" i="68"/>
  <c r="BW16" i="68" s="1"/>
  <c r="BC57" i="68"/>
  <c r="BF57" i="68" s="1"/>
  <c r="BC87" i="68"/>
  <c r="BE87" i="68" s="1"/>
  <c r="BC116" i="68"/>
  <c r="BF116" i="68" s="1"/>
  <c r="BD87" i="68"/>
  <c r="BQ69" i="68"/>
  <c r="BD60" i="68"/>
  <c r="BM8" i="68"/>
  <c r="BV8" i="68"/>
  <c r="BW8" i="68" s="1"/>
  <c r="BU8" i="68"/>
  <c r="BP15" i="68"/>
  <c r="BV10" i="68"/>
  <c r="BW10" i="68" s="1"/>
  <c r="BU10" i="68"/>
  <c r="AV27" i="68"/>
  <c r="AZ27" i="68" s="1"/>
  <c r="BD57" i="68"/>
  <c r="BE57" i="68"/>
  <c r="BD117" i="68"/>
  <c r="BN14" i="68"/>
  <c r="BO14" i="68" s="1"/>
  <c r="BD89" i="68"/>
  <c r="BD90" i="68"/>
  <c r="BF90" i="68"/>
  <c r="BQ74" i="68"/>
  <c r="BP74" i="68"/>
  <c r="BV7" i="68"/>
  <c r="BW7" i="68" s="1"/>
  <c r="BN21" i="68"/>
  <c r="BU7" i="68"/>
  <c r="AV28" i="68"/>
  <c r="AZ28" i="68" s="1"/>
  <c r="BD58" i="68"/>
  <c r="BF58" i="68"/>
  <c r="BN8" i="68"/>
  <c r="BO8" i="68" s="1"/>
  <c r="BP47" i="68"/>
  <c r="BI48" i="68" s="1"/>
  <c r="BO51" i="68"/>
  <c r="BP51" i="68"/>
  <c r="BM16" i="68"/>
  <c r="BV9" i="68"/>
  <c r="BW9" i="68" s="1"/>
  <c r="BU9" i="68"/>
  <c r="AU27" i="68"/>
  <c r="AY27" i="68" s="1"/>
  <c r="BV14" i="68"/>
  <c r="BW14" i="68" s="1"/>
  <c r="BU14" i="68"/>
  <c r="AU29" i="68"/>
  <c r="AY29" i="68" s="1"/>
  <c r="BC59" i="68"/>
  <c r="BC89" i="68"/>
  <c r="BE89" i="68" s="1"/>
  <c r="BC118" i="68"/>
  <c r="BF118" i="68" s="1"/>
  <c r="BF59" i="68"/>
  <c r="BE59" i="68"/>
  <c r="BD59" i="68"/>
  <c r="BM11" i="68"/>
  <c r="BQ11" i="68" s="1"/>
  <c r="BV11" i="68"/>
  <c r="BW11" i="68" s="1"/>
  <c r="BU11" i="68"/>
  <c r="BD118" i="68"/>
  <c r="BC60" i="68"/>
  <c r="BF60" i="68" s="1"/>
  <c r="BC90" i="68"/>
  <c r="BE90" i="68" s="1"/>
  <c r="BC119" i="68"/>
  <c r="BF119" i="68" s="1"/>
  <c r="BN12" i="68"/>
  <c r="BO12" i="68" s="1"/>
  <c r="BQ7" i="68"/>
  <c r="BP7" i="68"/>
  <c r="AU28" i="68"/>
  <c r="AY28" i="68" s="1"/>
  <c r="BN13" i="68"/>
  <c r="BO13" i="68" s="1"/>
  <c r="BQ13" i="68" s="1"/>
  <c r="BV13" i="68"/>
  <c r="BW13" i="68" s="1"/>
  <c r="BU13" i="68"/>
  <c r="BM15" i="68"/>
  <c r="BO77" i="68"/>
  <c r="BP67" i="68"/>
  <c r="BP77" i="68" s="1"/>
  <c r="BQ67" i="68"/>
  <c r="BO110" i="68"/>
  <c r="BP110" i="68"/>
  <c r="BM10" i="68"/>
  <c r="BQ10" i="68" s="1"/>
  <c r="BN16" i="68"/>
  <c r="BO16" i="68" s="1"/>
  <c r="BP9" i="68"/>
  <c r="BQ9" i="68"/>
  <c r="BD116" i="68"/>
  <c r="BP47" i="74"/>
  <c r="BI48" i="74" s="1"/>
  <c r="BQ106" i="74"/>
  <c r="BM107" i="74" s="1"/>
  <c r="BS99" i="74" s="1"/>
  <c r="BQ47" i="74"/>
  <c r="BM48" i="74" s="1"/>
  <c r="BZ47" i="74" s="1"/>
  <c r="BP106" i="74"/>
  <c r="BI107" i="74" s="1"/>
  <c r="BR100" i="74" s="1"/>
  <c r="BS40" i="74"/>
  <c r="BS45" i="74"/>
  <c r="BS42" i="74"/>
  <c r="BS41" i="74"/>
  <c r="BS44" i="74"/>
  <c r="BS43" i="74"/>
  <c r="BT37" i="74"/>
  <c r="BR45" i="74"/>
  <c r="BT45" i="74"/>
  <c r="BT39" i="74"/>
  <c r="BR40" i="74"/>
  <c r="BT40" i="74"/>
  <c r="BR46" i="74"/>
  <c r="BR39" i="74"/>
  <c r="BR37" i="74"/>
  <c r="BT46" i="74"/>
  <c r="BR38" i="74"/>
  <c r="BT41" i="74"/>
  <c r="BT38" i="74"/>
  <c r="BR44" i="74"/>
  <c r="BR42" i="74"/>
  <c r="BR41" i="74"/>
  <c r="BR43" i="74"/>
  <c r="BT42" i="74"/>
  <c r="BT44" i="74"/>
  <c r="BT43" i="74"/>
  <c r="BO51" i="74"/>
  <c r="BP51" i="74"/>
  <c r="BP110" i="74"/>
  <c r="BO110" i="74"/>
  <c r="BT17" i="74"/>
  <c r="BT72" i="74"/>
  <c r="BT71" i="74"/>
  <c r="BR77" i="74"/>
  <c r="BJ81" i="74" s="1"/>
  <c r="BK81" i="74" s="1"/>
  <c r="BR17" i="74"/>
  <c r="BJ21" i="74" s="1"/>
  <c r="BK21" i="74" s="1"/>
  <c r="BT74" i="74"/>
  <c r="BT70" i="74"/>
  <c r="BT76" i="74"/>
  <c r="BZ77" i="74"/>
  <c r="BS76" i="74"/>
  <c r="BS69" i="74"/>
  <c r="BS68" i="74"/>
  <c r="BS67" i="74"/>
  <c r="BS74" i="74"/>
  <c r="BS70" i="74"/>
  <c r="BS72" i="74"/>
  <c r="BS73" i="74"/>
  <c r="BS75" i="74"/>
  <c r="BS71" i="74"/>
  <c r="BT75" i="74"/>
  <c r="BT69" i="74"/>
  <c r="BT67" i="74"/>
  <c r="BT73" i="74"/>
  <c r="BI81" i="75" l="1"/>
  <c r="CA70" i="75" s="1"/>
  <c r="BL81" i="75"/>
  <c r="BT106" i="75"/>
  <c r="BS17" i="74"/>
  <c r="BE118" i="68"/>
  <c r="BR97" i="74"/>
  <c r="BR102" i="74"/>
  <c r="BR104" i="74"/>
  <c r="BS106" i="75"/>
  <c r="BR97" i="68"/>
  <c r="BE116" i="68"/>
  <c r="BR102" i="68"/>
  <c r="BR100" i="68"/>
  <c r="BR101" i="68"/>
  <c r="BR96" i="68"/>
  <c r="BR99" i="68"/>
  <c r="BR103" i="68"/>
  <c r="BR105" i="74"/>
  <c r="BR98" i="74"/>
  <c r="BS97" i="74"/>
  <c r="BS105" i="74"/>
  <c r="BT105" i="74"/>
  <c r="BR99" i="74"/>
  <c r="BR101" i="74"/>
  <c r="BS96" i="74"/>
  <c r="BS102" i="74"/>
  <c r="BS104" i="74"/>
  <c r="BT98" i="74"/>
  <c r="BT102" i="74"/>
  <c r="BT104" i="74"/>
  <c r="BT103" i="74"/>
  <c r="BS101" i="74"/>
  <c r="BZ106" i="74"/>
  <c r="BT96" i="74"/>
  <c r="BS103" i="74"/>
  <c r="BS98" i="74"/>
  <c r="BT100" i="74"/>
  <c r="BT99" i="74"/>
  <c r="BS100" i="74"/>
  <c r="BT97" i="74"/>
  <c r="BT101" i="74"/>
  <c r="BR105" i="68"/>
  <c r="BR98" i="68"/>
  <c r="BR106" i="75"/>
  <c r="BJ110" i="75" s="1"/>
  <c r="CA76" i="75"/>
  <c r="BQ51" i="75"/>
  <c r="BI51" i="75"/>
  <c r="BQ21" i="75"/>
  <c r="BS51" i="75"/>
  <c r="BT51" i="75" s="1"/>
  <c r="BL21" i="75"/>
  <c r="BS81" i="75"/>
  <c r="BT81" i="75" s="1"/>
  <c r="BI21" i="75"/>
  <c r="BS47" i="75"/>
  <c r="BQ16" i="68"/>
  <c r="BP16" i="68"/>
  <c r="BI78" i="68"/>
  <c r="BQ14" i="68"/>
  <c r="BP14" i="68"/>
  <c r="BQ15" i="68"/>
  <c r="BF87" i="68"/>
  <c r="BO81" i="68"/>
  <c r="BP81" i="68"/>
  <c r="BE119" i="68"/>
  <c r="BS47" i="68"/>
  <c r="BQ12" i="68"/>
  <c r="BP12" i="68"/>
  <c r="BO17" i="68"/>
  <c r="BR40" i="68"/>
  <c r="BT41" i="68"/>
  <c r="BT42" i="68"/>
  <c r="BT37" i="68"/>
  <c r="BR39" i="68"/>
  <c r="BT45" i="68"/>
  <c r="BR41" i="68"/>
  <c r="BT43" i="68"/>
  <c r="BT39" i="68"/>
  <c r="BR45" i="68"/>
  <c r="BR42" i="68"/>
  <c r="BT40" i="68"/>
  <c r="BR37" i="68"/>
  <c r="BR43" i="68"/>
  <c r="BT38" i="68"/>
  <c r="BT46" i="68"/>
  <c r="BR46" i="68"/>
  <c r="BT44" i="68"/>
  <c r="BR44" i="68"/>
  <c r="BR38" i="68"/>
  <c r="BE60" i="68"/>
  <c r="BP13" i="68"/>
  <c r="BQ77" i="68"/>
  <c r="BM78" i="68" s="1"/>
  <c r="BQ8" i="68"/>
  <c r="BQ17" i="68" s="1"/>
  <c r="BM18" i="68" s="1"/>
  <c r="BS16" i="68" s="1"/>
  <c r="BP8" i="68"/>
  <c r="BP17" i="68" s="1"/>
  <c r="BI18" i="68" s="1"/>
  <c r="BT16" i="68" s="1"/>
  <c r="BS8" i="68"/>
  <c r="BU17" i="68"/>
  <c r="BF89" i="68"/>
  <c r="BF117" i="68"/>
  <c r="BS99" i="68"/>
  <c r="BZ106" i="68"/>
  <c r="BT103" i="68"/>
  <c r="BT101" i="68"/>
  <c r="BT102" i="68"/>
  <c r="BS102" i="68"/>
  <c r="BS104" i="68"/>
  <c r="BS101" i="68"/>
  <c r="BS103" i="68"/>
  <c r="BT100" i="68"/>
  <c r="BS98" i="68"/>
  <c r="BT105" i="68"/>
  <c r="BT99" i="68"/>
  <c r="BT104" i="68"/>
  <c r="BT98" i="68"/>
  <c r="BS97" i="68"/>
  <c r="BS96" i="68"/>
  <c r="BS100" i="68"/>
  <c r="BT96" i="68"/>
  <c r="BS105" i="68"/>
  <c r="BT97" i="68"/>
  <c r="BS37" i="74"/>
  <c r="BR103" i="74"/>
  <c r="BR96" i="74"/>
  <c r="BS46" i="74"/>
  <c r="BS38" i="74"/>
  <c r="BS39" i="74"/>
  <c r="BT77" i="74"/>
  <c r="BH81" i="74" s="1"/>
  <c r="BQ81" i="74" s="1"/>
  <c r="BH21" i="74"/>
  <c r="BS77" i="74"/>
  <c r="BQ51" i="74"/>
  <c r="BR47" i="74"/>
  <c r="BJ51" i="74" s="1"/>
  <c r="BK51" i="74" s="1"/>
  <c r="BT47" i="74"/>
  <c r="BH51" i="74" s="1"/>
  <c r="BS47" i="74"/>
  <c r="BM81" i="75" l="1"/>
  <c r="CA72" i="75"/>
  <c r="CA73" i="75"/>
  <c r="BJ87" i="75"/>
  <c r="CA71" i="75"/>
  <c r="CA69" i="75"/>
  <c r="BJ88" i="75"/>
  <c r="BO88" i="75" s="1"/>
  <c r="BJ90" i="75"/>
  <c r="CA75" i="75"/>
  <c r="CA74" i="75"/>
  <c r="CC74" i="75" s="1"/>
  <c r="BJ89" i="75"/>
  <c r="BO89" i="75" s="1"/>
  <c r="CA67" i="75"/>
  <c r="CA68" i="75"/>
  <c r="BR106" i="68"/>
  <c r="BJ110" i="68" s="1"/>
  <c r="BK110" i="68" s="1"/>
  <c r="BR106" i="74"/>
  <c r="BJ110" i="74" s="1"/>
  <c r="BK110" i="74" s="1"/>
  <c r="BT106" i="74"/>
  <c r="BS106" i="74"/>
  <c r="CA16" i="75"/>
  <c r="CA9" i="75"/>
  <c r="CA7" i="75"/>
  <c r="CA11" i="75"/>
  <c r="CA13" i="75"/>
  <c r="CA14" i="75"/>
  <c r="CA12" i="75"/>
  <c r="CA8" i="75"/>
  <c r="CA15" i="75"/>
  <c r="CA10" i="75"/>
  <c r="BJ27" i="75"/>
  <c r="BJ30" i="75"/>
  <c r="BM21" i="75"/>
  <c r="BJ29" i="75"/>
  <c r="BJ28" i="75"/>
  <c r="CC75" i="75"/>
  <c r="CB75" i="75"/>
  <c r="CA44" i="75"/>
  <c r="CA42" i="75"/>
  <c r="CA46" i="75"/>
  <c r="CA40" i="75"/>
  <c r="CA38" i="75"/>
  <c r="CA43" i="75"/>
  <c r="CA37" i="75"/>
  <c r="CA39" i="75"/>
  <c r="CA45" i="75"/>
  <c r="CA41" i="75"/>
  <c r="BM51" i="75"/>
  <c r="BJ59" i="75"/>
  <c r="BJ60" i="75"/>
  <c r="BJ58" i="75"/>
  <c r="BJ57" i="75"/>
  <c r="BK88" i="75"/>
  <c r="BM88" i="75" s="1"/>
  <c r="BQ88" i="75" s="1"/>
  <c r="BO90" i="75"/>
  <c r="BK90" i="75"/>
  <c r="BL90" i="75" s="1"/>
  <c r="BP90" i="75" s="1"/>
  <c r="BH110" i="75"/>
  <c r="BS89" i="75"/>
  <c r="BK89" i="75"/>
  <c r="BL89" i="75" s="1"/>
  <c r="BP89" i="75" s="1"/>
  <c r="CC67" i="75"/>
  <c r="CB67" i="75"/>
  <c r="CB68" i="75"/>
  <c r="CC68" i="75"/>
  <c r="CB70" i="75"/>
  <c r="CC70" i="75"/>
  <c r="CB72" i="75"/>
  <c r="CC72" i="75"/>
  <c r="CE72" i="75" s="1"/>
  <c r="CF72" i="75" s="1"/>
  <c r="CB73" i="75"/>
  <c r="CC73" i="75"/>
  <c r="CC76" i="75"/>
  <c r="CB76" i="75"/>
  <c r="BO87" i="75"/>
  <c r="BK87" i="75"/>
  <c r="BL87" i="75" s="1"/>
  <c r="BP87" i="75" s="1"/>
  <c r="CB71" i="75"/>
  <c r="CC71" i="75"/>
  <c r="CB69" i="75"/>
  <c r="CC69" i="75"/>
  <c r="BK110" i="75"/>
  <c r="BS106" i="68"/>
  <c r="BT106" i="68"/>
  <c r="BT8" i="68"/>
  <c r="BS11" i="68"/>
  <c r="BR12" i="68"/>
  <c r="BR14" i="68"/>
  <c r="BP21" i="68"/>
  <c r="BO21" i="68"/>
  <c r="BR47" i="68"/>
  <c r="BJ51" i="68" s="1"/>
  <c r="BR16" i="68"/>
  <c r="BR8" i="68"/>
  <c r="BS7" i="68"/>
  <c r="BS9" i="68"/>
  <c r="BS13" i="68"/>
  <c r="BT47" i="68"/>
  <c r="BH51" i="68" s="1"/>
  <c r="BS12" i="68"/>
  <c r="BS14" i="68"/>
  <c r="BS15" i="68"/>
  <c r="BT11" i="68"/>
  <c r="BT10" i="68"/>
  <c r="BR15" i="68"/>
  <c r="BT7" i="68"/>
  <c r="BR10" i="68"/>
  <c r="BT15" i="68"/>
  <c r="BR11" i="68"/>
  <c r="BR7" i="68"/>
  <c r="BR9" i="68"/>
  <c r="BT9" i="68"/>
  <c r="BT13" i="68"/>
  <c r="BZ77" i="68"/>
  <c r="BS68" i="68"/>
  <c r="BS70" i="68"/>
  <c r="BS72" i="68"/>
  <c r="BS75" i="68"/>
  <c r="BS71" i="68"/>
  <c r="BS76" i="68"/>
  <c r="BS69" i="68"/>
  <c r="BS74" i="68"/>
  <c r="BS73" i="68"/>
  <c r="BS67" i="68"/>
  <c r="BS77" i="68" s="1"/>
  <c r="BR13" i="68"/>
  <c r="BT12" i="68"/>
  <c r="BS10" i="68"/>
  <c r="BT14" i="68"/>
  <c r="BR73" i="68"/>
  <c r="BR75" i="68"/>
  <c r="BT72" i="68"/>
  <c r="BT69" i="68"/>
  <c r="BT75" i="68"/>
  <c r="BT76" i="68"/>
  <c r="BT71" i="68"/>
  <c r="BR70" i="68"/>
  <c r="BR68" i="68"/>
  <c r="BT73" i="68"/>
  <c r="BR69" i="68"/>
  <c r="BR76" i="68"/>
  <c r="BR72" i="68"/>
  <c r="BR71" i="68"/>
  <c r="BT68" i="68"/>
  <c r="BT70" i="68"/>
  <c r="BR74" i="68"/>
  <c r="BT67" i="68"/>
  <c r="BT74" i="68"/>
  <c r="BR67" i="68"/>
  <c r="BL51" i="74"/>
  <c r="BI51" i="74"/>
  <c r="BL21" i="74"/>
  <c r="BS51" i="74"/>
  <c r="BT51" i="74" s="1"/>
  <c r="BS81" i="74"/>
  <c r="BT81" i="74" s="1"/>
  <c r="BI21" i="74"/>
  <c r="BQ21" i="74"/>
  <c r="BL81" i="74"/>
  <c r="BI81" i="74"/>
  <c r="CB74" i="75" l="1"/>
  <c r="CE74" i="75" s="1"/>
  <c r="CF74" i="75" s="1"/>
  <c r="CG74" i="75" s="1"/>
  <c r="BH110" i="74"/>
  <c r="BQ110" i="74" s="1"/>
  <c r="BL110" i="74"/>
  <c r="BH110" i="68"/>
  <c r="BQ110" i="68" s="1"/>
  <c r="CE73" i="75"/>
  <c r="CF73" i="75" s="1"/>
  <c r="BL88" i="75"/>
  <c r="BP88" i="75" s="1"/>
  <c r="CD73" i="75"/>
  <c r="CE76" i="75"/>
  <c r="CF76" i="75" s="1"/>
  <c r="CE71" i="75"/>
  <c r="CF71" i="75" s="1"/>
  <c r="CG71" i="75" s="1"/>
  <c r="CD72" i="75"/>
  <c r="CH72" i="75" s="1"/>
  <c r="BI110" i="74"/>
  <c r="CA102" i="74" s="1"/>
  <c r="CE70" i="75"/>
  <c r="CF70" i="75" s="1"/>
  <c r="CG70" i="75" s="1"/>
  <c r="CE69" i="75"/>
  <c r="CF69" i="75" s="1"/>
  <c r="CG69" i="75" s="1"/>
  <c r="CD75" i="75"/>
  <c r="BL110" i="75"/>
  <c r="BI110" i="75"/>
  <c r="BS110" i="75"/>
  <c r="BT110" i="75" s="1"/>
  <c r="BO59" i="75"/>
  <c r="BK59" i="75"/>
  <c r="BL59" i="75" s="1"/>
  <c r="BP59" i="75" s="1"/>
  <c r="CM71" i="75"/>
  <c r="CN71" i="75" s="1"/>
  <c r="CL71" i="75"/>
  <c r="CG72" i="75"/>
  <c r="CM70" i="75"/>
  <c r="CN70" i="75" s="1"/>
  <c r="CL70" i="75"/>
  <c r="CM67" i="75"/>
  <c r="CN67" i="75" s="1"/>
  <c r="CE81" i="75"/>
  <c r="CL67" i="75"/>
  <c r="BM89" i="75"/>
  <c r="BQ89" i="75" s="1"/>
  <c r="BO57" i="75"/>
  <c r="BK57" i="75"/>
  <c r="BL57" i="75" s="1"/>
  <c r="BP57" i="75" s="1"/>
  <c r="CB37" i="75"/>
  <c r="CC37" i="75"/>
  <c r="CE37" i="75" s="1"/>
  <c r="CF37" i="75" s="1"/>
  <c r="CB46" i="75"/>
  <c r="CD46" i="75" s="1"/>
  <c r="CC46" i="75"/>
  <c r="CM74" i="75"/>
  <c r="CN74" i="75" s="1"/>
  <c r="CL74" i="75"/>
  <c r="CE75" i="75"/>
  <c r="CF75" i="75" s="1"/>
  <c r="BO30" i="75"/>
  <c r="BS60" i="75"/>
  <c r="BS90" i="75"/>
  <c r="BK30" i="75"/>
  <c r="BT90" i="75" s="1"/>
  <c r="CB8" i="75"/>
  <c r="CC8" i="75"/>
  <c r="CE8" i="75" s="1"/>
  <c r="CF8" i="75" s="1"/>
  <c r="CC11" i="75"/>
  <c r="CD11" i="75" s="1"/>
  <c r="CB11" i="75"/>
  <c r="CM68" i="75"/>
  <c r="CN68" i="75" s="1"/>
  <c r="CL68" i="75"/>
  <c r="CG73" i="75"/>
  <c r="CM72" i="75"/>
  <c r="CN72" i="75" s="1"/>
  <c r="CL72" i="75"/>
  <c r="CD68" i="75"/>
  <c r="CD67" i="75"/>
  <c r="BM90" i="75"/>
  <c r="BQ90" i="75" s="1"/>
  <c r="BL58" i="75"/>
  <c r="BP58" i="75" s="1"/>
  <c r="BO58" i="75"/>
  <c r="BK58" i="75"/>
  <c r="BM58" i="75" s="1"/>
  <c r="BQ58" i="75" s="1"/>
  <c r="CC41" i="75"/>
  <c r="CB41" i="75"/>
  <c r="CB43" i="75"/>
  <c r="CC43" i="75"/>
  <c r="CE43" i="75" s="1"/>
  <c r="CF43" i="75" s="1"/>
  <c r="CC42" i="75"/>
  <c r="CB42" i="75"/>
  <c r="CD74" i="75"/>
  <c r="BS88" i="75"/>
  <c r="BS58" i="75"/>
  <c r="BO28" i="75"/>
  <c r="BK28" i="75"/>
  <c r="BL28" i="75" s="1"/>
  <c r="BP28" i="75" s="1"/>
  <c r="BS57" i="75"/>
  <c r="BO27" i="75"/>
  <c r="BM27" i="75"/>
  <c r="BQ27" i="75" s="1"/>
  <c r="BS87" i="75"/>
  <c r="BK27" i="75"/>
  <c r="CC12" i="75"/>
  <c r="CB12" i="75"/>
  <c r="CC7" i="75"/>
  <c r="CE7" i="75" s="1"/>
  <c r="CF7" i="75" s="1"/>
  <c r="CB7" i="75"/>
  <c r="CD39" i="75"/>
  <c r="CB39" i="75"/>
  <c r="CC39" i="75"/>
  <c r="CE39" i="75" s="1"/>
  <c r="CF39" i="75" s="1"/>
  <c r="CD69" i="75"/>
  <c r="CM69" i="75"/>
  <c r="CN69" i="75" s="1"/>
  <c r="CL69" i="75"/>
  <c r="BT87" i="75"/>
  <c r="CD76" i="75"/>
  <c r="CH76" i="75" s="1"/>
  <c r="BQ110" i="75"/>
  <c r="CD71" i="75"/>
  <c r="CH71" i="75" s="1"/>
  <c r="BM87" i="75"/>
  <c r="BQ87" i="75" s="1"/>
  <c r="CL76" i="75"/>
  <c r="CM76" i="75"/>
  <c r="CN76" i="75" s="1"/>
  <c r="CM73" i="75"/>
  <c r="CN73" i="75" s="1"/>
  <c r="CL73" i="75"/>
  <c r="CD70" i="75"/>
  <c r="CH70" i="75" s="1"/>
  <c r="CE68" i="75"/>
  <c r="CF68" i="75" s="1"/>
  <c r="CE67" i="75"/>
  <c r="CF67" i="75" s="1"/>
  <c r="BU89" i="75"/>
  <c r="BO60" i="75"/>
  <c r="BK60" i="75"/>
  <c r="BL60" i="75" s="1"/>
  <c r="BP60" i="75" s="1"/>
  <c r="CC45" i="75"/>
  <c r="CE45" i="75" s="1"/>
  <c r="CF45" i="75" s="1"/>
  <c r="CB45" i="75"/>
  <c r="CB38" i="75"/>
  <c r="CC38" i="75"/>
  <c r="CE38" i="75" s="1"/>
  <c r="CF38" i="75" s="1"/>
  <c r="CB44" i="75"/>
  <c r="CC44" i="75"/>
  <c r="CE44" i="75" s="1"/>
  <c r="CF44" i="75" s="1"/>
  <c r="CD44" i="75"/>
  <c r="BO29" i="75"/>
  <c r="BS59" i="75"/>
  <c r="BL29" i="75"/>
  <c r="BP29" i="75" s="1"/>
  <c r="BK29" i="75"/>
  <c r="CC10" i="75"/>
  <c r="CB10" i="75"/>
  <c r="CC14" i="75"/>
  <c r="CB14" i="75"/>
  <c r="CD14" i="75"/>
  <c r="CB9" i="75"/>
  <c r="CC9" i="75"/>
  <c r="CE9" i="75" s="1"/>
  <c r="CF9" i="75" s="1"/>
  <c r="CD9" i="75"/>
  <c r="CG76" i="75"/>
  <c r="CB40" i="75"/>
  <c r="CC40" i="75"/>
  <c r="CE40" i="75" s="1"/>
  <c r="CF40" i="75" s="1"/>
  <c r="CD40" i="75"/>
  <c r="CH40" i="75" s="1"/>
  <c r="CM75" i="75"/>
  <c r="CN75" i="75" s="1"/>
  <c r="CL75" i="75"/>
  <c r="CB15" i="75"/>
  <c r="CD15" i="75"/>
  <c r="CC15" i="75"/>
  <c r="CC13" i="75"/>
  <c r="CB13" i="75"/>
  <c r="CD13" i="75"/>
  <c r="CC16" i="75"/>
  <c r="CB16" i="75"/>
  <c r="CD16" i="75"/>
  <c r="BT77" i="68"/>
  <c r="BH81" i="68" s="1"/>
  <c r="BR77" i="68"/>
  <c r="BJ81" i="68" s="1"/>
  <c r="BL110" i="68"/>
  <c r="BR17" i="68"/>
  <c r="BJ21" i="68" s="1"/>
  <c r="BK21" i="68" s="1"/>
  <c r="BT17" i="68"/>
  <c r="BH21" i="68" s="1"/>
  <c r="BS17" i="68"/>
  <c r="BK51" i="68"/>
  <c r="BQ51" i="68"/>
  <c r="BL51" i="68"/>
  <c r="BI51" i="68"/>
  <c r="BQ21" i="68"/>
  <c r="CA37" i="74"/>
  <c r="CA39" i="74"/>
  <c r="CA41" i="74"/>
  <c r="CA43" i="74"/>
  <c r="CA44" i="74"/>
  <c r="CA42" i="74"/>
  <c r="CA38" i="74"/>
  <c r="CA40" i="74"/>
  <c r="CA45" i="74"/>
  <c r="BM51" i="74"/>
  <c r="BJ58" i="74"/>
  <c r="BJ57" i="74"/>
  <c r="CA46" i="74"/>
  <c r="BJ60" i="74"/>
  <c r="BJ59" i="74"/>
  <c r="CA67" i="74"/>
  <c r="CA68" i="74"/>
  <c r="CA71" i="74"/>
  <c r="CA73" i="74"/>
  <c r="CA69" i="74"/>
  <c r="CA70" i="74"/>
  <c r="CA76" i="74"/>
  <c r="CA72" i="74"/>
  <c r="CA75" i="74"/>
  <c r="CA74" i="74"/>
  <c r="BM81" i="74"/>
  <c r="BJ90" i="74"/>
  <c r="BJ88" i="74"/>
  <c r="BJ89" i="74"/>
  <c r="BJ87" i="74"/>
  <c r="CA8" i="74"/>
  <c r="CA7" i="74"/>
  <c r="CA10" i="74"/>
  <c r="CA9" i="74"/>
  <c r="CA12" i="74"/>
  <c r="BM21" i="74"/>
  <c r="CA14" i="74"/>
  <c r="CA11" i="74"/>
  <c r="CA13" i="74"/>
  <c r="CA15" i="74"/>
  <c r="CA16" i="74"/>
  <c r="BJ27" i="74"/>
  <c r="BJ28" i="74"/>
  <c r="BJ29" i="74"/>
  <c r="BJ30" i="74"/>
  <c r="CH74" i="75" l="1"/>
  <c r="CA98" i="74"/>
  <c r="CC98" i="74" s="1"/>
  <c r="BS110" i="74"/>
  <c r="BT110" i="74" s="1"/>
  <c r="CH73" i="75"/>
  <c r="BI110" i="68"/>
  <c r="CA105" i="74"/>
  <c r="CC105" i="74" s="1"/>
  <c r="BJ116" i="74"/>
  <c r="BS116" i="74" s="1"/>
  <c r="BM110" i="74"/>
  <c r="CA101" i="74"/>
  <c r="CC101" i="74" s="1"/>
  <c r="CA104" i="74"/>
  <c r="CC104" i="74" s="1"/>
  <c r="CA100" i="74"/>
  <c r="CC100" i="74" s="1"/>
  <c r="CA97" i="74"/>
  <c r="CB97" i="74" s="1"/>
  <c r="BJ118" i="74"/>
  <c r="BO118" i="74" s="1"/>
  <c r="CA103" i="74"/>
  <c r="CB103" i="74" s="1"/>
  <c r="CA99" i="74"/>
  <c r="CB99" i="74" s="1"/>
  <c r="BJ119" i="74"/>
  <c r="BS119" i="74" s="1"/>
  <c r="BJ117" i="74"/>
  <c r="BK117" i="74" s="1"/>
  <c r="CA96" i="74"/>
  <c r="CB96" i="74" s="1"/>
  <c r="CG38" i="75"/>
  <c r="CG45" i="75"/>
  <c r="CG68" i="75"/>
  <c r="CH68" i="75"/>
  <c r="CD7" i="75"/>
  <c r="CE21" i="75"/>
  <c r="CM7" i="75"/>
  <c r="CN7" i="75" s="1"/>
  <c r="CL7" i="75"/>
  <c r="CE12" i="75"/>
  <c r="CF12" i="75" s="1"/>
  <c r="BU88" i="75"/>
  <c r="CE42" i="75"/>
  <c r="CF42" i="75" s="1"/>
  <c r="CE41" i="75"/>
  <c r="CF41" i="75" s="1"/>
  <c r="CD8" i="75"/>
  <c r="BV90" i="75"/>
  <c r="BW90" i="75"/>
  <c r="BU90" i="75"/>
  <c r="CD37" i="75"/>
  <c r="BM57" i="75"/>
  <c r="BQ57" i="75" s="1"/>
  <c r="CL77" i="75"/>
  <c r="CH69" i="75"/>
  <c r="BU58" i="75"/>
  <c r="CD41" i="75"/>
  <c r="CM41" i="75"/>
  <c r="CN41" i="75" s="1"/>
  <c r="CL41" i="75"/>
  <c r="CM15" i="75"/>
  <c r="CN15" i="75" s="1"/>
  <c r="CL15" i="75"/>
  <c r="CE10" i="75"/>
  <c r="CF10" i="75" s="1"/>
  <c r="BU59" i="75"/>
  <c r="CL16" i="75"/>
  <c r="CM16" i="75"/>
  <c r="CN16" i="75" s="1"/>
  <c r="CE13" i="75"/>
  <c r="CF13" i="75" s="1"/>
  <c r="CG40" i="75"/>
  <c r="CH9" i="75"/>
  <c r="CG9" i="75"/>
  <c r="CE14" i="75"/>
  <c r="CF14" i="75" s="1"/>
  <c r="BT59" i="75"/>
  <c r="BW59" i="75" s="1"/>
  <c r="BT89" i="75"/>
  <c r="BM29" i="75"/>
  <c r="BQ29" i="75" s="1"/>
  <c r="CM44" i="75"/>
  <c r="CN44" i="75" s="1"/>
  <c r="CL44" i="75"/>
  <c r="CM45" i="75"/>
  <c r="CN45" i="75" s="1"/>
  <c r="CL45" i="75"/>
  <c r="CH39" i="75"/>
  <c r="CG39" i="75"/>
  <c r="CG8" i="75"/>
  <c r="CH8" i="75"/>
  <c r="BM30" i="75"/>
  <c r="BQ30" i="75" s="1"/>
  <c r="CG37" i="75"/>
  <c r="CH37" i="75"/>
  <c r="CA102" i="75"/>
  <c r="CA99" i="75"/>
  <c r="CA97" i="75"/>
  <c r="CA103" i="75"/>
  <c r="CA100" i="75"/>
  <c r="CA96" i="75"/>
  <c r="CA101" i="75"/>
  <c r="CA104" i="75"/>
  <c r="CA98" i="75"/>
  <c r="CA105" i="75"/>
  <c r="BJ116" i="75"/>
  <c r="BJ117" i="75"/>
  <c r="BM110" i="75"/>
  <c r="BJ119" i="75"/>
  <c r="BJ118" i="75"/>
  <c r="CH14" i="75"/>
  <c r="CM10" i="75"/>
  <c r="CN10" i="75" s="1"/>
  <c r="CL10" i="75"/>
  <c r="CM12" i="75"/>
  <c r="CN12" i="75" s="1"/>
  <c r="CL12" i="75"/>
  <c r="BM28" i="75"/>
  <c r="BQ28" i="75" s="1"/>
  <c r="BT88" i="75"/>
  <c r="BV88" i="75" s="1"/>
  <c r="BT58" i="75"/>
  <c r="BV58" i="75" s="1"/>
  <c r="CL42" i="75"/>
  <c r="CM42" i="75"/>
  <c r="CN42" i="75" s="1"/>
  <c r="CM13" i="75"/>
  <c r="CN13" i="75" s="1"/>
  <c r="CL13" i="75"/>
  <c r="CM14" i="75"/>
  <c r="CN14" i="75" s="1"/>
  <c r="CL14" i="75"/>
  <c r="CH44" i="75"/>
  <c r="CG44" i="75"/>
  <c r="CL38" i="75"/>
  <c r="CM38" i="75"/>
  <c r="CN38" i="75" s="1"/>
  <c r="CG7" i="75"/>
  <c r="CH7" i="75"/>
  <c r="BL27" i="75"/>
  <c r="BP27" i="75" s="1"/>
  <c r="BT57" i="75"/>
  <c r="BV57" i="75" s="1"/>
  <c r="CG43" i="75"/>
  <c r="CE16" i="75"/>
  <c r="CF16" i="75" s="1"/>
  <c r="CE15" i="75"/>
  <c r="CF15" i="75" s="1"/>
  <c r="CM40" i="75"/>
  <c r="CN40" i="75" s="1"/>
  <c r="CL40" i="75"/>
  <c r="CL9" i="75"/>
  <c r="CM9" i="75"/>
  <c r="CN9" i="75" s="1"/>
  <c r="CD10" i="75"/>
  <c r="CH10" i="75" s="1"/>
  <c r="CD38" i="75"/>
  <c r="CH38" i="75" s="1"/>
  <c r="CD45" i="75"/>
  <c r="BM60" i="75"/>
  <c r="BQ60" i="75" s="1"/>
  <c r="CH67" i="75"/>
  <c r="CG67" i="75"/>
  <c r="CF77" i="75"/>
  <c r="CM39" i="75"/>
  <c r="CN39" i="75" s="1"/>
  <c r="CL39" i="75"/>
  <c r="CD12" i="75"/>
  <c r="BU87" i="75"/>
  <c r="BW87" i="75"/>
  <c r="BV87" i="75"/>
  <c r="BU57" i="75"/>
  <c r="CD42" i="75"/>
  <c r="CD43" i="75"/>
  <c r="CM43" i="75"/>
  <c r="CN43" i="75" s="1"/>
  <c r="CL43" i="75"/>
  <c r="CE11" i="75"/>
  <c r="CF11" i="75" s="1"/>
  <c r="CM11" i="75"/>
  <c r="CN11" i="75" s="1"/>
  <c r="CL11" i="75"/>
  <c r="CM8" i="75"/>
  <c r="CN8" i="75" s="1"/>
  <c r="CL8" i="75"/>
  <c r="BL30" i="75"/>
  <c r="BP30" i="75" s="1"/>
  <c r="CH75" i="75"/>
  <c r="CG75" i="75"/>
  <c r="CE46" i="75"/>
  <c r="CF46" i="75" s="1"/>
  <c r="CF47" i="75" s="1"/>
  <c r="CM37" i="75"/>
  <c r="CN37" i="75" s="1"/>
  <c r="CE51" i="75"/>
  <c r="CL37" i="75"/>
  <c r="BM59" i="75"/>
  <c r="BQ59" i="75" s="1"/>
  <c r="BT60" i="75"/>
  <c r="BW60" i="75" s="1"/>
  <c r="BU60" i="75"/>
  <c r="CL46" i="75"/>
  <c r="CM46" i="75"/>
  <c r="CN46" i="75" s="1"/>
  <c r="BL81" i="68"/>
  <c r="BI81" i="68"/>
  <c r="CA45" i="68"/>
  <c r="CA43" i="68"/>
  <c r="CA41" i="68"/>
  <c r="CA37" i="68"/>
  <c r="CA40" i="68"/>
  <c r="CA46" i="68"/>
  <c r="CA38" i="68"/>
  <c r="CA42" i="68"/>
  <c r="CA44" i="68"/>
  <c r="CA39" i="68"/>
  <c r="BJ59" i="68"/>
  <c r="BJ60" i="68"/>
  <c r="BM51" i="68"/>
  <c r="BJ57" i="68"/>
  <c r="BJ58" i="68"/>
  <c r="CA99" i="68"/>
  <c r="CA102" i="68"/>
  <c r="CA103" i="68"/>
  <c r="CA101" i="68"/>
  <c r="CA97" i="68"/>
  <c r="CA105" i="68"/>
  <c r="CA100" i="68"/>
  <c r="CA104" i="68"/>
  <c r="CA96" i="68"/>
  <c r="CA98" i="68"/>
  <c r="BJ117" i="68"/>
  <c r="BM110" i="68"/>
  <c r="BJ119" i="68"/>
  <c r="BJ118" i="68"/>
  <c r="BJ116" i="68"/>
  <c r="BS51" i="68"/>
  <c r="BT51" i="68" s="1"/>
  <c r="BL21" i="68"/>
  <c r="BS110" i="68"/>
  <c r="BT110" i="68" s="1"/>
  <c r="BS81" i="68"/>
  <c r="BT81" i="68" s="1"/>
  <c r="BI21" i="68"/>
  <c r="BK81" i="68"/>
  <c r="BQ81" i="68"/>
  <c r="BO30" i="74"/>
  <c r="BS60" i="74"/>
  <c r="BS90" i="74"/>
  <c r="BK30" i="74"/>
  <c r="CB10" i="74"/>
  <c r="CC10" i="74"/>
  <c r="CC74" i="74"/>
  <c r="CE74" i="74" s="1"/>
  <c r="CF74" i="74" s="1"/>
  <c r="CB74" i="74"/>
  <c r="CB70" i="74"/>
  <c r="CC70" i="74"/>
  <c r="CB68" i="74"/>
  <c r="CC68" i="74"/>
  <c r="CC46" i="74"/>
  <c r="CB46" i="74"/>
  <c r="CD46" i="74" s="1"/>
  <c r="CB45" i="74"/>
  <c r="CC45" i="74"/>
  <c r="CC44" i="74"/>
  <c r="CB44" i="74"/>
  <c r="CD44" i="74" s="1"/>
  <c r="CB37" i="74"/>
  <c r="CC37" i="74"/>
  <c r="CE37" i="74" s="1"/>
  <c r="CF37" i="74" s="1"/>
  <c r="CB16" i="74"/>
  <c r="CC16" i="74"/>
  <c r="CB75" i="74"/>
  <c r="CC75" i="74"/>
  <c r="CE75" i="74" s="1"/>
  <c r="CF75" i="74" s="1"/>
  <c r="CB69" i="74"/>
  <c r="CC69" i="74"/>
  <c r="CB67" i="74"/>
  <c r="CC67" i="74"/>
  <c r="BM57" i="74"/>
  <c r="BQ57" i="74" s="1"/>
  <c r="BO57" i="74"/>
  <c r="BL57" i="74"/>
  <c r="BP57" i="74" s="1"/>
  <c r="BK57" i="74"/>
  <c r="CC40" i="74"/>
  <c r="CE40" i="74" s="1"/>
  <c r="CF40" i="74" s="1"/>
  <c r="CB40" i="74"/>
  <c r="CB43" i="74"/>
  <c r="CC43" i="74"/>
  <c r="CE43" i="74" s="1"/>
  <c r="CF43" i="74" s="1"/>
  <c r="CC103" i="74"/>
  <c r="CB15" i="74"/>
  <c r="CC15" i="74"/>
  <c r="CE15" i="74" s="1"/>
  <c r="CF15" i="74" s="1"/>
  <c r="CC7" i="74"/>
  <c r="CB7" i="74"/>
  <c r="BO88" i="74"/>
  <c r="BK88" i="74"/>
  <c r="BM88" i="74" s="1"/>
  <c r="BQ88" i="74" s="1"/>
  <c r="BO28" i="74"/>
  <c r="BS58" i="74"/>
  <c r="BS88" i="74"/>
  <c r="BK28" i="74"/>
  <c r="BL28" i="74" s="1"/>
  <c r="BP28" i="74" s="1"/>
  <c r="CB12" i="74"/>
  <c r="CC12" i="74"/>
  <c r="CB8" i="74"/>
  <c r="CC8" i="74"/>
  <c r="CD8" i="74" s="1"/>
  <c r="BM90" i="74"/>
  <c r="BQ90" i="74" s="1"/>
  <c r="BO90" i="74"/>
  <c r="BK90" i="74"/>
  <c r="BL90" i="74" s="1"/>
  <c r="BP90" i="74" s="1"/>
  <c r="CC72" i="74"/>
  <c r="CB72" i="74"/>
  <c r="CB73" i="74"/>
  <c r="CD73" i="74"/>
  <c r="CC73" i="74"/>
  <c r="BL59" i="74"/>
  <c r="BP59" i="74" s="1"/>
  <c r="BO59" i="74"/>
  <c r="BM59" i="74"/>
  <c r="BQ59" i="74" s="1"/>
  <c r="BK59" i="74"/>
  <c r="BO58" i="74"/>
  <c r="BL58" i="74"/>
  <c r="BP58" i="74" s="1"/>
  <c r="BM58" i="74"/>
  <c r="BQ58" i="74" s="1"/>
  <c r="BK58" i="74"/>
  <c r="CC38" i="74"/>
  <c r="CD38" i="74" s="1"/>
  <c r="CB38" i="74"/>
  <c r="CC41" i="74"/>
  <c r="CB41" i="74"/>
  <c r="CB102" i="74"/>
  <c r="CC102" i="74"/>
  <c r="CB14" i="74"/>
  <c r="CC14" i="74"/>
  <c r="CE14" i="74" s="1"/>
  <c r="CF14" i="74" s="1"/>
  <c r="BO89" i="74"/>
  <c r="BK89" i="74"/>
  <c r="BL89" i="74" s="1"/>
  <c r="BP89" i="74" s="1"/>
  <c r="BO29" i="74"/>
  <c r="BS59" i="74"/>
  <c r="BS89" i="74"/>
  <c r="BK29" i="74"/>
  <c r="CC13" i="74"/>
  <c r="CB13" i="74"/>
  <c r="CD13" i="74" s="1"/>
  <c r="BO27" i="74"/>
  <c r="BS57" i="74"/>
  <c r="BS87" i="74"/>
  <c r="BK27" i="74"/>
  <c r="BL27" i="74" s="1"/>
  <c r="BP27" i="74" s="1"/>
  <c r="CB11" i="74"/>
  <c r="CC11" i="74"/>
  <c r="CE11" i="74" s="1"/>
  <c r="CF11" i="74" s="1"/>
  <c r="CC9" i="74"/>
  <c r="CB9" i="74"/>
  <c r="BO87" i="74"/>
  <c r="BK87" i="74"/>
  <c r="BL87" i="74" s="1"/>
  <c r="BP87" i="74" s="1"/>
  <c r="CB76" i="74"/>
  <c r="CC76" i="74"/>
  <c r="CB71" i="74"/>
  <c r="CC71" i="74"/>
  <c r="BL60" i="74"/>
  <c r="BP60" i="74" s="1"/>
  <c r="BM60" i="74"/>
  <c r="BQ60" i="74" s="1"/>
  <c r="BO60" i="74"/>
  <c r="BK60" i="74"/>
  <c r="CC42" i="74"/>
  <c r="CD42" i="74" s="1"/>
  <c r="CB42" i="74"/>
  <c r="CB39" i="74"/>
  <c r="CC39" i="74"/>
  <c r="CE39" i="74" s="1"/>
  <c r="CF39" i="74" s="1"/>
  <c r="BK116" i="74"/>
  <c r="BL116" i="74" s="1"/>
  <c r="BP116" i="74" s="1"/>
  <c r="CB105" i="74"/>
  <c r="CB98" i="74"/>
  <c r="CB100" i="74"/>
  <c r="BO116" i="74" l="1"/>
  <c r="BK119" i="74"/>
  <c r="BM119" i="74" s="1"/>
  <c r="BQ119" i="74" s="1"/>
  <c r="CB104" i="74"/>
  <c r="CE12" i="74"/>
  <c r="CF12" i="74" s="1"/>
  <c r="CE10" i="74"/>
  <c r="CF10" i="74" s="1"/>
  <c r="CD11" i="74"/>
  <c r="CE7" i="74"/>
  <c r="CF7" i="74" s="1"/>
  <c r="CC96" i="74"/>
  <c r="CC99" i="74"/>
  <c r="CD99" i="74" s="1"/>
  <c r="BS118" i="74"/>
  <c r="BO117" i="74"/>
  <c r="BS117" i="74"/>
  <c r="CC97" i="74"/>
  <c r="BO119" i="74"/>
  <c r="BM117" i="74"/>
  <c r="BQ117" i="74" s="1"/>
  <c r="BL117" i="74"/>
  <c r="BP117" i="74" s="1"/>
  <c r="BK118" i="74"/>
  <c r="BM118" i="74" s="1"/>
  <c r="BQ118" i="74" s="1"/>
  <c r="CB101" i="74"/>
  <c r="CE103" i="74"/>
  <c r="CF103" i="74" s="1"/>
  <c r="CG103" i="74" s="1"/>
  <c r="CD96" i="74"/>
  <c r="BM116" i="74"/>
  <c r="BQ116" i="74" s="1"/>
  <c r="CD100" i="74"/>
  <c r="CG77" i="75"/>
  <c r="BZ78" i="75" s="1"/>
  <c r="CH77" i="75"/>
  <c r="CD78" i="75" s="1"/>
  <c r="CJ73" i="75" s="1"/>
  <c r="CC98" i="75"/>
  <c r="CB98" i="75"/>
  <c r="CB100" i="75"/>
  <c r="CC100" i="75"/>
  <c r="CB102" i="75"/>
  <c r="CC102" i="75"/>
  <c r="CH13" i="75"/>
  <c r="CG13" i="75"/>
  <c r="CH42" i="75"/>
  <c r="CG42" i="75"/>
  <c r="CL17" i="75"/>
  <c r="CH45" i="75"/>
  <c r="CH11" i="75"/>
  <c r="CH17" i="75" s="1"/>
  <c r="CD18" i="75" s="1"/>
  <c r="CG11" i="75"/>
  <c r="CG17" i="75" s="1"/>
  <c r="BZ18" i="75" s="1"/>
  <c r="CG16" i="75"/>
  <c r="CH16" i="75"/>
  <c r="BV60" i="75"/>
  <c r="CH46" i="75"/>
  <c r="CG46" i="75"/>
  <c r="BW57" i="75"/>
  <c r="CH43" i="75"/>
  <c r="CF17" i="75"/>
  <c r="BO117" i="75"/>
  <c r="BK117" i="75"/>
  <c r="BS117" i="75"/>
  <c r="CB104" i="75"/>
  <c r="CC104" i="75"/>
  <c r="CC103" i="75"/>
  <c r="CB103" i="75"/>
  <c r="CG10" i="75"/>
  <c r="BO118" i="75"/>
  <c r="BK118" i="75"/>
  <c r="BL118" i="75" s="1"/>
  <c r="BP118" i="75" s="1"/>
  <c r="BS118" i="75"/>
  <c r="BO116" i="75"/>
  <c r="BK116" i="75"/>
  <c r="BL116" i="75" s="1"/>
  <c r="BP116" i="75" s="1"/>
  <c r="BS116" i="75"/>
  <c r="CC101" i="75"/>
  <c r="CB101" i="75"/>
  <c r="CB97" i="75"/>
  <c r="CC97" i="75"/>
  <c r="CG14" i="75"/>
  <c r="BW88" i="75"/>
  <c r="CL47" i="75"/>
  <c r="CH15" i="75"/>
  <c r="CG15" i="75"/>
  <c r="BO119" i="75"/>
  <c r="BK119" i="75"/>
  <c r="BS119" i="75"/>
  <c r="CB105" i="75"/>
  <c r="CC105" i="75"/>
  <c r="CC96" i="75"/>
  <c r="CB96" i="75"/>
  <c r="CC99" i="75"/>
  <c r="CB99" i="75"/>
  <c r="BV89" i="75"/>
  <c r="BW89" i="75"/>
  <c r="BV59" i="75"/>
  <c r="BW58" i="75"/>
  <c r="CG81" i="75"/>
  <c r="CF81" i="75"/>
  <c r="CG41" i="75"/>
  <c r="CG47" i="75" s="1"/>
  <c r="BZ48" i="75" s="1"/>
  <c r="CH41" i="75"/>
  <c r="CH47" i="75" s="1"/>
  <c r="CD48" i="75" s="1"/>
  <c r="CJ45" i="75" s="1"/>
  <c r="CG12" i="75"/>
  <c r="CH12" i="75"/>
  <c r="BO116" i="68"/>
  <c r="BK116" i="68"/>
  <c r="BM116" i="68" s="1"/>
  <c r="BQ116" i="68" s="1"/>
  <c r="BO117" i="68"/>
  <c r="BK117" i="68"/>
  <c r="BL117" i="68" s="1"/>
  <c r="BP117" i="68" s="1"/>
  <c r="CC100" i="68"/>
  <c r="CB100" i="68"/>
  <c r="CD100" i="68" s="1"/>
  <c r="CC103" i="68"/>
  <c r="CB103" i="68"/>
  <c r="CD103" i="68" s="1"/>
  <c r="BM57" i="68"/>
  <c r="BQ57" i="68" s="1"/>
  <c r="BL57" i="68"/>
  <c r="BP57" i="68" s="1"/>
  <c r="BO57" i="68"/>
  <c r="BK57" i="68"/>
  <c r="CB39" i="68"/>
  <c r="CD39" i="68" s="1"/>
  <c r="CC39" i="68"/>
  <c r="CB46" i="68"/>
  <c r="CC46" i="68"/>
  <c r="CE46" i="68" s="1"/>
  <c r="CF46" i="68" s="1"/>
  <c r="CC43" i="68"/>
  <c r="CE43" i="68" s="1"/>
  <c r="CF43" i="68" s="1"/>
  <c r="CB43" i="68"/>
  <c r="BS118" i="68"/>
  <c r="BO118" i="68"/>
  <c r="BK118" i="68"/>
  <c r="BM118" i="68" s="1"/>
  <c r="BQ118" i="68" s="1"/>
  <c r="CB105" i="68"/>
  <c r="CC105" i="68"/>
  <c r="CC102" i="68"/>
  <c r="CB102" i="68"/>
  <c r="CC44" i="68"/>
  <c r="CB44" i="68"/>
  <c r="CD44" i="68" s="1"/>
  <c r="CB40" i="68"/>
  <c r="CD40" i="68" s="1"/>
  <c r="CC40" i="68"/>
  <c r="CC45" i="68"/>
  <c r="CB45" i="68"/>
  <c r="CD45" i="68" s="1"/>
  <c r="CB98" i="68"/>
  <c r="CC98" i="68"/>
  <c r="BO119" i="68"/>
  <c r="BK119" i="68"/>
  <c r="BM119" i="68" s="1"/>
  <c r="BQ119" i="68" s="1"/>
  <c r="CC96" i="68"/>
  <c r="CB96" i="68"/>
  <c r="CB97" i="68"/>
  <c r="CC97" i="68"/>
  <c r="CB99" i="68"/>
  <c r="CC99" i="68"/>
  <c r="BO60" i="68"/>
  <c r="BL60" i="68"/>
  <c r="BP60" i="68" s="1"/>
  <c r="BK60" i="68"/>
  <c r="BM60" i="68" s="1"/>
  <c r="BQ60" i="68" s="1"/>
  <c r="CB42" i="68"/>
  <c r="CD42" i="68" s="1"/>
  <c r="CC42" i="68"/>
  <c r="CB37" i="68"/>
  <c r="CC37" i="68"/>
  <c r="CE37" i="68" s="1"/>
  <c r="CF37" i="68" s="1"/>
  <c r="CA69" i="68"/>
  <c r="CA67" i="68"/>
  <c r="CA76" i="68"/>
  <c r="CA71" i="68"/>
  <c r="CA68" i="68"/>
  <c r="CA70" i="68"/>
  <c r="CA72" i="68"/>
  <c r="CA73" i="68"/>
  <c r="CA74" i="68"/>
  <c r="CA75" i="68"/>
  <c r="BJ88" i="68"/>
  <c r="BJ89" i="68"/>
  <c r="BM81" i="68"/>
  <c r="BJ87" i="68"/>
  <c r="BJ90" i="68"/>
  <c r="CA15" i="68"/>
  <c r="CA11" i="68"/>
  <c r="CA9" i="68"/>
  <c r="CA8" i="68"/>
  <c r="CA16" i="68"/>
  <c r="CA14" i="68"/>
  <c r="CA7" i="68"/>
  <c r="CA12" i="68"/>
  <c r="CA13" i="68"/>
  <c r="CA10" i="68"/>
  <c r="BJ29" i="68"/>
  <c r="BJ28" i="68"/>
  <c r="BM21" i="68"/>
  <c r="BJ27" i="68"/>
  <c r="BJ30" i="68"/>
  <c r="CC104" i="68"/>
  <c r="CB104" i="68"/>
  <c r="CB101" i="68"/>
  <c r="CC101" i="68"/>
  <c r="BO58" i="68"/>
  <c r="BK58" i="68"/>
  <c r="BL58" i="68" s="1"/>
  <c r="BP58" i="68" s="1"/>
  <c r="BM59" i="68"/>
  <c r="BQ59" i="68" s="1"/>
  <c r="BO59" i="68"/>
  <c r="BK59" i="68"/>
  <c r="BL59" i="68" s="1"/>
  <c r="BP59" i="68" s="1"/>
  <c r="CB38" i="68"/>
  <c r="CC38" i="68"/>
  <c r="CE38" i="68" s="1"/>
  <c r="CF38" i="68" s="1"/>
  <c r="CB41" i="68"/>
  <c r="CC41" i="68"/>
  <c r="CE41" i="68" s="1"/>
  <c r="CF41" i="68" s="1"/>
  <c r="CE100" i="74"/>
  <c r="CF100" i="74" s="1"/>
  <c r="CH100" i="74" s="1"/>
  <c r="CE101" i="74"/>
  <c r="CF101" i="74" s="1"/>
  <c r="CG101" i="74" s="1"/>
  <c r="CE71" i="74"/>
  <c r="CF71" i="74" s="1"/>
  <c r="CE72" i="74"/>
  <c r="CF72" i="74" s="1"/>
  <c r="CE8" i="74"/>
  <c r="CF8" i="74" s="1"/>
  <c r="CG8" i="74" s="1"/>
  <c r="CD10" i="74"/>
  <c r="CE99" i="74"/>
  <c r="CF99" i="74" s="1"/>
  <c r="CG99" i="74" s="1"/>
  <c r="CD40" i="74"/>
  <c r="CE68" i="74"/>
  <c r="CF68" i="74" s="1"/>
  <c r="CL98" i="74"/>
  <c r="CM98" i="74"/>
  <c r="CN98" i="74" s="1"/>
  <c r="CL105" i="74"/>
  <c r="CM105" i="74"/>
  <c r="CN105" i="74" s="1"/>
  <c r="CG14" i="74"/>
  <c r="CM102" i="74"/>
  <c r="CN102" i="74" s="1"/>
  <c r="CL102" i="74"/>
  <c r="CM104" i="74"/>
  <c r="CN104" i="74" s="1"/>
  <c r="CL104" i="74"/>
  <c r="CE67" i="74"/>
  <c r="CF67" i="74" s="1"/>
  <c r="CM69" i="74"/>
  <c r="CN69" i="74" s="1"/>
  <c r="CL69" i="74"/>
  <c r="CE16" i="74"/>
  <c r="CF16" i="74" s="1"/>
  <c r="CE97" i="74"/>
  <c r="CF97" i="74" s="1"/>
  <c r="CL44" i="74"/>
  <c r="CM44" i="74"/>
  <c r="CN44" i="74" s="1"/>
  <c r="CE45" i="74"/>
  <c r="CF45" i="74" s="1"/>
  <c r="CE70" i="74"/>
  <c r="CF70" i="74" s="1"/>
  <c r="CL74" i="74"/>
  <c r="CM74" i="74"/>
  <c r="CN74" i="74" s="1"/>
  <c r="BU60" i="74"/>
  <c r="CG71" i="74"/>
  <c r="CL76" i="74"/>
  <c r="CM76" i="74"/>
  <c r="CN76" i="74" s="1"/>
  <c r="BU116" i="74"/>
  <c r="CL9" i="74"/>
  <c r="CM9" i="74"/>
  <c r="CN9" i="74" s="1"/>
  <c r="BU87" i="74"/>
  <c r="BT59" i="74"/>
  <c r="BV59" i="74" s="1"/>
  <c r="BT89" i="74"/>
  <c r="BT118" i="74"/>
  <c r="BV118" i="74" s="1"/>
  <c r="BL29" i="74"/>
  <c r="BP29" i="74" s="1"/>
  <c r="CD14" i="74"/>
  <c r="CD102" i="74"/>
  <c r="CM41" i="74"/>
  <c r="CN41" i="74" s="1"/>
  <c r="CL41" i="74"/>
  <c r="CL38" i="74"/>
  <c r="CM38" i="74"/>
  <c r="CN38" i="74" s="1"/>
  <c r="CM73" i="74"/>
  <c r="CN73" i="74" s="1"/>
  <c r="CL73" i="74"/>
  <c r="CH8" i="74"/>
  <c r="CL12" i="74"/>
  <c r="CM12" i="74"/>
  <c r="CN12" i="74" s="1"/>
  <c r="BU88" i="74"/>
  <c r="BL88" i="74"/>
  <c r="BP88" i="74" s="1"/>
  <c r="CD15" i="74"/>
  <c r="CH15" i="74" s="1"/>
  <c r="CE104" i="74"/>
  <c r="CF104" i="74" s="1"/>
  <c r="CD43" i="74"/>
  <c r="CH43" i="74" s="1"/>
  <c r="CL40" i="74"/>
  <c r="CM40" i="74"/>
  <c r="CN40" i="74" s="1"/>
  <c r="CL67" i="74"/>
  <c r="CM67" i="74"/>
  <c r="CN67" i="74" s="1"/>
  <c r="CE81" i="74"/>
  <c r="CG75" i="74"/>
  <c r="CL16" i="74"/>
  <c r="CM16" i="74"/>
  <c r="CN16" i="74" s="1"/>
  <c r="CL97" i="74"/>
  <c r="CM97" i="74"/>
  <c r="CN97" i="74" s="1"/>
  <c r="CG37" i="74"/>
  <c r="CM45" i="74"/>
  <c r="CN45" i="74" s="1"/>
  <c r="CL45" i="74"/>
  <c r="CG68" i="74"/>
  <c r="CL70" i="74"/>
  <c r="CM70" i="74"/>
  <c r="CN70" i="74" s="1"/>
  <c r="CG74" i="74"/>
  <c r="BT60" i="74"/>
  <c r="BW60" i="74" s="1"/>
  <c r="BT90" i="74"/>
  <c r="BT119" i="74"/>
  <c r="BW119" i="74" s="1"/>
  <c r="BM30" i="74"/>
  <c r="BQ30" i="74" s="1"/>
  <c r="CG7" i="74"/>
  <c r="CG100" i="74"/>
  <c r="CD98" i="74"/>
  <c r="CG39" i="74"/>
  <c r="CL42" i="74"/>
  <c r="CM42" i="74"/>
  <c r="CN42" i="74" s="1"/>
  <c r="CM71" i="74"/>
  <c r="CN71" i="74" s="1"/>
  <c r="CL71" i="74"/>
  <c r="CH11" i="74"/>
  <c r="CG11" i="74"/>
  <c r="CM100" i="74"/>
  <c r="CN100" i="74" s="1"/>
  <c r="CL100" i="74"/>
  <c r="CD105" i="74"/>
  <c r="CM39" i="74"/>
  <c r="CN39" i="74" s="1"/>
  <c r="CL39" i="74"/>
  <c r="CE42" i="74"/>
  <c r="CF42" i="74" s="1"/>
  <c r="CD12" i="74"/>
  <c r="BU58" i="74"/>
  <c r="CD7" i="74"/>
  <c r="CH7" i="74" s="1"/>
  <c r="CG43" i="74"/>
  <c r="CG40" i="74"/>
  <c r="CH40" i="74"/>
  <c r="CD69" i="74"/>
  <c r="CL75" i="74"/>
  <c r="CM75" i="74"/>
  <c r="CN75" i="74" s="1"/>
  <c r="CD16" i="74"/>
  <c r="CL101" i="74"/>
  <c r="CM101" i="74"/>
  <c r="CN101" i="74" s="1"/>
  <c r="CM37" i="74"/>
  <c r="CN37" i="74" s="1"/>
  <c r="CL37" i="74"/>
  <c r="CE51" i="74"/>
  <c r="CE44" i="74"/>
  <c r="CF44" i="74" s="1"/>
  <c r="CL46" i="74"/>
  <c r="CM46" i="74"/>
  <c r="CN46" i="74" s="1"/>
  <c r="CL68" i="74"/>
  <c r="CM68" i="74"/>
  <c r="CN68" i="74" s="1"/>
  <c r="CD70" i="74"/>
  <c r="CH10" i="74"/>
  <c r="CG10" i="74"/>
  <c r="BU119" i="74"/>
  <c r="BL30" i="74"/>
  <c r="BP30" i="74" s="1"/>
  <c r="BU59" i="74"/>
  <c r="CG72" i="74"/>
  <c r="CG12" i="74"/>
  <c r="BU117" i="74"/>
  <c r="CD76" i="74"/>
  <c r="BM87" i="74"/>
  <c r="BQ87" i="74" s="1"/>
  <c r="CE9" i="74"/>
  <c r="CF9" i="74" s="1"/>
  <c r="CM11" i="74"/>
  <c r="CN11" i="74" s="1"/>
  <c r="CL11" i="74"/>
  <c r="BU57" i="74"/>
  <c r="CL13" i="74"/>
  <c r="CM13" i="74"/>
  <c r="CN13" i="74" s="1"/>
  <c r="BU118" i="74"/>
  <c r="BM29" i="74"/>
  <c r="BQ29" i="74" s="1"/>
  <c r="BM89" i="74"/>
  <c r="BQ89" i="74" s="1"/>
  <c r="CM14" i="74"/>
  <c r="CN14" i="74" s="1"/>
  <c r="CL14" i="74"/>
  <c r="CL96" i="74"/>
  <c r="CM96" i="74"/>
  <c r="CN96" i="74" s="1"/>
  <c r="CE110" i="74"/>
  <c r="BL119" i="74"/>
  <c r="BP119" i="74" s="1"/>
  <c r="CD41" i="74"/>
  <c r="CE38" i="74"/>
  <c r="CF38" i="74" s="1"/>
  <c r="CL72" i="74"/>
  <c r="CM72" i="74"/>
  <c r="CN72" i="74" s="1"/>
  <c r="CG15" i="74"/>
  <c r="CD104" i="74"/>
  <c r="CD103" i="74"/>
  <c r="CE98" i="74"/>
  <c r="CF98" i="74" s="1"/>
  <c r="CE105" i="74"/>
  <c r="CF105" i="74" s="1"/>
  <c r="CD39" i="74"/>
  <c r="CD71" i="74"/>
  <c r="CH71" i="74" s="1"/>
  <c r="CE76" i="74"/>
  <c r="CF76" i="74" s="1"/>
  <c r="CD9" i="74"/>
  <c r="BT57" i="74"/>
  <c r="BV57" i="74" s="1"/>
  <c r="BT87" i="74"/>
  <c r="BW87" i="74" s="1"/>
  <c r="BT116" i="74"/>
  <c r="BW116" i="74" s="1"/>
  <c r="BM27" i="74"/>
  <c r="BQ27" i="74" s="1"/>
  <c r="CE13" i="74"/>
  <c r="CF13" i="74" s="1"/>
  <c r="BV89" i="74"/>
  <c r="BU89" i="74"/>
  <c r="BW89" i="74"/>
  <c r="CE102" i="74"/>
  <c r="CF102" i="74" s="1"/>
  <c r="CE96" i="74"/>
  <c r="CF96" i="74" s="1"/>
  <c r="CE41" i="74"/>
  <c r="CF41" i="74" s="1"/>
  <c r="CE73" i="74"/>
  <c r="CF73" i="74" s="1"/>
  <c r="CD72" i="74"/>
  <c r="CH72" i="74" s="1"/>
  <c r="CM8" i="74"/>
  <c r="CN8" i="74" s="1"/>
  <c r="CL8" i="74"/>
  <c r="BT58" i="74"/>
  <c r="BW58" i="74" s="1"/>
  <c r="BT88" i="74"/>
  <c r="BW88" i="74" s="1"/>
  <c r="BT117" i="74"/>
  <c r="BV117" i="74" s="1"/>
  <c r="BM28" i="74"/>
  <c r="BQ28" i="74" s="1"/>
  <c r="CL7" i="74"/>
  <c r="CM7" i="74"/>
  <c r="CN7" i="74" s="1"/>
  <c r="CE21" i="74"/>
  <c r="CM15" i="74"/>
  <c r="CN15" i="74" s="1"/>
  <c r="CL15" i="74"/>
  <c r="CL99" i="74"/>
  <c r="CM99" i="74"/>
  <c r="CN99" i="74" s="1"/>
  <c r="CL103" i="74"/>
  <c r="CM103" i="74"/>
  <c r="CN103" i="74" s="1"/>
  <c r="CM43" i="74"/>
  <c r="CN43" i="74" s="1"/>
  <c r="CL43" i="74"/>
  <c r="CD67" i="74"/>
  <c r="CE69" i="74"/>
  <c r="CF69" i="74" s="1"/>
  <c r="CD75" i="74"/>
  <c r="CH75" i="74" s="1"/>
  <c r="CD97" i="74"/>
  <c r="CD101" i="74"/>
  <c r="CD37" i="74"/>
  <c r="CH37" i="74" s="1"/>
  <c r="CD45" i="74"/>
  <c r="CE46" i="74"/>
  <c r="CF46" i="74" s="1"/>
  <c r="CD68" i="74"/>
  <c r="CH68" i="74" s="1"/>
  <c r="CD74" i="74"/>
  <c r="CL10" i="74"/>
  <c r="CM10" i="74"/>
  <c r="CN10" i="74" s="1"/>
  <c r="BW90" i="74"/>
  <c r="BV90" i="74"/>
  <c r="BU90" i="74"/>
  <c r="CJ71" i="75" l="1"/>
  <c r="CJ72" i="75"/>
  <c r="CK72" i="75"/>
  <c r="CD96" i="75"/>
  <c r="CE100" i="75"/>
  <c r="CF100" i="75" s="1"/>
  <c r="CE102" i="75"/>
  <c r="CF102" i="75" s="1"/>
  <c r="CG102" i="75" s="1"/>
  <c r="CQ77" i="75"/>
  <c r="BW59" i="74"/>
  <c r="BV119" i="74"/>
  <c r="CH12" i="74"/>
  <c r="CI74" i="75"/>
  <c r="CJ75" i="75"/>
  <c r="CK76" i="75"/>
  <c r="CJ69" i="75"/>
  <c r="CK75" i="75"/>
  <c r="CI76" i="75"/>
  <c r="CJ74" i="75"/>
  <c r="CI67" i="75"/>
  <c r="CI70" i="75"/>
  <c r="CJ68" i="75"/>
  <c r="CJ76" i="75"/>
  <c r="CI68" i="75"/>
  <c r="CI75" i="75"/>
  <c r="CI72" i="75"/>
  <c r="CK73" i="75"/>
  <c r="CJ67" i="75"/>
  <c r="CJ70" i="75"/>
  <c r="CK67" i="75"/>
  <c r="CK71" i="75"/>
  <c r="CI69" i="75"/>
  <c r="CI71" i="75"/>
  <c r="CK74" i="75"/>
  <c r="CK68" i="75"/>
  <c r="CK69" i="75"/>
  <c r="CK70" i="75"/>
  <c r="CI73" i="75"/>
  <c r="CD102" i="75"/>
  <c r="CD97" i="75"/>
  <c r="CE104" i="75"/>
  <c r="CF104" i="75" s="1"/>
  <c r="CG104" i="75" s="1"/>
  <c r="CE100" i="68"/>
  <c r="CF100" i="68" s="1"/>
  <c r="CH100" i="68" s="1"/>
  <c r="CD99" i="68"/>
  <c r="CE96" i="68"/>
  <c r="CF96" i="68" s="1"/>
  <c r="CG96" i="68" s="1"/>
  <c r="CD98" i="68"/>
  <c r="CE104" i="68"/>
  <c r="CF104" i="68" s="1"/>
  <c r="BL119" i="68"/>
  <c r="BP119" i="68" s="1"/>
  <c r="BM117" i="68"/>
  <c r="BQ117" i="68" s="1"/>
  <c r="CD102" i="68"/>
  <c r="CH103" i="74"/>
  <c r="BL118" i="74"/>
  <c r="BP118" i="74" s="1"/>
  <c r="BW118" i="74"/>
  <c r="CH99" i="74"/>
  <c r="CE102" i="68"/>
  <c r="CF102" i="68" s="1"/>
  <c r="BL118" i="68"/>
  <c r="BP118" i="68" s="1"/>
  <c r="CE101" i="68"/>
  <c r="CF101" i="68" s="1"/>
  <c r="CG101" i="68" s="1"/>
  <c r="CE97" i="68"/>
  <c r="CF97" i="68" s="1"/>
  <c r="CE96" i="75"/>
  <c r="CF96" i="75" s="1"/>
  <c r="CE97" i="75"/>
  <c r="CF97" i="75" s="1"/>
  <c r="CD105" i="75"/>
  <c r="CE103" i="75"/>
  <c r="CF103" i="75" s="1"/>
  <c r="CG103" i="75" s="1"/>
  <c r="CE98" i="75"/>
  <c r="CF98" i="75" s="1"/>
  <c r="CG98" i="75" s="1"/>
  <c r="CI41" i="75"/>
  <c r="CK38" i="75"/>
  <c r="CK37" i="75"/>
  <c r="CK44" i="75"/>
  <c r="CI38" i="75"/>
  <c r="CK45" i="75"/>
  <c r="CK40" i="75"/>
  <c r="CI39" i="75"/>
  <c r="CI44" i="75"/>
  <c r="CI43" i="75"/>
  <c r="CI45" i="75"/>
  <c r="CK39" i="75"/>
  <c r="CI37" i="75"/>
  <c r="CK43" i="75"/>
  <c r="CI40" i="75"/>
  <c r="CI42" i="75"/>
  <c r="CK46" i="75"/>
  <c r="CK41" i="75"/>
  <c r="CK42" i="75"/>
  <c r="CI46" i="75"/>
  <c r="CJ8" i="75"/>
  <c r="CJ7" i="75"/>
  <c r="CJ9" i="75"/>
  <c r="CJ13" i="75"/>
  <c r="CJ11" i="75"/>
  <c r="CJ10" i="75"/>
  <c r="CJ15" i="75"/>
  <c r="CJ16" i="75"/>
  <c r="CJ14" i="75"/>
  <c r="CJ12" i="75"/>
  <c r="CK9" i="75"/>
  <c r="CK7" i="75"/>
  <c r="CI9" i="75"/>
  <c r="CI8" i="75"/>
  <c r="CI7" i="75"/>
  <c r="CK8" i="75"/>
  <c r="CI14" i="75"/>
  <c r="CI15" i="75"/>
  <c r="CK13" i="75"/>
  <c r="CI11" i="75"/>
  <c r="CI16" i="75"/>
  <c r="CI12" i="75"/>
  <c r="CK12" i="75"/>
  <c r="CK11" i="75"/>
  <c r="CK10" i="75"/>
  <c r="CK15" i="75"/>
  <c r="CK14" i="75"/>
  <c r="CI13" i="75"/>
  <c r="CK16" i="75"/>
  <c r="CI10" i="75"/>
  <c r="BM117" i="75"/>
  <c r="BQ117" i="75" s="1"/>
  <c r="BT117" i="75"/>
  <c r="BW117" i="75" s="1"/>
  <c r="CG21" i="75"/>
  <c r="CF21" i="75"/>
  <c r="CM100" i="75"/>
  <c r="CN100" i="75" s="1"/>
  <c r="CL100" i="75"/>
  <c r="CL99" i="75"/>
  <c r="CM99" i="75"/>
  <c r="CN99" i="75" s="1"/>
  <c r="CM101" i="75"/>
  <c r="CN101" i="75" s="1"/>
  <c r="CL101" i="75"/>
  <c r="CE99" i="75"/>
  <c r="CF99" i="75" s="1"/>
  <c r="BL119" i="75"/>
  <c r="BP119" i="75" s="1"/>
  <c r="BT119" i="75"/>
  <c r="BW119" i="75" s="1"/>
  <c r="CF51" i="75"/>
  <c r="CG51" i="75"/>
  <c r="CE101" i="75"/>
  <c r="CF101" i="75" s="1"/>
  <c r="CM102" i="75"/>
  <c r="CN102" i="75" s="1"/>
  <c r="CL102" i="75"/>
  <c r="CD98" i="75"/>
  <c r="CJ43" i="75"/>
  <c r="CJ41" i="75"/>
  <c r="CE105" i="75"/>
  <c r="CF105" i="75" s="1"/>
  <c r="BM119" i="75"/>
  <c r="BQ119" i="75" s="1"/>
  <c r="CL97" i="75"/>
  <c r="CM97" i="75"/>
  <c r="CN97" i="75" s="1"/>
  <c r="BU116" i="75"/>
  <c r="BU118" i="75"/>
  <c r="CD104" i="75"/>
  <c r="CM104" i="75"/>
  <c r="CN104" i="75" s="1"/>
  <c r="CL104" i="75"/>
  <c r="BL117" i="75"/>
  <c r="BP117" i="75" s="1"/>
  <c r="CJ38" i="75"/>
  <c r="CJ42" i="75"/>
  <c r="CD100" i="75"/>
  <c r="CH100" i="75" s="1"/>
  <c r="CM98" i="75"/>
  <c r="CN98" i="75" s="1"/>
  <c r="CL98" i="75"/>
  <c r="CG96" i="75"/>
  <c r="CH96" i="75"/>
  <c r="BU119" i="75"/>
  <c r="CQ47" i="75"/>
  <c r="CJ39" i="75"/>
  <c r="CJ37" i="75"/>
  <c r="CJ40" i="75"/>
  <c r="CJ44" i="75"/>
  <c r="CD99" i="75"/>
  <c r="CL96" i="75"/>
  <c r="CM96" i="75"/>
  <c r="CN96" i="75" s="1"/>
  <c r="CE110" i="75"/>
  <c r="CM105" i="75"/>
  <c r="CN105" i="75" s="1"/>
  <c r="CL105" i="75"/>
  <c r="CD101" i="75"/>
  <c r="BM116" i="75"/>
  <c r="BQ116" i="75" s="1"/>
  <c r="BT116" i="75"/>
  <c r="BV116" i="75" s="1"/>
  <c r="BM118" i="75"/>
  <c r="BQ118" i="75" s="1"/>
  <c r="BT118" i="75"/>
  <c r="BW118" i="75" s="1"/>
  <c r="CD103" i="75"/>
  <c r="CH103" i="75" s="1"/>
  <c r="CM103" i="75"/>
  <c r="CN103" i="75" s="1"/>
  <c r="CL103" i="75"/>
  <c r="BU117" i="75"/>
  <c r="BV117" i="75"/>
  <c r="CJ46" i="75"/>
  <c r="CG100" i="75"/>
  <c r="BS117" i="68"/>
  <c r="BS58" i="68"/>
  <c r="BO28" i="68"/>
  <c r="BS88" i="68"/>
  <c r="BK28" i="68"/>
  <c r="BL28" i="68" s="1"/>
  <c r="BP28" i="68" s="1"/>
  <c r="BO88" i="68"/>
  <c r="BK88" i="68"/>
  <c r="BT88" i="68" s="1"/>
  <c r="CD101" i="68"/>
  <c r="CM101" i="68"/>
  <c r="CN101" i="68" s="1"/>
  <c r="CL101" i="68"/>
  <c r="BS60" i="68"/>
  <c r="BO30" i="68"/>
  <c r="BS119" i="68"/>
  <c r="BS90" i="68"/>
  <c r="BK30" i="68"/>
  <c r="BL30" i="68" s="1"/>
  <c r="BP30" i="68" s="1"/>
  <c r="BO29" i="68"/>
  <c r="BS59" i="68"/>
  <c r="BM29" i="68"/>
  <c r="BQ29" i="68" s="1"/>
  <c r="BS89" i="68"/>
  <c r="BK29" i="68"/>
  <c r="BL29" i="68" s="1"/>
  <c r="BP29" i="68" s="1"/>
  <c r="CB7" i="68"/>
  <c r="CD7" i="68" s="1"/>
  <c r="CC7" i="68"/>
  <c r="CE7" i="68" s="1"/>
  <c r="CF7" i="68" s="1"/>
  <c r="CC9" i="68"/>
  <c r="CB9" i="68"/>
  <c r="CD9" i="68"/>
  <c r="BO87" i="68"/>
  <c r="BK87" i="68"/>
  <c r="BT87" i="68" s="1"/>
  <c r="CB75" i="68"/>
  <c r="CC75" i="68"/>
  <c r="CE75" i="68" s="1"/>
  <c r="CF75" i="68" s="1"/>
  <c r="CB70" i="68"/>
  <c r="CC70" i="68"/>
  <c r="CC67" i="68"/>
  <c r="CB67" i="68"/>
  <c r="CD67" i="68" s="1"/>
  <c r="CM37" i="68"/>
  <c r="CN37" i="68" s="1"/>
  <c r="CE51" i="68"/>
  <c r="CL37" i="68"/>
  <c r="CE99" i="68"/>
  <c r="CF99" i="68" s="1"/>
  <c r="CL97" i="68"/>
  <c r="CM97" i="68"/>
  <c r="CN97" i="68" s="1"/>
  <c r="CE98" i="68"/>
  <c r="CF98" i="68" s="1"/>
  <c r="CE45" i="68"/>
  <c r="CF45" i="68" s="1"/>
  <c r="CM102" i="68"/>
  <c r="CN102" i="68" s="1"/>
  <c r="CL102" i="68"/>
  <c r="CD43" i="68"/>
  <c r="CM43" i="68"/>
  <c r="CN43" i="68" s="1"/>
  <c r="CL43" i="68"/>
  <c r="CM46" i="68"/>
  <c r="CN46" i="68" s="1"/>
  <c r="CL46" i="68"/>
  <c r="CM100" i="68"/>
  <c r="CN100" i="68" s="1"/>
  <c r="CL100" i="68"/>
  <c r="CD104" i="68"/>
  <c r="CH104" i="68" s="1"/>
  <c r="BS116" i="68"/>
  <c r="BO27" i="68"/>
  <c r="BS57" i="68"/>
  <c r="BL27" i="68"/>
  <c r="BP27" i="68" s="1"/>
  <c r="BS87" i="68"/>
  <c r="BK27" i="68"/>
  <c r="BM27" i="68" s="1"/>
  <c r="BQ27" i="68" s="1"/>
  <c r="CC10" i="68"/>
  <c r="CB10" i="68"/>
  <c r="CD10" i="68" s="1"/>
  <c r="CB14" i="68"/>
  <c r="CC14" i="68"/>
  <c r="CD14" i="68"/>
  <c r="CB11" i="68"/>
  <c r="CC11" i="68"/>
  <c r="CE11" i="68" s="1"/>
  <c r="CF11" i="68" s="1"/>
  <c r="CB74" i="68"/>
  <c r="CD74" i="68" s="1"/>
  <c r="CC74" i="68"/>
  <c r="CC68" i="68"/>
  <c r="CB68" i="68"/>
  <c r="CD68" i="68" s="1"/>
  <c r="CC69" i="68"/>
  <c r="CE69" i="68" s="1"/>
  <c r="CF69" i="68" s="1"/>
  <c r="CB69" i="68"/>
  <c r="CD69" i="68"/>
  <c r="CM98" i="68"/>
  <c r="CN98" i="68" s="1"/>
  <c r="CL98" i="68"/>
  <c r="CM44" i="68"/>
  <c r="CN44" i="68" s="1"/>
  <c r="CL44" i="68"/>
  <c r="CG102" i="68"/>
  <c r="CH102" i="68"/>
  <c r="CH43" i="68"/>
  <c r="CG43" i="68"/>
  <c r="CM103" i="68"/>
  <c r="CN103" i="68" s="1"/>
  <c r="CL103" i="68"/>
  <c r="CG100" i="68"/>
  <c r="CG38" i="68"/>
  <c r="CG104" i="68"/>
  <c r="CC8" i="68"/>
  <c r="CB8" i="68"/>
  <c r="CC72" i="68"/>
  <c r="CE72" i="68" s="1"/>
  <c r="CF72" i="68" s="1"/>
  <c r="CB72" i="68"/>
  <c r="CG37" i="68"/>
  <c r="CG41" i="68"/>
  <c r="CD38" i="68"/>
  <c r="CH38" i="68" s="1"/>
  <c r="CM38" i="68"/>
  <c r="CN38" i="68" s="1"/>
  <c r="CL38" i="68"/>
  <c r="CM41" i="68"/>
  <c r="CN41" i="68" s="1"/>
  <c r="CL41" i="68"/>
  <c r="CM99" i="68"/>
  <c r="CN99" i="68" s="1"/>
  <c r="CL99" i="68"/>
  <c r="CD96" i="68"/>
  <c r="CD41" i="68"/>
  <c r="CH41" i="68" s="1"/>
  <c r="BM58" i="68"/>
  <c r="BQ58" i="68" s="1"/>
  <c r="CM104" i="68"/>
  <c r="CN104" i="68" s="1"/>
  <c r="CL104" i="68"/>
  <c r="CB13" i="68"/>
  <c r="CC13" i="68"/>
  <c r="CE13" i="68" s="1"/>
  <c r="CF13" i="68" s="1"/>
  <c r="CD13" i="68"/>
  <c r="CB16" i="68"/>
  <c r="CC16" i="68"/>
  <c r="CE16" i="68" s="1"/>
  <c r="CF16" i="68" s="1"/>
  <c r="CD16" i="68"/>
  <c r="CC15" i="68"/>
  <c r="CE15" i="68" s="1"/>
  <c r="CF15" i="68" s="1"/>
  <c r="CB15" i="68"/>
  <c r="BL89" i="68"/>
  <c r="BP89" i="68" s="1"/>
  <c r="BO89" i="68"/>
  <c r="BK89" i="68"/>
  <c r="BT89" i="68" s="1"/>
  <c r="CB73" i="68"/>
  <c r="CD73" i="68" s="1"/>
  <c r="CC73" i="68"/>
  <c r="CE73" i="68" s="1"/>
  <c r="CF73" i="68" s="1"/>
  <c r="CB71" i="68"/>
  <c r="CC71" i="68"/>
  <c r="CE71" i="68" s="1"/>
  <c r="CF71" i="68" s="1"/>
  <c r="CD71" i="68"/>
  <c r="CD37" i="68"/>
  <c r="CH37" i="68" s="1"/>
  <c r="CE42" i="68"/>
  <c r="CF42" i="68" s="1"/>
  <c r="CD97" i="68"/>
  <c r="CH97" i="68" s="1"/>
  <c r="CM96" i="68"/>
  <c r="CN96" i="68" s="1"/>
  <c r="CE110" i="68"/>
  <c r="CL96" i="68"/>
  <c r="CE40" i="68"/>
  <c r="CF40" i="68" s="1"/>
  <c r="CE44" i="68"/>
  <c r="CF44" i="68" s="1"/>
  <c r="CF47" i="68" s="1"/>
  <c r="CE105" i="68"/>
  <c r="CF105" i="68" s="1"/>
  <c r="CD46" i="68"/>
  <c r="CH46" i="68" s="1"/>
  <c r="CE39" i="68"/>
  <c r="CF39" i="68" s="1"/>
  <c r="CE103" i="68"/>
  <c r="CF103" i="68" s="1"/>
  <c r="BL116" i="68"/>
  <c r="BP116" i="68" s="1"/>
  <c r="CC12" i="68"/>
  <c r="CB12" i="68"/>
  <c r="CD12" i="68"/>
  <c r="BO90" i="68"/>
  <c r="BK90" i="68"/>
  <c r="BT90" i="68" s="1"/>
  <c r="CC76" i="68"/>
  <c r="CB76" i="68"/>
  <c r="CM42" i="68"/>
  <c r="CN42" i="68" s="1"/>
  <c r="CL42" i="68"/>
  <c r="CG97" i="68"/>
  <c r="CL45" i="68"/>
  <c r="CM45" i="68"/>
  <c r="CN45" i="68" s="1"/>
  <c r="CM40" i="68"/>
  <c r="CN40" i="68" s="1"/>
  <c r="CL40" i="68"/>
  <c r="CD105" i="68"/>
  <c r="CM105" i="68"/>
  <c r="CN105" i="68" s="1"/>
  <c r="CL105" i="68"/>
  <c r="BU118" i="68"/>
  <c r="CG46" i="68"/>
  <c r="CM39" i="68"/>
  <c r="CN39" i="68" s="1"/>
  <c r="CL39" i="68"/>
  <c r="CH69" i="74"/>
  <c r="CG69" i="74"/>
  <c r="CH46" i="74"/>
  <c r="CG46" i="74"/>
  <c r="CH96" i="74"/>
  <c r="CG96" i="74"/>
  <c r="CF106" i="74"/>
  <c r="BW117" i="74"/>
  <c r="CL47" i="74"/>
  <c r="BV58" i="74"/>
  <c r="CH74" i="74"/>
  <c r="BV88" i="74"/>
  <c r="BV87" i="74"/>
  <c r="CH70" i="74"/>
  <c r="CG70" i="74"/>
  <c r="CH14" i="74"/>
  <c r="CL17" i="74"/>
  <c r="CH102" i="74"/>
  <c r="CG102" i="74"/>
  <c r="CH13" i="74"/>
  <c r="CG13" i="74"/>
  <c r="CG38" i="74"/>
  <c r="CH38" i="74"/>
  <c r="BW57" i="74"/>
  <c r="CH9" i="74"/>
  <c r="CG9" i="74"/>
  <c r="CH39" i="74"/>
  <c r="CF17" i="74"/>
  <c r="CF47" i="74"/>
  <c r="BV116" i="74"/>
  <c r="BV60" i="74"/>
  <c r="CG45" i="74"/>
  <c r="CH45" i="74"/>
  <c r="CG97" i="74"/>
  <c r="CH97" i="74"/>
  <c r="CG67" i="74"/>
  <c r="CH67" i="74"/>
  <c r="CF77" i="74"/>
  <c r="CG105" i="74"/>
  <c r="CH105" i="74"/>
  <c r="CL106" i="74"/>
  <c r="CG44" i="74"/>
  <c r="CH44" i="74"/>
  <c r="CL77" i="74"/>
  <c r="CH101" i="74"/>
  <c r="CH16" i="74"/>
  <c r="CG16" i="74"/>
  <c r="CH73" i="74"/>
  <c r="CG73" i="74"/>
  <c r="CG41" i="74"/>
  <c r="CG47" i="74" s="1"/>
  <c r="BZ48" i="74" s="1"/>
  <c r="CI46" i="74" s="1"/>
  <c r="CH41" i="74"/>
  <c r="CG76" i="74"/>
  <c r="CH76" i="74"/>
  <c r="CH98" i="74"/>
  <c r="CG98" i="74"/>
  <c r="CG42" i="74"/>
  <c r="CH42" i="74"/>
  <c r="CH47" i="74" s="1"/>
  <c r="CD48" i="74" s="1"/>
  <c r="CH104" i="74"/>
  <c r="CG104" i="74"/>
  <c r="CH102" i="75" l="1"/>
  <c r="CH98" i="75"/>
  <c r="BV119" i="75"/>
  <c r="CH97" i="75"/>
  <c r="CG17" i="74"/>
  <c r="BZ18" i="74" s="1"/>
  <c r="CI16" i="74" s="1"/>
  <c r="CH99" i="68"/>
  <c r="CH96" i="68"/>
  <c r="CJ77" i="75"/>
  <c r="CI77" i="75"/>
  <c r="CA81" i="75" s="1"/>
  <c r="CB81" i="75" s="1"/>
  <c r="CK77" i="75"/>
  <c r="CF106" i="75"/>
  <c r="CG97" i="75"/>
  <c r="BV118" i="75"/>
  <c r="CH104" i="75"/>
  <c r="CJ17" i="75"/>
  <c r="CL106" i="75"/>
  <c r="CJ47" i="75"/>
  <c r="CH101" i="75"/>
  <c r="CG101" i="75"/>
  <c r="CK47" i="75"/>
  <c r="BW116" i="75"/>
  <c r="CG99" i="75"/>
  <c r="CH99" i="75"/>
  <c r="CK17" i="75"/>
  <c r="CG105" i="75"/>
  <c r="CH105" i="75"/>
  <c r="CI17" i="75"/>
  <c r="CA21" i="75" s="1"/>
  <c r="CB21" i="75" s="1"/>
  <c r="CI47" i="75"/>
  <c r="CA51" i="75" s="1"/>
  <c r="CB51" i="75" s="1"/>
  <c r="CH103" i="68"/>
  <c r="CG103" i="68"/>
  <c r="CM12" i="68"/>
  <c r="CN12" i="68" s="1"/>
  <c r="CL12" i="68"/>
  <c r="CG39" i="68"/>
  <c r="CH39" i="68"/>
  <c r="CH47" i="68" s="1"/>
  <c r="CD48" i="68" s="1"/>
  <c r="CE76" i="68"/>
  <c r="CF76" i="68" s="1"/>
  <c r="CG105" i="68"/>
  <c r="CH105" i="68"/>
  <c r="BM89" i="68"/>
  <c r="BQ89" i="68" s="1"/>
  <c r="CM15" i="68"/>
  <c r="CN15" i="68" s="1"/>
  <c r="CL15" i="68"/>
  <c r="CM16" i="68"/>
  <c r="CN16" i="68" s="1"/>
  <c r="CL16" i="68"/>
  <c r="CM72" i="68"/>
  <c r="CN72" i="68" s="1"/>
  <c r="CL72" i="68"/>
  <c r="CL11" i="68"/>
  <c r="CM11" i="68"/>
  <c r="CN11" i="68" s="1"/>
  <c r="BV87" i="68"/>
  <c r="BW87" i="68"/>
  <c r="BU87" i="68"/>
  <c r="CG45" i="68"/>
  <c r="CH45" i="68"/>
  <c r="CG99" i="68"/>
  <c r="CE70" i="68"/>
  <c r="CF70" i="68" s="1"/>
  <c r="CM75" i="68"/>
  <c r="CN75" i="68" s="1"/>
  <c r="CL75" i="68"/>
  <c r="BU89" i="68"/>
  <c r="BW89" i="68"/>
  <c r="BV89" i="68"/>
  <c r="BV88" i="68"/>
  <c r="BW88" i="68"/>
  <c r="BU88" i="68"/>
  <c r="BU58" i="68"/>
  <c r="CH73" i="68"/>
  <c r="CG73" i="68"/>
  <c r="CG72" i="68"/>
  <c r="CL68" i="68"/>
  <c r="CM68" i="68"/>
  <c r="CN68" i="68" s="1"/>
  <c r="CL74" i="68"/>
  <c r="CM74" i="68"/>
  <c r="CN74" i="68" s="1"/>
  <c r="CM10" i="68"/>
  <c r="CN10" i="68" s="1"/>
  <c r="CL10" i="68"/>
  <c r="BU116" i="68"/>
  <c r="CG98" i="68"/>
  <c r="CH98" i="68"/>
  <c r="CE81" i="68"/>
  <c r="CM67" i="68"/>
  <c r="CN67" i="68" s="1"/>
  <c r="CL67" i="68"/>
  <c r="CM70" i="68"/>
  <c r="CN70" i="68" s="1"/>
  <c r="CL70" i="68"/>
  <c r="CH7" i="68"/>
  <c r="CG7" i="68"/>
  <c r="BT60" i="68"/>
  <c r="BV60" i="68" s="1"/>
  <c r="BT119" i="68"/>
  <c r="BV119" i="68" s="1"/>
  <c r="BU119" i="68"/>
  <c r="BL88" i="68"/>
  <c r="BP88" i="68" s="1"/>
  <c r="BU117" i="68"/>
  <c r="CG15" i="68"/>
  <c r="BL90" i="68"/>
  <c r="BP90" i="68" s="1"/>
  <c r="CG40" i="68"/>
  <c r="CM73" i="68"/>
  <c r="CN73" i="68" s="1"/>
  <c r="CL73" i="68"/>
  <c r="CH13" i="68"/>
  <c r="CG13" i="68"/>
  <c r="CD8" i="68"/>
  <c r="CM8" i="68"/>
  <c r="CN8" i="68" s="1"/>
  <c r="CL8" i="68"/>
  <c r="CL69" i="68"/>
  <c r="CM69" i="68"/>
  <c r="CN69" i="68" s="1"/>
  <c r="CE68" i="68"/>
  <c r="CF68" i="68" s="1"/>
  <c r="CD11" i="68"/>
  <c r="CH11" i="68" s="1"/>
  <c r="CE14" i="68"/>
  <c r="CF14" i="68" s="1"/>
  <c r="CE10" i="68"/>
  <c r="CF10" i="68" s="1"/>
  <c r="CE67" i="68"/>
  <c r="CF67" i="68" s="1"/>
  <c r="CD75" i="68"/>
  <c r="BM87" i="68"/>
  <c r="BQ87" i="68" s="1"/>
  <c r="CE9" i="68"/>
  <c r="CF9" i="68" s="1"/>
  <c r="CM9" i="68"/>
  <c r="CN9" i="68" s="1"/>
  <c r="CL9" i="68"/>
  <c r="CM7" i="68"/>
  <c r="CN7" i="68" s="1"/>
  <c r="CE21" i="68"/>
  <c r="CL7" i="68"/>
  <c r="BU90" i="68"/>
  <c r="BW90" i="68"/>
  <c r="BV90" i="68"/>
  <c r="BM88" i="68"/>
  <c r="BQ88" i="68" s="1"/>
  <c r="CH101" i="68"/>
  <c r="CG44" i="68"/>
  <c r="CH44" i="68"/>
  <c r="CL47" i="68"/>
  <c r="CG71" i="68"/>
  <c r="CH71" i="68"/>
  <c r="CF106" i="68"/>
  <c r="CD76" i="68"/>
  <c r="CM76" i="68"/>
  <c r="CN76" i="68" s="1"/>
  <c r="CL76" i="68"/>
  <c r="BM90" i="68"/>
  <c r="BQ90" i="68" s="1"/>
  <c r="CE12" i="68"/>
  <c r="CF12" i="68" s="1"/>
  <c r="CH42" i="68"/>
  <c r="CG42" i="68"/>
  <c r="CG47" i="68" s="1"/>
  <c r="BZ48" i="68" s="1"/>
  <c r="CM71" i="68"/>
  <c r="CN71" i="68" s="1"/>
  <c r="CL71" i="68"/>
  <c r="CD15" i="68"/>
  <c r="CH15" i="68" s="1"/>
  <c r="CH16" i="68"/>
  <c r="CG16" i="68"/>
  <c r="CL13" i="68"/>
  <c r="CM13" i="68"/>
  <c r="CN13" i="68" s="1"/>
  <c r="CD72" i="68"/>
  <c r="CH72" i="68" s="1"/>
  <c r="CE8" i="68"/>
  <c r="CF8" i="68" s="1"/>
  <c r="CL106" i="68"/>
  <c r="CH69" i="68"/>
  <c r="CG69" i="68"/>
  <c r="CE74" i="68"/>
  <c r="CF74" i="68" s="1"/>
  <c r="CG11" i="68"/>
  <c r="CM14" i="68"/>
  <c r="CN14" i="68" s="1"/>
  <c r="CL14" i="68"/>
  <c r="BT57" i="68"/>
  <c r="BV57" i="68" s="1"/>
  <c r="BT116" i="68"/>
  <c r="BW116" i="68" s="1"/>
  <c r="BW57" i="68"/>
  <c r="BU57" i="68"/>
  <c r="CD70" i="68"/>
  <c r="CG75" i="68"/>
  <c r="CH75" i="68"/>
  <c r="BL87" i="68"/>
  <c r="BP87" i="68" s="1"/>
  <c r="BT118" i="68"/>
  <c r="BT59" i="68"/>
  <c r="BV59" i="68" s="1"/>
  <c r="BU59" i="68"/>
  <c r="BM30" i="68"/>
  <c r="BQ30" i="68" s="1"/>
  <c r="BU60" i="68"/>
  <c r="BW60" i="68"/>
  <c r="BT58" i="68"/>
  <c r="BV58" i="68" s="1"/>
  <c r="BT117" i="68"/>
  <c r="BV117" i="68" s="1"/>
  <c r="BM28" i="68"/>
  <c r="BQ28" i="68" s="1"/>
  <c r="CH40" i="68"/>
  <c r="CG77" i="74"/>
  <c r="BZ78" i="74" s="1"/>
  <c r="CI76" i="74" s="1"/>
  <c r="CH17" i="74"/>
  <c r="CD18" i="74" s="1"/>
  <c r="CJ8" i="74" s="1"/>
  <c r="CQ47" i="74"/>
  <c r="CJ40" i="74"/>
  <c r="CJ43" i="74"/>
  <c r="CJ39" i="74"/>
  <c r="CJ44" i="74"/>
  <c r="CK41" i="74"/>
  <c r="CJ46" i="74"/>
  <c r="CJ41" i="74"/>
  <c r="CJ42" i="74"/>
  <c r="CJ37" i="74"/>
  <c r="CJ38" i="74"/>
  <c r="CJ45" i="74"/>
  <c r="CJ7" i="74"/>
  <c r="CI11" i="74"/>
  <c r="CK44" i="74"/>
  <c r="CH77" i="74"/>
  <c r="CD78" i="74" s="1"/>
  <c r="CK45" i="74"/>
  <c r="CF51" i="74"/>
  <c r="CG51" i="74"/>
  <c r="CK40" i="74"/>
  <c r="CI37" i="74"/>
  <c r="CI39" i="74"/>
  <c r="CK39" i="74"/>
  <c r="CK37" i="74"/>
  <c r="CI43" i="74"/>
  <c r="CK43" i="74"/>
  <c r="CI40" i="74"/>
  <c r="CK42" i="74"/>
  <c r="CF81" i="74"/>
  <c r="CG81" i="74"/>
  <c r="CK38" i="74"/>
  <c r="CF21" i="74"/>
  <c r="CG21" i="74"/>
  <c r="CK70" i="74"/>
  <c r="CI42" i="74"/>
  <c r="CK73" i="74"/>
  <c r="CI73" i="74"/>
  <c r="CG110" i="74"/>
  <c r="CF110" i="74"/>
  <c r="CK67" i="74"/>
  <c r="CI38" i="74"/>
  <c r="CK46" i="74"/>
  <c r="CI44" i="74"/>
  <c r="CK71" i="74"/>
  <c r="CI75" i="74"/>
  <c r="CI68" i="74"/>
  <c r="CI74" i="74"/>
  <c r="CK72" i="74"/>
  <c r="CI71" i="74"/>
  <c r="CK74" i="74"/>
  <c r="CK75" i="74"/>
  <c r="CK68" i="74"/>
  <c r="CI72" i="74"/>
  <c r="CI41" i="74"/>
  <c r="CI67" i="74"/>
  <c r="CI45" i="74"/>
  <c r="CI70" i="74"/>
  <c r="CG106" i="74"/>
  <c r="BZ107" i="74" s="1"/>
  <c r="CH106" i="74"/>
  <c r="CD107" i="74" s="1"/>
  <c r="CI69" i="74"/>
  <c r="BY81" i="75" l="1"/>
  <c r="CC81" i="75" s="1"/>
  <c r="CK13" i="74"/>
  <c r="CJ9" i="74"/>
  <c r="CJ14" i="74"/>
  <c r="CJ15" i="74"/>
  <c r="CJ12" i="74"/>
  <c r="CK12" i="74"/>
  <c r="CJ16" i="74"/>
  <c r="CJ11" i="74"/>
  <c r="CI9" i="74"/>
  <c r="CI13" i="74"/>
  <c r="CK7" i="74"/>
  <c r="CJ13" i="74"/>
  <c r="CJ10" i="74"/>
  <c r="CI8" i="74"/>
  <c r="CK8" i="74"/>
  <c r="CK11" i="74"/>
  <c r="CI12" i="74"/>
  <c r="CK15" i="74"/>
  <c r="CI14" i="74"/>
  <c r="CI7" i="74"/>
  <c r="CK9" i="74"/>
  <c r="CI10" i="74"/>
  <c r="CK10" i="74"/>
  <c r="CI15" i="74"/>
  <c r="CK14" i="74"/>
  <c r="CK16" i="74"/>
  <c r="CG106" i="75"/>
  <c r="BZ107" i="75" s="1"/>
  <c r="CI98" i="75" s="1"/>
  <c r="CG106" i="68"/>
  <c r="BZ107" i="68" s="1"/>
  <c r="CH106" i="68"/>
  <c r="CD107" i="68" s="1"/>
  <c r="CK100" i="68" s="1"/>
  <c r="CH106" i="75"/>
  <c r="CD107" i="75" s="1"/>
  <c r="CK102" i="75" s="1"/>
  <c r="CI103" i="75"/>
  <c r="CI96" i="75"/>
  <c r="CI99" i="75"/>
  <c r="BY21" i="75"/>
  <c r="BY51" i="75"/>
  <c r="CF110" i="75"/>
  <c r="CG110" i="75"/>
  <c r="CH21" i="75"/>
  <c r="CI37" i="68"/>
  <c r="CK46" i="68"/>
  <c r="CI38" i="68"/>
  <c r="CK41" i="68"/>
  <c r="CI43" i="68"/>
  <c r="CK38" i="68"/>
  <c r="CK37" i="68"/>
  <c r="CI41" i="68"/>
  <c r="CK43" i="68"/>
  <c r="CI46" i="68"/>
  <c r="CK39" i="68"/>
  <c r="CK45" i="68"/>
  <c r="CI40" i="68"/>
  <c r="CK44" i="68"/>
  <c r="CK42" i="68"/>
  <c r="CI45" i="68"/>
  <c r="CI44" i="68"/>
  <c r="CK40" i="68"/>
  <c r="CI39" i="68"/>
  <c r="CI42" i="68"/>
  <c r="CQ106" i="68"/>
  <c r="CK102" i="68"/>
  <c r="CK96" i="68"/>
  <c r="CJ105" i="68"/>
  <c r="CJ97" i="68"/>
  <c r="CJ103" i="68"/>
  <c r="CJ98" i="68"/>
  <c r="CQ47" i="68"/>
  <c r="CJ43" i="68"/>
  <c r="CJ37" i="68"/>
  <c r="CJ46" i="68"/>
  <c r="CJ38" i="68"/>
  <c r="CJ41" i="68"/>
  <c r="CJ40" i="68"/>
  <c r="CJ42" i="68"/>
  <c r="CJ39" i="68"/>
  <c r="CJ45" i="68"/>
  <c r="CJ44" i="68"/>
  <c r="BV118" i="68"/>
  <c r="BW118" i="68"/>
  <c r="CG9" i="68"/>
  <c r="CH9" i="68"/>
  <c r="CG10" i="68"/>
  <c r="CH10" i="68"/>
  <c r="BV116" i="68"/>
  <c r="CG70" i="68"/>
  <c r="CH70" i="68"/>
  <c r="CH76" i="68"/>
  <c r="CG76" i="68"/>
  <c r="CG110" i="68"/>
  <c r="CF110" i="68"/>
  <c r="CG14" i="68"/>
  <c r="CH14" i="68"/>
  <c r="BW59" i="68"/>
  <c r="CH8" i="68"/>
  <c r="CG8" i="68"/>
  <c r="CF51" i="68"/>
  <c r="CG51" i="68"/>
  <c r="BW119" i="68"/>
  <c r="CF17" i="68"/>
  <c r="BW58" i="68"/>
  <c r="CG74" i="68"/>
  <c r="CH74" i="68"/>
  <c r="CH12" i="68"/>
  <c r="CG12" i="68"/>
  <c r="CL17" i="68"/>
  <c r="CH67" i="68"/>
  <c r="CG67" i="68"/>
  <c r="CF77" i="68"/>
  <c r="CG68" i="68"/>
  <c r="CH68" i="68"/>
  <c r="BW117" i="68"/>
  <c r="CL77" i="68"/>
  <c r="CI47" i="74"/>
  <c r="CA51" i="74" s="1"/>
  <c r="CB51" i="74" s="1"/>
  <c r="CI99" i="74"/>
  <c r="CI103" i="74"/>
  <c r="CI101" i="74"/>
  <c r="CI100" i="74"/>
  <c r="CI97" i="74"/>
  <c r="CI98" i="74"/>
  <c r="CI96" i="74"/>
  <c r="CI102" i="74"/>
  <c r="CI105" i="74"/>
  <c r="CI104" i="74"/>
  <c r="CK47" i="74"/>
  <c r="BY51" i="74" s="1"/>
  <c r="CJ17" i="74"/>
  <c r="CQ106" i="74"/>
  <c r="CJ100" i="74"/>
  <c r="CJ99" i="74"/>
  <c r="CK99" i="74"/>
  <c r="CK100" i="74"/>
  <c r="CJ103" i="74"/>
  <c r="CJ97" i="74"/>
  <c r="CJ105" i="74"/>
  <c r="CK105" i="74"/>
  <c r="CK98" i="74"/>
  <c r="CK101" i="74"/>
  <c r="CK97" i="74"/>
  <c r="CJ98" i="74"/>
  <c r="CK104" i="74"/>
  <c r="CJ96" i="74"/>
  <c r="CJ102" i="74"/>
  <c r="CJ104" i="74"/>
  <c r="CK96" i="74"/>
  <c r="CJ101" i="74"/>
  <c r="CK102" i="74"/>
  <c r="CK103" i="74"/>
  <c r="CI77" i="74"/>
  <c r="CA81" i="74" s="1"/>
  <c r="CB81" i="74" s="1"/>
  <c r="CJ47" i="74"/>
  <c r="CQ77" i="74"/>
  <c r="CJ72" i="74"/>
  <c r="CJ68" i="74"/>
  <c r="CJ74" i="74"/>
  <c r="CJ70" i="74"/>
  <c r="CJ71" i="74"/>
  <c r="CJ67" i="74"/>
  <c r="CJ75" i="74"/>
  <c r="CJ69" i="74"/>
  <c r="CJ73" i="74"/>
  <c r="CJ76" i="74"/>
  <c r="CK76" i="74"/>
  <c r="CK77" i="74" s="1"/>
  <c r="BY81" i="74" s="1"/>
  <c r="CK69" i="74"/>
  <c r="CH51" i="74"/>
  <c r="BZ81" i="75" l="1"/>
  <c r="CR76" i="75" s="1"/>
  <c r="CT76" i="75" s="1"/>
  <c r="CI104" i="75"/>
  <c r="CI97" i="75"/>
  <c r="CK101" i="75"/>
  <c r="CJ103" i="75"/>
  <c r="CH81" i="75"/>
  <c r="CI101" i="75"/>
  <c r="CI102" i="75"/>
  <c r="CJ97" i="75"/>
  <c r="CJ102" i="75"/>
  <c r="CK103" i="75"/>
  <c r="CJ98" i="75"/>
  <c r="CJ105" i="75"/>
  <c r="CK104" i="75"/>
  <c r="CK103" i="68"/>
  <c r="CK97" i="68"/>
  <c r="CJ101" i="75"/>
  <c r="CK97" i="75"/>
  <c r="CK99" i="75"/>
  <c r="CK98" i="75"/>
  <c r="CK100" i="75"/>
  <c r="CA87" i="75"/>
  <c r="CF87" i="75" s="1"/>
  <c r="CK17" i="74"/>
  <c r="CI17" i="74"/>
  <c r="CA21" i="74" s="1"/>
  <c r="CB21" i="74" s="1"/>
  <c r="CD81" i="75"/>
  <c r="CR75" i="75"/>
  <c r="CT75" i="75" s="1"/>
  <c r="CR74" i="75"/>
  <c r="CS74" i="75" s="1"/>
  <c r="CI105" i="75"/>
  <c r="CI100" i="75"/>
  <c r="CJ104" i="75"/>
  <c r="CJ96" i="75"/>
  <c r="CQ106" i="75"/>
  <c r="CK101" i="68"/>
  <c r="CJ101" i="68"/>
  <c r="CK98" i="68"/>
  <c r="CK104" i="68"/>
  <c r="CK105" i="68"/>
  <c r="CJ99" i="68"/>
  <c r="CK99" i="68"/>
  <c r="CJ104" i="68"/>
  <c r="CJ100" i="68"/>
  <c r="CJ96" i="68"/>
  <c r="CJ102" i="68"/>
  <c r="CK105" i="75"/>
  <c r="CJ99" i="75"/>
  <c r="CK96" i="75"/>
  <c r="CJ100" i="75"/>
  <c r="CB87" i="75"/>
  <c r="CD87" i="75" s="1"/>
  <c r="CH87" i="75" s="1"/>
  <c r="CC51" i="75"/>
  <c r="BZ51" i="75"/>
  <c r="CH51" i="75"/>
  <c r="CJ81" i="75"/>
  <c r="CK81" i="75" s="1"/>
  <c r="CJ51" i="75"/>
  <c r="CK51" i="75" s="1"/>
  <c r="CC21" i="75"/>
  <c r="BZ21" i="75"/>
  <c r="CG21" i="68"/>
  <c r="CF21" i="68"/>
  <c r="CG77" i="68"/>
  <c r="BZ78" i="68" s="1"/>
  <c r="CF81" i="68"/>
  <c r="CG81" i="68"/>
  <c r="CH77" i="68"/>
  <c r="CD78" i="68" s="1"/>
  <c r="CH51" i="68"/>
  <c r="CG17" i="68"/>
  <c r="BZ18" i="68" s="1"/>
  <c r="CI96" i="68"/>
  <c r="CI102" i="68"/>
  <c r="CI100" i="68"/>
  <c r="CI101" i="68"/>
  <c r="CI104" i="68"/>
  <c r="CI97" i="68"/>
  <c r="CI103" i="68"/>
  <c r="CI98" i="68"/>
  <c r="CI99" i="68"/>
  <c r="CI105" i="68"/>
  <c r="CJ47" i="68"/>
  <c r="CK47" i="68"/>
  <c r="BY51" i="68" s="1"/>
  <c r="CH17" i="68"/>
  <c r="CD18" i="68" s="1"/>
  <c r="CI47" i="68"/>
  <c r="CA51" i="68" s="1"/>
  <c r="CB51" i="68" s="1"/>
  <c r="CC81" i="74"/>
  <c r="BZ81" i="74"/>
  <c r="CK106" i="74"/>
  <c r="CC51" i="74"/>
  <c r="BZ51" i="74"/>
  <c r="CJ77" i="74"/>
  <c r="CJ106" i="74"/>
  <c r="CI106" i="74"/>
  <c r="CA110" i="74" s="1"/>
  <c r="CH81" i="74"/>
  <c r="CS75" i="75" l="1"/>
  <c r="CR72" i="75"/>
  <c r="CS72" i="75" s="1"/>
  <c r="CA90" i="75"/>
  <c r="CR68" i="75"/>
  <c r="CS76" i="75"/>
  <c r="CA88" i="75"/>
  <c r="CF88" i="75" s="1"/>
  <c r="CR67" i="75"/>
  <c r="CR69" i="75"/>
  <c r="CR73" i="75"/>
  <c r="CT73" i="75" s="1"/>
  <c r="CR70" i="75"/>
  <c r="CA89" i="75"/>
  <c r="CR71" i="75"/>
  <c r="CS73" i="75"/>
  <c r="CJ106" i="68"/>
  <c r="BY21" i="74"/>
  <c r="CK106" i="68"/>
  <c r="CJ106" i="75"/>
  <c r="CT74" i="75"/>
  <c r="CV74" i="75" s="1"/>
  <c r="CW74" i="75" s="1"/>
  <c r="CU75" i="75"/>
  <c r="CT72" i="75"/>
  <c r="CV72" i="75" s="1"/>
  <c r="CW72" i="75" s="1"/>
  <c r="CX72" i="75" s="1"/>
  <c r="CC87" i="75"/>
  <c r="CG87" i="75" s="1"/>
  <c r="CU73" i="75"/>
  <c r="CI106" i="75"/>
  <c r="CA110" i="75" s="1"/>
  <c r="CB110" i="75" s="1"/>
  <c r="CK106" i="75"/>
  <c r="CV73" i="75"/>
  <c r="CW73" i="75" s="1"/>
  <c r="CV75" i="75"/>
  <c r="CW75" i="75" s="1"/>
  <c r="CR15" i="75"/>
  <c r="CR10" i="75"/>
  <c r="CR11" i="75"/>
  <c r="CR7" i="75"/>
  <c r="CR14" i="75"/>
  <c r="CR8" i="75"/>
  <c r="CR12" i="75"/>
  <c r="CR9" i="75"/>
  <c r="CR16" i="75"/>
  <c r="CR13" i="75"/>
  <c r="CA29" i="75"/>
  <c r="CA27" i="75"/>
  <c r="CA30" i="75"/>
  <c r="CD21" i="75"/>
  <c r="CA28" i="75"/>
  <c r="CR45" i="75"/>
  <c r="CR41" i="75"/>
  <c r="CR43" i="75"/>
  <c r="CR37" i="75"/>
  <c r="CR44" i="75"/>
  <c r="CR39" i="75"/>
  <c r="CR38" i="75"/>
  <c r="CR46" i="75"/>
  <c r="CR42" i="75"/>
  <c r="CR40" i="75"/>
  <c r="CD51" i="75"/>
  <c r="CA57" i="75"/>
  <c r="CA60" i="75"/>
  <c r="CA58" i="75"/>
  <c r="CA59" i="75"/>
  <c r="CV76" i="75"/>
  <c r="CW76" i="75" s="1"/>
  <c r="DD73" i="75"/>
  <c r="DE73" i="75" s="1"/>
  <c r="DC73" i="75"/>
  <c r="DD75" i="75"/>
  <c r="DE75" i="75" s="1"/>
  <c r="DC75" i="75"/>
  <c r="DD76" i="75"/>
  <c r="DE76" i="75" s="1"/>
  <c r="DC76" i="75"/>
  <c r="CU72" i="75"/>
  <c r="DD72" i="75"/>
  <c r="DE72" i="75" s="1"/>
  <c r="DC72" i="75"/>
  <c r="CU76" i="75"/>
  <c r="DC74" i="75"/>
  <c r="DD74" i="75"/>
  <c r="DE74" i="75" s="1"/>
  <c r="CC51" i="68"/>
  <c r="BZ51" i="68"/>
  <c r="CJ13" i="68"/>
  <c r="CJ16" i="68"/>
  <c r="CJ11" i="68"/>
  <c r="CJ7" i="68"/>
  <c r="CJ10" i="68"/>
  <c r="CJ9" i="68"/>
  <c r="CJ8" i="68"/>
  <c r="CJ12" i="68"/>
  <c r="CJ15" i="68"/>
  <c r="CJ14" i="68"/>
  <c r="CK7" i="68"/>
  <c r="CI15" i="68"/>
  <c r="CK11" i="68"/>
  <c r="CK13" i="68"/>
  <c r="CK16" i="68"/>
  <c r="CI7" i="68"/>
  <c r="CK15" i="68"/>
  <c r="CI13" i="68"/>
  <c r="CI16" i="68"/>
  <c r="CI11" i="68"/>
  <c r="CK12" i="68"/>
  <c r="CK9" i="68"/>
  <c r="CI10" i="68"/>
  <c r="CI14" i="68"/>
  <c r="CI9" i="68"/>
  <c r="CK10" i="68"/>
  <c r="CK14" i="68"/>
  <c r="CK8" i="68"/>
  <c r="CI12" i="68"/>
  <c r="CI8" i="68"/>
  <c r="CI73" i="68"/>
  <c r="CK75" i="68"/>
  <c r="CK73" i="68"/>
  <c r="CK72" i="68"/>
  <c r="CI71" i="68"/>
  <c r="CI75" i="68"/>
  <c r="CK69" i="68"/>
  <c r="CK71" i="68"/>
  <c r="CI72" i="68"/>
  <c r="CI69" i="68"/>
  <c r="CI70" i="68"/>
  <c r="CK68" i="68"/>
  <c r="CK74" i="68"/>
  <c r="CK70" i="68"/>
  <c r="CK76" i="68"/>
  <c r="CI76" i="68"/>
  <c r="CI74" i="68"/>
  <c r="CI67" i="68"/>
  <c r="CI68" i="68"/>
  <c r="CK67" i="68"/>
  <c r="CI106" i="68"/>
  <c r="CA110" i="68" s="1"/>
  <c r="CQ77" i="68"/>
  <c r="CJ71" i="68"/>
  <c r="CJ69" i="68"/>
  <c r="CJ73" i="68"/>
  <c r="CJ75" i="68"/>
  <c r="CJ76" i="68"/>
  <c r="CJ70" i="68"/>
  <c r="CJ72" i="68"/>
  <c r="CJ74" i="68"/>
  <c r="CJ67" i="68"/>
  <c r="CJ68" i="68"/>
  <c r="BY110" i="74"/>
  <c r="CR68" i="74"/>
  <c r="CR70" i="74"/>
  <c r="CR72" i="74"/>
  <c r="CR69" i="74"/>
  <c r="CR67" i="74"/>
  <c r="CR71" i="74"/>
  <c r="CR73" i="74"/>
  <c r="CR75" i="74"/>
  <c r="CR74" i="74"/>
  <c r="CR76" i="74"/>
  <c r="CD81" i="74"/>
  <c r="CA89" i="74"/>
  <c r="CA87" i="74"/>
  <c r="CA90" i="74"/>
  <c r="CA88" i="74"/>
  <c r="CB110" i="74"/>
  <c r="CH110" i="74"/>
  <c r="CR37" i="74"/>
  <c r="CR39" i="74"/>
  <c r="CR40" i="74"/>
  <c r="CR43" i="74"/>
  <c r="CR44" i="74"/>
  <c r="CR46" i="74"/>
  <c r="CR42" i="74"/>
  <c r="CR38" i="74"/>
  <c r="CR41" i="74"/>
  <c r="CD51" i="74"/>
  <c r="CA59" i="74"/>
  <c r="CR45" i="74"/>
  <c r="CA58" i="74"/>
  <c r="CA60" i="74"/>
  <c r="CA57" i="74"/>
  <c r="CS71" i="75" l="1"/>
  <c r="CT71" i="75"/>
  <c r="CS69" i="75"/>
  <c r="CT69" i="75"/>
  <c r="CS68" i="75"/>
  <c r="CT68" i="75"/>
  <c r="CB88" i="75"/>
  <c r="CF89" i="75"/>
  <c r="CB89" i="75"/>
  <c r="CS67" i="75"/>
  <c r="CT67" i="75"/>
  <c r="CV67" i="75" s="1"/>
  <c r="CW67" i="75" s="1"/>
  <c r="CB90" i="75"/>
  <c r="CF90" i="75"/>
  <c r="CS70" i="75"/>
  <c r="CT70" i="75"/>
  <c r="CV70" i="75" s="1"/>
  <c r="CW70" i="75" s="1"/>
  <c r="CX70" i="75" s="1"/>
  <c r="CH21" i="74"/>
  <c r="CJ81" i="74"/>
  <c r="CK81" i="74" s="1"/>
  <c r="BZ21" i="74"/>
  <c r="CC21" i="74"/>
  <c r="CJ51" i="74"/>
  <c r="CK51" i="74" s="1"/>
  <c r="CU74" i="75"/>
  <c r="CY74" i="75" s="1"/>
  <c r="CY72" i="75"/>
  <c r="CX74" i="75"/>
  <c r="BY110" i="75"/>
  <c r="BY110" i="68"/>
  <c r="CC110" i="68" s="1"/>
  <c r="CF59" i="75"/>
  <c r="CB59" i="75"/>
  <c r="CD59" i="75" s="1"/>
  <c r="CH59" i="75" s="1"/>
  <c r="CS38" i="75"/>
  <c r="CU38" i="75" s="1"/>
  <c r="CT38" i="75"/>
  <c r="CT43" i="75"/>
  <c r="CS43" i="75"/>
  <c r="CS13" i="75"/>
  <c r="CT13" i="75"/>
  <c r="CS8" i="75"/>
  <c r="CT8" i="75"/>
  <c r="CV8" i="75" s="1"/>
  <c r="CW8" i="75" s="1"/>
  <c r="CS10" i="75"/>
  <c r="CT10" i="75"/>
  <c r="CV10" i="75" s="1"/>
  <c r="CW10" i="75" s="1"/>
  <c r="CU10" i="75"/>
  <c r="CY76" i="75"/>
  <c r="CX76" i="75"/>
  <c r="CF58" i="75"/>
  <c r="CB58" i="75"/>
  <c r="CC58" i="75" s="1"/>
  <c r="CG58" i="75" s="1"/>
  <c r="CS40" i="75"/>
  <c r="CT40" i="75"/>
  <c r="CU40" i="75"/>
  <c r="CT39" i="75"/>
  <c r="CV39" i="75" s="1"/>
  <c r="CW39" i="75" s="1"/>
  <c r="CS39" i="75"/>
  <c r="CT41" i="75"/>
  <c r="CS41" i="75"/>
  <c r="CJ60" i="75"/>
  <c r="CC30" i="75"/>
  <c r="CG30" i="75" s="1"/>
  <c r="CD30" i="75"/>
  <c r="CH30" i="75" s="1"/>
  <c r="CJ90" i="75"/>
  <c r="CF30" i="75"/>
  <c r="CB30" i="75"/>
  <c r="CS16" i="75"/>
  <c r="CT16" i="75"/>
  <c r="CS14" i="75"/>
  <c r="CU14" i="75" s="1"/>
  <c r="CT14" i="75"/>
  <c r="CT15" i="75"/>
  <c r="CS15" i="75"/>
  <c r="CU15" i="75" s="1"/>
  <c r="CC110" i="75"/>
  <c r="CF60" i="75"/>
  <c r="CB60" i="75"/>
  <c r="CD60" i="75" s="1"/>
  <c r="CH60" i="75" s="1"/>
  <c r="CT42" i="75"/>
  <c r="CS42" i="75"/>
  <c r="CT44" i="75"/>
  <c r="CV44" i="75" s="1"/>
  <c r="CW44" i="75" s="1"/>
  <c r="CS44" i="75"/>
  <c r="CT45" i="75"/>
  <c r="CS45" i="75"/>
  <c r="CF27" i="75"/>
  <c r="CJ87" i="75"/>
  <c r="CJ57" i="75"/>
  <c r="CB27" i="75"/>
  <c r="CT9" i="75"/>
  <c r="CS9" i="75"/>
  <c r="CS7" i="75"/>
  <c r="CU7" i="75" s="1"/>
  <c r="CT7" i="75"/>
  <c r="CV7" i="75" s="1"/>
  <c r="CW7" i="75" s="1"/>
  <c r="CF57" i="75"/>
  <c r="CD57" i="75"/>
  <c r="CH57" i="75" s="1"/>
  <c r="CB57" i="75"/>
  <c r="CC57" i="75" s="1"/>
  <c r="CG57" i="75" s="1"/>
  <c r="CS46" i="75"/>
  <c r="CT46" i="75"/>
  <c r="CV46" i="75" s="1"/>
  <c r="CW46" i="75" s="1"/>
  <c r="CT37" i="75"/>
  <c r="CS37" i="75"/>
  <c r="CJ88" i="75"/>
  <c r="CJ58" i="75"/>
  <c r="CF28" i="75"/>
  <c r="CC28" i="75"/>
  <c r="CG28" i="75" s="1"/>
  <c r="CD28" i="75"/>
  <c r="CH28" i="75" s="1"/>
  <c r="CB28" i="75"/>
  <c r="CJ89" i="75"/>
  <c r="CF29" i="75"/>
  <c r="CJ59" i="75"/>
  <c r="CB29" i="75"/>
  <c r="CD29" i="75" s="1"/>
  <c r="CH29" i="75" s="1"/>
  <c r="CT12" i="75"/>
  <c r="CS12" i="75"/>
  <c r="CU12" i="75"/>
  <c r="CT11" i="75"/>
  <c r="CV11" i="75" s="1"/>
  <c r="CW11" i="75" s="1"/>
  <c r="CS11" i="75"/>
  <c r="CY75" i="75"/>
  <c r="CX75" i="75"/>
  <c r="CX73" i="75"/>
  <c r="CY73" i="75"/>
  <c r="CI77" i="68"/>
  <c r="CA81" i="68" s="1"/>
  <c r="CB110" i="68"/>
  <c r="CI17" i="68"/>
  <c r="CA21" i="68" s="1"/>
  <c r="CB21" i="68" s="1"/>
  <c r="CJ17" i="68"/>
  <c r="CJ77" i="68"/>
  <c r="CK77" i="68"/>
  <c r="CK17" i="68"/>
  <c r="BY21" i="68" s="1"/>
  <c r="CR42" i="68"/>
  <c r="CR38" i="68"/>
  <c r="CR43" i="68"/>
  <c r="CR39" i="68"/>
  <c r="CR44" i="68"/>
  <c r="CR37" i="68"/>
  <c r="CR46" i="68"/>
  <c r="CR41" i="68"/>
  <c r="CR45" i="68"/>
  <c r="CR40" i="68"/>
  <c r="CA60" i="68"/>
  <c r="CA59" i="68"/>
  <c r="CA58" i="68"/>
  <c r="CD51" i="68"/>
  <c r="CA57" i="68"/>
  <c r="CS44" i="74"/>
  <c r="CT44" i="74"/>
  <c r="CV44" i="74" s="1"/>
  <c r="CW44" i="74" s="1"/>
  <c r="CT38" i="74"/>
  <c r="CS38" i="74"/>
  <c r="CU38" i="74" s="1"/>
  <c r="CF57" i="74"/>
  <c r="CB57" i="74"/>
  <c r="CD57" i="74" s="1"/>
  <c r="CH57" i="74" s="1"/>
  <c r="CF59" i="74"/>
  <c r="CB59" i="74"/>
  <c r="CC59" i="74" s="1"/>
  <c r="CG59" i="74" s="1"/>
  <c r="CS42" i="74"/>
  <c r="CU42" i="74" s="1"/>
  <c r="CT42" i="74"/>
  <c r="CT40" i="74"/>
  <c r="CV40" i="74" s="1"/>
  <c r="CW40" i="74" s="1"/>
  <c r="CS40" i="74"/>
  <c r="CD89" i="74"/>
  <c r="CH89" i="74" s="1"/>
  <c r="CF89" i="74"/>
  <c r="CB89" i="74"/>
  <c r="CC89" i="74" s="1"/>
  <c r="CG89" i="74" s="1"/>
  <c r="CS75" i="74"/>
  <c r="CT75" i="74"/>
  <c r="CV75" i="74" s="1"/>
  <c r="CW75" i="74" s="1"/>
  <c r="CT69" i="74"/>
  <c r="CS69" i="74"/>
  <c r="CC110" i="74"/>
  <c r="BZ110" i="74"/>
  <c r="CJ110" i="74"/>
  <c r="CK110" i="74" s="1"/>
  <c r="CU46" i="74"/>
  <c r="CS46" i="74"/>
  <c r="CT46" i="74"/>
  <c r="CV46" i="74" s="1"/>
  <c r="CW46" i="74" s="1"/>
  <c r="CS39" i="74"/>
  <c r="CT39" i="74"/>
  <c r="CV39" i="74" s="1"/>
  <c r="CW39" i="74" s="1"/>
  <c r="CF88" i="74"/>
  <c r="CC88" i="74"/>
  <c r="CG88" i="74" s="1"/>
  <c r="CB88" i="74"/>
  <c r="CD88" i="74" s="1"/>
  <c r="CH88" i="74" s="1"/>
  <c r="CS73" i="74"/>
  <c r="CT73" i="74"/>
  <c r="CV73" i="74" s="1"/>
  <c r="CW73" i="74" s="1"/>
  <c r="CT72" i="74"/>
  <c r="CS72" i="74"/>
  <c r="CF60" i="74"/>
  <c r="CB60" i="74"/>
  <c r="CD60" i="74" s="1"/>
  <c r="CH60" i="74" s="1"/>
  <c r="CF58" i="74"/>
  <c r="CB58" i="74"/>
  <c r="CC58" i="74" s="1"/>
  <c r="CG58" i="74" s="1"/>
  <c r="CS41" i="74"/>
  <c r="CT41" i="74"/>
  <c r="CV41" i="74" s="1"/>
  <c r="CW41" i="74" s="1"/>
  <c r="CS37" i="74"/>
  <c r="CT37" i="74"/>
  <c r="CV37" i="74" s="1"/>
  <c r="CW37" i="74" s="1"/>
  <c r="CD90" i="74"/>
  <c r="CH90" i="74" s="1"/>
  <c r="CF90" i="74"/>
  <c r="CB90" i="74"/>
  <c r="CC90" i="74" s="1"/>
  <c r="CG90" i="74" s="1"/>
  <c r="CT76" i="74"/>
  <c r="CS76" i="74"/>
  <c r="CU76" i="74" s="1"/>
  <c r="CS71" i="74"/>
  <c r="CT71" i="74"/>
  <c r="CU71" i="74"/>
  <c r="CT70" i="74"/>
  <c r="CS70" i="74"/>
  <c r="CT45" i="74"/>
  <c r="CS45" i="74"/>
  <c r="CU45" i="74" s="1"/>
  <c r="CS43" i="74"/>
  <c r="CT43" i="74"/>
  <c r="CV43" i="74" s="1"/>
  <c r="CW43" i="74" s="1"/>
  <c r="CF87" i="74"/>
  <c r="CB87" i="74"/>
  <c r="CD87" i="74" s="1"/>
  <c r="CH87" i="74" s="1"/>
  <c r="CT74" i="74"/>
  <c r="CS74" i="74"/>
  <c r="CT67" i="74"/>
  <c r="CV67" i="74" s="1"/>
  <c r="CW67" i="74" s="1"/>
  <c r="CS67" i="74"/>
  <c r="CS68" i="74"/>
  <c r="CU68" i="74" s="1"/>
  <c r="CT68" i="74"/>
  <c r="CC90" i="75" l="1"/>
  <c r="CG90" i="75" s="1"/>
  <c r="CD90" i="75"/>
  <c r="CH90" i="75" s="1"/>
  <c r="CV69" i="75"/>
  <c r="CW69" i="75" s="1"/>
  <c r="CX69" i="75" s="1"/>
  <c r="CX67" i="75"/>
  <c r="CD88" i="75"/>
  <c r="CH88" i="75" s="1"/>
  <c r="CC88" i="75"/>
  <c r="CG88" i="75" s="1"/>
  <c r="CU69" i="75"/>
  <c r="CY69" i="75" s="1"/>
  <c r="DD69" i="75"/>
  <c r="DE69" i="75" s="1"/>
  <c r="DC69" i="75"/>
  <c r="DC70" i="75"/>
  <c r="CU70" i="75"/>
  <c r="CY70" i="75" s="1"/>
  <c r="DD70" i="75"/>
  <c r="DE70" i="75" s="1"/>
  <c r="CV81" i="75"/>
  <c r="CU67" i="75"/>
  <c r="CY67" i="75" s="1"/>
  <c r="DD67" i="75"/>
  <c r="DE67" i="75" s="1"/>
  <c r="DC67" i="75"/>
  <c r="CV68" i="75"/>
  <c r="CW68" i="75" s="1"/>
  <c r="CV71" i="75"/>
  <c r="CW71" i="75" s="1"/>
  <c r="CC89" i="75"/>
  <c r="CG89" i="75" s="1"/>
  <c r="CD89" i="75"/>
  <c r="CH89" i="75" s="1"/>
  <c r="CU68" i="75"/>
  <c r="CY68" i="75" s="1"/>
  <c r="DD68" i="75"/>
  <c r="DE68" i="75" s="1"/>
  <c r="DC68" i="75"/>
  <c r="DD71" i="75"/>
  <c r="DE71" i="75" s="1"/>
  <c r="CU71" i="75"/>
  <c r="DC71" i="75"/>
  <c r="BZ110" i="75"/>
  <c r="CR102" i="75" s="1"/>
  <c r="CH110" i="75"/>
  <c r="CR7" i="74"/>
  <c r="CR12" i="74"/>
  <c r="CD21" i="74"/>
  <c r="CA30" i="74"/>
  <c r="CA29" i="74"/>
  <c r="CR9" i="74"/>
  <c r="CR13" i="74"/>
  <c r="CR14" i="74"/>
  <c r="CA27" i="74"/>
  <c r="CR11" i="74"/>
  <c r="CR8" i="74"/>
  <c r="CR16" i="74"/>
  <c r="CR15" i="74"/>
  <c r="CA28" i="74"/>
  <c r="CR10" i="74"/>
  <c r="BZ110" i="68"/>
  <c r="CR99" i="68" s="1"/>
  <c r="CH110" i="68"/>
  <c r="CJ110" i="75"/>
  <c r="CK110" i="75" s="1"/>
  <c r="CL88" i="75"/>
  <c r="CX46" i="75"/>
  <c r="CX7" i="75"/>
  <c r="CY7" i="75"/>
  <c r="CX44" i="75"/>
  <c r="CU11" i="75"/>
  <c r="CU41" i="75"/>
  <c r="DD41" i="75"/>
  <c r="DE41" i="75" s="1"/>
  <c r="DC41" i="75"/>
  <c r="CX8" i="75"/>
  <c r="DC13" i="75"/>
  <c r="DD13" i="75"/>
  <c r="DE13" i="75" s="1"/>
  <c r="CC59" i="75"/>
  <c r="CG59" i="75" s="1"/>
  <c r="CK87" i="75"/>
  <c r="CM87" i="75" s="1"/>
  <c r="CK57" i="75"/>
  <c r="CN57" i="75" s="1"/>
  <c r="CL87" i="75"/>
  <c r="DC45" i="75"/>
  <c r="DD45" i="75"/>
  <c r="DE45" i="75" s="1"/>
  <c r="CC29" i="75"/>
  <c r="CG29" i="75" s="1"/>
  <c r="DD12" i="75"/>
  <c r="DE12" i="75" s="1"/>
  <c r="DC12" i="75"/>
  <c r="CM59" i="75"/>
  <c r="CL59" i="75"/>
  <c r="CL89" i="75"/>
  <c r="DD37" i="75"/>
  <c r="DE37" i="75" s="1"/>
  <c r="CV51" i="75"/>
  <c r="DC37" i="75"/>
  <c r="CU9" i="75"/>
  <c r="DD9" i="75"/>
  <c r="DE9" i="75" s="1"/>
  <c r="DC9" i="75"/>
  <c r="CC27" i="75"/>
  <c r="CG27" i="75" s="1"/>
  <c r="CU44" i="75"/>
  <c r="DD42" i="75"/>
  <c r="DE42" i="75" s="1"/>
  <c r="DC42" i="75"/>
  <c r="CU16" i="75"/>
  <c r="DD16" i="75"/>
  <c r="DE16" i="75" s="1"/>
  <c r="DC16" i="75"/>
  <c r="DC11" i="75"/>
  <c r="DD11" i="75"/>
  <c r="DE11" i="75" s="1"/>
  <c r="CV12" i="75"/>
  <c r="CW12" i="75" s="1"/>
  <c r="CK88" i="75"/>
  <c r="CN88" i="75" s="1"/>
  <c r="CK58" i="75"/>
  <c r="CN58" i="75" s="1"/>
  <c r="CL58" i="75"/>
  <c r="CM58" i="75"/>
  <c r="CV37" i="75"/>
  <c r="CW37" i="75" s="1"/>
  <c r="CV9" i="75"/>
  <c r="CW9" i="75" s="1"/>
  <c r="CW17" i="75" s="1"/>
  <c r="CL57" i="75"/>
  <c r="CM57" i="75"/>
  <c r="CU45" i="75"/>
  <c r="DD44" i="75"/>
  <c r="DE44" i="75" s="1"/>
  <c r="DC44" i="75"/>
  <c r="CV42" i="75"/>
  <c r="CW42" i="75" s="1"/>
  <c r="CV14" i="75"/>
  <c r="CW14" i="75" s="1"/>
  <c r="CK60" i="75"/>
  <c r="CK90" i="75"/>
  <c r="CM90" i="75" s="1"/>
  <c r="CV41" i="75"/>
  <c r="CW41" i="75" s="1"/>
  <c r="CV40" i="75"/>
  <c r="CW40" i="75" s="1"/>
  <c r="CD58" i="75"/>
  <c r="CH58" i="75" s="1"/>
  <c r="CX10" i="75"/>
  <c r="CY10" i="75"/>
  <c r="DD8" i="75"/>
  <c r="DE8" i="75" s="1"/>
  <c r="DC8" i="75"/>
  <c r="CU43" i="75"/>
  <c r="DD43" i="75"/>
  <c r="DE43" i="75" s="1"/>
  <c r="DC43" i="75"/>
  <c r="DD38" i="75"/>
  <c r="DE38" i="75" s="1"/>
  <c r="DC38" i="75"/>
  <c r="CY11" i="75"/>
  <c r="CX11" i="75"/>
  <c r="CA116" i="75"/>
  <c r="DD15" i="75"/>
  <c r="DE15" i="75" s="1"/>
  <c r="DC15" i="75"/>
  <c r="DD14" i="75"/>
  <c r="DE14" i="75" s="1"/>
  <c r="DC14" i="75"/>
  <c r="CU39" i="75"/>
  <c r="DD39" i="75"/>
  <c r="DE39" i="75" s="1"/>
  <c r="DC39" i="75"/>
  <c r="DD40" i="75"/>
  <c r="DE40" i="75" s="1"/>
  <c r="DC40" i="75"/>
  <c r="DC10" i="75"/>
  <c r="DD10" i="75"/>
  <c r="DE10" i="75" s="1"/>
  <c r="CU13" i="75"/>
  <c r="CV43" i="75"/>
  <c r="CW43" i="75" s="1"/>
  <c r="CK89" i="75"/>
  <c r="CM89" i="75" s="1"/>
  <c r="CK59" i="75"/>
  <c r="CN59" i="75" s="1"/>
  <c r="CU37" i="75"/>
  <c r="CU46" i="75"/>
  <c r="DD46" i="75"/>
  <c r="DE46" i="75" s="1"/>
  <c r="DC46" i="75"/>
  <c r="DD7" i="75"/>
  <c r="DE7" i="75" s="1"/>
  <c r="CV21" i="75"/>
  <c r="DC7" i="75"/>
  <c r="CD27" i="75"/>
  <c r="CH27" i="75" s="1"/>
  <c r="CV45" i="75"/>
  <c r="CW45" i="75" s="1"/>
  <c r="CU42" i="75"/>
  <c r="CY42" i="75" s="1"/>
  <c r="CC60" i="75"/>
  <c r="CG60" i="75" s="1"/>
  <c r="CV15" i="75"/>
  <c r="CW15" i="75" s="1"/>
  <c r="CV16" i="75"/>
  <c r="CW16" i="75" s="1"/>
  <c r="CL90" i="75"/>
  <c r="CN90" i="75"/>
  <c r="CL60" i="75"/>
  <c r="CM60" i="75"/>
  <c r="CN60" i="75"/>
  <c r="CX39" i="75"/>
  <c r="CY39" i="75"/>
  <c r="CU8" i="75"/>
  <c r="CY8" i="75" s="1"/>
  <c r="CV13" i="75"/>
  <c r="CW13" i="75" s="1"/>
  <c r="CV38" i="75"/>
  <c r="CW38" i="75" s="1"/>
  <c r="CF58" i="68"/>
  <c r="CB58" i="68"/>
  <c r="CD58" i="68" s="1"/>
  <c r="CH58" i="68" s="1"/>
  <c r="CF57" i="68"/>
  <c r="CB57" i="68"/>
  <c r="CD57" i="68" s="1"/>
  <c r="CH57" i="68" s="1"/>
  <c r="CC60" i="68"/>
  <c r="CG60" i="68" s="1"/>
  <c r="CF60" i="68"/>
  <c r="CB60" i="68"/>
  <c r="CD60" i="68" s="1"/>
  <c r="CH60" i="68" s="1"/>
  <c r="CS40" i="68"/>
  <c r="CT40" i="68"/>
  <c r="CS37" i="68"/>
  <c r="CU37" i="68"/>
  <c r="CT37" i="68"/>
  <c r="CT38" i="68"/>
  <c r="CS38" i="68"/>
  <c r="CU38" i="68"/>
  <c r="CS44" i="68"/>
  <c r="CT44" i="68"/>
  <c r="CU44" i="68"/>
  <c r="CS42" i="68"/>
  <c r="CT42" i="68"/>
  <c r="CB81" i="68"/>
  <c r="CS45" i="68"/>
  <c r="CT45" i="68"/>
  <c r="CD59" i="68"/>
  <c r="CH59" i="68" s="1"/>
  <c r="CF59" i="68"/>
  <c r="CC59" i="68"/>
  <c r="CG59" i="68" s="1"/>
  <c r="CB59" i="68"/>
  <c r="CS41" i="68"/>
  <c r="CT41" i="68"/>
  <c r="CV41" i="68" s="1"/>
  <c r="CW41" i="68" s="1"/>
  <c r="CS39" i="68"/>
  <c r="CT39" i="68"/>
  <c r="CV39" i="68" s="1"/>
  <c r="CW39" i="68" s="1"/>
  <c r="CU39" i="68"/>
  <c r="CH21" i="68"/>
  <c r="CJ51" i="68"/>
  <c r="CK51" i="68" s="1"/>
  <c r="CC21" i="68"/>
  <c r="CJ110" i="68"/>
  <c r="CK110" i="68" s="1"/>
  <c r="BZ21" i="68"/>
  <c r="CR98" i="68"/>
  <c r="CR103" i="68"/>
  <c r="CR96" i="68"/>
  <c r="CR100" i="68"/>
  <c r="CR97" i="68"/>
  <c r="CR104" i="68"/>
  <c r="CR105" i="68"/>
  <c r="CD110" i="68"/>
  <c r="CA117" i="68"/>
  <c r="CA119" i="68"/>
  <c r="CA116" i="68"/>
  <c r="CT46" i="68"/>
  <c r="CS46" i="68"/>
  <c r="CU46" i="68"/>
  <c r="CS43" i="68"/>
  <c r="CT43" i="68"/>
  <c r="BY81" i="68"/>
  <c r="CH81" i="68" s="1"/>
  <c r="CV68" i="74"/>
  <c r="CW68" i="74" s="1"/>
  <c r="CU74" i="74"/>
  <c r="CU43" i="74"/>
  <c r="CV71" i="74"/>
  <c r="CW71" i="74" s="1"/>
  <c r="CD58" i="74"/>
  <c r="CH58" i="74" s="1"/>
  <c r="CU72" i="74"/>
  <c r="CU41" i="74"/>
  <c r="CV70" i="74"/>
  <c r="CW70" i="74" s="1"/>
  <c r="CU73" i="74"/>
  <c r="CU39" i="74"/>
  <c r="DC37" i="74"/>
  <c r="DD37" i="74"/>
  <c r="DE37" i="74" s="1"/>
  <c r="CV51" i="74"/>
  <c r="CX73" i="74"/>
  <c r="CY73" i="74"/>
  <c r="CU67" i="74"/>
  <c r="CV74" i="74"/>
  <c r="CW74" i="74" s="1"/>
  <c r="CC87" i="74"/>
  <c r="CG87" i="74" s="1"/>
  <c r="DC43" i="74"/>
  <c r="DD43" i="74"/>
  <c r="DE43" i="74" s="1"/>
  <c r="DD70" i="74"/>
  <c r="DE70" i="74" s="1"/>
  <c r="DC70" i="74"/>
  <c r="CX71" i="74"/>
  <c r="CY71" i="74"/>
  <c r="CV76" i="74"/>
  <c r="CW76" i="74" s="1"/>
  <c r="CY41" i="74"/>
  <c r="CX41" i="74"/>
  <c r="CC60" i="74"/>
  <c r="CG60" i="74" s="1"/>
  <c r="DD67" i="74"/>
  <c r="DE67" i="74" s="1"/>
  <c r="DC67" i="74"/>
  <c r="CV81" i="74"/>
  <c r="CU70" i="74"/>
  <c r="DC71" i="74"/>
  <c r="DD71" i="74"/>
  <c r="DE71" i="74" s="1"/>
  <c r="CU37" i="74"/>
  <c r="DC41" i="74"/>
  <c r="DD41" i="74"/>
  <c r="DE41" i="74" s="1"/>
  <c r="DD46" i="74"/>
  <c r="DE46" i="74" s="1"/>
  <c r="DC46" i="74"/>
  <c r="CR96" i="74"/>
  <c r="CR98" i="74"/>
  <c r="CR97" i="74"/>
  <c r="CR99" i="74"/>
  <c r="CR101" i="74"/>
  <c r="CR100" i="74"/>
  <c r="CR102" i="74"/>
  <c r="CR104" i="74"/>
  <c r="CA118" i="74"/>
  <c r="CR103" i="74"/>
  <c r="CD110" i="74"/>
  <c r="CA117" i="74"/>
  <c r="CR105" i="74"/>
  <c r="CA116" i="74"/>
  <c r="CA119" i="74"/>
  <c r="CV69" i="74"/>
  <c r="CW69" i="74" s="1"/>
  <c r="DC40" i="74"/>
  <c r="DD40" i="74"/>
  <c r="DE40" i="74" s="1"/>
  <c r="DC42" i="74"/>
  <c r="DD42" i="74"/>
  <c r="DE42" i="74" s="1"/>
  <c r="CD59" i="74"/>
  <c r="CH59" i="74" s="1"/>
  <c r="CC57" i="74"/>
  <c r="CG57" i="74" s="1"/>
  <c r="CX68" i="74"/>
  <c r="CY68" i="74"/>
  <c r="DC45" i="74"/>
  <c r="DD45" i="74"/>
  <c r="DE45" i="74" s="1"/>
  <c r="CY70" i="74"/>
  <c r="CX70" i="74"/>
  <c r="CX37" i="74"/>
  <c r="CY37" i="74"/>
  <c r="CY39" i="74"/>
  <c r="CX39" i="74"/>
  <c r="CU75" i="74"/>
  <c r="CY75" i="74" s="1"/>
  <c r="CX40" i="74"/>
  <c r="CX44" i="74"/>
  <c r="CX67" i="74"/>
  <c r="CY67" i="74"/>
  <c r="DD39" i="74"/>
  <c r="DE39" i="74" s="1"/>
  <c r="DC39" i="74"/>
  <c r="DC69" i="74"/>
  <c r="DD69" i="74"/>
  <c r="DE69" i="74" s="1"/>
  <c r="CX75" i="74"/>
  <c r="CU40" i="74"/>
  <c r="DC38" i="74"/>
  <c r="DD38" i="74"/>
  <c r="DE38" i="74" s="1"/>
  <c r="DD44" i="74"/>
  <c r="DE44" i="74" s="1"/>
  <c r="DC44" i="74"/>
  <c r="DD68" i="74"/>
  <c r="DE68" i="74" s="1"/>
  <c r="DC68" i="74"/>
  <c r="DC74" i="74"/>
  <c r="DD74" i="74"/>
  <c r="DE74" i="74" s="1"/>
  <c r="CX43" i="74"/>
  <c r="CY43" i="74"/>
  <c r="CV45" i="74"/>
  <c r="CW45" i="74" s="1"/>
  <c r="DD76" i="74"/>
  <c r="DE76" i="74" s="1"/>
  <c r="DC76" i="74"/>
  <c r="DC72" i="74"/>
  <c r="DD72" i="74"/>
  <c r="DE72" i="74" s="1"/>
  <c r="CV72" i="74"/>
  <c r="CW72" i="74" s="1"/>
  <c r="DD73" i="74"/>
  <c r="DE73" i="74" s="1"/>
  <c r="DC73" i="74"/>
  <c r="CY46" i="74"/>
  <c r="CX46" i="74"/>
  <c r="CU69" i="74"/>
  <c r="DD75" i="74"/>
  <c r="DE75" i="74" s="1"/>
  <c r="DC75" i="74"/>
  <c r="CV42" i="74"/>
  <c r="CW42" i="74" s="1"/>
  <c r="CV38" i="74"/>
  <c r="CW38" i="74" s="1"/>
  <c r="CU44" i="74"/>
  <c r="CY77" i="75" l="1"/>
  <c r="CX71" i="75"/>
  <c r="CY71" i="75"/>
  <c r="CX68" i="75"/>
  <c r="CX77" i="75" s="1"/>
  <c r="CW77" i="75"/>
  <c r="DC77" i="75"/>
  <c r="CR98" i="75"/>
  <c r="CR103" i="75"/>
  <c r="CA117" i="75"/>
  <c r="CR105" i="75"/>
  <c r="CR99" i="75"/>
  <c r="CA119" i="75"/>
  <c r="CR104" i="75"/>
  <c r="CS104" i="75" s="1"/>
  <c r="CR101" i="75"/>
  <c r="CD110" i="75"/>
  <c r="CR100" i="75"/>
  <c r="CA118" i="75"/>
  <c r="CJ118" i="75" s="1"/>
  <c r="CR97" i="75"/>
  <c r="CT97" i="75" s="1"/>
  <c r="CR96" i="75"/>
  <c r="CT96" i="75" s="1"/>
  <c r="CS16" i="74"/>
  <c r="CT16" i="74"/>
  <c r="CT14" i="74"/>
  <c r="CV14" i="74" s="1"/>
  <c r="CW14" i="74" s="1"/>
  <c r="CS14" i="74"/>
  <c r="CJ60" i="74"/>
  <c r="CL60" i="74" s="1"/>
  <c r="CJ90" i="74"/>
  <c r="CL90" i="74" s="1"/>
  <c r="CB30" i="74"/>
  <c r="CF30" i="74"/>
  <c r="CT10" i="74"/>
  <c r="CV10" i="74" s="1"/>
  <c r="CW10" i="74" s="1"/>
  <c r="CX10" i="74" s="1"/>
  <c r="CS10" i="74"/>
  <c r="CT8" i="74"/>
  <c r="CV8" i="74" s="1"/>
  <c r="CW8" i="74" s="1"/>
  <c r="CS8" i="74"/>
  <c r="CS13" i="74"/>
  <c r="CT13" i="74"/>
  <c r="CB28" i="74"/>
  <c r="CF28" i="74"/>
  <c r="CJ58" i="74"/>
  <c r="CJ88" i="74"/>
  <c r="CT11" i="74"/>
  <c r="CV11" i="74" s="1"/>
  <c r="CW11" i="74" s="1"/>
  <c r="CS11" i="74"/>
  <c r="CT9" i="74"/>
  <c r="CV9" i="74" s="1"/>
  <c r="CW9" i="74" s="1"/>
  <c r="CX9" i="74" s="1"/>
  <c r="CS9" i="74"/>
  <c r="CS12" i="74"/>
  <c r="CT12" i="74"/>
  <c r="CT15" i="74"/>
  <c r="CV15" i="74" s="1"/>
  <c r="CW15" i="74" s="1"/>
  <c r="CS15" i="74"/>
  <c r="CB27" i="74"/>
  <c r="CF27" i="74"/>
  <c r="CJ57" i="74"/>
  <c r="CL57" i="74" s="1"/>
  <c r="CJ87" i="74"/>
  <c r="CB29" i="74"/>
  <c r="CF29" i="74"/>
  <c r="CJ59" i="74"/>
  <c r="CJ89" i="74"/>
  <c r="CT7" i="74"/>
  <c r="CV7" i="74" s="1"/>
  <c r="CW7" i="74" s="1"/>
  <c r="CX7" i="74" s="1"/>
  <c r="CS7" i="74"/>
  <c r="CA118" i="68"/>
  <c r="CF118" i="68" s="1"/>
  <c r="CR101" i="68"/>
  <c r="CR102" i="68"/>
  <c r="CT102" i="68" s="1"/>
  <c r="CN87" i="75"/>
  <c r="CX38" i="75"/>
  <c r="CY38" i="75"/>
  <c r="CY16" i="75"/>
  <c r="CX16" i="75"/>
  <c r="CX45" i="75"/>
  <c r="CB118" i="75"/>
  <c r="CK118" i="75" s="1"/>
  <c r="CS96" i="75"/>
  <c r="CS102" i="75"/>
  <c r="CT102" i="75"/>
  <c r="DC17" i="75"/>
  <c r="CX40" i="75"/>
  <c r="CX47" i="75" s="1"/>
  <c r="CQ48" i="75" s="1"/>
  <c r="CY40" i="75"/>
  <c r="CY14" i="75"/>
  <c r="CY17" i="75" s="1"/>
  <c r="CU18" i="75" s="1"/>
  <c r="CX14" i="75"/>
  <c r="CY45" i="75"/>
  <c r="CX37" i="75"/>
  <c r="CY37" i="75"/>
  <c r="CW47" i="75"/>
  <c r="CY46" i="75"/>
  <c r="CY15" i="75"/>
  <c r="CX15" i="75"/>
  <c r="CY43" i="75"/>
  <c r="CX43" i="75"/>
  <c r="CF119" i="75"/>
  <c r="CB119" i="75"/>
  <c r="CK119" i="75" s="1"/>
  <c r="CJ119" i="75"/>
  <c r="CS105" i="75"/>
  <c r="CT105" i="75"/>
  <c r="CS103" i="75"/>
  <c r="CT103" i="75"/>
  <c r="CY41" i="75"/>
  <c r="CX41" i="75"/>
  <c r="CX42" i="75"/>
  <c r="CY12" i="75"/>
  <c r="CX12" i="75"/>
  <c r="CY44" i="75"/>
  <c r="CF116" i="75"/>
  <c r="CB116" i="75"/>
  <c r="CK116" i="75" s="1"/>
  <c r="CJ116" i="75"/>
  <c r="CS99" i="75"/>
  <c r="CT99" i="75"/>
  <c r="CY13" i="75"/>
  <c r="CX13" i="75"/>
  <c r="DC47" i="75"/>
  <c r="CJ117" i="75"/>
  <c r="CF117" i="75"/>
  <c r="CB117" i="75"/>
  <c r="CK117" i="75" s="1"/>
  <c r="CT98" i="75"/>
  <c r="CS98" i="75"/>
  <c r="CT100" i="75"/>
  <c r="CS100" i="75"/>
  <c r="CT101" i="75"/>
  <c r="CS101" i="75"/>
  <c r="CX9" i="75"/>
  <c r="CX17" i="75" s="1"/>
  <c r="CQ18" i="75" s="1"/>
  <c r="CY9" i="75"/>
  <c r="CN89" i="75"/>
  <c r="CM88" i="75"/>
  <c r="CS105" i="68"/>
  <c r="CT105" i="68"/>
  <c r="CS98" i="68"/>
  <c r="CT98" i="68"/>
  <c r="CJ81" i="68"/>
  <c r="CK81" i="68" s="1"/>
  <c r="DC43" i="68"/>
  <c r="DD43" i="68"/>
  <c r="DE43" i="68" s="1"/>
  <c r="CF116" i="68"/>
  <c r="CB116" i="68"/>
  <c r="CD116" i="68" s="1"/>
  <c r="CH116" i="68" s="1"/>
  <c r="CT97" i="68"/>
  <c r="CS97" i="68"/>
  <c r="CS103" i="68"/>
  <c r="CT103" i="68"/>
  <c r="CU41" i="68"/>
  <c r="CY41" i="68" s="1"/>
  <c r="CV45" i="68"/>
  <c r="CW45" i="68" s="1"/>
  <c r="CV42" i="68"/>
  <c r="CW42" i="68" s="1"/>
  <c r="DD44" i="68"/>
  <c r="DE44" i="68" s="1"/>
  <c r="DC44" i="68"/>
  <c r="CV37" i="68"/>
  <c r="CW37" i="68" s="1"/>
  <c r="CV40" i="68"/>
  <c r="CW40" i="68" s="1"/>
  <c r="DD37" i="68"/>
  <c r="DE37" i="68" s="1"/>
  <c r="DC37" i="68"/>
  <c r="CC58" i="68"/>
  <c r="CG58" i="68" s="1"/>
  <c r="CC81" i="68"/>
  <c r="BZ81" i="68"/>
  <c r="CF119" i="68"/>
  <c r="CB119" i="68"/>
  <c r="CC119" i="68" s="1"/>
  <c r="CG119" i="68" s="1"/>
  <c r="CT100" i="68"/>
  <c r="CS100" i="68"/>
  <c r="CX41" i="68"/>
  <c r="DC45" i="68"/>
  <c r="DD45" i="68"/>
  <c r="DE45" i="68" s="1"/>
  <c r="CU42" i="68"/>
  <c r="DD42" i="68"/>
  <c r="DE42" i="68" s="1"/>
  <c r="DC42" i="68"/>
  <c r="CV51" i="68"/>
  <c r="DD40" i="68"/>
  <c r="DE40" i="68" s="1"/>
  <c r="DC40" i="68"/>
  <c r="CU43" i="68"/>
  <c r="DD46" i="68"/>
  <c r="DE46" i="68" s="1"/>
  <c r="DC46" i="68"/>
  <c r="CB118" i="68"/>
  <c r="CC118" i="68" s="1"/>
  <c r="CG118" i="68" s="1"/>
  <c r="CS101" i="68"/>
  <c r="CT101" i="68"/>
  <c r="CS102" i="68"/>
  <c r="CS99" i="68"/>
  <c r="CT99" i="68"/>
  <c r="CX39" i="68"/>
  <c r="CY39" i="68"/>
  <c r="DD41" i="68"/>
  <c r="DE41" i="68" s="1"/>
  <c r="DC41" i="68"/>
  <c r="DD38" i="68"/>
  <c r="DE38" i="68" s="1"/>
  <c r="DC38" i="68"/>
  <c r="CV43" i="68"/>
  <c r="CW43" i="68" s="1"/>
  <c r="CV46" i="68"/>
  <c r="CW46" i="68" s="1"/>
  <c r="CF117" i="68"/>
  <c r="CB117" i="68"/>
  <c r="CC117" i="68" s="1"/>
  <c r="CG117" i="68" s="1"/>
  <c r="CS104" i="68"/>
  <c r="CT104" i="68"/>
  <c r="CT96" i="68"/>
  <c r="CS96" i="68"/>
  <c r="CR12" i="68"/>
  <c r="CR16" i="68"/>
  <c r="CR13" i="68"/>
  <c r="CR9" i="68"/>
  <c r="CR7" i="68"/>
  <c r="CR10" i="68"/>
  <c r="CR15" i="68"/>
  <c r="CR14" i="68"/>
  <c r="CR11" i="68"/>
  <c r="CR8" i="68"/>
  <c r="CD21" i="68"/>
  <c r="CA27" i="68"/>
  <c r="CA29" i="68"/>
  <c r="CA28" i="68"/>
  <c r="CA30" i="68"/>
  <c r="DD39" i="68"/>
  <c r="DE39" i="68" s="1"/>
  <c r="DC39" i="68"/>
  <c r="CU45" i="68"/>
  <c r="CV44" i="68"/>
  <c r="CW44" i="68" s="1"/>
  <c r="CV38" i="68"/>
  <c r="CW38" i="68" s="1"/>
  <c r="CU40" i="68"/>
  <c r="CC57" i="68"/>
  <c r="CG57" i="68" s="1"/>
  <c r="CY38" i="74"/>
  <c r="CX38" i="74"/>
  <c r="CY44" i="74"/>
  <c r="CT105" i="74"/>
  <c r="CS105" i="74"/>
  <c r="CF118" i="74"/>
  <c r="CB118" i="74"/>
  <c r="CK118" i="74" s="1"/>
  <c r="CJ118" i="74"/>
  <c r="CS101" i="74"/>
  <c r="CT101" i="74"/>
  <c r="CS96" i="74"/>
  <c r="CT96" i="74"/>
  <c r="DC77" i="74"/>
  <c r="CY74" i="74"/>
  <c r="CX74" i="74"/>
  <c r="CY42" i="74"/>
  <c r="CX42" i="74"/>
  <c r="CX69" i="74"/>
  <c r="CY69" i="74"/>
  <c r="CF117" i="74"/>
  <c r="CB117" i="74"/>
  <c r="CK117" i="74" s="1"/>
  <c r="CJ117" i="74"/>
  <c r="CS104" i="74"/>
  <c r="CT104" i="74"/>
  <c r="CS99" i="74"/>
  <c r="CT99" i="74"/>
  <c r="CX14" i="74"/>
  <c r="CX11" i="74"/>
  <c r="CY72" i="74"/>
  <c r="CX72" i="74"/>
  <c r="CW77" i="74"/>
  <c r="CY40" i="74"/>
  <c r="CW47" i="74"/>
  <c r="CF119" i="74"/>
  <c r="CB119" i="74"/>
  <c r="CK119" i="74" s="1"/>
  <c r="CJ119" i="74"/>
  <c r="CS102" i="74"/>
  <c r="CT102" i="74"/>
  <c r="CT97" i="74"/>
  <c r="CS97" i="74"/>
  <c r="CX76" i="74"/>
  <c r="CY76" i="74"/>
  <c r="CX45" i="74"/>
  <c r="CX47" i="74" s="1"/>
  <c r="CQ48" i="74" s="1"/>
  <c r="CY45" i="74"/>
  <c r="CY47" i="74" s="1"/>
  <c r="CU48" i="74" s="1"/>
  <c r="DA44" i="74" s="1"/>
  <c r="CF116" i="74"/>
  <c r="CB116" i="74"/>
  <c r="CK116" i="74" s="1"/>
  <c r="CJ116" i="74"/>
  <c r="CT103" i="74"/>
  <c r="CS103" i="74"/>
  <c r="CS100" i="74"/>
  <c r="CT100" i="74"/>
  <c r="CS98" i="74"/>
  <c r="CT98" i="74"/>
  <c r="CX8" i="74"/>
  <c r="DC47" i="74"/>
  <c r="CQ78" i="75" l="1"/>
  <c r="CX81" i="75"/>
  <c r="CW81" i="75"/>
  <c r="CU78" i="75"/>
  <c r="CS97" i="75"/>
  <c r="CF118" i="75"/>
  <c r="CT104" i="75"/>
  <c r="CU98" i="68"/>
  <c r="CD118" i="75"/>
  <c r="CH118" i="75" s="1"/>
  <c r="CU96" i="75"/>
  <c r="CV104" i="75"/>
  <c r="CW104" i="75" s="1"/>
  <c r="CX15" i="74"/>
  <c r="CL58" i="74"/>
  <c r="CU7" i="74"/>
  <c r="CY7" i="74" s="1"/>
  <c r="DC7" i="74"/>
  <c r="DD7" i="74"/>
  <c r="DE7" i="74" s="1"/>
  <c r="CV21" i="74"/>
  <c r="CU12" i="74"/>
  <c r="CV12" i="74"/>
  <c r="CW12" i="74" s="1"/>
  <c r="DD11" i="74"/>
  <c r="DE11" i="74" s="1"/>
  <c r="DC11" i="74"/>
  <c r="CU11" i="74"/>
  <c r="CY11" i="74" s="1"/>
  <c r="CU8" i="74"/>
  <c r="CY8" i="74" s="1"/>
  <c r="DC8" i="74"/>
  <c r="DD8" i="74"/>
  <c r="DE8" i="74" s="1"/>
  <c r="CU14" i="74"/>
  <c r="CY14" i="74" s="1"/>
  <c r="DD14" i="74"/>
  <c r="DE14" i="74" s="1"/>
  <c r="DC14" i="74"/>
  <c r="CC29" i="74"/>
  <c r="CG29" i="74" s="1"/>
  <c r="CK89" i="74"/>
  <c r="CD29" i="74"/>
  <c r="CH29" i="74" s="1"/>
  <c r="CK59" i="74"/>
  <c r="CN59" i="74" s="1"/>
  <c r="CC27" i="74"/>
  <c r="CG27" i="74" s="1"/>
  <c r="CK57" i="74"/>
  <c r="CM57" i="74" s="1"/>
  <c r="CK87" i="74"/>
  <c r="CD27" i="74"/>
  <c r="CH27" i="74" s="1"/>
  <c r="DD12" i="74"/>
  <c r="DE12" i="74" s="1"/>
  <c r="DC12" i="74"/>
  <c r="CK88" i="74"/>
  <c r="CN88" i="74" s="1"/>
  <c r="CD28" i="74"/>
  <c r="CH28" i="74" s="1"/>
  <c r="CC28" i="74"/>
  <c r="CG28" i="74" s="1"/>
  <c r="CK58" i="74"/>
  <c r="CM58" i="74" s="1"/>
  <c r="CK60" i="74"/>
  <c r="CK90" i="74"/>
  <c r="CD30" i="74"/>
  <c r="CH30" i="74" s="1"/>
  <c r="CC30" i="74"/>
  <c r="CG30" i="74" s="1"/>
  <c r="CN89" i="74"/>
  <c r="CL89" i="74"/>
  <c r="CM89" i="74"/>
  <c r="CN87" i="74"/>
  <c r="CM87" i="74"/>
  <c r="CL87" i="74"/>
  <c r="CU15" i="74"/>
  <c r="CY15" i="74" s="1"/>
  <c r="DD15" i="74"/>
  <c r="DE15" i="74" s="1"/>
  <c r="DC15" i="74"/>
  <c r="CU9" i="74"/>
  <c r="CY9" i="74" s="1"/>
  <c r="DD9" i="74"/>
  <c r="DE9" i="74" s="1"/>
  <c r="DC9" i="74"/>
  <c r="CL88" i="74"/>
  <c r="CM88" i="74"/>
  <c r="CV13" i="74"/>
  <c r="CW13" i="74" s="1"/>
  <c r="CU10" i="74"/>
  <c r="CY10" i="74" s="1"/>
  <c r="DD10" i="74"/>
  <c r="DE10" i="74" s="1"/>
  <c r="DC10" i="74"/>
  <c r="CV16" i="74"/>
  <c r="CW16" i="74" s="1"/>
  <c r="CM59" i="74"/>
  <c r="CL59" i="74"/>
  <c r="DC13" i="74"/>
  <c r="CU13" i="74"/>
  <c r="DD13" i="74"/>
  <c r="DE13" i="74" s="1"/>
  <c r="CU16" i="74"/>
  <c r="DD16" i="74"/>
  <c r="DE16" i="74" s="1"/>
  <c r="DC16" i="74"/>
  <c r="CV99" i="68"/>
  <c r="CW99" i="68" s="1"/>
  <c r="CU100" i="68"/>
  <c r="CU97" i="68"/>
  <c r="CU104" i="75"/>
  <c r="CU97" i="75"/>
  <c r="CU98" i="75"/>
  <c r="CU99" i="75"/>
  <c r="CC116" i="75"/>
  <c r="CG116" i="75" s="1"/>
  <c r="CU96" i="68"/>
  <c r="CU99" i="68"/>
  <c r="CV104" i="68"/>
  <c r="CW104" i="68" s="1"/>
  <c r="CC116" i="68"/>
  <c r="CG116" i="68" s="1"/>
  <c r="CV100" i="74"/>
  <c r="CW100" i="74" s="1"/>
  <c r="CX100" i="74" s="1"/>
  <c r="CU105" i="74"/>
  <c r="CV96" i="74"/>
  <c r="CW96" i="74" s="1"/>
  <c r="CD119" i="74"/>
  <c r="CH119" i="74" s="1"/>
  <c r="CC117" i="74"/>
  <c r="CG117" i="74" s="1"/>
  <c r="CC118" i="74"/>
  <c r="CG118" i="74" s="1"/>
  <c r="CD118" i="74"/>
  <c r="CH118" i="74" s="1"/>
  <c r="CV102" i="68"/>
  <c r="CW102" i="68" s="1"/>
  <c r="CX102" i="68" s="1"/>
  <c r="CD118" i="68"/>
  <c r="CH118" i="68" s="1"/>
  <c r="CV100" i="68"/>
  <c r="CW100" i="68" s="1"/>
  <c r="CY100" i="68" s="1"/>
  <c r="CV97" i="68"/>
  <c r="CW97" i="68" s="1"/>
  <c r="CX97" i="68" s="1"/>
  <c r="CD117" i="68"/>
  <c r="CH117" i="68" s="1"/>
  <c r="CD119" i="68"/>
  <c r="CH119" i="68" s="1"/>
  <c r="CV105" i="68"/>
  <c r="CW105" i="68" s="1"/>
  <c r="CV100" i="75"/>
  <c r="CW100" i="75" s="1"/>
  <c r="CV99" i="75"/>
  <c r="CW99" i="75" s="1"/>
  <c r="CD116" i="75"/>
  <c r="CH116" i="75" s="1"/>
  <c r="CU105" i="75"/>
  <c r="CC119" i="75"/>
  <c r="CG119" i="75" s="1"/>
  <c r="CV102" i="75"/>
  <c r="CW102" i="75" s="1"/>
  <c r="CX102" i="75" s="1"/>
  <c r="CV103" i="75"/>
  <c r="CW103" i="75" s="1"/>
  <c r="CX103" i="75" s="1"/>
  <c r="CC118" i="75"/>
  <c r="CG118" i="75" s="1"/>
  <c r="DB14" i="75"/>
  <c r="DA10" i="75"/>
  <c r="DA11" i="75"/>
  <c r="DA7" i="75"/>
  <c r="DA14" i="75"/>
  <c r="DA8" i="75"/>
  <c r="DA9" i="75"/>
  <c r="DA15" i="75"/>
  <c r="DA12" i="75"/>
  <c r="DA13" i="75"/>
  <c r="DA16" i="75"/>
  <c r="DB16" i="75"/>
  <c r="CZ44" i="75"/>
  <c r="CZ46" i="75"/>
  <c r="CZ39" i="75"/>
  <c r="CZ40" i="75"/>
  <c r="CZ37" i="75"/>
  <c r="CZ43" i="75"/>
  <c r="CZ38" i="75"/>
  <c r="CZ45" i="75"/>
  <c r="CZ41" i="75"/>
  <c r="CZ42" i="75"/>
  <c r="CZ12" i="75"/>
  <c r="DB9" i="75"/>
  <c r="DB12" i="75"/>
  <c r="CZ14" i="75"/>
  <c r="CX21" i="75"/>
  <c r="CW21" i="75"/>
  <c r="DD102" i="75"/>
  <c r="DE102" i="75" s="1"/>
  <c r="DC102" i="75"/>
  <c r="CZ15" i="75"/>
  <c r="CZ9" i="75"/>
  <c r="CV101" i="75"/>
  <c r="CW101" i="75" s="1"/>
  <c r="DD98" i="75"/>
  <c r="DE98" i="75" s="1"/>
  <c r="DC98" i="75"/>
  <c r="CC117" i="75"/>
  <c r="CG117" i="75" s="1"/>
  <c r="DB13" i="75"/>
  <c r="CL116" i="75"/>
  <c r="CM116" i="75"/>
  <c r="CN116" i="75"/>
  <c r="CU100" i="75"/>
  <c r="CY100" i="75" s="1"/>
  <c r="DD100" i="75"/>
  <c r="DE100" i="75" s="1"/>
  <c r="DC100" i="75"/>
  <c r="CV98" i="75"/>
  <c r="CW98" i="75" s="1"/>
  <c r="CD117" i="75"/>
  <c r="CH117" i="75" s="1"/>
  <c r="CV105" i="75"/>
  <c r="CW105" i="75" s="1"/>
  <c r="CD119" i="75"/>
  <c r="CH119" i="75" s="1"/>
  <c r="CV97" i="75"/>
  <c r="CW97" i="75" s="1"/>
  <c r="DB7" i="75"/>
  <c r="CZ8" i="75"/>
  <c r="CZ11" i="75"/>
  <c r="DB10" i="75"/>
  <c r="DB8" i="75"/>
  <c r="CZ7" i="75"/>
  <c r="CZ10" i="75"/>
  <c r="DB11" i="75"/>
  <c r="CX100" i="75"/>
  <c r="CL117" i="75"/>
  <c r="CM117" i="75"/>
  <c r="CN117" i="75"/>
  <c r="CZ13" i="75"/>
  <c r="CX99" i="75"/>
  <c r="DD105" i="75"/>
  <c r="DE105" i="75" s="1"/>
  <c r="DC105" i="75"/>
  <c r="DB15" i="75"/>
  <c r="CY47" i="75"/>
  <c r="CU48" i="75" s="1"/>
  <c r="DD96" i="75"/>
  <c r="DE96" i="75" s="1"/>
  <c r="CV110" i="75"/>
  <c r="DC96" i="75"/>
  <c r="DC97" i="75"/>
  <c r="DD97" i="75"/>
  <c r="DE97" i="75" s="1"/>
  <c r="CZ16" i="75"/>
  <c r="CX104" i="75"/>
  <c r="CU101" i="75"/>
  <c r="DD101" i="75"/>
  <c r="DE101" i="75" s="1"/>
  <c r="DC101" i="75"/>
  <c r="CW51" i="75"/>
  <c r="CX51" i="75"/>
  <c r="DD99" i="75"/>
  <c r="DE99" i="75" s="1"/>
  <c r="DC99" i="75"/>
  <c r="CU103" i="75"/>
  <c r="DD103" i="75"/>
  <c r="DE103" i="75" s="1"/>
  <c r="DC103" i="75"/>
  <c r="CL119" i="75"/>
  <c r="CN119" i="75"/>
  <c r="CM119" i="75"/>
  <c r="CU102" i="75"/>
  <c r="CV96" i="75"/>
  <c r="CW96" i="75" s="1"/>
  <c r="CM118" i="75"/>
  <c r="CL118" i="75"/>
  <c r="CN118" i="75"/>
  <c r="DD104" i="75"/>
  <c r="DE104" i="75" s="1"/>
  <c r="DC104" i="75"/>
  <c r="CU102" i="68"/>
  <c r="DD102" i="68"/>
  <c r="DE102" i="68" s="1"/>
  <c r="DC102" i="68"/>
  <c r="DC101" i="68"/>
  <c r="DD101" i="68"/>
  <c r="DE101" i="68" s="1"/>
  <c r="CX40" i="68"/>
  <c r="CY40" i="68"/>
  <c r="CY42" i="68"/>
  <c r="CX42" i="68"/>
  <c r="CV98" i="68"/>
  <c r="CW98" i="68" s="1"/>
  <c r="CX104" i="68"/>
  <c r="CS15" i="68"/>
  <c r="CT15" i="68"/>
  <c r="DD96" i="68"/>
  <c r="DE96" i="68" s="1"/>
  <c r="CV110" i="68"/>
  <c r="DC96" i="68"/>
  <c r="DD100" i="68"/>
  <c r="DE100" i="68" s="1"/>
  <c r="DC100" i="68"/>
  <c r="CX37" i="68"/>
  <c r="CY37" i="68"/>
  <c r="CW47" i="68"/>
  <c r="CX45" i="68"/>
  <c r="CY45" i="68"/>
  <c r="CV103" i="68"/>
  <c r="CW103" i="68" s="1"/>
  <c r="DD103" i="68"/>
  <c r="DE103" i="68" s="1"/>
  <c r="DC103" i="68"/>
  <c r="DD98" i="68"/>
  <c r="DE98" i="68" s="1"/>
  <c r="DC98" i="68"/>
  <c r="CX38" i="68"/>
  <c r="CY38" i="68"/>
  <c r="CJ116" i="68"/>
  <c r="CF27" i="68"/>
  <c r="CJ57" i="68"/>
  <c r="CB27" i="68"/>
  <c r="CT14" i="68"/>
  <c r="CV14" i="68" s="1"/>
  <c r="CW14" i="68" s="1"/>
  <c r="CS14" i="68"/>
  <c r="CT9" i="68"/>
  <c r="CV9" i="68" s="1"/>
  <c r="CW9" i="68" s="1"/>
  <c r="CS9" i="68"/>
  <c r="CU9" i="68" s="1"/>
  <c r="CX44" i="68"/>
  <c r="CY44" i="68"/>
  <c r="CJ90" i="68"/>
  <c r="CJ60" i="68"/>
  <c r="CF30" i="68"/>
  <c r="CJ119" i="68"/>
  <c r="CC30" i="68"/>
  <c r="CG30" i="68" s="1"/>
  <c r="CB30" i="68"/>
  <c r="CT13" i="68"/>
  <c r="CV13" i="68" s="1"/>
  <c r="CW13" i="68" s="1"/>
  <c r="CS13" i="68"/>
  <c r="CU13" i="68"/>
  <c r="DD104" i="68"/>
  <c r="DE104" i="68" s="1"/>
  <c r="DC104" i="68"/>
  <c r="CX100" i="68"/>
  <c r="CR75" i="68"/>
  <c r="CR71" i="68"/>
  <c r="CR74" i="68"/>
  <c r="CR76" i="68"/>
  <c r="CR67" i="68"/>
  <c r="CR70" i="68"/>
  <c r="CR72" i="68"/>
  <c r="CR73" i="68"/>
  <c r="CR68" i="68"/>
  <c r="CR69" i="68"/>
  <c r="CA88" i="68"/>
  <c r="CA90" i="68"/>
  <c r="CA89" i="68"/>
  <c r="CJ89" i="68" s="1"/>
  <c r="CD81" i="68"/>
  <c r="CA87" i="68"/>
  <c r="CX105" i="68"/>
  <c r="CF28" i="68"/>
  <c r="CJ117" i="68"/>
  <c r="CJ58" i="68"/>
  <c r="CB28" i="68"/>
  <c r="CS8" i="68"/>
  <c r="CT8" i="68"/>
  <c r="CT10" i="68"/>
  <c r="CV10" i="68" s="1"/>
  <c r="CW10" i="68" s="1"/>
  <c r="CS10" i="68"/>
  <c r="CT16" i="68"/>
  <c r="CS16" i="68"/>
  <c r="CU16" i="68" s="1"/>
  <c r="CV96" i="68"/>
  <c r="CW96" i="68" s="1"/>
  <c r="CX46" i="68"/>
  <c r="CX99" i="68"/>
  <c r="CY99" i="68"/>
  <c r="CU101" i="68"/>
  <c r="CD29" i="68"/>
  <c r="CH29" i="68" s="1"/>
  <c r="CJ59" i="68"/>
  <c r="CJ118" i="68"/>
  <c r="CF29" i="68"/>
  <c r="CC29" i="68"/>
  <c r="CG29" i="68" s="1"/>
  <c r="CB29" i="68"/>
  <c r="CS11" i="68"/>
  <c r="CT11" i="68"/>
  <c r="CU11" i="68"/>
  <c r="CS7" i="68"/>
  <c r="CT7" i="68"/>
  <c r="CV7" i="68" s="1"/>
  <c r="CW7" i="68" s="1"/>
  <c r="CS12" i="68"/>
  <c r="CU12" i="68" s="1"/>
  <c r="CT12" i="68"/>
  <c r="CU104" i="68"/>
  <c r="CY104" i="68" s="1"/>
  <c r="CY43" i="68"/>
  <c r="CX43" i="68"/>
  <c r="DC99" i="68"/>
  <c r="DD99" i="68"/>
  <c r="DE99" i="68" s="1"/>
  <c r="CV101" i="68"/>
  <c r="CW101" i="68" s="1"/>
  <c r="DC47" i="68"/>
  <c r="CY46" i="68"/>
  <c r="CU103" i="68"/>
  <c r="DD97" i="68"/>
  <c r="DE97" i="68" s="1"/>
  <c r="DC97" i="68"/>
  <c r="CU105" i="68"/>
  <c r="CY105" i="68" s="1"/>
  <c r="DD105" i="68"/>
  <c r="DE105" i="68" s="1"/>
  <c r="DC105" i="68"/>
  <c r="CV102" i="74"/>
  <c r="CW102" i="74" s="1"/>
  <c r="CY77" i="74"/>
  <c r="CU78" i="74" s="1"/>
  <c r="CX77" i="74"/>
  <c r="CQ78" i="74" s="1"/>
  <c r="CV105" i="74"/>
  <c r="CW105" i="74" s="1"/>
  <c r="CY105" i="74" s="1"/>
  <c r="CU103" i="74"/>
  <c r="CV97" i="74"/>
  <c r="CW97" i="74" s="1"/>
  <c r="CX97" i="74" s="1"/>
  <c r="CU104" i="74"/>
  <c r="DH77" i="74"/>
  <c r="DA71" i="74"/>
  <c r="DA67" i="74"/>
  <c r="DA75" i="74"/>
  <c r="DA73" i="74"/>
  <c r="DA70" i="74"/>
  <c r="DA68" i="74"/>
  <c r="DA72" i="74"/>
  <c r="DA76" i="74"/>
  <c r="DA74" i="74"/>
  <c r="DA69" i="74"/>
  <c r="CZ73" i="74"/>
  <c r="CZ71" i="74"/>
  <c r="CZ68" i="74"/>
  <c r="DB68" i="74"/>
  <c r="CZ75" i="74"/>
  <c r="DB67" i="74"/>
  <c r="DB75" i="74"/>
  <c r="DB71" i="74"/>
  <c r="DB70" i="74"/>
  <c r="DB73" i="74"/>
  <c r="CZ70" i="74"/>
  <c r="CZ67" i="74"/>
  <c r="DB76" i="74"/>
  <c r="DB69" i="74"/>
  <c r="CZ72" i="74"/>
  <c r="DB74" i="74"/>
  <c r="CZ69" i="74"/>
  <c r="CZ74" i="74"/>
  <c r="DB72" i="74"/>
  <c r="CZ76" i="74"/>
  <c r="DB41" i="74"/>
  <c r="DB39" i="74"/>
  <c r="CZ46" i="74"/>
  <c r="CZ40" i="74"/>
  <c r="CZ43" i="74"/>
  <c r="DB43" i="74"/>
  <c r="DB46" i="74"/>
  <c r="CZ41" i="74"/>
  <c r="DB37" i="74"/>
  <c r="CZ39" i="74"/>
  <c r="CZ44" i="74"/>
  <c r="DB44" i="74"/>
  <c r="CZ37" i="74"/>
  <c r="DB40" i="74"/>
  <c r="DB38" i="74"/>
  <c r="DB45" i="74"/>
  <c r="CZ38" i="74"/>
  <c r="CZ42" i="74"/>
  <c r="DB42" i="74"/>
  <c r="CZ45" i="74"/>
  <c r="CX51" i="74"/>
  <c r="CW51" i="74"/>
  <c r="DD98" i="74"/>
  <c r="DE98" i="74" s="1"/>
  <c r="DC98" i="74"/>
  <c r="DA45" i="74"/>
  <c r="CN119" i="74"/>
  <c r="CL119" i="74"/>
  <c r="CM119" i="74"/>
  <c r="CU98" i="74"/>
  <c r="CD116" i="74"/>
  <c r="CH116" i="74" s="1"/>
  <c r="CU97" i="74"/>
  <c r="CV104" i="74"/>
  <c r="CW104" i="74" s="1"/>
  <c r="CU96" i="74"/>
  <c r="CM118" i="74"/>
  <c r="CN118" i="74"/>
  <c r="CL118" i="74"/>
  <c r="CV98" i="74"/>
  <c r="CW98" i="74" s="1"/>
  <c r="DC100" i="74"/>
  <c r="DD100" i="74"/>
  <c r="DE100" i="74" s="1"/>
  <c r="CL116" i="74"/>
  <c r="CM116" i="74"/>
  <c r="CN116" i="74"/>
  <c r="CC116" i="74"/>
  <c r="CG116" i="74" s="1"/>
  <c r="DC97" i="74"/>
  <c r="DD97" i="74"/>
  <c r="DE97" i="74" s="1"/>
  <c r="DD102" i="74"/>
  <c r="DE102" i="74" s="1"/>
  <c r="DC102" i="74"/>
  <c r="CC119" i="74"/>
  <c r="CG119" i="74" s="1"/>
  <c r="CV99" i="74"/>
  <c r="CW99" i="74" s="1"/>
  <c r="CD117" i="74"/>
  <c r="CH117" i="74" s="1"/>
  <c r="DA42" i="74"/>
  <c r="CW81" i="74"/>
  <c r="CX81" i="74"/>
  <c r="CV101" i="74"/>
  <c r="CW101" i="74" s="1"/>
  <c r="DC101" i="74"/>
  <c r="DD101" i="74"/>
  <c r="DE101" i="74" s="1"/>
  <c r="DD105" i="74"/>
  <c r="DE105" i="74" s="1"/>
  <c r="DC105" i="74"/>
  <c r="DC99" i="74"/>
  <c r="DD99" i="74"/>
  <c r="DE99" i="74" s="1"/>
  <c r="DD104" i="74"/>
  <c r="DE104" i="74" s="1"/>
  <c r="DC104" i="74"/>
  <c r="CX96" i="74"/>
  <c r="CY96" i="74"/>
  <c r="CU100" i="74"/>
  <c r="CV103" i="74"/>
  <c r="CW103" i="74" s="1"/>
  <c r="CW106" i="74" s="1"/>
  <c r="CU102" i="74"/>
  <c r="CY102" i="74" s="1"/>
  <c r="CU99" i="74"/>
  <c r="CN117" i="74"/>
  <c r="CL117" i="74"/>
  <c r="CM117" i="74"/>
  <c r="DD96" i="74"/>
  <c r="DE96" i="74" s="1"/>
  <c r="DC96" i="74"/>
  <c r="CV110" i="74"/>
  <c r="CU101" i="74"/>
  <c r="CX105" i="74"/>
  <c r="DA38" i="74"/>
  <c r="DC103" i="74"/>
  <c r="DD103" i="74"/>
  <c r="DE103" i="74" s="1"/>
  <c r="DH47" i="74"/>
  <c r="DA37" i="74"/>
  <c r="DA39" i="74"/>
  <c r="DA43" i="74"/>
  <c r="DA46" i="74"/>
  <c r="DA41" i="74"/>
  <c r="CX102" i="74"/>
  <c r="DA40" i="74"/>
  <c r="DA74" i="75" l="1"/>
  <c r="DA70" i="75"/>
  <c r="DA69" i="75"/>
  <c r="DA67" i="75"/>
  <c r="DA71" i="75"/>
  <c r="DH77" i="75"/>
  <c r="DA68" i="75"/>
  <c r="DA73" i="75"/>
  <c r="DA75" i="75"/>
  <c r="DA72" i="75"/>
  <c r="DA76" i="75"/>
  <c r="DB68" i="75"/>
  <c r="CZ72" i="75"/>
  <c r="DB67" i="75"/>
  <c r="DB75" i="75"/>
  <c r="DB76" i="75"/>
  <c r="DB73" i="75"/>
  <c r="CZ70" i="75"/>
  <c r="CZ74" i="75"/>
  <c r="DB70" i="75"/>
  <c r="CZ71" i="75"/>
  <c r="DB74" i="75"/>
  <c r="CZ73" i="75"/>
  <c r="CZ68" i="75"/>
  <c r="CZ69" i="75"/>
  <c r="DB71" i="75"/>
  <c r="CZ75" i="75"/>
  <c r="CZ76" i="75"/>
  <c r="DB69" i="75"/>
  <c r="DB72" i="75"/>
  <c r="CZ67" i="75"/>
  <c r="CZ77" i="75" s="1"/>
  <c r="CR81" i="75" s="1"/>
  <c r="CS81" i="75" s="1"/>
  <c r="CY104" i="75"/>
  <c r="CY103" i="75"/>
  <c r="CY99" i="75"/>
  <c r="CY102" i="75"/>
  <c r="CX16" i="74"/>
  <c r="CY16" i="74"/>
  <c r="CN58" i="74"/>
  <c r="CN57" i="74"/>
  <c r="CX13" i="74"/>
  <c r="CY13" i="74"/>
  <c r="CN90" i="74"/>
  <c r="CM90" i="74"/>
  <c r="CN60" i="74"/>
  <c r="CM60" i="74"/>
  <c r="CW17" i="74"/>
  <c r="CX12" i="74"/>
  <c r="CX17" i="74" s="1"/>
  <c r="CQ18" i="74" s="1"/>
  <c r="CZ16" i="74" s="1"/>
  <c r="CY12" i="74"/>
  <c r="CY17" i="74" s="1"/>
  <c r="CU18" i="74" s="1"/>
  <c r="DB7" i="74" s="1"/>
  <c r="DC17" i="74"/>
  <c r="CY102" i="68"/>
  <c r="CY97" i="68"/>
  <c r="CY97" i="74"/>
  <c r="DC106" i="74"/>
  <c r="CX110" i="74" s="1"/>
  <c r="DH47" i="75"/>
  <c r="DA39" i="75"/>
  <c r="DA46" i="75"/>
  <c r="DA41" i="75"/>
  <c r="DA37" i="75"/>
  <c r="DA44" i="75"/>
  <c r="DA38" i="75"/>
  <c r="DA45" i="75"/>
  <c r="DA42" i="75"/>
  <c r="DA40" i="75"/>
  <c r="DA43" i="75"/>
  <c r="CX97" i="75"/>
  <c r="CY97" i="75"/>
  <c r="CX98" i="75"/>
  <c r="CY98" i="75"/>
  <c r="CX101" i="75"/>
  <c r="CY101" i="75"/>
  <c r="DB41" i="75"/>
  <c r="DB43" i="75"/>
  <c r="DB39" i="75"/>
  <c r="DB37" i="75"/>
  <c r="DB45" i="75"/>
  <c r="CY96" i="75"/>
  <c r="CX96" i="75"/>
  <c r="CW106" i="75"/>
  <c r="CZ17" i="75"/>
  <c r="CR21" i="75" s="1"/>
  <c r="CS21" i="75" s="1"/>
  <c r="CX105" i="75"/>
  <c r="CY105" i="75"/>
  <c r="DC106" i="75"/>
  <c r="CZ47" i="75"/>
  <c r="CR51" i="75" s="1"/>
  <c r="CS51" i="75" s="1"/>
  <c r="DB38" i="75"/>
  <c r="DB44" i="75"/>
  <c r="DB46" i="75"/>
  <c r="DB17" i="75"/>
  <c r="CP21" i="75" s="1"/>
  <c r="DB40" i="75"/>
  <c r="DB42" i="75"/>
  <c r="DA17" i="75"/>
  <c r="CL89" i="68"/>
  <c r="CY96" i="68"/>
  <c r="CX96" i="68"/>
  <c r="DD10" i="68"/>
  <c r="DE10" i="68" s="1"/>
  <c r="DC10" i="68"/>
  <c r="CV8" i="68"/>
  <c r="CW8" i="68" s="1"/>
  <c r="CL58" i="68"/>
  <c r="CF87" i="68"/>
  <c r="CB87" i="68"/>
  <c r="CD87" i="68" s="1"/>
  <c r="CH87" i="68" s="1"/>
  <c r="CF88" i="68"/>
  <c r="CB88" i="68"/>
  <c r="CC88" i="68" s="1"/>
  <c r="CG88" i="68" s="1"/>
  <c r="CT72" i="68"/>
  <c r="CS72" i="68"/>
  <c r="CU72" i="68" s="1"/>
  <c r="CT74" i="68"/>
  <c r="CV74" i="68" s="1"/>
  <c r="CW74" i="68" s="1"/>
  <c r="CS74" i="68"/>
  <c r="CY13" i="68"/>
  <c r="CX13" i="68"/>
  <c r="DD14" i="68"/>
  <c r="DE14" i="68" s="1"/>
  <c r="DC14" i="68"/>
  <c r="CJ87" i="68"/>
  <c r="CL116" i="68"/>
  <c r="CY98" i="68"/>
  <c r="CX98" i="68"/>
  <c r="CW51" i="68"/>
  <c r="CX51" i="68"/>
  <c r="CX101" i="68"/>
  <c r="CY101" i="68"/>
  <c r="CU7" i="68"/>
  <c r="CV11" i="68"/>
  <c r="CW11" i="68" s="1"/>
  <c r="CU10" i="68"/>
  <c r="DD8" i="68"/>
  <c r="DE8" i="68" s="1"/>
  <c r="DC8" i="68"/>
  <c r="CL117" i="68"/>
  <c r="CS69" i="68"/>
  <c r="CU69" i="68"/>
  <c r="CT69" i="68"/>
  <c r="CS70" i="68"/>
  <c r="CT70" i="68"/>
  <c r="CV70" i="68" s="1"/>
  <c r="CW70" i="68" s="1"/>
  <c r="CU70" i="68"/>
  <c r="CS71" i="68"/>
  <c r="CT71" i="68"/>
  <c r="CV71" i="68" s="1"/>
  <c r="CW71" i="68" s="1"/>
  <c r="CU71" i="68"/>
  <c r="CD30" i="68"/>
  <c r="CH30" i="68" s="1"/>
  <c r="CK60" i="68"/>
  <c r="CN60" i="68" s="1"/>
  <c r="CK119" i="68"/>
  <c r="CN119" i="68" s="1"/>
  <c r="CM60" i="68"/>
  <c r="CL60" i="68"/>
  <c r="DD9" i="68"/>
  <c r="DE9" i="68" s="1"/>
  <c r="DC9" i="68"/>
  <c r="CX14" i="68"/>
  <c r="CL57" i="68"/>
  <c r="CM57" i="68"/>
  <c r="CW106" i="68"/>
  <c r="CV15" i="68"/>
  <c r="CW15" i="68" s="1"/>
  <c r="CX47" i="68"/>
  <c r="CQ48" i="68" s="1"/>
  <c r="CY47" i="68"/>
  <c r="CU48" i="68" s="1"/>
  <c r="CY7" i="68"/>
  <c r="CX7" i="68"/>
  <c r="DC11" i="68"/>
  <c r="DD11" i="68"/>
  <c r="DE11" i="68" s="1"/>
  <c r="CL118" i="68"/>
  <c r="CY10" i="68"/>
  <c r="CX10" i="68"/>
  <c r="CL90" i="68"/>
  <c r="CX9" i="68"/>
  <c r="CY9" i="68"/>
  <c r="CK87" i="68"/>
  <c r="CN87" i="68" s="1"/>
  <c r="CK116" i="68"/>
  <c r="CM116" i="68" s="1"/>
  <c r="CK57" i="68"/>
  <c r="CN57" i="68" s="1"/>
  <c r="CC27" i="68"/>
  <c r="CG27" i="68" s="1"/>
  <c r="CX103" i="68"/>
  <c r="CY103" i="68"/>
  <c r="DC106" i="68"/>
  <c r="CU15" i="68"/>
  <c r="DD15" i="68"/>
  <c r="DE15" i="68" s="1"/>
  <c r="DC15" i="68"/>
  <c r="DD12" i="68"/>
  <c r="DE12" i="68" s="1"/>
  <c r="DC12" i="68"/>
  <c r="DD16" i="68"/>
  <c r="DE16" i="68" s="1"/>
  <c r="DC16" i="68"/>
  <c r="CC28" i="68"/>
  <c r="CG28" i="68" s="1"/>
  <c r="CK88" i="68"/>
  <c r="CK58" i="68"/>
  <c r="CN58" i="68" s="1"/>
  <c r="CK117" i="68"/>
  <c r="CM117" i="68" s="1"/>
  <c r="CF89" i="68"/>
  <c r="CB89" i="68"/>
  <c r="CD89" i="68" s="1"/>
  <c r="CH89" i="68" s="1"/>
  <c r="CT68" i="68"/>
  <c r="CS68" i="68"/>
  <c r="CT67" i="68"/>
  <c r="CV67" i="68" s="1"/>
  <c r="CW67" i="68" s="1"/>
  <c r="CS67" i="68"/>
  <c r="CT75" i="68"/>
  <c r="CV75" i="68" s="1"/>
  <c r="CW75" i="68" s="1"/>
  <c r="CS75" i="68"/>
  <c r="CV12" i="68"/>
  <c r="CW12" i="68" s="1"/>
  <c r="DD7" i="68"/>
  <c r="DE7" i="68" s="1"/>
  <c r="CV21" i="68"/>
  <c r="DC7" i="68"/>
  <c r="CK118" i="68"/>
  <c r="CM118" i="68" s="1"/>
  <c r="CK59" i="68"/>
  <c r="CN59" i="68" s="1"/>
  <c r="CL59" i="68"/>
  <c r="CV16" i="68"/>
  <c r="CW16" i="68" s="1"/>
  <c r="CU8" i="68"/>
  <c r="CY8" i="68" s="1"/>
  <c r="CD28" i="68"/>
  <c r="CH28" i="68" s="1"/>
  <c r="CJ88" i="68"/>
  <c r="CD90" i="68"/>
  <c r="CH90" i="68" s="1"/>
  <c r="CF90" i="68"/>
  <c r="CB90" i="68"/>
  <c r="CK90" i="68" s="1"/>
  <c r="CT73" i="68"/>
  <c r="CV73" i="68" s="1"/>
  <c r="CW73" i="68" s="1"/>
  <c r="CS73" i="68"/>
  <c r="CS76" i="68"/>
  <c r="CT76" i="68"/>
  <c r="CV76" i="68" s="1"/>
  <c r="CW76" i="68" s="1"/>
  <c r="DD13" i="68"/>
  <c r="DE13" i="68" s="1"/>
  <c r="DC13" i="68"/>
  <c r="CL119" i="68"/>
  <c r="CU14" i="68"/>
  <c r="CD27" i="68"/>
  <c r="CH27" i="68" s="1"/>
  <c r="DB11" i="74"/>
  <c r="DB15" i="74"/>
  <c r="CY99" i="74"/>
  <c r="CX99" i="74"/>
  <c r="CX98" i="74"/>
  <c r="CY98" i="74"/>
  <c r="CY100" i="74"/>
  <c r="CZ77" i="74"/>
  <c r="CR81" i="74" s="1"/>
  <c r="CS81" i="74" s="1"/>
  <c r="DA77" i="74"/>
  <c r="DA47" i="74"/>
  <c r="CX104" i="74"/>
  <c r="CY104" i="74"/>
  <c r="DB77" i="74"/>
  <c r="CP81" i="74" s="1"/>
  <c r="CY103" i="74"/>
  <c r="CX103" i="74"/>
  <c r="CY101" i="74"/>
  <c r="CX101" i="74"/>
  <c r="DA15" i="74"/>
  <c r="DA10" i="74"/>
  <c r="DB13" i="74"/>
  <c r="DA7" i="74"/>
  <c r="DA16" i="74"/>
  <c r="DA12" i="74"/>
  <c r="DA11" i="74"/>
  <c r="DA8" i="74"/>
  <c r="DA14" i="74"/>
  <c r="DA13" i="74"/>
  <c r="DA9" i="74"/>
  <c r="DB8" i="74"/>
  <c r="CZ47" i="74"/>
  <c r="CR51" i="74" s="1"/>
  <c r="CS51" i="74" s="1"/>
  <c r="DB47" i="74"/>
  <c r="DA77" i="75" l="1"/>
  <c r="DB77" i="75"/>
  <c r="CP81" i="75" s="1"/>
  <c r="CT81" i="75"/>
  <c r="CY81" i="75"/>
  <c r="DB14" i="74"/>
  <c r="DB17" i="74" s="1"/>
  <c r="CX21" i="74"/>
  <c r="CW21" i="74"/>
  <c r="DB10" i="74"/>
  <c r="CZ8" i="74"/>
  <c r="CZ10" i="74"/>
  <c r="CZ11" i="74"/>
  <c r="CZ14" i="74"/>
  <c r="CZ13" i="74"/>
  <c r="CZ15" i="74"/>
  <c r="CZ7" i="74"/>
  <c r="CZ9" i="74"/>
  <c r="CZ12" i="74"/>
  <c r="DB12" i="74"/>
  <c r="DB16" i="74"/>
  <c r="DB9" i="74"/>
  <c r="CM119" i="68"/>
  <c r="CQ81" i="75"/>
  <c r="DI67" i="75" s="1"/>
  <c r="CW110" i="74"/>
  <c r="CY106" i="74"/>
  <c r="CU107" i="74" s="1"/>
  <c r="DH106" i="74" s="1"/>
  <c r="CN117" i="68"/>
  <c r="CY106" i="68"/>
  <c r="CU107" i="68" s="1"/>
  <c r="DH106" i="68" s="1"/>
  <c r="CY106" i="75"/>
  <c r="CU107" i="75" s="1"/>
  <c r="DH106" i="75" s="1"/>
  <c r="CT21" i="75"/>
  <c r="DA81" i="75"/>
  <c r="DB81" i="75" s="1"/>
  <c r="CQ21" i="75"/>
  <c r="DB47" i="75"/>
  <c r="CP51" i="75" s="1"/>
  <c r="DA51" i="75" s="1"/>
  <c r="DB51" i="75" s="1"/>
  <c r="CX110" i="75"/>
  <c r="CW110" i="75"/>
  <c r="CX106" i="75"/>
  <c r="CQ107" i="75" s="1"/>
  <c r="CY21" i="75"/>
  <c r="DA47" i="75"/>
  <c r="CM90" i="68"/>
  <c r="CN90" i="68"/>
  <c r="DA100" i="68"/>
  <c r="CX11" i="68"/>
  <c r="CY11" i="68"/>
  <c r="CX74" i="68"/>
  <c r="CX106" i="68"/>
  <c r="CQ107" i="68" s="1"/>
  <c r="CX75" i="68"/>
  <c r="DD76" i="68"/>
  <c r="DE76" i="68" s="1"/>
  <c r="DC76" i="68"/>
  <c r="CL88" i="68"/>
  <c r="CM88" i="68"/>
  <c r="CX12" i="68"/>
  <c r="CY12" i="68"/>
  <c r="CU67" i="68"/>
  <c r="CV81" i="68"/>
  <c r="DD67" i="68"/>
  <c r="DE67" i="68" s="1"/>
  <c r="DC67" i="68"/>
  <c r="CV68" i="68"/>
  <c r="CW68" i="68" s="1"/>
  <c r="CX70" i="68"/>
  <c r="CY70" i="68"/>
  <c r="DC69" i="68"/>
  <c r="DD69" i="68"/>
  <c r="DE69" i="68" s="1"/>
  <c r="CN116" i="68"/>
  <c r="CD88" i="68"/>
  <c r="CH88" i="68" s="1"/>
  <c r="CC87" i="68"/>
  <c r="CG87" i="68" s="1"/>
  <c r="CM58" i="68"/>
  <c r="CX76" i="68"/>
  <c r="CY16" i="68"/>
  <c r="CY17" i="68" s="1"/>
  <c r="CU18" i="68" s="1"/>
  <c r="CX16" i="68"/>
  <c r="CX110" i="68"/>
  <c r="CW110" i="68"/>
  <c r="CZ39" i="68"/>
  <c r="DB39" i="68"/>
  <c r="CZ41" i="68"/>
  <c r="DB41" i="68"/>
  <c r="DB45" i="68"/>
  <c r="CZ38" i="68"/>
  <c r="DB42" i="68"/>
  <c r="CZ37" i="68"/>
  <c r="DB38" i="68"/>
  <c r="CZ46" i="68"/>
  <c r="CZ43" i="68"/>
  <c r="CZ45" i="68"/>
  <c r="CZ44" i="68"/>
  <c r="DB46" i="68"/>
  <c r="DB43" i="68"/>
  <c r="CZ40" i="68"/>
  <c r="CZ42" i="68"/>
  <c r="DB37" i="68"/>
  <c r="DB47" i="68" s="1"/>
  <c r="DB44" i="68"/>
  <c r="CU73" i="68"/>
  <c r="CM59" i="68"/>
  <c r="CU75" i="68"/>
  <c r="CY75" i="68" s="1"/>
  <c r="CY67" i="68"/>
  <c r="CX67" i="68"/>
  <c r="CN118" i="68"/>
  <c r="CY15" i="68"/>
  <c r="CX15" i="68"/>
  <c r="CY14" i="68"/>
  <c r="CX71" i="68"/>
  <c r="CY71" i="68"/>
  <c r="DD70" i="68"/>
  <c r="DE70" i="68" s="1"/>
  <c r="DC70" i="68"/>
  <c r="DD72" i="68"/>
  <c r="DE72" i="68" s="1"/>
  <c r="DC72" i="68"/>
  <c r="CX8" i="68"/>
  <c r="CX17" i="68" s="1"/>
  <c r="CQ18" i="68" s="1"/>
  <c r="CY73" i="68"/>
  <c r="CX73" i="68"/>
  <c r="DD68" i="68"/>
  <c r="DE68" i="68" s="1"/>
  <c r="DC68" i="68"/>
  <c r="CU76" i="68"/>
  <c r="DD73" i="68"/>
  <c r="DE73" i="68" s="1"/>
  <c r="DC73" i="68"/>
  <c r="CC90" i="68"/>
  <c r="CG90" i="68" s="1"/>
  <c r="CK89" i="68"/>
  <c r="DD75" i="68"/>
  <c r="DE75" i="68" s="1"/>
  <c r="DC75" i="68"/>
  <c r="CU68" i="68"/>
  <c r="CY68" i="68" s="1"/>
  <c r="CC89" i="68"/>
  <c r="CG89" i="68" s="1"/>
  <c r="CN88" i="68"/>
  <c r="DC17" i="68"/>
  <c r="DB40" i="68"/>
  <c r="DH47" i="68"/>
  <c r="DA39" i="68"/>
  <c r="DA40" i="68"/>
  <c r="DA42" i="68"/>
  <c r="DA44" i="68"/>
  <c r="DA41" i="68"/>
  <c r="DA37" i="68"/>
  <c r="DA38" i="68"/>
  <c r="DA43" i="68"/>
  <c r="DA45" i="68"/>
  <c r="DA46" i="68"/>
  <c r="CW17" i="68"/>
  <c r="DD71" i="68"/>
  <c r="DE71" i="68" s="1"/>
  <c r="DC71" i="68"/>
  <c r="CV69" i="68"/>
  <c r="CW69" i="68" s="1"/>
  <c r="CW77" i="68" s="1"/>
  <c r="CL87" i="68"/>
  <c r="CM87" i="68"/>
  <c r="CU74" i="68"/>
  <c r="CY74" i="68" s="1"/>
  <c r="DD74" i="68"/>
  <c r="DE74" i="68" s="1"/>
  <c r="DC74" i="68"/>
  <c r="CV72" i="68"/>
  <c r="CW72" i="68" s="1"/>
  <c r="CX106" i="74"/>
  <c r="CQ107" i="74" s="1"/>
  <c r="CZ96" i="74" s="1"/>
  <c r="CP51" i="74"/>
  <c r="CY51" i="74" s="1"/>
  <c r="DA103" i="74"/>
  <c r="DB100" i="74"/>
  <c r="CT51" i="74"/>
  <c r="CQ51" i="74"/>
  <c r="CT81" i="74"/>
  <c r="CQ81" i="74"/>
  <c r="CY81" i="74"/>
  <c r="DA17" i="74"/>
  <c r="DA102" i="75" l="1"/>
  <c r="DB105" i="75"/>
  <c r="DB97" i="75"/>
  <c r="DB101" i="75"/>
  <c r="DB96" i="75"/>
  <c r="DB98" i="75"/>
  <c r="DB100" i="75"/>
  <c r="DA105" i="75"/>
  <c r="DA98" i="75"/>
  <c r="DB102" i="75"/>
  <c r="DB99" i="75"/>
  <c r="DA96" i="75"/>
  <c r="DA97" i="75"/>
  <c r="DB103" i="75"/>
  <c r="DB104" i="75"/>
  <c r="DB97" i="74"/>
  <c r="DB96" i="74"/>
  <c r="DB103" i="74"/>
  <c r="DB99" i="74"/>
  <c r="DB104" i="74"/>
  <c r="DA99" i="74"/>
  <c r="DA100" i="74"/>
  <c r="DB101" i="74"/>
  <c r="DA104" i="68"/>
  <c r="DA98" i="68"/>
  <c r="CR87" i="75"/>
  <c r="CS87" i="75" s="1"/>
  <c r="CT87" i="75" s="1"/>
  <c r="CX87" i="75" s="1"/>
  <c r="CP21" i="74"/>
  <c r="DA51" i="74" s="1"/>
  <c r="DB51" i="74" s="1"/>
  <c r="CZ17" i="74"/>
  <c r="CR21" i="74" s="1"/>
  <c r="DB102" i="74"/>
  <c r="DB98" i="74"/>
  <c r="DA96" i="74"/>
  <c r="DA98" i="74"/>
  <c r="DA97" i="74"/>
  <c r="DA101" i="74"/>
  <c r="DA102" i="74"/>
  <c r="DB103" i="68"/>
  <c r="DA102" i="68"/>
  <c r="DB98" i="68"/>
  <c r="DA96" i="68"/>
  <c r="DB96" i="68"/>
  <c r="DB102" i="68"/>
  <c r="DA97" i="68"/>
  <c r="DB105" i="68"/>
  <c r="DA103" i="68"/>
  <c r="DA105" i="68"/>
  <c r="DB100" i="68"/>
  <c r="DB99" i="68"/>
  <c r="DA101" i="68"/>
  <c r="DB104" i="68"/>
  <c r="DB101" i="68"/>
  <c r="DA99" i="68"/>
  <c r="DB97" i="68"/>
  <c r="DA104" i="75"/>
  <c r="DJ67" i="75"/>
  <c r="DT67" i="75" s="1"/>
  <c r="DK67" i="75"/>
  <c r="DI76" i="75"/>
  <c r="DI68" i="75"/>
  <c r="DI69" i="75"/>
  <c r="CU81" i="75"/>
  <c r="DI71" i="75"/>
  <c r="DI70" i="75"/>
  <c r="DI72" i="75"/>
  <c r="DI73" i="75"/>
  <c r="DI74" i="75"/>
  <c r="CR88" i="75"/>
  <c r="DI75" i="75"/>
  <c r="CR90" i="75"/>
  <c r="CR89" i="75"/>
  <c r="DA99" i="75"/>
  <c r="DA105" i="74"/>
  <c r="DA104" i="74"/>
  <c r="DB105" i="74"/>
  <c r="CZ104" i="74"/>
  <c r="CZ101" i="74"/>
  <c r="CZ102" i="74"/>
  <c r="CZ103" i="74"/>
  <c r="CZ105" i="74"/>
  <c r="CZ100" i="74"/>
  <c r="CZ98" i="74"/>
  <c r="CZ97" i="74"/>
  <c r="CZ99" i="74"/>
  <c r="DA103" i="75"/>
  <c r="DA101" i="75"/>
  <c r="DA100" i="75"/>
  <c r="DI7" i="75"/>
  <c r="DI15" i="75"/>
  <c r="DI11" i="75"/>
  <c r="DI13" i="75"/>
  <c r="DI12" i="75"/>
  <c r="DI8" i="75"/>
  <c r="DI16" i="75"/>
  <c r="DI14" i="75"/>
  <c r="DI9" i="75"/>
  <c r="DI10" i="75"/>
  <c r="CR29" i="75"/>
  <c r="CR28" i="75"/>
  <c r="CR30" i="75"/>
  <c r="CU21" i="75"/>
  <c r="CR27" i="75"/>
  <c r="CU87" i="75"/>
  <c r="CY87" i="75" s="1"/>
  <c r="CZ100" i="75"/>
  <c r="CZ102" i="75"/>
  <c r="CZ99" i="75"/>
  <c r="CZ103" i="75"/>
  <c r="CZ104" i="75"/>
  <c r="CZ98" i="75"/>
  <c r="CZ105" i="75"/>
  <c r="CZ101" i="75"/>
  <c r="CZ96" i="75"/>
  <c r="CZ97" i="75"/>
  <c r="CT51" i="75"/>
  <c r="CQ51" i="75"/>
  <c r="CY51" i="75"/>
  <c r="DB7" i="68"/>
  <c r="CZ10" i="68"/>
  <c r="DB13" i="68"/>
  <c r="DB14" i="68"/>
  <c r="CZ9" i="68"/>
  <c r="CZ14" i="68"/>
  <c r="CZ7" i="68"/>
  <c r="DB9" i="68"/>
  <c r="DB10" i="68"/>
  <c r="CZ13" i="68"/>
  <c r="DB11" i="68"/>
  <c r="CZ12" i="68"/>
  <c r="CZ16" i="68"/>
  <c r="CZ15" i="68"/>
  <c r="CZ8" i="68"/>
  <c r="DB8" i="68"/>
  <c r="DB16" i="68"/>
  <c r="CZ11" i="68"/>
  <c r="DB12" i="68"/>
  <c r="DB15" i="68"/>
  <c r="DA8" i="68"/>
  <c r="DA13" i="68"/>
  <c r="DA9" i="68"/>
  <c r="DA7" i="68"/>
  <c r="DA10" i="68"/>
  <c r="DA14" i="68"/>
  <c r="DA11" i="68"/>
  <c r="DA16" i="68"/>
  <c r="DA12" i="68"/>
  <c r="DA15" i="68"/>
  <c r="CX72" i="68"/>
  <c r="CY72" i="68"/>
  <c r="CW21" i="68"/>
  <c r="CX21" i="68"/>
  <c r="CZ105" i="68"/>
  <c r="CZ97" i="68"/>
  <c r="CZ104" i="68"/>
  <c r="CZ102" i="68"/>
  <c r="CZ99" i="68"/>
  <c r="CZ100" i="68"/>
  <c r="CZ101" i="68"/>
  <c r="CZ96" i="68"/>
  <c r="CZ98" i="68"/>
  <c r="CZ103" i="68"/>
  <c r="CP51" i="68"/>
  <c r="CY76" i="68"/>
  <c r="CM89" i="68"/>
  <c r="CN89" i="68"/>
  <c r="CX68" i="68"/>
  <c r="CX69" i="68"/>
  <c r="CX77" i="68" s="1"/>
  <c r="CQ78" i="68" s="1"/>
  <c r="CY69" i="68"/>
  <c r="CY77" i="68" s="1"/>
  <c r="CU78" i="68" s="1"/>
  <c r="DA47" i="68"/>
  <c r="CZ47" i="68"/>
  <c r="CR51" i="68" s="1"/>
  <c r="DC77" i="68"/>
  <c r="DI38" i="74"/>
  <c r="DI40" i="74"/>
  <c r="DI37" i="74"/>
  <c r="DI39" i="74"/>
  <c r="DI41" i="74"/>
  <c r="DI42" i="74"/>
  <c r="DI43" i="74"/>
  <c r="DI44" i="74"/>
  <c r="DI46" i="74"/>
  <c r="CU51" i="74"/>
  <c r="CR60" i="74"/>
  <c r="DI45" i="74"/>
  <c r="CR57" i="74"/>
  <c r="CR59" i="74"/>
  <c r="CR58" i="74"/>
  <c r="DI72" i="74"/>
  <c r="DI74" i="74"/>
  <c r="DI69" i="74"/>
  <c r="DI70" i="74"/>
  <c r="DI71" i="74"/>
  <c r="DI67" i="74"/>
  <c r="DI68" i="74"/>
  <c r="DI73" i="74"/>
  <c r="DI75" i="74"/>
  <c r="CR88" i="74"/>
  <c r="DI76" i="74"/>
  <c r="CU81" i="74"/>
  <c r="CR90" i="74"/>
  <c r="CR89" i="74"/>
  <c r="CR87" i="74"/>
  <c r="DB106" i="75" l="1"/>
  <c r="DB106" i="74"/>
  <c r="CW87" i="75"/>
  <c r="CS21" i="74"/>
  <c r="CY21" i="74"/>
  <c r="CT21" i="74"/>
  <c r="DA81" i="74"/>
  <c r="DB81" i="74" s="1"/>
  <c r="CQ21" i="74"/>
  <c r="DB106" i="68"/>
  <c r="DA106" i="68"/>
  <c r="DA106" i="74"/>
  <c r="DL67" i="75"/>
  <c r="DJ70" i="75"/>
  <c r="DK70" i="75"/>
  <c r="CW89" i="75"/>
  <c r="CS89" i="75"/>
  <c r="DK74" i="75"/>
  <c r="DJ74" i="75"/>
  <c r="DJ71" i="75"/>
  <c r="DK71" i="75"/>
  <c r="DK76" i="75"/>
  <c r="DJ76" i="75"/>
  <c r="CS88" i="75"/>
  <c r="CT88" i="75" s="1"/>
  <c r="CX88" i="75" s="1"/>
  <c r="CW88" i="75"/>
  <c r="DJ68" i="75"/>
  <c r="DK68" i="75"/>
  <c r="DU67" i="75"/>
  <c r="DV67" i="75" s="1"/>
  <c r="CU88" i="75"/>
  <c r="CY88" i="75" s="1"/>
  <c r="CW90" i="75"/>
  <c r="CS90" i="75"/>
  <c r="DK73" i="75"/>
  <c r="DJ73" i="75"/>
  <c r="DM67" i="75"/>
  <c r="DN67" i="75" s="1"/>
  <c r="DP67" i="75" s="1"/>
  <c r="DK75" i="75"/>
  <c r="DJ75" i="75"/>
  <c r="DJ72" i="75"/>
  <c r="DK72" i="75"/>
  <c r="DK69" i="75"/>
  <c r="DJ69" i="75"/>
  <c r="DA106" i="75"/>
  <c r="CZ106" i="74"/>
  <c r="CR110" i="74" s="1"/>
  <c r="CS110" i="74" s="1"/>
  <c r="CZ106" i="68"/>
  <c r="CR110" i="68" s="1"/>
  <c r="CS110" i="68" s="1"/>
  <c r="CZ106" i="75"/>
  <c r="CR110" i="75" s="1"/>
  <c r="DJ10" i="75"/>
  <c r="DK10" i="75"/>
  <c r="DM10" i="75" s="1"/>
  <c r="DN10" i="75" s="1"/>
  <c r="DK8" i="75"/>
  <c r="DM8" i="75" s="1"/>
  <c r="DN8" i="75" s="1"/>
  <c r="DJ8" i="75"/>
  <c r="DL8" i="75" s="1"/>
  <c r="DK15" i="75"/>
  <c r="DM15" i="75" s="1"/>
  <c r="DN15" i="75" s="1"/>
  <c r="DJ15" i="75"/>
  <c r="DA60" i="75"/>
  <c r="CW30" i="75"/>
  <c r="DA90" i="75"/>
  <c r="CS30" i="75"/>
  <c r="DK9" i="75"/>
  <c r="DM9" i="75" s="1"/>
  <c r="DN9" i="75" s="1"/>
  <c r="DJ9" i="75"/>
  <c r="DK12" i="75"/>
  <c r="DM12" i="75" s="1"/>
  <c r="DN12" i="75" s="1"/>
  <c r="DJ12" i="75"/>
  <c r="DK7" i="75"/>
  <c r="DJ7" i="75"/>
  <c r="DL7" i="75" s="1"/>
  <c r="DI41" i="75"/>
  <c r="DI45" i="75"/>
  <c r="DI44" i="75"/>
  <c r="DI37" i="75"/>
  <c r="DI43" i="75"/>
  <c r="DI38" i="75"/>
  <c r="DI42" i="75"/>
  <c r="DI40" i="75"/>
  <c r="DI46" i="75"/>
  <c r="DI39" i="75"/>
  <c r="CR60" i="75"/>
  <c r="CU51" i="75"/>
  <c r="CR58" i="75"/>
  <c r="CR59" i="75"/>
  <c r="CR57" i="75"/>
  <c r="CP110" i="75"/>
  <c r="DK14" i="75"/>
  <c r="DJ14" i="75"/>
  <c r="DL14" i="75" s="1"/>
  <c r="DJ13" i="75"/>
  <c r="DK13" i="75"/>
  <c r="DM13" i="75" s="1"/>
  <c r="DN13" i="75" s="1"/>
  <c r="DL13" i="75"/>
  <c r="CW28" i="75"/>
  <c r="DA58" i="75"/>
  <c r="DA88" i="75"/>
  <c r="CU28" i="75"/>
  <c r="CY28" i="75" s="1"/>
  <c r="CS28" i="75"/>
  <c r="CW27" i="75"/>
  <c r="DA87" i="75"/>
  <c r="CS27" i="75"/>
  <c r="CU27" i="75" s="1"/>
  <c r="CY27" i="75" s="1"/>
  <c r="CW29" i="75"/>
  <c r="DA89" i="75"/>
  <c r="DA59" i="75"/>
  <c r="CT29" i="75"/>
  <c r="CX29" i="75" s="1"/>
  <c r="CS29" i="75"/>
  <c r="DJ16" i="75"/>
  <c r="DK16" i="75"/>
  <c r="DM16" i="75" s="1"/>
  <c r="DN16" i="75" s="1"/>
  <c r="DL16" i="75"/>
  <c r="DK11" i="75"/>
  <c r="DJ11" i="75"/>
  <c r="DL11" i="75"/>
  <c r="DB75" i="68"/>
  <c r="DB70" i="68"/>
  <c r="DB71" i="68"/>
  <c r="DB73" i="68"/>
  <c r="DB74" i="68"/>
  <c r="CZ70" i="68"/>
  <c r="CZ76" i="68"/>
  <c r="CZ71" i="68"/>
  <c r="CZ74" i="68"/>
  <c r="CZ67" i="68"/>
  <c r="CZ73" i="68"/>
  <c r="CZ75" i="68"/>
  <c r="DB76" i="68"/>
  <c r="DB67" i="68"/>
  <c r="DB68" i="68"/>
  <c r="DB69" i="68"/>
  <c r="DB72" i="68"/>
  <c r="CZ68" i="68"/>
  <c r="CZ69" i="68"/>
  <c r="CZ72" i="68"/>
  <c r="DA74" i="68"/>
  <c r="DH77" i="68"/>
  <c r="DA67" i="68"/>
  <c r="DA71" i="68"/>
  <c r="DA73" i="68"/>
  <c r="DA70" i="68"/>
  <c r="DA76" i="68"/>
  <c r="DA72" i="68"/>
  <c r="DA69" i="68"/>
  <c r="DA68" i="68"/>
  <c r="DA75" i="68"/>
  <c r="CZ17" i="68"/>
  <c r="CR21" i="68" s="1"/>
  <c r="CS21" i="68" s="1"/>
  <c r="CX81" i="68"/>
  <c r="CW81" i="68"/>
  <c r="CT51" i="68"/>
  <c r="CQ51" i="68"/>
  <c r="CS51" i="68"/>
  <c r="CY51" i="68"/>
  <c r="DA17" i="68"/>
  <c r="DB17" i="68"/>
  <c r="DJ70" i="74"/>
  <c r="DL70" i="74" s="1"/>
  <c r="DK70" i="74"/>
  <c r="DM70" i="74" s="1"/>
  <c r="DN70" i="74" s="1"/>
  <c r="DK45" i="74"/>
  <c r="DJ45" i="74"/>
  <c r="DJ44" i="74"/>
  <c r="DK44" i="74"/>
  <c r="DK39" i="74"/>
  <c r="DJ39" i="74"/>
  <c r="DJ76" i="74"/>
  <c r="DK76" i="74"/>
  <c r="DK69" i="74"/>
  <c r="DJ69" i="74"/>
  <c r="CW58" i="74"/>
  <c r="CS58" i="74"/>
  <c r="CT58" i="74" s="1"/>
  <c r="CX58" i="74" s="1"/>
  <c r="CW60" i="74"/>
  <c r="CU60" i="74"/>
  <c r="CY60" i="74" s="1"/>
  <c r="CS60" i="74"/>
  <c r="CT60" i="74" s="1"/>
  <c r="CX60" i="74" s="1"/>
  <c r="DK43" i="74"/>
  <c r="DJ43" i="74"/>
  <c r="DK37" i="74"/>
  <c r="DM37" i="74" s="1"/>
  <c r="DN37" i="74" s="1"/>
  <c r="DJ37" i="74"/>
  <c r="DL37" i="74"/>
  <c r="DK73" i="74"/>
  <c r="DL73" i="74"/>
  <c r="DJ73" i="74"/>
  <c r="CW87" i="74"/>
  <c r="CS87" i="74"/>
  <c r="CT87" i="74" s="1"/>
  <c r="CX87" i="74" s="1"/>
  <c r="DJ68" i="74"/>
  <c r="DK68" i="74"/>
  <c r="CW89" i="74"/>
  <c r="CU89" i="74"/>
  <c r="CY89" i="74" s="1"/>
  <c r="CS89" i="74"/>
  <c r="CT89" i="74" s="1"/>
  <c r="CX89" i="74" s="1"/>
  <c r="CW88" i="74"/>
  <c r="CS88" i="74"/>
  <c r="CT88" i="74" s="1"/>
  <c r="CX88" i="74" s="1"/>
  <c r="DJ67" i="74"/>
  <c r="DK67" i="74"/>
  <c r="DJ74" i="74"/>
  <c r="DK74" i="74"/>
  <c r="DM74" i="74" s="1"/>
  <c r="DN74" i="74" s="1"/>
  <c r="CW59" i="74"/>
  <c r="CS59" i="74"/>
  <c r="CU59" i="74" s="1"/>
  <c r="CY59" i="74" s="1"/>
  <c r="DJ42" i="74"/>
  <c r="DK42" i="74"/>
  <c r="DM42" i="74" s="1"/>
  <c r="DN42" i="74" s="1"/>
  <c r="DJ40" i="74"/>
  <c r="DL40" i="74" s="1"/>
  <c r="DK40" i="74"/>
  <c r="CU90" i="74"/>
  <c r="CY90" i="74" s="1"/>
  <c r="CW90" i="74"/>
  <c r="CS90" i="74"/>
  <c r="CT90" i="74" s="1"/>
  <c r="CX90" i="74" s="1"/>
  <c r="DJ75" i="74"/>
  <c r="DK75" i="74"/>
  <c r="DM75" i="74" s="1"/>
  <c r="DN75" i="74" s="1"/>
  <c r="DK71" i="74"/>
  <c r="DJ71" i="74"/>
  <c r="DL71" i="74" s="1"/>
  <c r="DJ72" i="74"/>
  <c r="DL72" i="74"/>
  <c r="DK72" i="74"/>
  <c r="DM72" i="74" s="1"/>
  <c r="DN72" i="74" s="1"/>
  <c r="CW57" i="74"/>
  <c r="CS57" i="74"/>
  <c r="CU57" i="74" s="1"/>
  <c r="CY57" i="74" s="1"/>
  <c r="DJ46" i="74"/>
  <c r="DK46" i="74"/>
  <c r="DK41" i="74"/>
  <c r="DL41" i="74"/>
  <c r="DJ41" i="74"/>
  <c r="DJ38" i="74"/>
  <c r="DK38" i="74"/>
  <c r="DM70" i="75" l="1"/>
  <c r="DN70" i="75" s="1"/>
  <c r="DO70" i="75" s="1"/>
  <c r="DM72" i="75"/>
  <c r="DN72" i="75" s="1"/>
  <c r="DM71" i="75"/>
  <c r="DN71" i="75" s="1"/>
  <c r="DO71" i="75" s="1"/>
  <c r="DI8" i="74"/>
  <c r="DI11" i="74"/>
  <c r="DI15" i="74"/>
  <c r="CR29" i="74"/>
  <c r="DI13" i="74"/>
  <c r="DI9" i="74"/>
  <c r="DI14" i="74"/>
  <c r="DI16" i="74"/>
  <c r="CR30" i="74"/>
  <c r="DI10" i="74"/>
  <c r="CR28" i="74"/>
  <c r="DI12" i="74"/>
  <c r="CU21" i="74"/>
  <c r="CR27" i="74"/>
  <c r="DI7" i="74"/>
  <c r="DM76" i="75"/>
  <c r="DN76" i="75" s="1"/>
  <c r="DM74" i="75"/>
  <c r="DN74" i="75" s="1"/>
  <c r="DO74" i="75" s="1"/>
  <c r="DT68" i="75"/>
  <c r="DU68" i="75"/>
  <c r="DV68" i="75" s="1"/>
  <c r="DO76" i="75"/>
  <c r="DM81" i="75"/>
  <c r="DO67" i="75"/>
  <c r="DU72" i="75"/>
  <c r="DV72" i="75" s="1"/>
  <c r="DL72" i="75"/>
  <c r="DT72" i="75"/>
  <c r="DU73" i="75"/>
  <c r="DV73" i="75" s="1"/>
  <c r="DT73" i="75"/>
  <c r="DL73" i="75"/>
  <c r="CU89" i="75"/>
  <c r="CY89" i="75" s="1"/>
  <c r="CT89" i="75"/>
  <c r="CX89" i="75" s="1"/>
  <c r="DL69" i="75"/>
  <c r="DT69" i="75"/>
  <c r="DU69" i="75"/>
  <c r="DV69" i="75" s="1"/>
  <c r="DL75" i="75"/>
  <c r="DU75" i="75"/>
  <c r="DV75" i="75" s="1"/>
  <c r="DT75" i="75"/>
  <c r="DM73" i="75"/>
  <c r="DN73" i="75" s="1"/>
  <c r="DU71" i="75"/>
  <c r="DV71" i="75" s="1"/>
  <c r="DT71" i="75"/>
  <c r="DL71" i="75"/>
  <c r="DP71" i="75" s="1"/>
  <c r="DT70" i="75"/>
  <c r="DU70" i="75"/>
  <c r="DV70" i="75" s="1"/>
  <c r="DP72" i="75"/>
  <c r="DO72" i="75"/>
  <c r="DM69" i="75"/>
  <c r="DN69" i="75" s="1"/>
  <c r="DM75" i="75"/>
  <c r="DN75" i="75" s="1"/>
  <c r="DO75" i="75" s="1"/>
  <c r="CT90" i="75"/>
  <c r="CX90" i="75" s="1"/>
  <c r="CU90" i="75"/>
  <c r="CY90" i="75" s="1"/>
  <c r="DM68" i="75"/>
  <c r="DN68" i="75" s="1"/>
  <c r="DL76" i="75"/>
  <c r="DP76" i="75" s="1"/>
  <c r="DU76" i="75"/>
  <c r="DV76" i="75" s="1"/>
  <c r="DT76" i="75"/>
  <c r="DL74" i="75"/>
  <c r="DP74" i="75" s="1"/>
  <c r="DT74" i="75"/>
  <c r="DU74" i="75"/>
  <c r="DV74" i="75" s="1"/>
  <c r="DL70" i="75"/>
  <c r="DP70" i="75" s="1"/>
  <c r="DL68" i="75"/>
  <c r="CP110" i="74"/>
  <c r="CT110" i="74" s="1"/>
  <c r="CP110" i="68"/>
  <c r="CT110" i="68" s="1"/>
  <c r="CT28" i="75"/>
  <c r="CX28" i="75" s="1"/>
  <c r="DB88" i="75"/>
  <c r="DE88" i="75" s="1"/>
  <c r="CW57" i="75"/>
  <c r="CT57" i="75"/>
  <c r="CX57" i="75" s="1"/>
  <c r="CS57" i="75"/>
  <c r="CU57" i="75" s="1"/>
  <c r="CY57" i="75" s="1"/>
  <c r="CW60" i="75"/>
  <c r="CS60" i="75"/>
  <c r="CT60" i="75" s="1"/>
  <c r="CX60" i="75" s="1"/>
  <c r="DJ42" i="75"/>
  <c r="DK42" i="75"/>
  <c r="DL42" i="75"/>
  <c r="DJ44" i="75"/>
  <c r="DK44" i="75"/>
  <c r="DU12" i="75"/>
  <c r="DV12" i="75" s="1"/>
  <c r="DT12" i="75"/>
  <c r="DO9" i="75"/>
  <c r="DT15" i="75"/>
  <c r="DU15" i="75"/>
  <c r="DV15" i="75" s="1"/>
  <c r="DO8" i="75"/>
  <c r="DP8" i="75"/>
  <c r="CW59" i="75"/>
  <c r="CT59" i="75"/>
  <c r="CX59" i="75" s="1"/>
  <c r="CS59" i="75"/>
  <c r="CU59" i="75" s="1"/>
  <c r="CY59" i="75" s="1"/>
  <c r="DK45" i="75"/>
  <c r="DJ45" i="75"/>
  <c r="DP12" i="75"/>
  <c r="DO12" i="75"/>
  <c r="CU30" i="75"/>
  <c r="CY30" i="75" s="1"/>
  <c r="DB90" i="75"/>
  <c r="DE90" i="75" s="1"/>
  <c r="DC60" i="75"/>
  <c r="DO15" i="75"/>
  <c r="DO10" i="75"/>
  <c r="DU16" i="75"/>
  <c r="DV16" i="75" s="1"/>
  <c r="DT16" i="75"/>
  <c r="DO13" i="75"/>
  <c r="DP13" i="75"/>
  <c r="DM14" i="75"/>
  <c r="DN14" i="75" s="1"/>
  <c r="CW58" i="75"/>
  <c r="CU58" i="75"/>
  <c r="CY58" i="75" s="1"/>
  <c r="CS58" i="75"/>
  <c r="CT58" i="75" s="1"/>
  <c r="CX58" i="75" s="1"/>
  <c r="DK46" i="75"/>
  <c r="DJ46" i="75"/>
  <c r="DL46" i="75" s="1"/>
  <c r="DJ43" i="75"/>
  <c r="DK43" i="75"/>
  <c r="DM43" i="75" s="1"/>
  <c r="DN43" i="75" s="1"/>
  <c r="DL43" i="75"/>
  <c r="DJ41" i="75"/>
  <c r="DK41" i="75"/>
  <c r="DL41" i="75"/>
  <c r="DU9" i="75"/>
  <c r="DV9" i="75" s="1"/>
  <c r="DT9" i="75"/>
  <c r="CT30" i="75"/>
  <c r="CX30" i="75" s="1"/>
  <c r="DL10" i="75"/>
  <c r="DP10" i="75" s="1"/>
  <c r="CS110" i="75"/>
  <c r="CY110" i="75"/>
  <c r="DO16" i="75"/>
  <c r="DP16" i="75"/>
  <c r="DC59" i="75"/>
  <c r="DD59" i="75"/>
  <c r="DB87" i="75"/>
  <c r="DD87" i="75" s="1"/>
  <c r="DB57" i="75"/>
  <c r="DC87" i="75"/>
  <c r="DU14" i="75"/>
  <c r="DV14" i="75" s="1"/>
  <c r="DT14" i="75"/>
  <c r="DJ39" i="75"/>
  <c r="DK39" i="75"/>
  <c r="DK38" i="75"/>
  <c r="DJ38" i="75"/>
  <c r="DM7" i="75"/>
  <c r="DN7" i="75" s="1"/>
  <c r="DM21" i="75"/>
  <c r="DU7" i="75"/>
  <c r="DV7" i="75" s="1"/>
  <c r="DT7" i="75"/>
  <c r="DM11" i="75"/>
  <c r="DN11" i="75" s="1"/>
  <c r="DU11" i="75"/>
  <c r="DV11" i="75" s="1"/>
  <c r="DT11" i="75"/>
  <c r="DC89" i="75"/>
  <c r="CT27" i="75"/>
  <c r="CX27" i="75" s="1"/>
  <c r="DC88" i="75"/>
  <c r="CU29" i="75"/>
  <c r="CY29" i="75" s="1"/>
  <c r="DB89" i="75"/>
  <c r="DD89" i="75" s="1"/>
  <c r="DB59" i="75"/>
  <c r="DE59" i="75" s="1"/>
  <c r="DA57" i="75"/>
  <c r="DC58" i="75"/>
  <c r="DT13" i="75"/>
  <c r="DU13" i="75"/>
  <c r="DV13" i="75" s="1"/>
  <c r="CT110" i="75"/>
  <c r="DA110" i="75"/>
  <c r="DB110" i="75" s="1"/>
  <c r="CQ110" i="75"/>
  <c r="DJ40" i="75"/>
  <c r="DL40" i="75" s="1"/>
  <c r="DK40" i="75"/>
  <c r="DJ37" i="75"/>
  <c r="DL37" i="75" s="1"/>
  <c r="DK37" i="75"/>
  <c r="DM37" i="75" s="1"/>
  <c r="DN37" i="75" s="1"/>
  <c r="DL12" i="75"/>
  <c r="DL9" i="75"/>
  <c r="DC90" i="75"/>
  <c r="DL15" i="75"/>
  <c r="DP15" i="75" s="1"/>
  <c r="DU8" i="75"/>
  <c r="DV8" i="75" s="1"/>
  <c r="DT8" i="75"/>
  <c r="DU10" i="75"/>
  <c r="DV10" i="75" s="1"/>
  <c r="DT10" i="75"/>
  <c r="DI43" i="68"/>
  <c r="DI40" i="68"/>
  <c r="DI44" i="68"/>
  <c r="DI46" i="68"/>
  <c r="DI37" i="68"/>
  <c r="DI39" i="68"/>
  <c r="DI45" i="68"/>
  <c r="DI41" i="68"/>
  <c r="DI42" i="68"/>
  <c r="DI38" i="68"/>
  <c r="CR57" i="68"/>
  <c r="CU51" i="68"/>
  <c r="CR58" i="68"/>
  <c r="CR60" i="68"/>
  <c r="CR59" i="68"/>
  <c r="DA77" i="68"/>
  <c r="CP21" i="68"/>
  <c r="DB77" i="68"/>
  <c r="CZ77" i="68"/>
  <c r="CR81" i="68" s="1"/>
  <c r="CS81" i="68" s="1"/>
  <c r="CU58" i="74"/>
  <c r="CY58" i="74" s="1"/>
  <c r="DM38" i="74"/>
  <c r="DN38" i="74" s="1"/>
  <c r="DM41" i="74"/>
  <c r="DN41" i="74" s="1"/>
  <c r="CT57" i="74"/>
  <c r="CX57" i="74" s="1"/>
  <c r="DM40" i="74"/>
  <c r="DN40" i="74" s="1"/>
  <c r="CU88" i="74"/>
  <c r="CY88" i="74" s="1"/>
  <c r="CU87" i="74"/>
  <c r="CY87" i="74" s="1"/>
  <c r="DL43" i="74"/>
  <c r="DM39" i="74"/>
  <c r="DN39" i="74" s="1"/>
  <c r="DM44" i="74"/>
  <c r="DN44" i="74" s="1"/>
  <c r="DL68" i="74"/>
  <c r="DO74" i="74"/>
  <c r="DT67" i="74"/>
  <c r="DU67" i="74"/>
  <c r="DV67" i="74" s="1"/>
  <c r="DM81" i="74"/>
  <c r="DU38" i="74"/>
  <c r="DV38" i="74" s="1"/>
  <c r="DT38" i="74"/>
  <c r="DO41" i="74"/>
  <c r="DP41" i="74"/>
  <c r="DP72" i="74"/>
  <c r="DO72" i="74"/>
  <c r="DT75" i="74"/>
  <c r="DU75" i="74"/>
  <c r="DV75" i="74" s="1"/>
  <c r="DL42" i="74"/>
  <c r="CT59" i="74"/>
  <c r="CX59" i="74" s="1"/>
  <c r="DU74" i="74"/>
  <c r="DV74" i="74" s="1"/>
  <c r="DT74" i="74"/>
  <c r="DL67" i="74"/>
  <c r="DT73" i="74"/>
  <c r="DU73" i="74"/>
  <c r="DV73" i="74" s="1"/>
  <c r="DU37" i="74"/>
  <c r="DV37" i="74" s="1"/>
  <c r="DT37" i="74"/>
  <c r="DM51" i="74"/>
  <c r="DM43" i="74"/>
  <c r="DN43" i="74" s="1"/>
  <c r="DM76" i="74"/>
  <c r="DN76" i="74" s="1"/>
  <c r="DT39" i="74"/>
  <c r="DU39" i="74"/>
  <c r="DV39" i="74" s="1"/>
  <c r="DU44" i="74"/>
  <c r="DV44" i="74" s="1"/>
  <c r="DT44" i="74"/>
  <c r="DO75" i="74"/>
  <c r="DM71" i="74"/>
  <c r="DN71" i="74" s="1"/>
  <c r="DL74" i="74"/>
  <c r="DP74" i="74" s="1"/>
  <c r="DO37" i="74"/>
  <c r="DP37" i="74"/>
  <c r="DT69" i="74"/>
  <c r="DU69" i="74"/>
  <c r="DV69" i="74" s="1"/>
  <c r="DT76" i="74"/>
  <c r="DU76" i="74"/>
  <c r="DV76" i="74" s="1"/>
  <c r="DO39" i="74"/>
  <c r="DT45" i="74"/>
  <c r="DU45" i="74"/>
  <c r="DV45" i="74" s="1"/>
  <c r="DO70" i="74"/>
  <c r="DP70" i="74"/>
  <c r="DP38" i="74"/>
  <c r="DO38" i="74"/>
  <c r="DU46" i="74"/>
  <c r="DV46" i="74" s="1"/>
  <c r="DT46" i="74"/>
  <c r="DU68" i="74"/>
  <c r="DV68" i="74" s="1"/>
  <c r="DT68" i="74"/>
  <c r="DL38" i="74"/>
  <c r="DL46" i="74"/>
  <c r="DP40" i="74"/>
  <c r="DO40" i="74"/>
  <c r="DO42" i="74"/>
  <c r="DP42" i="74"/>
  <c r="DU41" i="74"/>
  <c r="DV41" i="74" s="1"/>
  <c r="DT41" i="74"/>
  <c r="DM46" i="74"/>
  <c r="DN46" i="74" s="1"/>
  <c r="DU72" i="74"/>
  <c r="DV72" i="74" s="1"/>
  <c r="DT72" i="74"/>
  <c r="DL75" i="74"/>
  <c r="DT40" i="74"/>
  <c r="DU40" i="74"/>
  <c r="DV40" i="74" s="1"/>
  <c r="DU42" i="74"/>
  <c r="DV42" i="74" s="1"/>
  <c r="DT42" i="74"/>
  <c r="DM67" i="74"/>
  <c r="DN67" i="74" s="1"/>
  <c r="DM68" i="74"/>
  <c r="DN68" i="74" s="1"/>
  <c r="DM73" i="74"/>
  <c r="DN73" i="74" s="1"/>
  <c r="DM69" i="74"/>
  <c r="DN69" i="74" s="1"/>
  <c r="DL76" i="74"/>
  <c r="DL44" i="74"/>
  <c r="DM45" i="74"/>
  <c r="DN45" i="74" s="1"/>
  <c r="DT71" i="74"/>
  <c r="DU71" i="74"/>
  <c r="DV71" i="74" s="1"/>
  <c r="DU43" i="74"/>
  <c r="DV43" i="74" s="1"/>
  <c r="DT43" i="74"/>
  <c r="DL69" i="74"/>
  <c r="DL39" i="74"/>
  <c r="DO44" i="74"/>
  <c r="DP44" i="74"/>
  <c r="DL45" i="74"/>
  <c r="DT70" i="74"/>
  <c r="DU70" i="74"/>
  <c r="DV70" i="74" s="1"/>
  <c r="CY110" i="74" l="1"/>
  <c r="DA110" i="74"/>
  <c r="DB110" i="74" s="1"/>
  <c r="DD90" i="75"/>
  <c r="DK12" i="74"/>
  <c r="DM12" i="74" s="1"/>
  <c r="DN12" i="74" s="1"/>
  <c r="DJ12" i="74"/>
  <c r="DK16" i="74"/>
  <c r="DJ16" i="74"/>
  <c r="CU29" i="74"/>
  <c r="CY29" i="74" s="1"/>
  <c r="DA59" i="74"/>
  <c r="DC59" i="74" s="1"/>
  <c r="CW29" i="74"/>
  <c r="DA89" i="74"/>
  <c r="CS29" i="74"/>
  <c r="DK7" i="74"/>
  <c r="DJ7" i="74"/>
  <c r="DA88" i="74"/>
  <c r="DC88" i="74" s="1"/>
  <c r="CW28" i="74"/>
  <c r="CS28" i="74"/>
  <c r="DA58" i="74"/>
  <c r="DC58" i="74" s="1"/>
  <c r="DJ14" i="74"/>
  <c r="DK14" i="74"/>
  <c r="DM14" i="74" s="1"/>
  <c r="DN14" i="74" s="1"/>
  <c r="DO14" i="74" s="1"/>
  <c r="DK15" i="74"/>
  <c r="DJ15" i="74"/>
  <c r="DA57" i="74"/>
  <c r="DA87" i="74"/>
  <c r="CS27" i="74"/>
  <c r="CW27" i="74"/>
  <c r="DJ10" i="74"/>
  <c r="DK10" i="74"/>
  <c r="DM10" i="74" s="1"/>
  <c r="DN10" i="74" s="1"/>
  <c r="DK9" i="74"/>
  <c r="DM9" i="74" s="1"/>
  <c r="DN9" i="74" s="1"/>
  <c r="DJ9" i="74"/>
  <c r="DJ11" i="74"/>
  <c r="DK11" i="74"/>
  <c r="DM11" i="74" s="1"/>
  <c r="DN11" i="74" s="1"/>
  <c r="DO11" i="74" s="1"/>
  <c r="DA60" i="74"/>
  <c r="DC60" i="74" s="1"/>
  <c r="DA90" i="74"/>
  <c r="DC90" i="74" s="1"/>
  <c r="CT30" i="74"/>
  <c r="CX30" i="74" s="1"/>
  <c r="CW30" i="74"/>
  <c r="CS30" i="74"/>
  <c r="DJ13" i="74"/>
  <c r="DK13" i="74"/>
  <c r="DM13" i="74" s="1"/>
  <c r="DN13" i="74" s="1"/>
  <c r="DJ8" i="74"/>
  <c r="DK8" i="74"/>
  <c r="CY110" i="68"/>
  <c r="DN77" i="75"/>
  <c r="DP75" i="75"/>
  <c r="DP68" i="75"/>
  <c r="DO68" i="75"/>
  <c r="DO69" i="75"/>
  <c r="DP69" i="75"/>
  <c r="DO73" i="75"/>
  <c r="DP73" i="75"/>
  <c r="DT77" i="75"/>
  <c r="DE87" i="75"/>
  <c r="DE89" i="75"/>
  <c r="CQ110" i="74"/>
  <c r="DI97" i="74" s="1"/>
  <c r="CQ110" i="68"/>
  <c r="DI103" i="68" s="1"/>
  <c r="DD88" i="75"/>
  <c r="DU38" i="75"/>
  <c r="DV38" i="75" s="1"/>
  <c r="DT38" i="75"/>
  <c r="DO14" i="75"/>
  <c r="DP14" i="75"/>
  <c r="DO11" i="75"/>
  <c r="DP11" i="75"/>
  <c r="DM40" i="75"/>
  <c r="DN40" i="75" s="1"/>
  <c r="DT17" i="75"/>
  <c r="DL38" i="75"/>
  <c r="DM39" i="75"/>
  <c r="DN39" i="75" s="1"/>
  <c r="DU41" i="75"/>
  <c r="DV41" i="75" s="1"/>
  <c r="DT41" i="75"/>
  <c r="DM45" i="75"/>
  <c r="DN45" i="75" s="1"/>
  <c r="DP9" i="75"/>
  <c r="DM44" i="75"/>
  <c r="DN44" i="75" s="1"/>
  <c r="DU42" i="75"/>
  <c r="DV42" i="75" s="1"/>
  <c r="DT42" i="75"/>
  <c r="CU60" i="75"/>
  <c r="CY60" i="75" s="1"/>
  <c r="DB58" i="75"/>
  <c r="DU46" i="75"/>
  <c r="DV46" i="75" s="1"/>
  <c r="DT46" i="75"/>
  <c r="DU44" i="75"/>
  <c r="DV44" i="75" s="1"/>
  <c r="DT44" i="75"/>
  <c r="DT39" i="75"/>
  <c r="DU39" i="75"/>
  <c r="DV39" i="75" s="1"/>
  <c r="DU37" i="75"/>
  <c r="DV37" i="75" s="1"/>
  <c r="DM51" i="75"/>
  <c r="DT37" i="75"/>
  <c r="DI102" i="75"/>
  <c r="DI101" i="75"/>
  <c r="DI99" i="75"/>
  <c r="DI103" i="75"/>
  <c r="DI97" i="75"/>
  <c r="DI105" i="75"/>
  <c r="DI98" i="75"/>
  <c r="DI100" i="75"/>
  <c r="DI96" i="75"/>
  <c r="DI104" i="75"/>
  <c r="CR118" i="75"/>
  <c r="CR119" i="75"/>
  <c r="CR116" i="75"/>
  <c r="CU110" i="75"/>
  <c r="CR117" i="75"/>
  <c r="DM38" i="75"/>
  <c r="DN38" i="75" s="1"/>
  <c r="DO37" i="75"/>
  <c r="DP37" i="75"/>
  <c r="DU40" i="75"/>
  <c r="DV40" i="75" s="1"/>
  <c r="DT40" i="75"/>
  <c r="DE57" i="75"/>
  <c r="DC57" i="75"/>
  <c r="DD57" i="75"/>
  <c r="DO43" i="75"/>
  <c r="DP43" i="75"/>
  <c r="DM46" i="75"/>
  <c r="DN46" i="75" s="1"/>
  <c r="DO7" i="75"/>
  <c r="DO17" i="75" s="1"/>
  <c r="DH18" i="75" s="1"/>
  <c r="DN17" i="75"/>
  <c r="DL39" i="75"/>
  <c r="DM41" i="75"/>
  <c r="DN41" i="75" s="1"/>
  <c r="DP41" i="75" s="1"/>
  <c r="DU43" i="75"/>
  <c r="DV43" i="75" s="1"/>
  <c r="DT43" i="75"/>
  <c r="DB60" i="75"/>
  <c r="DL45" i="75"/>
  <c r="DU45" i="75"/>
  <c r="DV45" i="75" s="1"/>
  <c r="DT45" i="75"/>
  <c r="DL44" i="75"/>
  <c r="DM42" i="75"/>
  <c r="DN42" i="75" s="1"/>
  <c r="DP7" i="75"/>
  <c r="DI102" i="68"/>
  <c r="DJ41" i="68"/>
  <c r="DL41" i="68" s="1"/>
  <c r="DK41" i="68"/>
  <c r="DK46" i="68"/>
  <c r="DJ46" i="68"/>
  <c r="CW59" i="68"/>
  <c r="CS59" i="68"/>
  <c r="CT59" i="68" s="1"/>
  <c r="CX59" i="68" s="1"/>
  <c r="CW57" i="68"/>
  <c r="CS57" i="68"/>
  <c r="CU57" i="68" s="1"/>
  <c r="CY57" i="68" s="1"/>
  <c r="DJ45" i="68"/>
  <c r="DL45" i="68" s="1"/>
  <c r="DK45" i="68"/>
  <c r="DK44" i="68"/>
  <c r="DJ44" i="68"/>
  <c r="DL44" i="68" s="1"/>
  <c r="CP81" i="68"/>
  <c r="CY81" i="68" s="1"/>
  <c r="CY21" i="68"/>
  <c r="DA110" i="68"/>
  <c r="DB110" i="68" s="1"/>
  <c r="DA81" i="68"/>
  <c r="DB81" i="68" s="1"/>
  <c r="DA51" i="68"/>
  <c r="DB51" i="68" s="1"/>
  <c r="CT21" i="68"/>
  <c r="CQ21" i="68"/>
  <c r="CW60" i="68"/>
  <c r="CS60" i="68"/>
  <c r="CU60" i="68" s="1"/>
  <c r="CY60" i="68" s="1"/>
  <c r="DJ38" i="68"/>
  <c r="DL38" i="68" s="1"/>
  <c r="DK38" i="68"/>
  <c r="DJ39" i="68"/>
  <c r="DK39" i="68"/>
  <c r="DM39" i="68" s="1"/>
  <c r="DN39" i="68" s="1"/>
  <c r="DJ40" i="68"/>
  <c r="DK40" i="68"/>
  <c r="DM40" i="68" s="1"/>
  <c r="DN40" i="68" s="1"/>
  <c r="DL40" i="68"/>
  <c r="DP40" i="68" s="1"/>
  <c r="CW58" i="68"/>
  <c r="CS58" i="68"/>
  <c r="CU58" i="68" s="1"/>
  <c r="CY58" i="68" s="1"/>
  <c r="DJ42" i="68"/>
  <c r="DL42" i="68" s="1"/>
  <c r="DK42" i="68"/>
  <c r="DK37" i="68"/>
  <c r="DJ37" i="68"/>
  <c r="DK43" i="68"/>
  <c r="DJ43" i="68"/>
  <c r="DN47" i="74"/>
  <c r="DP69" i="74"/>
  <c r="DO69" i="74"/>
  <c r="DP68" i="74"/>
  <c r="DO68" i="74"/>
  <c r="DO13" i="74"/>
  <c r="DO46" i="74"/>
  <c r="DP46" i="74"/>
  <c r="DP39" i="74"/>
  <c r="DP76" i="74"/>
  <c r="DO76" i="74"/>
  <c r="DP67" i="74"/>
  <c r="DO67" i="74"/>
  <c r="DN77" i="74"/>
  <c r="DP75" i="74"/>
  <c r="DO43" i="74"/>
  <c r="DP43" i="74"/>
  <c r="DI101" i="74"/>
  <c r="DT77" i="74"/>
  <c r="DP45" i="74"/>
  <c r="DO45" i="74"/>
  <c r="DO47" i="74" s="1"/>
  <c r="DH48" i="74" s="1"/>
  <c r="DO9" i="74"/>
  <c r="DO73" i="74"/>
  <c r="DP73" i="74"/>
  <c r="DP47" i="74"/>
  <c r="DL48" i="74" s="1"/>
  <c r="DR44" i="74" s="1"/>
  <c r="DO71" i="74"/>
  <c r="DP71" i="74"/>
  <c r="DT47" i="74"/>
  <c r="CR116" i="74" l="1"/>
  <c r="DI102" i="74"/>
  <c r="DJ102" i="74" s="1"/>
  <c r="DT8" i="74"/>
  <c r="DU8" i="74"/>
  <c r="DV8" i="74" s="1"/>
  <c r="DL8" i="74"/>
  <c r="DB89" i="74"/>
  <c r="CT29" i="74"/>
  <c r="CX29" i="74" s="1"/>
  <c r="DB59" i="74"/>
  <c r="DT13" i="74"/>
  <c r="DU13" i="74"/>
  <c r="DV13" i="74" s="1"/>
  <c r="DL9" i="74"/>
  <c r="DP9" i="74" s="1"/>
  <c r="DT9" i="74"/>
  <c r="DU9" i="74"/>
  <c r="DV9" i="74" s="1"/>
  <c r="DL15" i="74"/>
  <c r="DT15" i="74"/>
  <c r="DU15" i="74"/>
  <c r="DV15" i="74" s="1"/>
  <c r="DL7" i="74"/>
  <c r="DU7" i="74"/>
  <c r="DV7" i="74" s="1"/>
  <c r="DT7" i="74"/>
  <c r="DM21" i="74"/>
  <c r="DM16" i="74"/>
  <c r="DN16" i="74" s="1"/>
  <c r="DO10" i="74"/>
  <c r="DC87" i="74"/>
  <c r="DD87" i="74"/>
  <c r="DM8" i="74"/>
  <c r="DN8" i="74" s="1"/>
  <c r="DO8" i="74" s="1"/>
  <c r="DB60" i="74"/>
  <c r="DB90" i="74"/>
  <c r="CU30" i="74"/>
  <c r="CY30" i="74" s="1"/>
  <c r="DB87" i="74"/>
  <c r="DE87" i="74" s="1"/>
  <c r="CU27" i="74"/>
  <c r="CY27" i="74" s="1"/>
  <c r="CT27" i="74"/>
  <c r="CX27" i="74" s="1"/>
  <c r="DB57" i="74"/>
  <c r="DM15" i="74"/>
  <c r="DN15" i="74" s="1"/>
  <c r="CT28" i="74"/>
  <c r="CX28" i="74" s="1"/>
  <c r="CU28" i="74"/>
  <c r="CY28" i="74" s="1"/>
  <c r="DB58" i="74"/>
  <c r="DB88" i="74"/>
  <c r="DM7" i="74"/>
  <c r="DN7" i="74" s="1"/>
  <c r="DL12" i="74"/>
  <c r="DP12" i="74" s="1"/>
  <c r="DU12" i="74"/>
  <c r="DV12" i="74" s="1"/>
  <c r="DT12" i="74"/>
  <c r="DO12" i="74"/>
  <c r="DL11" i="74"/>
  <c r="DT11" i="74"/>
  <c r="DU11" i="74"/>
  <c r="DV11" i="74" s="1"/>
  <c r="DL10" i="74"/>
  <c r="DP10" i="74" s="1"/>
  <c r="DT10" i="74"/>
  <c r="DU10" i="74"/>
  <c r="DV10" i="74" s="1"/>
  <c r="DC57" i="74"/>
  <c r="DD57" i="74"/>
  <c r="DE57" i="74"/>
  <c r="DU14" i="74"/>
  <c r="DV14" i="74" s="1"/>
  <c r="DT14" i="74"/>
  <c r="DL14" i="74"/>
  <c r="DP14" i="74" s="1"/>
  <c r="DC89" i="74"/>
  <c r="DD89" i="74"/>
  <c r="DE89" i="74"/>
  <c r="DL16" i="74"/>
  <c r="DT16" i="74"/>
  <c r="DU16" i="74"/>
  <c r="DV16" i="74" s="1"/>
  <c r="DL13" i="74"/>
  <c r="DP13" i="74" s="1"/>
  <c r="CR118" i="68"/>
  <c r="DI105" i="68"/>
  <c r="DI99" i="68"/>
  <c r="DJ99" i="68" s="1"/>
  <c r="DO77" i="75"/>
  <c r="DH78" i="75" s="1"/>
  <c r="DQ68" i="75" s="1"/>
  <c r="DN81" i="75"/>
  <c r="DO81" i="75"/>
  <c r="DP77" i="75"/>
  <c r="DL78" i="75" s="1"/>
  <c r="DQ75" i="75"/>
  <c r="DI105" i="74"/>
  <c r="DK105" i="74" s="1"/>
  <c r="CU110" i="74"/>
  <c r="DI100" i="74"/>
  <c r="DK100" i="74" s="1"/>
  <c r="DI99" i="74"/>
  <c r="CR117" i="74"/>
  <c r="CS117" i="74" s="1"/>
  <c r="DB117" i="74" s="1"/>
  <c r="CR118" i="74"/>
  <c r="DA118" i="74" s="1"/>
  <c r="DI96" i="74"/>
  <c r="DJ96" i="74" s="1"/>
  <c r="DI98" i="74"/>
  <c r="DI104" i="74"/>
  <c r="DK104" i="74" s="1"/>
  <c r="CR119" i="74"/>
  <c r="CS119" i="74" s="1"/>
  <c r="DB119" i="74" s="1"/>
  <c r="DI103" i="74"/>
  <c r="DJ103" i="74" s="1"/>
  <c r="CR119" i="68"/>
  <c r="CW119" i="68" s="1"/>
  <c r="DI96" i="68"/>
  <c r="DK96" i="68" s="1"/>
  <c r="DI104" i="68"/>
  <c r="DJ104" i="68" s="1"/>
  <c r="CR117" i="68"/>
  <c r="CU110" i="68"/>
  <c r="DI98" i="68"/>
  <c r="DJ98" i="68" s="1"/>
  <c r="DI101" i="68"/>
  <c r="DK101" i="68" s="1"/>
  <c r="CR116" i="68"/>
  <c r="CW116" i="68" s="1"/>
  <c r="DI100" i="68"/>
  <c r="DK100" i="68" s="1"/>
  <c r="DI97" i="68"/>
  <c r="DK97" i="68" s="1"/>
  <c r="DQ13" i="75"/>
  <c r="DQ8" i="75"/>
  <c r="DQ9" i="75"/>
  <c r="DQ12" i="75"/>
  <c r="DQ15" i="75"/>
  <c r="DQ10" i="75"/>
  <c r="DQ16" i="75"/>
  <c r="DQ11" i="75"/>
  <c r="DQ14" i="75"/>
  <c r="DQ7" i="75"/>
  <c r="DQ17" i="75" s="1"/>
  <c r="DI21" i="75" s="1"/>
  <c r="DJ21" i="75" s="1"/>
  <c r="DD60" i="75"/>
  <c r="DE60" i="75"/>
  <c r="DK96" i="75"/>
  <c r="DJ96" i="75"/>
  <c r="DO40" i="75"/>
  <c r="DP40" i="75"/>
  <c r="DP17" i="75"/>
  <c r="DL18" i="75" s="1"/>
  <c r="DS9" i="75" s="1"/>
  <c r="DN47" i="75"/>
  <c r="DJ102" i="75"/>
  <c r="DK102" i="75"/>
  <c r="DO38" i="75"/>
  <c r="DP38" i="75"/>
  <c r="DP47" i="75" s="1"/>
  <c r="DL48" i="75" s="1"/>
  <c r="CW119" i="75"/>
  <c r="CS119" i="75"/>
  <c r="DB119" i="75" s="1"/>
  <c r="DA119" i="75"/>
  <c r="DK100" i="75"/>
  <c r="DJ100" i="75"/>
  <c r="DK103" i="75"/>
  <c r="DJ103" i="75"/>
  <c r="DT47" i="75"/>
  <c r="DO39" i="75"/>
  <c r="DP39" i="75"/>
  <c r="DO42" i="75"/>
  <c r="CW116" i="75"/>
  <c r="CS116" i="75"/>
  <c r="DA116" i="75"/>
  <c r="DJ97" i="75"/>
  <c r="DK97" i="75"/>
  <c r="DO46" i="75"/>
  <c r="DP46" i="75"/>
  <c r="DA117" i="75"/>
  <c r="CW117" i="75"/>
  <c r="CS117" i="75"/>
  <c r="DB117" i="75" s="1"/>
  <c r="CW118" i="75"/>
  <c r="CS118" i="75"/>
  <c r="CT118" i="75" s="1"/>
  <c r="CX118" i="75" s="1"/>
  <c r="DA118" i="75"/>
  <c r="DK98" i="75"/>
  <c r="DJ98" i="75"/>
  <c r="DJ99" i="75"/>
  <c r="DK99" i="75"/>
  <c r="DP45" i="75"/>
  <c r="DO45" i="75"/>
  <c r="DO41" i="75"/>
  <c r="DO47" i="75" s="1"/>
  <c r="DH48" i="75" s="1"/>
  <c r="DP42" i="75"/>
  <c r="DJ104" i="75"/>
  <c r="DL104" i="75" s="1"/>
  <c r="DK104" i="75"/>
  <c r="DK105" i="75"/>
  <c r="DJ105" i="75"/>
  <c r="DK101" i="75"/>
  <c r="DL101" i="75" s="1"/>
  <c r="DJ101" i="75"/>
  <c r="DE58" i="75"/>
  <c r="DD58" i="75"/>
  <c r="DO44" i="75"/>
  <c r="DP44" i="75"/>
  <c r="DN21" i="75"/>
  <c r="DO21" i="75"/>
  <c r="DU37" i="68"/>
  <c r="DV37" i="68" s="1"/>
  <c r="DM51" i="68"/>
  <c r="DT37" i="68"/>
  <c r="DO39" i="68"/>
  <c r="DL43" i="68"/>
  <c r="DU43" i="68"/>
  <c r="DV43" i="68" s="1"/>
  <c r="DT43" i="68"/>
  <c r="DM37" i="68"/>
  <c r="DN37" i="68" s="1"/>
  <c r="DM46" i="68"/>
  <c r="DN46" i="68" s="1"/>
  <c r="DM44" i="68"/>
  <c r="DN44" i="68" s="1"/>
  <c r="DM43" i="68"/>
  <c r="DN43" i="68" s="1"/>
  <c r="DU40" i="68"/>
  <c r="DV40" i="68" s="1"/>
  <c r="DT40" i="68"/>
  <c r="CT81" i="68"/>
  <c r="CQ81" i="68"/>
  <c r="CT57" i="68"/>
  <c r="CX57" i="68" s="1"/>
  <c r="CU59" i="68"/>
  <c r="CY59" i="68" s="1"/>
  <c r="CW117" i="68"/>
  <c r="CS117" i="68"/>
  <c r="CU117" i="68" s="1"/>
  <c r="CY117" i="68" s="1"/>
  <c r="DO40" i="68"/>
  <c r="DU39" i="68"/>
  <c r="DV39" i="68" s="1"/>
  <c r="DT39" i="68"/>
  <c r="DL37" i="68"/>
  <c r="DM42" i="68"/>
  <c r="DN42" i="68" s="1"/>
  <c r="CT58" i="68"/>
  <c r="CX58" i="68" s="1"/>
  <c r="DL39" i="68"/>
  <c r="DP39" i="68" s="1"/>
  <c r="DM38" i="68"/>
  <c r="DN38" i="68" s="1"/>
  <c r="CT60" i="68"/>
  <c r="CX60" i="68" s="1"/>
  <c r="DM45" i="68"/>
  <c r="DN45" i="68" s="1"/>
  <c r="DU46" i="68"/>
  <c r="DV46" i="68" s="1"/>
  <c r="DT46" i="68"/>
  <c r="DM41" i="68"/>
  <c r="DN41" i="68" s="1"/>
  <c r="DJ103" i="68"/>
  <c r="DK103" i="68"/>
  <c r="DU42" i="68"/>
  <c r="DV42" i="68" s="1"/>
  <c r="DT42" i="68"/>
  <c r="DT38" i="68"/>
  <c r="DU38" i="68"/>
  <c r="DV38" i="68" s="1"/>
  <c r="DI13" i="68"/>
  <c r="DI10" i="68"/>
  <c r="DI14" i="68"/>
  <c r="DI9" i="68"/>
  <c r="DI12" i="68"/>
  <c r="DI15" i="68"/>
  <c r="DI8" i="68"/>
  <c r="DI11" i="68"/>
  <c r="DI7" i="68"/>
  <c r="DI16" i="68"/>
  <c r="CR30" i="68"/>
  <c r="CR27" i="68"/>
  <c r="CU21" i="68"/>
  <c r="CR28" i="68"/>
  <c r="CR29" i="68"/>
  <c r="DU44" i="68"/>
  <c r="DV44" i="68" s="1"/>
  <c r="DT44" i="68"/>
  <c r="DU45" i="68"/>
  <c r="DV45" i="68" s="1"/>
  <c r="DT45" i="68"/>
  <c r="DL46" i="68"/>
  <c r="DU41" i="68"/>
  <c r="DV41" i="68" s="1"/>
  <c r="DT41" i="68"/>
  <c r="CW118" i="68"/>
  <c r="CS118" i="68"/>
  <c r="CU118" i="68" s="1"/>
  <c r="CY118" i="68" s="1"/>
  <c r="DK105" i="68"/>
  <c r="DJ105" i="68"/>
  <c r="DK102" i="68"/>
  <c r="DJ102" i="68"/>
  <c r="DK99" i="68"/>
  <c r="DS39" i="74"/>
  <c r="DQ38" i="74"/>
  <c r="DS44" i="74"/>
  <c r="DS41" i="74"/>
  <c r="DQ37" i="74"/>
  <c r="DS40" i="74"/>
  <c r="DQ42" i="74"/>
  <c r="DQ44" i="74"/>
  <c r="DQ40" i="74"/>
  <c r="DS42" i="74"/>
  <c r="DQ39" i="74"/>
  <c r="DQ41" i="74"/>
  <c r="DS37" i="74"/>
  <c r="DS38" i="74"/>
  <c r="DQ43" i="74"/>
  <c r="DQ46" i="74"/>
  <c r="DS46" i="74"/>
  <c r="DS43" i="74"/>
  <c r="DS45" i="74"/>
  <c r="DQ45" i="74"/>
  <c r="DK102" i="74"/>
  <c r="DJ101" i="74"/>
  <c r="DK101" i="74"/>
  <c r="DR39" i="74"/>
  <c r="CW116" i="74"/>
  <c r="CS116" i="74"/>
  <c r="DB116" i="74" s="1"/>
  <c r="DA116" i="74"/>
  <c r="DN51" i="74"/>
  <c r="DO51" i="74"/>
  <c r="DJ105" i="74"/>
  <c r="DJ100" i="74"/>
  <c r="DJ99" i="74"/>
  <c r="DK99" i="74"/>
  <c r="CW118" i="74"/>
  <c r="CS118" i="74"/>
  <c r="DB118" i="74" s="1"/>
  <c r="DK96" i="74"/>
  <c r="DJ98" i="74"/>
  <c r="DK98" i="74"/>
  <c r="DR43" i="74"/>
  <c r="DO77" i="74"/>
  <c r="DH78" i="74" s="1"/>
  <c r="DN81" i="74"/>
  <c r="DO81" i="74"/>
  <c r="DY47" i="74"/>
  <c r="DR40" i="74"/>
  <c r="DR42" i="74"/>
  <c r="DR37" i="74"/>
  <c r="DR38" i="74"/>
  <c r="DR41" i="74"/>
  <c r="DR45" i="74"/>
  <c r="CW119" i="74"/>
  <c r="DK103" i="74"/>
  <c r="DJ97" i="74"/>
  <c r="DK97" i="74"/>
  <c r="DP77" i="74"/>
  <c r="DL78" i="74" s="1"/>
  <c r="DR46" i="74"/>
  <c r="CS116" i="68" l="1"/>
  <c r="CT116" i="68" s="1"/>
  <c r="CX116" i="68" s="1"/>
  <c r="DA119" i="74"/>
  <c r="DL100" i="75"/>
  <c r="CW117" i="74"/>
  <c r="DS69" i="75"/>
  <c r="DJ101" i="68"/>
  <c r="DQ71" i="75"/>
  <c r="DM102" i="75"/>
  <c r="DN102" i="75" s="1"/>
  <c r="DS67" i="75"/>
  <c r="DQ72" i="75"/>
  <c r="DQ76" i="75"/>
  <c r="DQ73" i="75"/>
  <c r="DE60" i="74"/>
  <c r="DD60" i="74"/>
  <c r="DP11" i="74"/>
  <c r="DP8" i="74"/>
  <c r="DO7" i="74"/>
  <c r="DP7" i="74"/>
  <c r="DN17" i="74"/>
  <c r="DD88" i="74"/>
  <c r="DE88" i="74"/>
  <c r="DP15" i="74"/>
  <c r="DO15" i="74"/>
  <c r="DT17" i="74"/>
  <c r="DE59" i="74"/>
  <c r="DD59" i="74"/>
  <c r="DE58" i="74"/>
  <c r="DD58" i="74"/>
  <c r="DE90" i="74"/>
  <c r="DD90" i="74"/>
  <c r="DO16" i="74"/>
  <c r="DP16" i="74"/>
  <c r="DP17" i="74" s="1"/>
  <c r="DL18" i="74" s="1"/>
  <c r="DJ97" i="68"/>
  <c r="DJ96" i="68"/>
  <c r="DL96" i="68" s="1"/>
  <c r="DK104" i="68"/>
  <c r="DL104" i="68" s="1"/>
  <c r="DM99" i="68"/>
  <c r="DN99" i="68" s="1"/>
  <c r="DM105" i="68"/>
  <c r="DN105" i="68" s="1"/>
  <c r="DJ100" i="68"/>
  <c r="DL100" i="68" s="1"/>
  <c r="CU116" i="68"/>
  <c r="CY116" i="68" s="1"/>
  <c r="DS70" i="75"/>
  <c r="DS75" i="75"/>
  <c r="DS76" i="75"/>
  <c r="DS68" i="75"/>
  <c r="DQ69" i="75"/>
  <c r="DQ70" i="75"/>
  <c r="DQ74" i="75"/>
  <c r="DQ67" i="75"/>
  <c r="DR68" i="75"/>
  <c r="DR71" i="75"/>
  <c r="DS72" i="75"/>
  <c r="DR72" i="75"/>
  <c r="DR69" i="75"/>
  <c r="DR67" i="75"/>
  <c r="DY77" i="75"/>
  <c r="DR76" i="75"/>
  <c r="DR70" i="75"/>
  <c r="DR74" i="75"/>
  <c r="DR75" i="75"/>
  <c r="DR73" i="75"/>
  <c r="DS74" i="75"/>
  <c r="DS73" i="75"/>
  <c r="DS71" i="75"/>
  <c r="DL97" i="75"/>
  <c r="DK98" i="68"/>
  <c r="DM98" i="68" s="1"/>
  <c r="DN98" i="68" s="1"/>
  <c r="DO98" i="68" s="1"/>
  <c r="DL97" i="68"/>
  <c r="DL99" i="68"/>
  <c r="DJ104" i="74"/>
  <c r="DM104" i="74" s="1"/>
  <c r="DN104" i="74" s="1"/>
  <c r="DA117" i="74"/>
  <c r="DC117" i="74" s="1"/>
  <c r="DL98" i="74"/>
  <c r="CT119" i="74"/>
  <c r="CX119" i="74" s="1"/>
  <c r="CU117" i="74"/>
  <c r="CY117" i="74" s="1"/>
  <c r="DL101" i="74"/>
  <c r="DL97" i="74"/>
  <c r="DM96" i="74"/>
  <c r="DN96" i="74" s="1"/>
  <c r="DO96" i="74" s="1"/>
  <c r="DL96" i="74"/>
  <c r="DP96" i="74" s="1"/>
  <c r="CT116" i="74"/>
  <c r="CX116" i="74" s="1"/>
  <c r="DM103" i="74"/>
  <c r="DN103" i="74" s="1"/>
  <c r="DO103" i="74" s="1"/>
  <c r="DL105" i="68"/>
  <c r="CS119" i="68"/>
  <c r="CU119" i="68" s="1"/>
  <c r="CY119" i="68" s="1"/>
  <c r="CT118" i="68"/>
  <c r="CX118" i="68" s="1"/>
  <c r="DL101" i="68"/>
  <c r="DL102" i="68"/>
  <c r="DL99" i="75"/>
  <c r="CT117" i="75"/>
  <c r="CX117" i="75" s="1"/>
  <c r="DM103" i="75"/>
  <c r="DN103" i="75" s="1"/>
  <c r="CU117" i="75"/>
  <c r="CY117" i="75" s="1"/>
  <c r="DR45" i="75"/>
  <c r="DY47" i="75"/>
  <c r="DR37" i="75"/>
  <c r="DR43" i="75"/>
  <c r="DR40" i="75"/>
  <c r="DR41" i="75"/>
  <c r="DR44" i="75"/>
  <c r="DR42" i="75"/>
  <c r="DR38" i="75"/>
  <c r="DR39" i="75"/>
  <c r="DR46" i="75"/>
  <c r="DS37" i="75"/>
  <c r="DQ37" i="75"/>
  <c r="DS43" i="75"/>
  <c r="DQ43" i="75"/>
  <c r="DQ40" i="75"/>
  <c r="DQ38" i="75"/>
  <c r="DS39" i="75"/>
  <c r="DQ41" i="75"/>
  <c r="DS44" i="75"/>
  <c r="DS38" i="75"/>
  <c r="DQ39" i="75"/>
  <c r="DQ42" i="75"/>
  <c r="DQ46" i="75"/>
  <c r="DQ45" i="75"/>
  <c r="DQ44" i="75"/>
  <c r="DS45" i="75"/>
  <c r="DS41" i="75"/>
  <c r="DS42" i="75"/>
  <c r="DS46" i="75"/>
  <c r="DS40" i="75"/>
  <c r="DM105" i="75"/>
  <c r="DN105" i="75" s="1"/>
  <c r="DL98" i="75"/>
  <c r="DU98" i="75"/>
  <c r="DV98" i="75" s="1"/>
  <c r="DT98" i="75"/>
  <c r="DO103" i="75"/>
  <c r="DC119" i="75"/>
  <c r="DE119" i="75"/>
  <c r="DD119" i="75"/>
  <c r="DO102" i="75"/>
  <c r="DU96" i="75"/>
  <c r="DV96" i="75" s="1"/>
  <c r="DM110" i="75"/>
  <c r="DT96" i="75"/>
  <c r="CT116" i="75"/>
  <c r="CX116" i="75" s="1"/>
  <c r="DB116" i="75"/>
  <c r="DE116" i="75" s="1"/>
  <c r="DU102" i="75"/>
  <c r="DV102" i="75" s="1"/>
  <c r="DT102" i="75"/>
  <c r="DR8" i="75"/>
  <c r="DR15" i="75"/>
  <c r="DR13" i="75"/>
  <c r="DR16" i="75"/>
  <c r="DR12" i="75"/>
  <c r="DR9" i="75"/>
  <c r="DR7" i="75"/>
  <c r="DR11" i="75"/>
  <c r="DR10" i="75"/>
  <c r="DR14" i="75"/>
  <c r="DM96" i="75"/>
  <c r="DN96" i="75" s="1"/>
  <c r="DS14" i="75"/>
  <c r="DS13" i="75"/>
  <c r="DS12" i="75"/>
  <c r="DL105" i="75"/>
  <c r="DU105" i="75"/>
  <c r="DV105" i="75" s="1"/>
  <c r="DT105" i="75"/>
  <c r="DC116" i="75"/>
  <c r="DU101" i="75"/>
  <c r="DV101" i="75" s="1"/>
  <c r="DT101" i="75"/>
  <c r="DM98" i="75"/>
  <c r="DN98" i="75" s="1"/>
  <c r="DM101" i="75"/>
  <c r="DN101" i="75" s="1"/>
  <c r="DP101" i="75" s="1"/>
  <c r="DM104" i="75"/>
  <c r="DN104" i="75" s="1"/>
  <c r="DM99" i="75"/>
  <c r="DN99" i="75" s="1"/>
  <c r="DC118" i="75"/>
  <c r="DC117" i="75"/>
  <c r="DE117" i="75"/>
  <c r="DD117" i="75"/>
  <c r="DM97" i="75"/>
  <c r="DN97" i="75" s="1"/>
  <c r="CU116" i="75"/>
  <c r="CY116" i="75" s="1"/>
  <c r="DO51" i="75"/>
  <c r="DN51" i="75"/>
  <c r="DU100" i="75"/>
  <c r="DV100" i="75" s="1"/>
  <c r="DT100" i="75"/>
  <c r="CT119" i="75"/>
  <c r="CX119" i="75" s="1"/>
  <c r="DS7" i="75"/>
  <c r="DS16" i="75"/>
  <c r="DS8" i="75"/>
  <c r="DU104" i="75"/>
  <c r="DV104" i="75" s="1"/>
  <c r="DT104" i="75"/>
  <c r="DU99" i="75"/>
  <c r="DV99" i="75" s="1"/>
  <c r="DT99" i="75"/>
  <c r="CU118" i="75"/>
  <c r="CY118" i="75" s="1"/>
  <c r="DB118" i="75"/>
  <c r="DE118" i="75" s="1"/>
  <c r="DT97" i="75"/>
  <c r="DU97" i="75"/>
  <c r="DV97" i="75" s="1"/>
  <c r="DL103" i="75"/>
  <c r="DU103" i="75"/>
  <c r="DV103" i="75" s="1"/>
  <c r="DT103" i="75"/>
  <c r="DM100" i="75"/>
  <c r="DN100" i="75" s="1"/>
  <c r="CU119" i="75"/>
  <c r="CY119" i="75" s="1"/>
  <c r="DL102" i="75"/>
  <c r="DL96" i="75"/>
  <c r="DS11" i="75"/>
  <c r="DS15" i="75"/>
  <c r="DS10" i="75"/>
  <c r="DU105" i="68"/>
  <c r="DV105" i="68" s="1"/>
  <c r="DT105" i="68"/>
  <c r="CW29" i="68"/>
  <c r="DA118" i="68"/>
  <c r="DA59" i="68"/>
  <c r="CS29" i="68"/>
  <c r="DA60" i="68"/>
  <c r="CW30" i="68"/>
  <c r="DA119" i="68"/>
  <c r="CU30" i="68"/>
  <c r="CY30" i="68" s="1"/>
  <c r="CT30" i="68"/>
  <c r="CX30" i="68" s="1"/>
  <c r="CS30" i="68"/>
  <c r="DK8" i="68"/>
  <c r="DJ8" i="68"/>
  <c r="DL8" i="68" s="1"/>
  <c r="DK14" i="68"/>
  <c r="DM14" i="68" s="1"/>
  <c r="DN14" i="68" s="1"/>
  <c r="DJ14" i="68"/>
  <c r="DL14" i="68"/>
  <c r="DM103" i="68"/>
  <c r="DN103" i="68" s="1"/>
  <c r="DU97" i="68"/>
  <c r="DV97" i="68" s="1"/>
  <c r="DT97" i="68"/>
  <c r="DO41" i="68"/>
  <c r="DP41" i="68"/>
  <c r="DO42" i="68"/>
  <c r="DL98" i="68"/>
  <c r="DP98" i="68" s="1"/>
  <c r="DU98" i="68"/>
  <c r="DV98" i="68" s="1"/>
  <c r="DT98" i="68"/>
  <c r="DM96" i="68"/>
  <c r="DN96" i="68" s="1"/>
  <c r="DU102" i="68"/>
  <c r="DV102" i="68" s="1"/>
  <c r="DT102" i="68"/>
  <c r="DO38" i="68"/>
  <c r="DP38" i="68"/>
  <c r="DU101" i="68"/>
  <c r="DV101" i="68" s="1"/>
  <c r="DT101" i="68"/>
  <c r="DM104" i="68"/>
  <c r="DN104" i="68" s="1"/>
  <c r="DU96" i="68"/>
  <c r="DV96" i="68" s="1"/>
  <c r="DO46" i="68"/>
  <c r="DP46" i="68"/>
  <c r="DO105" i="68"/>
  <c r="DA117" i="68"/>
  <c r="DA58" i="68"/>
  <c r="CW28" i="68"/>
  <c r="CT28" i="68"/>
  <c r="CX28" i="68" s="1"/>
  <c r="CU28" i="68"/>
  <c r="CY28" i="68" s="1"/>
  <c r="CS28" i="68"/>
  <c r="DJ16" i="68"/>
  <c r="DL16" i="68"/>
  <c r="DK16" i="68"/>
  <c r="DM16" i="68" s="1"/>
  <c r="DN16" i="68" s="1"/>
  <c r="DK15" i="68"/>
  <c r="DJ15" i="68"/>
  <c r="DL15" i="68"/>
  <c r="DK10" i="68"/>
  <c r="DM10" i="68" s="1"/>
  <c r="DN10" i="68" s="1"/>
  <c r="DJ10" i="68"/>
  <c r="DU103" i="68"/>
  <c r="DV103" i="68" s="1"/>
  <c r="DT103" i="68"/>
  <c r="DU99" i="68"/>
  <c r="DV99" i="68" s="1"/>
  <c r="DT99" i="68"/>
  <c r="DM102" i="68"/>
  <c r="DN102" i="68" s="1"/>
  <c r="DJ7" i="68"/>
  <c r="DK7" i="68"/>
  <c r="DK12" i="68"/>
  <c r="DM12" i="68" s="1"/>
  <c r="DN12" i="68" s="1"/>
  <c r="DJ12" i="68"/>
  <c r="DL12" i="68" s="1"/>
  <c r="DK13" i="68"/>
  <c r="DJ13" i="68"/>
  <c r="DM97" i="68"/>
  <c r="DN97" i="68" s="1"/>
  <c r="DM101" i="68"/>
  <c r="DN101" i="68" s="1"/>
  <c r="CT117" i="68"/>
  <c r="CX117" i="68" s="1"/>
  <c r="DI70" i="68"/>
  <c r="DI76" i="68"/>
  <c r="DI72" i="68"/>
  <c r="DI68" i="68"/>
  <c r="DI71" i="68"/>
  <c r="DI75" i="68"/>
  <c r="DI69" i="68"/>
  <c r="DI73" i="68"/>
  <c r="DI74" i="68"/>
  <c r="DI67" i="68"/>
  <c r="CR88" i="68"/>
  <c r="CR89" i="68"/>
  <c r="DA89" i="68" s="1"/>
  <c r="CU81" i="68"/>
  <c r="CR87" i="68"/>
  <c r="CR90" i="68"/>
  <c r="DA90" i="68" s="1"/>
  <c r="DO43" i="68"/>
  <c r="DP43" i="68"/>
  <c r="DU104" i="68"/>
  <c r="DV104" i="68" s="1"/>
  <c r="DT104" i="68"/>
  <c r="DP37" i="68"/>
  <c r="DN47" i="68"/>
  <c r="DO37" i="68"/>
  <c r="DP42" i="68"/>
  <c r="DP99" i="68"/>
  <c r="DO99" i="68"/>
  <c r="DA87" i="68"/>
  <c r="CW27" i="68"/>
  <c r="DA57" i="68"/>
  <c r="DA116" i="68"/>
  <c r="CS27" i="68"/>
  <c r="CT27" i="68" s="1"/>
  <c r="CX27" i="68" s="1"/>
  <c r="DK11" i="68"/>
  <c r="DJ11" i="68"/>
  <c r="DK9" i="68"/>
  <c r="DM9" i="68" s="1"/>
  <c r="DN9" i="68" s="1"/>
  <c r="DJ9" i="68"/>
  <c r="DL103" i="68"/>
  <c r="DU100" i="68"/>
  <c r="DV100" i="68" s="1"/>
  <c r="DO45" i="68"/>
  <c r="DP44" i="68"/>
  <c r="DO44" i="68"/>
  <c r="DT47" i="68"/>
  <c r="DP45" i="68"/>
  <c r="DM99" i="74"/>
  <c r="DN99" i="74" s="1"/>
  <c r="DO99" i="74" s="1"/>
  <c r="DM105" i="74"/>
  <c r="DN105" i="74" s="1"/>
  <c r="DO105" i="74" s="1"/>
  <c r="DL102" i="74"/>
  <c r="DM101" i="74"/>
  <c r="DN101" i="74" s="1"/>
  <c r="DO101" i="74" s="1"/>
  <c r="DM100" i="74"/>
  <c r="DN100" i="74" s="1"/>
  <c r="DO100" i="74" s="1"/>
  <c r="DY77" i="74"/>
  <c r="DR72" i="74"/>
  <c r="DR70" i="74"/>
  <c r="DR76" i="74"/>
  <c r="DR71" i="74"/>
  <c r="DR75" i="74"/>
  <c r="DR68" i="74"/>
  <c r="DR74" i="74"/>
  <c r="DR73" i="74"/>
  <c r="DR69" i="74"/>
  <c r="DR67" i="74"/>
  <c r="CU118" i="74"/>
  <c r="CY118" i="74" s="1"/>
  <c r="DU99" i="74"/>
  <c r="DV99" i="74" s="1"/>
  <c r="DT99" i="74"/>
  <c r="DT97" i="74"/>
  <c r="DU97" i="74"/>
  <c r="DV97" i="74" s="1"/>
  <c r="DL103" i="74"/>
  <c r="CU119" i="74"/>
  <c r="CY119" i="74" s="1"/>
  <c r="DR47" i="74"/>
  <c r="DT98" i="74"/>
  <c r="DU98" i="74"/>
  <c r="DV98" i="74" s="1"/>
  <c r="DE118" i="74"/>
  <c r="DC118" i="74"/>
  <c r="DD118" i="74"/>
  <c r="DL99" i="74"/>
  <c r="DL100" i="74"/>
  <c r="DL105" i="74"/>
  <c r="DT102" i="74"/>
  <c r="DU102" i="74"/>
  <c r="DV102" i="74" s="1"/>
  <c r="DD119" i="74"/>
  <c r="DE119" i="74"/>
  <c r="DC119" i="74"/>
  <c r="DM102" i="74"/>
  <c r="DN102" i="74" s="1"/>
  <c r="DM97" i="74"/>
  <c r="DN97" i="74" s="1"/>
  <c r="DU103" i="74"/>
  <c r="DV103" i="74" s="1"/>
  <c r="DT103" i="74"/>
  <c r="DT104" i="74"/>
  <c r="DU104" i="74"/>
  <c r="DV104" i="74" s="1"/>
  <c r="DQ74" i="74"/>
  <c r="DS75" i="74"/>
  <c r="DQ70" i="74"/>
  <c r="DS70" i="74"/>
  <c r="DQ72" i="74"/>
  <c r="DS72" i="74"/>
  <c r="DS74" i="74"/>
  <c r="DQ75" i="74"/>
  <c r="DS69" i="74"/>
  <c r="DQ68" i="74"/>
  <c r="DS67" i="74"/>
  <c r="DS73" i="74"/>
  <c r="DQ71" i="74"/>
  <c r="DS68" i="74"/>
  <c r="DS76" i="74"/>
  <c r="DQ73" i="74"/>
  <c r="DQ69" i="74"/>
  <c r="DQ67" i="74"/>
  <c r="DS71" i="74"/>
  <c r="DQ76" i="74"/>
  <c r="DM98" i="74"/>
  <c r="DN98" i="74" s="1"/>
  <c r="DT96" i="74"/>
  <c r="DU96" i="74"/>
  <c r="DV96" i="74" s="1"/>
  <c r="DM110" i="74"/>
  <c r="CT118" i="74"/>
  <c r="CX118" i="74" s="1"/>
  <c r="CT117" i="74"/>
  <c r="CX117" i="74" s="1"/>
  <c r="DT100" i="74"/>
  <c r="DU100" i="74"/>
  <c r="DV100" i="74" s="1"/>
  <c r="DT105" i="74"/>
  <c r="DU105" i="74"/>
  <c r="DV105" i="74" s="1"/>
  <c r="DD116" i="74"/>
  <c r="DE116" i="74"/>
  <c r="DC116" i="74"/>
  <c r="CU116" i="74"/>
  <c r="CY116" i="74" s="1"/>
  <c r="DU101" i="74"/>
  <c r="DV101" i="74" s="1"/>
  <c r="DT101" i="74"/>
  <c r="DS47" i="74"/>
  <c r="DQ47" i="74"/>
  <c r="DI51" i="74" s="1"/>
  <c r="DJ51" i="74" s="1"/>
  <c r="DP105" i="68" l="1"/>
  <c r="DP101" i="74"/>
  <c r="DP99" i="74"/>
  <c r="DD116" i="75"/>
  <c r="DP102" i="75"/>
  <c r="DQ77" i="75"/>
  <c r="DI81" i="75" s="1"/>
  <c r="DR16" i="74"/>
  <c r="DR13" i="74"/>
  <c r="DR15" i="74"/>
  <c r="DR10" i="74"/>
  <c r="DR9" i="74"/>
  <c r="DR8" i="74"/>
  <c r="DR12" i="74"/>
  <c r="DR11" i="74"/>
  <c r="DR7" i="74"/>
  <c r="DR14" i="74"/>
  <c r="DE117" i="74"/>
  <c r="DO17" i="74"/>
  <c r="DH18" i="74" s="1"/>
  <c r="DD117" i="74"/>
  <c r="DN21" i="74"/>
  <c r="DO21" i="74"/>
  <c r="DM100" i="68"/>
  <c r="DN100" i="68" s="1"/>
  <c r="DO100" i="68" s="1"/>
  <c r="CT119" i="68"/>
  <c r="CX119" i="68" s="1"/>
  <c r="DT96" i="68"/>
  <c r="DM110" i="68"/>
  <c r="DT100" i="68"/>
  <c r="DS77" i="75"/>
  <c r="DR77" i="75"/>
  <c r="DP103" i="74"/>
  <c r="DP105" i="74"/>
  <c r="DO104" i="74"/>
  <c r="DL104" i="74"/>
  <c r="DP104" i="74" s="1"/>
  <c r="DP98" i="75"/>
  <c r="DO98" i="75"/>
  <c r="DP103" i="75"/>
  <c r="DR47" i="75"/>
  <c r="DO100" i="75"/>
  <c r="DP100" i="75"/>
  <c r="DO99" i="75"/>
  <c r="DP99" i="75"/>
  <c r="DP96" i="75"/>
  <c r="DO96" i="75"/>
  <c r="DR17" i="75"/>
  <c r="DS47" i="75"/>
  <c r="DO97" i="75"/>
  <c r="DP97" i="75"/>
  <c r="DD118" i="75"/>
  <c r="DO104" i="75"/>
  <c r="DP104" i="75"/>
  <c r="DN106" i="75"/>
  <c r="DO105" i="75"/>
  <c r="DP105" i="75"/>
  <c r="DQ47" i="75"/>
  <c r="DI51" i="75" s="1"/>
  <c r="DJ51" i="75" s="1"/>
  <c r="DS17" i="75"/>
  <c r="DG21" i="75" s="1"/>
  <c r="DO101" i="75"/>
  <c r="DT106" i="75"/>
  <c r="DC89" i="68"/>
  <c r="DC90" i="68"/>
  <c r="DP12" i="68"/>
  <c r="DO12" i="68"/>
  <c r="DC87" i="68"/>
  <c r="DO101" i="68"/>
  <c r="DP101" i="68"/>
  <c r="DU15" i="68"/>
  <c r="DV15" i="68" s="1"/>
  <c r="DT15" i="68"/>
  <c r="DU9" i="68"/>
  <c r="DV9" i="68" s="1"/>
  <c r="DT9" i="68"/>
  <c r="DM11" i="68"/>
  <c r="DN11" i="68" s="1"/>
  <c r="CW87" i="68"/>
  <c r="CS87" i="68"/>
  <c r="CU87" i="68" s="1"/>
  <c r="CY87" i="68" s="1"/>
  <c r="DK67" i="68"/>
  <c r="DM67" i="68" s="1"/>
  <c r="DN67" i="68" s="1"/>
  <c r="DJ67" i="68"/>
  <c r="DK75" i="68"/>
  <c r="DJ75" i="68"/>
  <c r="DK76" i="68"/>
  <c r="DM76" i="68" s="1"/>
  <c r="DN76" i="68" s="1"/>
  <c r="DJ76" i="68"/>
  <c r="DP100" i="68"/>
  <c r="DM7" i="68"/>
  <c r="DN7" i="68" s="1"/>
  <c r="DU10" i="68"/>
  <c r="DV10" i="68" s="1"/>
  <c r="DT10" i="68"/>
  <c r="DM15" i="68"/>
  <c r="DN15" i="68" s="1"/>
  <c r="DB58" i="68"/>
  <c r="DE58" i="68" s="1"/>
  <c r="DB117" i="68"/>
  <c r="DE117" i="68" s="1"/>
  <c r="DP104" i="68"/>
  <c r="DO104" i="68"/>
  <c r="DT14" i="68"/>
  <c r="DU14" i="68"/>
  <c r="DV14" i="68" s="1"/>
  <c r="DM8" i="68"/>
  <c r="DN8" i="68" s="1"/>
  <c r="CU29" i="68"/>
  <c r="CY29" i="68" s="1"/>
  <c r="DB118" i="68"/>
  <c r="DE118" i="68" s="1"/>
  <c r="DB59" i="68"/>
  <c r="DO9" i="68"/>
  <c r="DB57" i="68"/>
  <c r="DE57" i="68" s="1"/>
  <c r="DB87" i="68"/>
  <c r="DE87" i="68" s="1"/>
  <c r="DB116" i="68"/>
  <c r="DD116" i="68" s="1"/>
  <c r="DC57" i="68"/>
  <c r="DD57" i="68"/>
  <c r="DJ74" i="68"/>
  <c r="DK74" i="68"/>
  <c r="DL74" i="68"/>
  <c r="DK71" i="68"/>
  <c r="DM71" i="68" s="1"/>
  <c r="DN71" i="68" s="1"/>
  <c r="DJ71" i="68"/>
  <c r="DJ70" i="68"/>
  <c r="DK70" i="68"/>
  <c r="DM70" i="68" s="1"/>
  <c r="DN70" i="68" s="1"/>
  <c r="DO97" i="68"/>
  <c r="DP97" i="68"/>
  <c r="DU12" i="68"/>
  <c r="DV12" i="68" s="1"/>
  <c r="DT12" i="68"/>
  <c r="DU7" i="68"/>
  <c r="DV7" i="68" s="1"/>
  <c r="DT7" i="68"/>
  <c r="DO10" i="68"/>
  <c r="DP16" i="68"/>
  <c r="DO16" i="68"/>
  <c r="DC58" i="68"/>
  <c r="DD58" i="68"/>
  <c r="DP14" i="68"/>
  <c r="DO14" i="68"/>
  <c r="DB60" i="68"/>
  <c r="DB119" i="68"/>
  <c r="DD119" i="68" s="1"/>
  <c r="DC119" i="68"/>
  <c r="CT29" i="68"/>
  <c r="CX29" i="68" s="1"/>
  <c r="DC117" i="68"/>
  <c r="DD117" i="68"/>
  <c r="DP103" i="68"/>
  <c r="DO103" i="68"/>
  <c r="DD59" i="68"/>
  <c r="DC59" i="68"/>
  <c r="DE59" i="68"/>
  <c r="DN51" i="68"/>
  <c r="DO51" i="68"/>
  <c r="DU11" i="68"/>
  <c r="DV11" i="68" s="1"/>
  <c r="DT11" i="68"/>
  <c r="CU27" i="68"/>
  <c r="CY27" i="68" s="1"/>
  <c r="CW89" i="68"/>
  <c r="CS89" i="68"/>
  <c r="CU89" i="68" s="1"/>
  <c r="CY89" i="68" s="1"/>
  <c r="DJ73" i="68"/>
  <c r="DL73" i="68" s="1"/>
  <c r="DK73" i="68"/>
  <c r="DK68" i="68"/>
  <c r="DJ68" i="68"/>
  <c r="DL13" i="68"/>
  <c r="DU13" i="68"/>
  <c r="DV13" i="68" s="1"/>
  <c r="DT13" i="68"/>
  <c r="DT17" i="68" s="1"/>
  <c r="DO102" i="68"/>
  <c r="DP102" i="68"/>
  <c r="DL9" i="68"/>
  <c r="DL11" i="68"/>
  <c r="DC116" i="68"/>
  <c r="DP47" i="68"/>
  <c r="DL48" i="68" s="1"/>
  <c r="CW90" i="68"/>
  <c r="CS90" i="68"/>
  <c r="CU90" i="68" s="1"/>
  <c r="CY90" i="68" s="1"/>
  <c r="CW88" i="68"/>
  <c r="CS88" i="68"/>
  <c r="DB88" i="68" s="1"/>
  <c r="DJ69" i="68"/>
  <c r="DK69" i="68"/>
  <c r="DJ72" i="68"/>
  <c r="DK72" i="68"/>
  <c r="DM72" i="68" s="1"/>
  <c r="DN72" i="68" s="1"/>
  <c r="DM13" i="68"/>
  <c r="DN13" i="68" s="1"/>
  <c r="DL7" i="68"/>
  <c r="DL10" i="68"/>
  <c r="DP10" i="68" s="1"/>
  <c r="DT16" i="68"/>
  <c r="DU16" i="68"/>
  <c r="DV16" i="68" s="1"/>
  <c r="DA88" i="68"/>
  <c r="DO47" i="68"/>
  <c r="DH48" i="68" s="1"/>
  <c r="DO96" i="68"/>
  <c r="DP96" i="68"/>
  <c r="DN106" i="68"/>
  <c r="DM21" i="68"/>
  <c r="DU8" i="68"/>
  <c r="DV8" i="68" s="1"/>
  <c r="DT8" i="68"/>
  <c r="DE60" i="68"/>
  <c r="DD60" i="68"/>
  <c r="DC60" i="68"/>
  <c r="DC118" i="68"/>
  <c r="DD118" i="68"/>
  <c r="DN106" i="74"/>
  <c r="DO102" i="74"/>
  <c r="DP102" i="74"/>
  <c r="DS77" i="74"/>
  <c r="DT106" i="74"/>
  <c r="DQ77" i="74"/>
  <c r="DI81" i="74" s="1"/>
  <c r="DP100" i="74"/>
  <c r="DO98" i="74"/>
  <c r="DP98" i="74"/>
  <c r="DP51" i="74"/>
  <c r="DG51" i="74"/>
  <c r="DP97" i="74"/>
  <c r="DO97" i="74"/>
  <c r="DR77" i="74"/>
  <c r="DG81" i="75" l="1"/>
  <c r="DK81" i="75" s="1"/>
  <c r="DT106" i="68"/>
  <c r="DO106" i="75"/>
  <c r="DH107" i="75" s="1"/>
  <c r="DQ103" i="75" s="1"/>
  <c r="DJ81" i="75"/>
  <c r="DQ7" i="74"/>
  <c r="DS11" i="74"/>
  <c r="DQ11" i="74"/>
  <c r="DS7" i="74"/>
  <c r="DS13" i="74"/>
  <c r="DS8" i="74"/>
  <c r="DQ9" i="74"/>
  <c r="DS9" i="74"/>
  <c r="DQ8" i="74"/>
  <c r="DQ12" i="74"/>
  <c r="DQ13" i="74"/>
  <c r="DS14" i="74"/>
  <c r="DS12" i="74"/>
  <c r="DQ10" i="74"/>
  <c r="DS10" i="74"/>
  <c r="DQ14" i="74"/>
  <c r="DQ15" i="74"/>
  <c r="DS15" i="74"/>
  <c r="DS16" i="74"/>
  <c r="DQ16" i="74"/>
  <c r="DR17" i="74"/>
  <c r="DE116" i="68"/>
  <c r="DP106" i="74"/>
  <c r="DL107" i="74" s="1"/>
  <c r="DR103" i="74" s="1"/>
  <c r="DG51" i="75"/>
  <c r="DR51" i="75" s="1"/>
  <c r="DS51" i="75" s="1"/>
  <c r="DK21" i="75"/>
  <c r="DP21" i="75"/>
  <c r="DH21" i="75"/>
  <c r="DQ105" i="75"/>
  <c r="DN110" i="75"/>
  <c r="DO110" i="75"/>
  <c r="DQ101" i="75"/>
  <c r="DP106" i="75"/>
  <c r="DL107" i="75" s="1"/>
  <c r="DO72" i="68"/>
  <c r="DC88" i="68"/>
  <c r="DD88" i="68"/>
  <c r="DE88" i="68"/>
  <c r="DO13" i="68"/>
  <c r="DP13" i="68"/>
  <c r="DM69" i="68"/>
  <c r="DN69" i="68" s="1"/>
  <c r="CT88" i="68"/>
  <c r="CX88" i="68" s="1"/>
  <c r="CT90" i="68"/>
  <c r="CX90" i="68" s="1"/>
  <c r="CT89" i="68"/>
  <c r="CX89" i="68" s="1"/>
  <c r="DE119" i="68"/>
  <c r="DP106" i="68"/>
  <c r="DL107" i="68" s="1"/>
  <c r="DL71" i="68"/>
  <c r="DU71" i="68"/>
  <c r="DV71" i="68" s="1"/>
  <c r="DT71" i="68"/>
  <c r="DU74" i="68"/>
  <c r="DV74" i="68" s="1"/>
  <c r="DT74" i="68"/>
  <c r="DL76" i="68"/>
  <c r="DU76" i="68"/>
  <c r="DV76" i="68" s="1"/>
  <c r="DT76" i="68"/>
  <c r="DL67" i="68"/>
  <c r="DM81" i="68"/>
  <c r="DU67" i="68"/>
  <c r="DV67" i="68" s="1"/>
  <c r="DT67" i="68"/>
  <c r="DS39" i="68"/>
  <c r="DQ39" i="68"/>
  <c r="DQ40" i="68"/>
  <c r="DS40" i="68"/>
  <c r="DS43" i="68"/>
  <c r="DS37" i="68"/>
  <c r="DQ45" i="68"/>
  <c r="DS44" i="68"/>
  <c r="DQ41" i="68"/>
  <c r="DS42" i="68"/>
  <c r="DS38" i="68"/>
  <c r="DQ46" i="68"/>
  <c r="DS41" i="68"/>
  <c r="DQ42" i="68"/>
  <c r="DQ38" i="68"/>
  <c r="DS46" i="68"/>
  <c r="DQ43" i="68"/>
  <c r="DQ37" i="68"/>
  <c r="DS45" i="68"/>
  <c r="DQ44" i="68"/>
  <c r="DU73" i="68"/>
  <c r="DV73" i="68" s="1"/>
  <c r="DT73" i="68"/>
  <c r="DT72" i="68"/>
  <c r="DU72" i="68"/>
  <c r="DV72" i="68" s="1"/>
  <c r="DN21" i="68"/>
  <c r="DO21" i="68"/>
  <c r="DM68" i="68"/>
  <c r="DN68" i="68" s="1"/>
  <c r="DL72" i="68"/>
  <c r="DL69" i="68"/>
  <c r="DU69" i="68"/>
  <c r="DV69" i="68" s="1"/>
  <c r="DT69" i="68"/>
  <c r="CU88" i="68"/>
  <c r="CY88" i="68" s="1"/>
  <c r="DY47" i="68"/>
  <c r="DR40" i="68"/>
  <c r="DR41" i="68"/>
  <c r="DR42" i="68"/>
  <c r="DR38" i="68"/>
  <c r="DR44" i="68"/>
  <c r="DR43" i="68"/>
  <c r="DR37" i="68"/>
  <c r="DR45" i="68"/>
  <c r="DR39" i="68"/>
  <c r="DR46" i="68"/>
  <c r="DM73" i="68"/>
  <c r="DN73" i="68" s="1"/>
  <c r="DB90" i="68"/>
  <c r="DO106" i="68"/>
  <c r="DH107" i="68" s="1"/>
  <c r="DO71" i="68"/>
  <c r="DP71" i="68"/>
  <c r="DP9" i="68"/>
  <c r="DB89" i="68"/>
  <c r="DP76" i="68"/>
  <c r="DO76" i="68"/>
  <c r="DO67" i="68"/>
  <c r="DP67" i="68"/>
  <c r="DP11" i="68"/>
  <c r="DO11" i="68"/>
  <c r="DL68" i="68"/>
  <c r="DU68" i="68"/>
  <c r="DV68" i="68" s="1"/>
  <c r="DT68" i="68"/>
  <c r="DO70" i="68"/>
  <c r="DN110" i="68"/>
  <c r="DO110" i="68"/>
  <c r="DP7" i="68"/>
  <c r="DO7" i="68"/>
  <c r="DO17" i="68" s="1"/>
  <c r="DH18" i="68" s="1"/>
  <c r="DN17" i="68"/>
  <c r="DL75" i="68"/>
  <c r="DU75" i="68"/>
  <c r="DV75" i="68" s="1"/>
  <c r="DT75" i="68"/>
  <c r="DL70" i="68"/>
  <c r="DP70" i="68" s="1"/>
  <c r="DU70" i="68"/>
  <c r="DV70" i="68" s="1"/>
  <c r="DT70" i="68"/>
  <c r="DM74" i="68"/>
  <c r="DN74" i="68" s="1"/>
  <c r="DP8" i="68"/>
  <c r="DO8" i="68"/>
  <c r="DP15" i="68"/>
  <c r="DO15" i="68"/>
  <c r="DM75" i="68"/>
  <c r="DN75" i="68" s="1"/>
  <c r="CT87" i="68"/>
  <c r="CX87" i="68" s="1"/>
  <c r="DD87" i="68"/>
  <c r="DO106" i="74"/>
  <c r="DH107" i="74" s="1"/>
  <c r="DQ103" i="74" s="1"/>
  <c r="DY106" i="74"/>
  <c r="DS103" i="74"/>
  <c r="DR96" i="74"/>
  <c r="DS104" i="74"/>
  <c r="DR104" i="74"/>
  <c r="DS105" i="74"/>
  <c r="DR105" i="74"/>
  <c r="DS102" i="74"/>
  <c r="DR97" i="74"/>
  <c r="DS97" i="74"/>
  <c r="DR98" i="74"/>
  <c r="DS98" i="74"/>
  <c r="DS100" i="74"/>
  <c r="DO110" i="74"/>
  <c r="DN110" i="74"/>
  <c r="DJ81" i="74"/>
  <c r="DG81" i="74"/>
  <c r="DK51" i="74"/>
  <c r="DH51" i="74"/>
  <c r="DH81" i="75" l="1"/>
  <c r="DL81" i="75" s="1"/>
  <c r="DR81" i="75"/>
  <c r="DS81" i="75" s="1"/>
  <c r="DP81" i="75"/>
  <c r="DQ97" i="75"/>
  <c r="DQ100" i="75"/>
  <c r="DQ102" i="75"/>
  <c r="DQ98" i="75"/>
  <c r="DQ104" i="75"/>
  <c r="DQ99" i="75"/>
  <c r="DQ96" i="75"/>
  <c r="DZ67" i="75"/>
  <c r="DI90" i="75"/>
  <c r="DI88" i="75"/>
  <c r="DS17" i="74"/>
  <c r="DQ17" i="74"/>
  <c r="DI21" i="74" s="1"/>
  <c r="DJ21" i="74" s="1"/>
  <c r="DS96" i="74"/>
  <c r="DS101" i="74"/>
  <c r="DR101" i="74"/>
  <c r="DR102" i="74"/>
  <c r="DR100" i="74"/>
  <c r="DS99" i="74"/>
  <c r="DR99" i="74"/>
  <c r="DQ98" i="74"/>
  <c r="DQ96" i="74"/>
  <c r="DQ104" i="74"/>
  <c r="DQ97" i="74"/>
  <c r="DQ99" i="74"/>
  <c r="DQ100" i="74"/>
  <c r="DQ105" i="74"/>
  <c r="DQ102" i="74"/>
  <c r="DQ101" i="74"/>
  <c r="DY106" i="75"/>
  <c r="DR103" i="75"/>
  <c r="DR96" i="75"/>
  <c r="DS98" i="75"/>
  <c r="DS100" i="75"/>
  <c r="DR97" i="75"/>
  <c r="DR104" i="75"/>
  <c r="DR101" i="75"/>
  <c r="DR105" i="75"/>
  <c r="DS101" i="75"/>
  <c r="DS102" i="75"/>
  <c r="DR100" i="75"/>
  <c r="DS99" i="75"/>
  <c r="DR102" i="75"/>
  <c r="DS97" i="75"/>
  <c r="DR98" i="75"/>
  <c r="DS103" i="75"/>
  <c r="DR99" i="75"/>
  <c r="DS96" i="75"/>
  <c r="DS104" i="75"/>
  <c r="DS105" i="75"/>
  <c r="DZ10" i="75"/>
  <c r="DZ9" i="75"/>
  <c r="DZ15" i="75"/>
  <c r="DZ7" i="75"/>
  <c r="DZ8" i="75"/>
  <c r="DZ13" i="75"/>
  <c r="DZ16" i="75"/>
  <c r="DZ14" i="75"/>
  <c r="DZ11" i="75"/>
  <c r="DZ12" i="75"/>
  <c r="DI27" i="75"/>
  <c r="DL21" i="75"/>
  <c r="DI29" i="75"/>
  <c r="DI28" i="75"/>
  <c r="DI30" i="75"/>
  <c r="DK51" i="75"/>
  <c r="DH51" i="75"/>
  <c r="DP51" i="75"/>
  <c r="DQ12" i="68"/>
  <c r="DQ9" i="68"/>
  <c r="DQ10" i="68"/>
  <c r="DQ14" i="68"/>
  <c r="DQ16" i="68"/>
  <c r="DQ13" i="68"/>
  <c r="DQ11" i="68"/>
  <c r="DQ8" i="68"/>
  <c r="DQ15" i="68"/>
  <c r="DQ7" i="68"/>
  <c r="DP69" i="68"/>
  <c r="DO69" i="68"/>
  <c r="DQ98" i="68"/>
  <c r="DQ105" i="68"/>
  <c r="DQ99" i="68"/>
  <c r="DQ101" i="68"/>
  <c r="DQ100" i="68"/>
  <c r="DQ104" i="68"/>
  <c r="DQ97" i="68"/>
  <c r="DQ103" i="68"/>
  <c r="DQ96" i="68"/>
  <c r="DQ102" i="68"/>
  <c r="DP68" i="68"/>
  <c r="DO68" i="68"/>
  <c r="DO77" i="68" s="1"/>
  <c r="DH78" i="68" s="1"/>
  <c r="DT77" i="68"/>
  <c r="DY106" i="68"/>
  <c r="DS105" i="68"/>
  <c r="DS98" i="68"/>
  <c r="DS99" i="68"/>
  <c r="DR105" i="68"/>
  <c r="DR99" i="68"/>
  <c r="DR98" i="68"/>
  <c r="DR97" i="68"/>
  <c r="DR103" i="68"/>
  <c r="DR96" i="68"/>
  <c r="DS101" i="68"/>
  <c r="DS97" i="68"/>
  <c r="DS102" i="68"/>
  <c r="DR100" i="68"/>
  <c r="DS104" i="68"/>
  <c r="DR101" i="68"/>
  <c r="DS100" i="68"/>
  <c r="DR104" i="68"/>
  <c r="DS103" i="68"/>
  <c r="DR102" i="68"/>
  <c r="DS96" i="68"/>
  <c r="DP74" i="68"/>
  <c r="DO74" i="68"/>
  <c r="DN77" i="68"/>
  <c r="DE89" i="68"/>
  <c r="DD89" i="68"/>
  <c r="DD90" i="68"/>
  <c r="DE90" i="68"/>
  <c r="DP72" i="68"/>
  <c r="DO75" i="68"/>
  <c r="DP75" i="68"/>
  <c r="DP17" i="68"/>
  <c r="DL18" i="68" s="1"/>
  <c r="DS14" i="68" s="1"/>
  <c r="DO73" i="68"/>
  <c r="DP73" i="68"/>
  <c r="DP77" i="68" s="1"/>
  <c r="DL78" i="68" s="1"/>
  <c r="DR47" i="68"/>
  <c r="DQ47" i="68"/>
  <c r="DI51" i="68" s="1"/>
  <c r="DS47" i="68"/>
  <c r="DS106" i="74"/>
  <c r="DK81" i="74"/>
  <c r="DH81" i="74"/>
  <c r="DZ37" i="74"/>
  <c r="DZ38" i="74"/>
  <c r="DZ40" i="74"/>
  <c r="DZ39" i="74"/>
  <c r="DZ42" i="74"/>
  <c r="DZ45" i="74"/>
  <c r="DZ41" i="74"/>
  <c r="DZ43" i="74"/>
  <c r="DL51" i="74"/>
  <c r="DZ44" i="74"/>
  <c r="DZ46" i="74"/>
  <c r="DI59" i="74"/>
  <c r="DI60" i="74"/>
  <c r="DI58" i="74"/>
  <c r="DI57" i="74"/>
  <c r="DP81" i="74"/>
  <c r="DZ72" i="75" l="1"/>
  <c r="DZ71" i="75"/>
  <c r="DI89" i="75"/>
  <c r="DI87" i="75"/>
  <c r="DZ73" i="75"/>
  <c r="EA73" i="75" s="1"/>
  <c r="DZ74" i="75"/>
  <c r="DZ68" i="75"/>
  <c r="DZ75" i="75"/>
  <c r="DZ76" i="75"/>
  <c r="DZ70" i="75"/>
  <c r="DZ69" i="75"/>
  <c r="DQ106" i="75"/>
  <c r="DI110" i="75" s="1"/>
  <c r="DJ110" i="75" s="1"/>
  <c r="EB74" i="75"/>
  <c r="ED74" i="75" s="1"/>
  <c r="EE74" i="75" s="1"/>
  <c r="EF74" i="75" s="1"/>
  <c r="EA74" i="75"/>
  <c r="DJ89" i="75"/>
  <c r="DN89" i="75"/>
  <c r="DN87" i="75"/>
  <c r="DJ87" i="75"/>
  <c r="EB73" i="75"/>
  <c r="EB68" i="75"/>
  <c r="EA68" i="75"/>
  <c r="EA75" i="75"/>
  <c r="EB75" i="75"/>
  <c r="DJ88" i="75"/>
  <c r="DN88" i="75"/>
  <c r="DJ90" i="75"/>
  <c r="DN90" i="75"/>
  <c r="EB67" i="75"/>
  <c r="EA67" i="75"/>
  <c r="EB72" i="75"/>
  <c r="ED72" i="75" s="1"/>
  <c r="EE72" i="75" s="1"/>
  <c r="EA72" i="75"/>
  <c r="EA71" i="75"/>
  <c r="EB71" i="75"/>
  <c r="ED71" i="75" s="1"/>
  <c r="EE71" i="75" s="1"/>
  <c r="DG21" i="74"/>
  <c r="DR106" i="74"/>
  <c r="DQ106" i="74"/>
  <c r="DI110" i="74" s="1"/>
  <c r="DZ41" i="75"/>
  <c r="DZ37" i="75"/>
  <c r="DZ45" i="75"/>
  <c r="DZ43" i="75"/>
  <c r="DZ42" i="75"/>
  <c r="DZ39" i="75"/>
  <c r="DZ40" i="75"/>
  <c r="DZ46" i="75"/>
  <c r="DZ44" i="75"/>
  <c r="DZ38" i="75"/>
  <c r="DI58" i="75"/>
  <c r="DL51" i="75"/>
  <c r="DI60" i="75"/>
  <c r="DI57" i="75"/>
  <c r="DI59" i="75"/>
  <c r="DN29" i="75"/>
  <c r="DR59" i="75"/>
  <c r="DR89" i="75"/>
  <c r="DJ29" i="75"/>
  <c r="DK29" i="75" s="1"/>
  <c r="DO29" i="75" s="1"/>
  <c r="EB11" i="75"/>
  <c r="EA11" i="75"/>
  <c r="EC11" i="75" s="1"/>
  <c r="EB8" i="75"/>
  <c r="EA8" i="75"/>
  <c r="EB10" i="75"/>
  <c r="ED10" i="75" s="1"/>
  <c r="EE10" i="75" s="1"/>
  <c r="EA10" i="75"/>
  <c r="EB14" i="75"/>
  <c r="ED14" i="75" s="1"/>
  <c r="EE14" i="75" s="1"/>
  <c r="EA14" i="75"/>
  <c r="EB7" i="75"/>
  <c r="EA7" i="75"/>
  <c r="EC7" i="75"/>
  <c r="DR60" i="75"/>
  <c r="DN30" i="75"/>
  <c r="DR90" i="75"/>
  <c r="DJ30" i="75"/>
  <c r="DK30" i="75" s="1"/>
  <c r="DO30" i="75" s="1"/>
  <c r="DN27" i="75"/>
  <c r="DL27" i="75"/>
  <c r="DP27" i="75" s="1"/>
  <c r="DR57" i="75"/>
  <c r="DR87" i="75"/>
  <c r="DJ27" i="75"/>
  <c r="DS87" i="75" s="1"/>
  <c r="EB16" i="75"/>
  <c r="ED16" i="75" s="1"/>
  <c r="EE16" i="75" s="1"/>
  <c r="EA16" i="75"/>
  <c r="EA15" i="75"/>
  <c r="EB15" i="75"/>
  <c r="ED15" i="75" s="1"/>
  <c r="EE15" i="75" s="1"/>
  <c r="DS106" i="75"/>
  <c r="DR106" i="75"/>
  <c r="DN28" i="75"/>
  <c r="DK28" i="75"/>
  <c r="DO28" i="75" s="1"/>
  <c r="DR58" i="75"/>
  <c r="DL28" i="75"/>
  <c r="DP28" i="75" s="1"/>
  <c r="DR88" i="75"/>
  <c r="DJ28" i="75"/>
  <c r="EB12" i="75"/>
  <c r="EA12" i="75"/>
  <c r="EC12" i="75" s="1"/>
  <c r="EA13" i="75"/>
  <c r="EB13" i="75"/>
  <c r="ED13" i="75" s="1"/>
  <c r="EE13" i="75" s="1"/>
  <c r="EB9" i="75"/>
  <c r="ED9" i="75" s="1"/>
  <c r="EE9" i="75" s="1"/>
  <c r="EA9" i="75"/>
  <c r="EC9" i="75"/>
  <c r="EF71" i="75"/>
  <c r="DS67" i="68"/>
  <c r="DQ70" i="68"/>
  <c r="DS72" i="68"/>
  <c r="DQ76" i="68"/>
  <c r="DQ71" i="68"/>
  <c r="DS76" i="68"/>
  <c r="DQ72" i="68"/>
  <c r="DS71" i="68"/>
  <c r="DQ67" i="68"/>
  <c r="DS70" i="68"/>
  <c r="DQ69" i="68"/>
  <c r="DQ68" i="68"/>
  <c r="DQ73" i="68"/>
  <c r="DQ74" i="68"/>
  <c r="DS75" i="68"/>
  <c r="DS73" i="68"/>
  <c r="DS69" i="68"/>
  <c r="DS68" i="68"/>
  <c r="DS74" i="68"/>
  <c r="DQ75" i="68"/>
  <c r="DY77" i="68"/>
  <c r="DR76" i="68"/>
  <c r="DR71" i="68"/>
  <c r="DR67" i="68"/>
  <c r="DR72" i="68"/>
  <c r="DR75" i="68"/>
  <c r="DR69" i="68"/>
  <c r="DR70" i="68"/>
  <c r="DR68" i="68"/>
  <c r="DR73" i="68"/>
  <c r="DR74" i="68"/>
  <c r="DG51" i="68"/>
  <c r="DR106" i="68"/>
  <c r="DS7" i="68"/>
  <c r="DQ17" i="68"/>
  <c r="DI21" i="68" s="1"/>
  <c r="DR16" i="68"/>
  <c r="DR12" i="68"/>
  <c r="DR14" i="68"/>
  <c r="DR9" i="68"/>
  <c r="DR10" i="68"/>
  <c r="DR7" i="68"/>
  <c r="DR8" i="68"/>
  <c r="DR11" i="68"/>
  <c r="DR13" i="68"/>
  <c r="DR15" i="68"/>
  <c r="DS11" i="68"/>
  <c r="DS13" i="68"/>
  <c r="DS16" i="68"/>
  <c r="DJ51" i="68"/>
  <c r="DP51" i="68"/>
  <c r="DS106" i="68"/>
  <c r="DQ106" i="68"/>
  <c r="DI110" i="68" s="1"/>
  <c r="DS15" i="68"/>
  <c r="DS10" i="68"/>
  <c r="DO81" i="68"/>
  <c r="DN81" i="68"/>
  <c r="DS8" i="68"/>
  <c r="DS9" i="68"/>
  <c r="DS12" i="68"/>
  <c r="DN58" i="74"/>
  <c r="DJ58" i="74"/>
  <c r="DK58" i="74" s="1"/>
  <c r="DO58" i="74" s="1"/>
  <c r="DN59" i="74"/>
  <c r="DJ59" i="74"/>
  <c r="DK59" i="74" s="1"/>
  <c r="DO59" i="74" s="1"/>
  <c r="EA43" i="74"/>
  <c r="EB43" i="74"/>
  <c r="ED43" i="74" s="1"/>
  <c r="EE43" i="74" s="1"/>
  <c r="EB39" i="74"/>
  <c r="EA39" i="74"/>
  <c r="EC39" i="74" s="1"/>
  <c r="DZ67" i="74"/>
  <c r="DZ69" i="74"/>
  <c r="DZ70" i="74"/>
  <c r="DZ71" i="74"/>
  <c r="DZ73" i="74"/>
  <c r="DZ68" i="74"/>
  <c r="DZ72" i="74"/>
  <c r="DZ74" i="74"/>
  <c r="DZ76" i="74"/>
  <c r="DZ75" i="74"/>
  <c r="DL81" i="74"/>
  <c r="DI89" i="74"/>
  <c r="DI87" i="74"/>
  <c r="DI88" i="74"/>
  <c r="DI90" i="74"/>
  <c r="DN57" i="74"/>
  <c r="DK57" i="74"/>
  <c r="DO57" i="74" s="1"/>
  <c r="DJ57" i="74"/>
  <c r="DL57" i="74" s="1"/>
  <c r="DP57" i="74" s="1"/>
  <c r="EB46" i="74"/>
  <c r="EA46" i="74"/>
  <c r="EA41" i="74"/>
  <c r="EB41" i="74"/>
  <c r="ED41" i="74" s="1"/>
  <c r="EE41" i="74" s="1"/>
  <c r="EA40" i="74"/>
  <c r="EB40" i="74"/>
  <c r="EA45" i="74"/>
  <c r="EC45" i="74" s="1"/>
  <c r="EB45" i="74"/>
  <c r="ED45" i="74" s="1"/>
  <c r="EE45" i="74" s="1"/>
  <c r="EA38" i="74"/>
  <c r="EB38" i="74"/>
  <c r="ED38" i="74" s="1"/>
  <c r="EE38" i="74" s="1"/>
  <c r="EB44" i="74"/>
  <c r="EA44" i="74"/>
  <c r="EC44" i="74"/>
  <c r="DL60" i="74"/>
  <c r="DP60" i="74" s="1"/>
  <c r="DN60" i="74"/>
  <c r="DJ60" i="74"/>
  <c r="DK60" i="74" s="1"/>
  <c r="DO60" i="74" s="1"/>
  <c r="EA42" i="74"/>
  <c r="EB42" i="74"/>
  <c r="EA37" i="74"/>
  <c r="EB37" i="74"/>
  <c r="EA69" i="75" l="1"/>
  <c r="EB69" i="75"/>
  <c r="ED69" i="75" s="1"/>
  <c r="EE69" i="75" s="1"/>
  <c r="EC69" i="75"/>
  <c r="EC74" i="75"/>
  <c r="EG74" i="75" s="1"/>
  <c r="EA70" i="75"/>
  <c r="EB70" i="75"/>
  <c r="ED70" i="75" s="1"/>
  <c r="EE70" i="75" s="1"/>
  <c r="EF70" i="75" s="1"/>
  <c r="ED73" i="75"/>
  <c r="EE73" i="75" s="1"/>
  <c r="EF73" i="75" s="1"/>
  <c r="EB76" i="75"/>
  <c r="ED76" i="75" s="1"/>
  <c r="EE76" i="75" s="1"/>
  <c r="EA76" i="75"/>
  <c r="DG110" i="75"/>
  <c r="DP110" i="75" s="1"/>
  <c r="EK74" i="75"/>
  <c r="EL74" i="75"/>
  <c r="EM74" i="75" s="1"/>
  <c r="DL89" i="75"/>
  <c r="DP89" i="75" s="1"/>
  <c r="DK89" i="75"/>
  <c r="DO89" i="75" s="1"/>
  <c r="DG110" i="74"/>
  <c r="DK110" i="74" s="1"/>
  <c r="EL75" i="75"/>
  <c r="EM75" i="75" s="1"/>
  <c r="EC75" i="75"/>
  <c r="EK75" i="75"/>
  <c r="EF72" i="75"/>
  <c r="EL67" i="75"/>
  <c r="EM67" i="75" s="1"/>
  <c r="EK67" i="75"/>
  <c r="EC67" i="75"/>
  <c r="ED81" i="75"/>
  <c r="EL68" i="75"/>
  <c r="EM68" i="75" s="1"/>
  <c r="EK68" i="75"/>
  <c r="EC68" i="75"/>
  <c r="DL87" i="75"/>
  <c r="DP87" i="75" s="1"/>
  <c r="DK87" i="75"/>
  <c r="DO87" i="75" s="1"/>
  <c r="DL90" i="75"/>
  <c r="DP90" i="75" s="1"/>
  <c r="DK90" i="75"/>
  <c r="DO90" i="75" s="1"/>
  <c r="EL71" i="75"/>
  <c r="EM71" i="75" s="1"/>
  <c r="EK71" i="75"/>
  <c r="ED67" i="75"/>
  <c r="EE67" i="75" s="1"/>
  <c r="DL88" i="75"/>
  <c r="DP88" i="75" s="1"/>
  <c r="DK88" i="75"/>
  <c r="DO88" i="75" s="1"/>
  <c r="ED68" i="75"/>
  <c r="EE68" i="75" s="1"/>
  <c r="EL72" i="75"/>
  <c r="EM72" i="75" s="1"/>
  <c r="EK72" i="75"/>
  <c r="EC72" i="75"/>
  <c r="EG72" i="75" s="1"/>
  <c r="ED75" i="75"/>
  <c r="EE75" i="75" s="1"/>
  <c r="EC73" i="75"/>
  <c r="EG73" i="75" s="1"/>
  <c r="EL73" i="75"/>
  <c r="EM73" i="75" s="1"/>
  <c r="EK73" i="75"/>
  <c r="EC71" i="75"/>
  <c r="EG71" i="75" s="1"/>
  <c r="DP21" i="74"/>
  <c r="DH21" i="74"/>
  <c r="DK21" i="74"/>
  <c r="DR51" i="74"/>
  <c r="DS51" i="74" s="1"/>
  <c r="DR81" i="74"/>
  <c r="DS81" i="74" s="1"/>
  <c r="DJ110" i="74"/>
  <c r="DP110" i="74"/>
  <c r="DR110" i="74"/>
  <c r="DS110" i="74" s="1"/>
  <c r="EF13" i="75"/>
  <c r="EF15" i="75"/>
  <c r="EL9" i="75"/>
  <c r="EM9" i="75" s="1"/>
  <c r="EK9" i="75"/>
  <c r="EK13" i="75"/>
  <c r="EL13" i="75"/>
  <c r="EM13" i="75" s="1"/>
  <c r="DS88" i="75"/>
  <c r="DU88" i="75" s="1"/>
  <c r="DT58" i="75"/>
  <c r="DR110" i="75"/>
  <c r="DS110" i="75" s="1"/>
  <c r="EL15" i="75"/>
  <c r="EM15" i="75" s="1"/>
  <c r="EK15" i="75"/>
  <c r="DK27" i="75"/>
  <c r="DO27" i="75" s="1"/>
  <c r="DT90" i="75"/>
  <c r="DT60" i="75"/>
  <c r="EL7" i="75"/>
  <c r="EM7" i="75" s="1"/>
  <c r="ED21" i="75"/>
  <c r="EK7" i="75"/>
  <c r="EC8" i="75"/>
  <c r="EL8" i="75"/>
  <c r="EM8" i="75" s="1"/>
  <c r="EK8" i="75"/>
  <c r="ED11" i="75"/>
  <c r="EE11" i="75" s="1"/>
  <c r="DK59" i="75"/>
  <c r="DO59" i="75" s="1"/>
  <c r="DN59" i="75"/>
  <c r="DL59" i="75"/>
  <c r="DP59" i="75" s="1"/>
  <c r="DJ59" i="75"/>
  <c r="DN58" i="75"/>
  <c r="DK58" i="75"/>
  <c r="DO58" i="75" s="1"/>
  <c r="DL58" i="75"/>
  <c r="DP58" i="75" s="1"/>
  <c r="DJ58" i="75"/>
  <c r="DS58" i="75" s="1"/>
  <c r="DU58" i="75" s="1"/>
  <c r="EB40" i="75"/>
  <c r="EA40" i="75"/>
  <c r="EA45" i="75"/>
  <c r="EC45" i="75" s="1"/>
  <c r="EB45" i="75"/>
  <c r="EF9" i="75"/>
  <c r="EG9" i="75"/>
  <c r="EL12" i="75"/>
  <c r="EM12" i="75" s="1"/>
  <c r="EK12" i="75"/>
  <c r="DT88" i="75"/>
  <c r="DV88" i="75"/>
  <c r="ED7" i="75"/>
  <c r="EE7" i="75" s="1"/>
  <c r="EC10" i="75"/>
  <c r="ED8" i="75"/>
  <c r="EE8" i="75" s="1"/>
  <c r="DS59" i="75"/>
  <c r="DU59" i="75" s="1"/>
  <c r="DS89" i="75"/>
  <c r="DV89" i="75" s="1"/>
  <c r="DK57" i="75"/>
  <c r="DO57" i="75" s="1"/>
  <c r="DN57" i="75"/>
  <c r="DL57" i="75"/>
  <c r="DP57" i="75" s="1"/>
  <c r="DJ57" i="75"/>
  <c r="DS57" i="75" s="1"/>
  <c r="EA38" i="75"/>
  <c r="EB38" i="75"/>
  <c r="EC38" i="75"/>
  <c r="EA39" i="75"/>
  <c r="EB39" i="75"/>
  <c r="ED39" i="75" s="1"/>
  <c r="EE39" i="75" s="1"/>
  <c r="EB37" i="75"/>
  <c r="ED37" i="75" s="1"/>
  <c r="EE37" i="75" s="1"/>
  <c r="EA37" i="75"/>
  <c r="EC16" i="75"/>
  <c r="DV87" i="75"/>
  <c r="DT87" i="75"/>
  <c r="DU87" i="75"/>
  <c r="EC13" i="75"/>
  <c r="EG13" i="75" s="1"/>
  <c r="ED12" i="75"/>
  <c r="EE12" i="75" s="1"/>
  <c r="EC15" i="75"/>
  <c r="EG15" i="75" s="1"/>
  <c r="EL16" i="75"/>
  <c r="EM16" i="75" s="1"/>
  <c r="EK16" i="75"/>
  <c r="DT57" i="75"/>
  <c r="DV57" i="75"/>
  <c r="DU57" i="75"/>
  <c r="EC14" i="75"/>
  <c r="EG14" i="75" s="1"/>
  <c r="EL14" i="75"/>
  <c r="EM14" i="75" s="1"/>
  <c r="EK14" i="75"/>
  <c r="EL10" i="75"/>
  <c r="EM10" i="75" s="1"/>
  <c r="EK10" i="75"/>
  <c r="DT89" i="75"/>
  <c r="DL29" i="75"/>
  <c r="DP29" i="75" s="1"/>
  <c r="DK60" i="75"/>
  <c r="DO60" i="75" s="1"/>
  <c r="DL60" i="75"/>
  <c r="DP60" i="75" s="1"/>
  <c r="DN60" i="75"/>
  <c r="DJ60" i="75"/>
  <c r="EB44" i="75"/>
  <c r="EA44" i="75"/>
  <c r="EC44" i="75"/>
  <c r="EA42" i="75"/>
  <c r="EB42" i="75"/>
  <c r="ED42" i="75" s="1"/>
  <c r="EE42" i="75" s="1"/>
  <c r="EC42" i="75"/>
  <c r="EB41" i="75"/>
  <c r="ED41" i="75" s="1"/>
  <c r="EE41" i="75" s="1"/>
  <c r="EA41" i="75"/>
  <c r="EG16" i="75"/>
  <c r="EF16" i="75"/>
  <c r="DL30" i="75"/>
  <c r="DP30" i="75" s="1"/>
  <c r="DS60" i="75"/>
  <c r="DV60" i="75" s="1"/>
  <c r="DS90" i="75"/>
  <c r="DU90" i="75" s="1"/>
  <c r="EF14" i="75"/>
  <c r="EF10" i="75"/>
  <c r="EG10" i="75"/>
  <c r="EK11" i="75"/>
  <c r="EL11" i="75"/>
  <c r="EM11" i="75" s="1"/>
  <c r="DT59" i="75"/>
  <c r="EA46" i="75"/>
  <c r="EC46" i="75"/>
  <c r="EB46" i="75"/>
  <c r="EA43" i="75"/>
  <c r="EB43" i="75"/>
  <c r="ED43" i="75" s="1"/>
  <c r="EE43" i="75" s="1"/>
  <c r="DJ21" i="68"/>
  <c r="DJ110" i="68"/>
  <c r="DR17" i="68"/>
  <c r="DS17" i="68"/>
  <c r="DG21" i="68" s="1"/>
  <c r="DG110" i="68"/>
  <c r="DK51" i="68"/>
  <c r="DH51" i="68"/>
  <c r="DR77" i="68"/>
  <c r="DQ77" i="68"/>
  <c r="DI81" i="68" s="1"/>
  <c r="DJ81" i="68" s="1"/>
  <c r="DS77" i="68"/>
  <c r="ED40" i="74"/>
  <c r="EE40" i="74" s="1"/>
  <c r="DN87" i="74"/>
  <c r="DJ87" i="74"/>
  <c r="DL87" i="74" s="1"/>
  <c r="DP87" i="74" s="1"/>
  <c r="EB73" i="74"/>
  <c r="EA73" i="74"/>
  <c r="EB67" i="74"/>
  <c r="EA67" i="74"/>
  <c r="EF38" i="74"/>
  <c r="EK46" i="74"/>
  <c r="EL46" i="74"/>
  <c r="EM46" i="74" s="1"/>
  <c r="EF40" i="74"/>
  <c r="EC41" i="74"/>
  <c r="ED46" i="74"/>
  <c r="EE46" i="74" s="1"/>
  <c r="DN89" i="74"/>
  <c r="DJ89" i="74"/>
  <c r="DL89" i="74" s="1"/>
  <c r="DP89" i="74" s="1"/>
  <c r="EA74" i="74"/>
  <c r="EB74" i="74"/>
  <c r="EA71" i="74"/>
  <c r="EB71" i="74"/>
  <c r="ED71" i="74" s="1"/>
  <c r="EE71" i="74" s="1"/>
  <c r="EF43" i="74"/>
  <c r="EK37" i="74"/>
  <c r="EL37" i="74"/>
  <c r="EM37" i="74" s="1"/>
  <c r="ED51" i="74"/>
  <c r="EK42" i="74"/>
  <c r="EL42" i="74"/>
  <c r="EM42" i="74" s="1"/>
  <c r="EG41" i="74"/>
  <c r="EF41" i="74"/>
  <c r="EB76" i="74"/>
  <c r="EA76" i="74"/>
  <c r="EC37" i="74"/>
  <c r="EC42" i="74"/>
  <c r="EG45" i="74"/>
  <c r="EF45" i="74"/>
  <c r="EC40" i="74"/>
  <c r="EK41" i="74"/>
  <c r="EL41" i="74"/>
  <c r="EM41" i="74" s="1"/>
  <c r="DN90" i="74"/>
  <c r="DL90" i="74"/>
  <c r="DP90" i="74" s="1"/>
  <c r="DK90" i="74"/>
  <c r="DO90" i="74" s="1"/>
  <c r="DJ90" i="74"/>
  <c r="EA72" i="74"/>
  <c r="EB72" i="74"/>
  <c r="EB70" i="74"/>
  <c r="EA70" i="74"/>
  <c r="EC70" i="74"/>
  <c r="EK39" i="74"/>
  <c r="EL39" i="74"/>
  <c r="EM39" i="74" s="1"/>
  <c r="EK43" i="74"/>
  <c r="EL43" i="74"/>
  <c r="EM43" i="74" s="1"/>
  <c r="DL59" i="74"/>
  <c r="DP59" i="74" s="1"/>
  <c r="DL58" i="74"/>
  <c r="DP58" i="74" s="1"/>
  <c r="EL38" i="74"/>
  <c r="EM38" i="74" s="1"/>
  <c r="EK38" i="74"/>
  <c r="EK44" i="74"/>
  <c r="EL44" i="74"/>
  <c r="EM44" i="74" s="1"/>
  <c r="ED37" i="74"/>
  <c r="EE37" i="74" s="1"/>
  <c r="ED42" i="74"/>
  <c r="EE42" i="74" s="1"/>
  <c r="ED44" i="74"/>
  <c r="EE44" i="74" s="1"/>
  <c r="EC38" i="74"/>
  <c r="EL45" i="74"/>
  <c r="EM45" i="74" s="1"/>
  <c r="EK45" i="74"/>
  <c r="EL40" i="74"/>
  <c r="EM40" i="74" s="1"/>
  <c r="EK40" i="74"/>
  <c r="EC46" i="74"/>
  <c r="DL88" i="74"/>
  <c r="DP88" i="74" s="1"/>
  <c r="DN88" i="74"/>
  <c r="DJ88" i="74"/>
  <c r="EB75" i="74"/>
  <c r="EA75" i="74"/>
  <c r="EB68" i="74"/>
  <c r="EA68" i="74"/>
  <c r="EC68" i="74" s="1"/>
  <c r="EA69" i="74"/>
  <c r="EB69" i="74"/>
  <c r="ED39" i="74"/>
  <c r="EE39" i="74" s="1"/>
  <c r="EC43" i="74"/>
  <c r="EL76" i="75" l="1"/>
  <c r="EM76" i="75" s="1"/>
  <c r="EK76" i="75"/>
  <c r="EC70" i="75"/>
  <c r="EG70" i="75" s="1"/>
  <c r="EF76" i="75"/>
  <c r="EG69" i="75"/>
  <c r="EF69" i="75"/>
  <c r="EC76" i="75"/>
  <c r="EG76" i="75" s="1"/>
  <c r="EK70" i="75"/>
  <c r="EL70" i="75"/>
  <c r="EM70" i="75" s="1"/>
  <c r="EL69" i="75"/>
  <c r="EM69" i="75" s="1"/>
  <c r="EK69" i="75"/>
  <c r="EK77" i="75" s="1"/>
  <c r="DK110" i="75"/>
  <c r="DH110" i="75"/>
  <c r="DH110" i="74"/>
  <c r="DZ101" i="74" s="1"/>
  <c r="EF75" i="75"/>
  <c r="EG75" i="75"/>
  <c r="EG67" i="75"/>
  <c r="EF67" i="75"/>
  <c r="EE77" i="75"/>
  <c r="EF68" i="75"/>
  <c r="EG68" i="75"/>
  <c r="DZ11" i="74"/>
  <c r="DZ15" i="74"/>
  <c r="DI27" i="74"/>
  <c r="DZ14" i="74"/>
  <c r="DZ7" i="74"/>
  <c r="DZ10" i="74"/>
  <c r="DZ16" i="74"/>
  <c r="DI29" i="74"/>
  <c r="DZ12" i="74"/>
  <c r="DZ9" i="74"/>
  <c r="DZ13" i="74"/>
  <c r="DL21" i="74"/>
  <c r="DI30" i="74"/>
  <c r="DZ8" i="74"/>
  <c r="DI28" i="74"/>
  <c r="DU89" i="75"/>
  <c r="EC37" i="75"/>
  <c r="EF39" i="75"/>
  <c r="EL38" i="75"/>
  <c r="EM38" i="75" s="1"/>
  <c r="EK38" i="75"/>
  <c r="ED40" i="75"/>
  <c r="EE40" i="75" s="1"/>
  <c r="EK17" i="75"/>
  <c r="DV90" i="75"/>
  <c r="EK44" i="75"/>
  <c r="EL44" i="75"/>
  <c r="EM44" i="75" s="1"/>
  <c r="EC43" i="75"/>
  <c r="EL43" i="75"/>
  <c r="EM43" i="75" s="1"/>
  <c r="EK43" i="75"/>
  <c r="DV59" i="75"/>
  <c r="EG42" i="75"/>
  <c r="EF42" i="75"/>
  <c r="ED44" i="75"/>
  <c r="EE44" i="75" s="1"/>
  <c r="ED46" i="75"/>
  <c r="EE46" i="75" s="1"/>
  <c r="EC41" i="75"/>
  <c r="EL41" i="75"/>
  <c r="EM41" i="75" s="1"/>
  <c r="EK41" i="75"/>
  <c r="EL42" i="75"/>
  <c r="EM42" i="75" s="1"/>
  <c r="EK42" i="75"/>
  <c r="EF12" i="75"/>
  <c r="EG12" i="75"/>
  <c r="EL37" i="75"/>
  <c r="EM37" i="75" s="1"/>
  <c r="ED51" i="75"/>
  <c r="EK37" i="75"/>
  <c r="EL39" i="75"/>
  <c r="EM39" i="75" s="1"/>
  <c r="EK39" i="75"/>
  <c r="EF7" i="75"/>
  <c r="EE17" i="75"/>
  <c r="EG7" i="75"/>
  <c r="ED45" i="75"/>
  <c r="EE45" i="75" s="1"/>
  <c r="EF11" i="75"/>
  <c r="EG11" i="75"/>
  <c r="DU60" i="75"/>
  <c r="DZ102" i="75"/>
  <c r="DZ99" i="75"/>
  <c r="DZ103" i="75"/>
  <c r="DZ100" i="75"/>
  <c r="DZ105" i="75"/>
  <c r="DZ97" i="75"/>
  <c r="DZ96" i="75"/>
  <c r="DZ104" i="75"/>
  <c r="DZ98" i="75"/>
  <c r="DZ101" i="75"/>
  <c r="DI118" i="75"/>
  <c r="DI119" i="75"/>
  <c r="DI116" i="75"/>
  <c r="DL110" i="75"/>
  <c r="DI117" i="75"/>
  <c r="DV58" i="75"/>
  <c r="EK45" i="75"/>
  <c r="EL45" i="75"/>
  <c r="EM45" i="75" s="1"/>
  <c r="EG41" i="75"/>
  <c r="EF41" i="75"/>
  <c r="EG37" i="75"/>
  <c r="EF37" i="75"/>
  <c r="EG43" i="75"/>
  <c r="EF43" i="75"/>
  <c r="EL46" i="75"/>
  <c r="EM46" i="75" s="1"/>
  <c r="EK46" i="75"/>
  <c r="EC39" i="75"/>
  <c r="ED38" i="75"/>
  <c r="EE38" i="75" s="1"/>
  <c r="EE47" i="75" s="1"/>
  <c r="EF8" i="75"/>
  <c r="EG8" i="75"/>
  <c r="EC40" i="75"/>
  <c r="EL40" i="75"/>
  <c r="EM40" i="75" s="1"/>
  <c r="EK40" i="75"/>
  <c r="DK110" i="68"/>
  <c r="DH110" i="68"/>
  <c r="DP110" i="68"/>
  <c r="DK21" i="68"/>
  <c r="DR51" i="68"/>
  <c r="DS51" i="68" s="1"/>
  <c r="DR110" i="68"/>
  <c r="DS110" i="68" s="1"/>
  <c r="DH21" i="68"/>
  <c r="DZ38" i="68"/>
  <c r="DZ42" i="68"/>
  <c r="DZ46" i="68"/>
  <c r="DZ41" i="68"/>
  <c r="DZ40" i="68"/>
  <c r="DZ45" i="68"/>
  <c r="DZ37" i="68"/>
  <c r="DZ44" i="68"/>
  <c r="DZ39" i="68"/>
  <c r="DZ43" i="68"/>
  <c r="DI57" i="68"/>
  <c r="DI58" i="68"/>
  <c r="DI59" i="68"/>
  <c r="DI60" i="68"/>
  <c r="DL51" i="68"/>
  <c r="DG81" i="68"/>
  <c r="DP21" i="68"/>
  <c r="ED72" i="74"/>
  <c r="EE72" i="74" s="1"/>
  <c r="EC71" i="74"/>
  <c r="ED75" i="74"/>
  <c r="EE75" i="74" s="1"/>
  <c r="ED74" i="74"/>
  <c r="EE74" i="74" s="1"/>
  <c r="ED69" i="74"/>
  <c r="EE69" i="74" s="1"/>
  <c r="ED68" i="74"/>
  <c r="EE68" i="74" s="1"/>
  <c r="EG68" i="74" s="1"/>
  <c r="EF69" i="74"/>
  <c r="EF68" i="74"/>
  <c r="EG37" i="74"/>
  <c r="EF37" i="74"/>
  <c r="EE47" i="74"/>
  <c r="EK68" i="74"/>
  <c r="EL68" i="74"/>
  <c r="EM68" i="74" s="1"/>
  <c r="EL75" i="74"/>
  <c r="EM75" i="74" s="1"/>
  <c r="EK75" i="74"/>
  <c r="DK88" i="74"/>
  <c r="DO88" i="74" s="1"/>
  <c r="EF44" i="74"/>
  <c r="EG44" i="74"/>
  <c r="ED70" i="74"/>
  <c r="EE70" i="74" s="1"/>
  <c r="ED76" i="74"/>
  <c r="EE76" i="74" s="1"/>
  <c r="EG71" i="74"/>
  <c r="EF71" i="74"/>
  <c r="EF74" i="74"/>
  <c r="DK89" i="74"/>
  <c r="DO89" i="74" s="1"/>
  <c r="ED67" i="74"/>
  <c r="EE67" i="74" s="1"/>
  <c r="EF42" i="74"/>
  <c r="EG42" i="74"/>
  <c r="EC72" i="74"/>
  <c r="EK71" i="74"/>
  <c r="EL71" i="74"/>
  <c r="EM71" i="74" s="1"/>
  <c r="EL74" i="74"/>
  <c r="EM74" i="74" s="1"/>
  <c r="EK74" i="74"/>
  <c r="EG40" i="74"/>
  <c r="EG38" i="74"/>
  <c r="EK73" i="74"/>
  <c r="EL73" i="74"/>
  <c r="EM73" i="74" s="1"/>
  <c r="EF75" i="74"/>
  <c r="EL76" i="74"/>
  <c r="EM76" i="74" s="1"/>
  <c r="EK76" i="74"/>
  <c r="EK47" i="74"/>
  <c r="EG43" i="74"/>
  <c r="EF46" i="74"/>
  <c r="EG46" i="74"/>
  <c r="EL67" i="74"/>
  <c r="EM67" i="74" s="1"/>
  <c r="EK67" i="74"/>
  <c r="ED81" i="74"/>
  <c r="ED73" i="74"/>
  <c r="EE73" i="74" s="1"/>
  <c r="DK87" i="74"/>
  <c r="DO87" i="74" s="1"/>
  <c r="EL69" i="74"/>
  <c r="EM69" i="74" s="1"/>
  <c r="EK69" i="74"/>
  <c r="EF72" i="74"/>
  <c r="EG72" i="74"/>
  <c r="EG39" i="74"/>
  <c r="EF39" i="74"/>
  <c r="EC69" i="74"/>
  <c r="EG69" i="74" s="1"/>
  <c r="EC75" i="74"/>
  <c r="EG75" i="74" s="1"/>
  <c r="EK70" i="74"/>
  <c r="EL70" i="74"/>
  <c r="EM70" i="74" s="1"/>
  <c r="EL72" i="74"/>
  <c r="EM72" i="74" s="1"/>
  <c r="EK72" i="74"/>
  <c r="EC76" i="74"/>
  <c r="EC74" i="74"/>
  <c r="EC67" i="74"/>
  <c r="EC73" i="74"/>
  <c r="DI119" i="74" l="1"/>
  <c r="DZ97" i="74"/>
  <c r="EA97" i="74" s="1"/>
  <c r="DL110" i="74"/>
  <c r="EA101" i="74"/>
  <c r="EB101" i="74"/>
  <c r="EB97" i="74"/>
  <c r="DZ98" i="74"/>
  <c r="EA98" i="74" s="1"/>
  <c r="DZ99" i="74"/>
  <c r="EB99" i="74" s="1"/>
  <c r="DZ96" i="74"/>
  <c r="DZ105" i="74"/>
  <c r="DZ102" i="74"/>
  <c r="DI116" i="74"/>
  <c r="DZ103" i="74"/>
  <c r="DI118" i="74"/>
  <c r="DJ118" i="74" s="1"/>
  <c r="DS118" i="74" s="1"/>
  <c r="DZ104" i="74"/>
  <c r="DZ100" i="74"/>
  <c r="DI117" i="74"/>
  <c r="EF77" i="75"/>
  <c r="DY78" i="75" s="1"/>
  <c r="EG77" i="75"/>
  <c r="EC78" i="75" s="1"/>
  <c r="EE81" i="75"/>
  <c r="EF81" i="75"/>
  <c r="DN118" i="74"/>
  <c r="DN29" i="74"/>
  <c r="DR89" i="74"/>
  <c r="DR59" i="74"/>
  <c r="DJ29" i="74"/>
  <c r="DL29" i="74"/>
  <c r="DP29" i="74" s="1"/>
  <c r="DK29" i="74"/>
  <c r="DO29" i="74" s="1"/>
  <c r="EB14" i="74"/>
  <c r="ED14" i="74" s="1"/>
  <c r="EE14" i="74" s="1"/>
  <c r="EA14" i="74"/>
  <c r="DR88" i="74"/>
  <c r="DJ28" i="74"/>
  <c r="DN28" i="74"/>
  <c r="DR58" i="74"/>
  <c r="DK28" i="74"/>
  <c r="DO28" i="74" s="1"/>
  <c r="DL28" i="74"/>
  <c r="DP28" i="74" s="1"/>
  <c r="EB13" i="74"/>
  <c r="ED13" i="74" s="1"/>
  <c r="EE13" i="74" s="1"/>
  <c r="EA13" i="74"/>
  <c r="EC13" i="74"/>
  <c r="EB16" i="74"/>
  <c r="ED16" i="74" s="1"/>
  <c r="EE16" i="74" s="1"/>
  <c r="EA16" i="74"/>
  <c r="DJ27" i="74"/>
  <c r="DN27" i="74"/>
  <c r="DR57" i="74"/>
  <c r="DK27" i="74"/>
  <c r="DO27" i="74" s="1"/>
  <c r="DL27" i="74"/>
  <c r="DP27" i="74" s="1"/>
  <c r="DR87" i="74"/>
  <c r="EA8" i="74"/>
  <c r="EC8" i="74" s="1"/>
  <c r="EB8" i="74"/>
  <c r="ED8" i="74" s="1"/>
  <c r="EE8" i="74" s="1"/>
  <c r="EB9" i="74"/>
  <c r="EA9" i="74"/>
  <c r="EB10" i="74"/>
  <c r="ED10" i="74" s="1"/>
  <c r="EE10" i="74" s="1"/>
  <c r="EA10" i="74"/>
  <c r="EC10" i="74" s="1"/>
  <c r="EB15" i="74"/>
  <c r="EA15" i="74"/>
  <c r="DN30" i="74"/>
  <c r="DL30" i="74"/>
  <c r="DP30" i="74" s="1"/>
  <c r="DR60" i="74"/>
  <c r="DJ30" i="74"/>
  <c r="DR90" i="74"/>
  <c r="DK30" i="74"/>
  <c r="DO30" i="74" s="1"/>
  <c r="EB12" i="74"/>
  <c r="ED12" i="74" s="1"/>
  <c r="EE12" i="74" s="1"/>
  <c r="EA12" i="74"/>
  <c r="EC12" i="74"/>
  <c r="EA7" i="74"/>
  <c r="EC7" i="74" s="1"/>
  <c r="EB7" i="74"/>
  <c r="EB11" i="74"/>
  <c r="EA11" i="74"/>
  <c r="ED97" i="74"/>
  <c r="EE97" i="74" s="1"/>
  <c r="EB98" i="74"/>
  <c r="EC101" i="74"/>
  <c r="EC97" i="74"/>
  <c r="EA101" i="75"/>
  <c r="EB101" i="75"/>
  <c r="EA97" i="75"/>
  <c r="EB97" i="75"/>
  <c r="EA99" i="75"/>
  <c r="EB99" i="75"/>
  <c r="EF45" i="75"/>
  <c r="EG45" i="75"/>
  <c r="EG17" i="75"/>
  <c r="EC18" i="75" s="1"/>
  <c r="DN116" i="75"/>
  <c r="DJ116" i="75"/>
  <c r="DS116" i="75" s="1"/>
  <c r="DR116" i="75"/>
  <c r="EA98" i="75"/>
  <c r="EB98" i="75"/>
  <c r="EB105" i="75"/>
  <c r="EA105" i="75"/>
  <c r="EB102" i="75"/>
  <c r="EA102" i="75"/>
  <c r="EF38" i="75"/>
  <c r="EF47" i="75" s="1"/>
  <c r="DY48" i="75" s="1"/>
  <c r="EG38" i="75"/>
  <c r="DN119" i="75"/>
  <c r="DJ119" i="75"/>
  <c r="DR119" i="75"/>
  <c r="EB104" i="75"/>
  <c r="EA104" i="75"/>
  <c r="EB100" i="75"/>
  <c r="EA100" i="75"/>
  <c r="EF17" i="75"/>
  <c r="DY18" i="75" s="1"/>
  <c r="EF46" i="75"/>
  <c r="EG46" i="75"/>
  <c r="EF21" i="75"/>
  <c r="EE21" i="75"/>
  <c r="EG39" i="75"/>
  <c r="DN117" i="75"/>
  <c r="DJ117" i="75"/>
  <c r="DS117" i="75" s="1"/>
  <c r="DR117" i="75"/>
  <c r="DN118" i="75"/>
  <c r="DJ118" i="75"/>
  <c r="DS118" i="75" s="1"/>
  <c r="DR118" i="75"/>
  <c r="EB96" i="75"/>
  <c r="EA96" i="75"/>
  <c r="EB103" i="75"/>
  <c r="EA103" i="75"/>
  <c r="EK47" i="75"/>
  <c r="EG44" i="75"/>
  <c r="EF44" i="75"/>
  <c r="EG40" i="75"/>
  <c r="EF40" i="75"/>
  <c r="DN57" i="68"/>
  <c r="DJ57" i="68"/>
  <c r="DK57" i="68" s="1"/>
  <c r="DO57" i="68" s="1"/>
  <c r="EA37" i="68"/>
  <c r="EB37" i="68"/>
  <c r="EA46" i="68"/>
  <c r="EB46" i="68"/>
  <c r="DZ16" i="68"/>
  <c r="DZ14" i="68"/>
  <c r="DZ12" i="68"/>
  <c r="DZ8" i="68"/>
  <c r="DZ15" i="68"/>
  <c r="DZ10" i="68"/>
  <c r="DZ7" i="68"/>
  <c r="DZ13" i="68"/>
  <c r="DZ9" i="68"/>
  <c r="DZ11" i="68"/>
  <c r="DI30" i="68"/>
  <c r="DI29" i="68"/>
  <c r="DI27" i="68"/>
  <c r="DL21" i="68"/>
  <c r="DI28" i="68"/>
  <c r="EA45" i="68"/>
  <c r="EB45" i="68"/>
  <c r="ED45" i="68" s="1"/>
  <c r="EE45" i="68" s="1"/>
  <c r="EC45" i="68"/>
  <c r="EB42" i="68"/>
  <c r="ED42" i="68" s="1"/>
  <c r="EE42" i="68" s="1"/>
  <c r="EA42" i="68"/>
  <c r="EB43" i="68"/>
  <c r="EA43" i="68"/>
  <c r="EC43" i="68" s="1"/>
  <c r="DN59" i="68"/>
  <c r="DK59" i="68"/>
  <c r="DO59" i="68" s="1"/>
  <c r="DJ59" i="68"/>
  <c r="DL59" i="68" s="1"/>
  <c r="DP59" i="68" s="1"/>
  <c r="EA39" i="68"/>
  <c r="EB39" i="68"/>
  <c r="ED39" i="68" s="1"/>
  <c r="EE39" i="68" s="1"/>
  <c r="EC39" i="68"/>
  <c r="EB40" i="68"/>
  <c r="ED40" i="68" s="1"/>
  <c r="EE40" i="68" s="1"/>
  <c r="EA40" i="68"/>
  <c r="EC40" i="68"/>
  <c r="EA38" i="68"/>
  <c r="EB38" i="68"/>
  <c r="DZ103" i="68"/>
  <c r="DZ105" i="68"/>
  <c r="DZ99" i="68"/>
  <c r="DZ97" i="68"/>
  <c r="DZ101" i="68"/>
  <c r="DZ98" i="68"/>
  <c r="DZ100" i="68"/>
  <c r="DZ104" i="68"/>
  <c r="DZ102" i="68"/>
  <c r="DZ96" i="68"/>
  <c r="DL110" i="68"/>
  <c r="DI119" i="68"/>
  <c r="DI118" i="68"/>
  <c r="DI116" i="68"/>
  <c r="DI117" i="68"/>
  <c r="DN60" i="68"/>
  <c r="DJ60" i="68"/>
  <c r="DK60" i="68" s="1"/>
  <c r="DO60" i="68" s="1"/>
  <c r="DK81" i="68"/>
  <c r="DH81" i="68"/>
  <c r="DN58" i="68"/>
  <c r="DK58" i="68"/>
  <c r="DO58" i="68" s="1"/>
  <c r="DJ58" i="68"/>
  <c r="DL58" i="68" s="1"/>
  <c r="DP58" i="68" s="1"/>
  <c r="EA44" i="68"/>
  <c r="EB44" i="68"/>
  <c r="ED44" i="68" s="1"/>
  <c r="EE44" i="68" s="1"/>
  <c r="EC44" i="68"/>
  <c r="EB41" i="68"/>
  <c r="ED41" i="68" s="1"/>
  <c r="EE41" i="68" s="1"/>
  <c r="EA41" i="68"/>
  <c r="DP81" i="68"/>
  <c r="DR81" i="68"/>
  <c r="DS81" i="68" s="1"/>
  <c r="EL97" i="74"/>
  <c r="EM97" i="74" s="1"/>
  <c r="EK97" i="74"/>
  <c r="EG74" i="74"/>
  <c r="EG76" i="74"/>
  <c r="EF76" i="74"/>
  <c r="EF70" i="74"/>
  <c r="EG70" i="74"/>
  <c r="EL98" i="74"/>
  <c r="EM98" i="74" s="1"/>
  <c r="EK98" i="74"/>
  <c r="EK77" i="74"/>
  <c r="ED101" i="74"/>
  <c r="EE101" i="74" s="1"/>
  <c r="ED98" i="74"/>
  <c r="EE98" i="74" s="1"/>
  <c r="DL118" i="74"/>
  <c r="DP118" i="74" s="1"/>
  <c r="EE51" i="74"/>
  <c r="EF51" i="74"/>
  <c r="EG67" i="74"/>
  <c r="EF67" i="74"/>
  <c r="EE77" i="74"/>
  <c r="EK101" i="74"/>
  <c r="EL101" i="74"/>
  <c r="EM101" i="74" s="1"/>
  <c r="EF47" i="74"/>
  <c r="DY48" i="74" s="1"/>
  <c r="EG73" i="74"/>
  <c r="EF73" i="74"/>
  <c r="EF97" i="74"/>
  <c r="EG97" i="74"/>
  <c r="EC98" i="74"/>
  <c r="DK118" i="74"/>
  <c r="DO118" i="74" s="1"/>
  <c r="EG47" i="74"/>
  <c r="EC48" i="74" s="1"/>
  <c r="DR118" i="74" l="1"/>
  <c r="DJ119" i="74"/>
  <c r="DR119" i="74"/>
  <c r="DT119" i="74" s="1"/>
  <c r="DN119" i="74"/>
  <c r="EB104" i="74"/>
  <c r="ED104" i="74" s="1"/>
  <c r="EE104" i="74" s="1"/>
  <c r="EF104" i="74" s="1"/>
  <c r="EA104" i="74"/>
  <c r="EA102" i="74"/>
  <c r="EB102" i="74"/>
  <c r="ED102" i="74" s="1"/>
  <c r="EE102" i="74" s="1"/>
  <c r="EF102" i="74" s="1"/>
  <c r="EB105" i="74"/>
  <c r="ED105" i="74" s="1"/>
  <c r="EE105" i="74" s="1"/>
  <c r="EA105" i="74"/>
  <c r="EA99" i="74"/>
  <c r="DR117" i="74"/>
  <c r="DN117" i="74"/>
  <c r="DJ117" i="74"/>
  <c r="EB103" i="74"/>
  <c r="EA103" i="74"/>
  <c r="EB96" i="74"/>
  <c r="ED96" i="74" s="1"/>
  <c r="EE96" i="74" s="1"/>
  <c r="EF96" i="74" s="1"/>
  <c r="EA96" i="74"/>
  <c r="EA100" i="74"/>
  <c r="EB100" i="74"/>
  <c r="ED100" i="74" s="1"/>
  <c r="EE100" i="74" s="1"/>
  <c r="EF100" i="74" s="1"/>
  <c r="DN116" i="74"/>
  <c r="DJ116" i="74"/>
  <c r="DR116" i="74"/>
  <c r="ED104" i="75"/>
  <c r="EE104" i="75" s="1"/>
  <c r="EI73" i="75"/>
  <c r="EP77" i="75"/>
  <c r="EI76" i="75"/>
  <c r="EI75" i="75"/>
  <c r="EI74" i="75"/>
  <c r="EI72" i="75"/>
  <c r="EI70" i="75"/>
  <c r="EI69" i="75"/>
  <c r="EI67" i="75"/>
  <c r="EI77" i="75" s="1"/>
  <c r="EI68" i="75"/>
  <c r="EI71" i="75"/>
  <c r="EH68" i="75"/>
  <c r="EJ72" i="75"/>
  <c r="EJ74" i="75"/>
  <c r="EH73" i="75"/>
  <c r="EH70" i="75"/>
  <c r="EJ70" i="75"/>
  <c r="EJ73" i="75"/>
  <c r="EJ69" i="75"/>
  <c r="EH75" i="75"/>
  <c r="EJ76" i="75"/>
  <c r="EH71" i="75"/>
  <c r="EH74" i="75"/>
  <c r="EH67" i="75"/>
  <c r="EJ67" i="75"/>
  <c r="EJ68" i="75"/>
  <c r="EH76" i="75"/>
  <c r="EH69" i="75"/>
  <c r="EH72" i="75"/>
  <c r="EJ75" i="75"/>
  <c r="EJ71" i="75"/>
  <c r="EL15" i="74"/>
  <c r="EM15" i="74" s="1"/>
  <c r="EK15" i="74"/>
  <c r="DT90" i="74"/>
  <c r="EK12" i="74"/>
  <c r="EL12" i="74"/>
  <c r="EM12" i="74" s="1"/>
  <c r="DS60" i="74"/>
  <c r="DU60" i="74" s="1"/>
  <c r="DS90" i="74"/>
  <c r="DV90" i="74" s="1"/>
  <c r="DS119" i="74"/>
  <c r="ED9" i="74"/>
  <c r="EE9" i="74" s="1"/>
  <c r="DS57" i="74"/>
  <c r="DV57" i="74" s="1"/>
  <c r="DS87" i="74"/>
  <c r="EK13" i="74"/>
  <c r="EL13" i="74"/>
  <c r="EM13" i="74" s="1"/>
  <c r="DT58" i="74"/>
  <c r="EC14" i="74"/>
  <c r="EL14" i="74"/>
  <c r="EM14" i="74" s="1"/>
  <c r="EK14" i="74"/>
  <c r="DS89" i="74"/>
  <c r="DU89" i="74" s="1"/>
  <c r="DS59" i="74"/>
  <c r="DU59" i="74" s="1"/>
  <c r="EL11" i="74"/>
  <c r="EM11" i="74" s="1"/>
  <c r="EK11" i="74"/>
  <c r="EL7" i="74"/>
  <c r="EM7" i="74" s="1"/>
  <c r="EK7" i="74"/>
  <c r="ED21" i="74"/>
  <c r="EC11" i="74"/>
  <c r="ED7" i="74"/>
  <c r="EE7" i="74" s="1"/>
  <c r="EF12" i="74"/>
  <c r="EG12" i="74"/>
  <c r="DT60" i="74"/>
  <c r="DV60" i="74"/>
  <c r="EC15" i="74"/>
  <c r="EK10" i="74"/>
  <c r="EL10" i="74"/>
  <c r="EM10" i="74" s="1"/>
  <c r="EC16" i="74"/>
  <c r="EK16" i="74"/>
  <c r="EL16" i="74"/>
  <c r="EM16" i="74" s="1"/>
  <c r="EG13" i="74"/>
  <c r="EF13" i="74"/>
  <c r="EF14" i="74"/>
  <c r="EG14" i="74"/>
  <c r="DT59" i="74"/>
  <c r="DV59" i="74"/>
  <c r="EF10" i="74"/>
  <c r="EG10" i="74"/>
  <c r="EF8" i="74"/>
  <c r="EG8" i="74"/>
  <c r="DU57" i="74"/>
  <c r="DT57" i="74"/>
  <c r="EF16" i="74"/>
  <c r="DS58" i="74"/>
  <c r="DV58" i="74" s="1"/>
  <c r="DS88" i="74"/>
  <c r="DV88" i="74" s="1"/>
  <c r="DT89" i="74"/>
  <c r="DV89" i="74"/>
  <c r="ED11" i="74"/>
  <c r="EE11" i="74" s="1"/>
  <c r="ED15" i="74"/>
  <c r="EE15" i="74" s="1"/>
  <c r="EC9" i="74"/>
  <c r="EK9" i="74"/>
  <c r="EL9" i="74"/>
  <c r="EM9" i="74" s="1"/>
  <c r="EL8" i="74"/>
  <c r="EM8" i="74" s="1"/>
  <c r="EK8" i="74"/>
  <c r="DV87" i="74"/>
  <c r="DU87" i="74"/>
  <c r="DT87" i="74"/>
  <c r="DT88" i="74"/>
  <c r="DU88" i="74"/>
  <c r="EC103" i="75"/>
  <c r="DL118" i="75"/>
  <c r="DP118" i="75" s="1"/>
  <c r="DK117" i="75"/>
  <c r="DO117" i="75" s="1"/>
  <c r="ED97" i="75"/>
  <c r="EE97" i="75" s="1"/>
  <c r="EF97" i="75" s="1"/>
  <c r="DL117" i="75"/>
  <c r="DP117" i="75" s="1"/>
  <c r="DL116" i="75"/>
  <c r="DP116" i="75" s="1"/>
  <c r="EC102" i="75"/>
  <c r="EC99" i="75"/>
  <c r="DK116" i="75"/>
  <c r="DO116" i="75" s="1"/>
  <c r="DT118" i="74"/>
  <c r="ED103" i="75"/>
  <c r="EE103" i="75" s="1"/>
  <c r="EG103" i="75" s="1"/>
  <c r="EC104" i="75"/>
  <c r="EG104" i="75" s="1"/>
  <c r="ED99" i="75"/>
  <c r="EE99" i="75" s="1"/>
  <c r="ED96" i="75"/>
  <c r="EE96" i="75" s="1"/>
  <c r="EF96" i="75" s="1"/>
  <c r="EH43" i="75"/>
  <c r="EH42" i="75"/>
  <c r="EH41" i="75"/>
  <c r="EH37" i="75"/>
  <c r="EH39" i="75"/>
  <c r="EH38" i="75"/>
  <c r="EH46" i="75"/>
  <c r="EH45" i="75"/>
  <c r="EH44" i="75"/>
  <c r="EH40" i="75"/>
  <c r="EF104" i="75"/>
  <c r="EC105" i="75"/>
  <c r="EL105" i="75"/>
  <c r="EM105" i="75" s="1"/>
  <c r="EK105" i="75"/>
  <c r="ED110" i="75"/>
  <c r="EL98" i="75"/>
  <c r="EM98" i="75" s="1"/>
  <c r="EK98" i="75"/>
  <c r="EC97" i="75"/>
  <c r="ED101" i="75"/>
  <c r="EE101" i="75" s="1"/>
  <c r="EF51" i="75"/>
  <c r="EE51" i="75"/>
  <c r="EC96" i="75"/>
  <c r="DT117" i="75"/>
  <c r="DV117" i="75"/>
  <c r="DU117" i="75"/>
  <c r="EL101" i="75"/>
  <c r="EM101" i="75" s="1"/>
  <c r="EK101" i="75"/>
  <c r="EF103" i="75"/>
  <c r="DT118" i="75"/>
  <c r="DU118" i="75"/>
  <c r="DV118" i="75"/>
  <c r="EL100" i="75"/>
  <c r="EM100" i="75" s="1"/>
  <c r="EK100" i="75"/>
  <c r="ED100" i="75"/>
  <c r="EE100" i="75" s="1"/>
  <c r="DT119" i="75"/>
  <c r="ED105" i="75"/>
  <c r="EE105" i="75" s="1"/>
  <c r="DT116" i="75"/>
  <c r="DU116" i="75"/>
  <c r="DV116" i="75"/>
  <c r="EL103" i="75"/>
  <c r="EM103" i="75" s="1"/>
  <c r="EK103" i="75"/>
  <c r="EL96" i="75"/>
  <c r="EM96" i="75" s="1"/>
  <c r="EK96" i="75"/>
  <c r="DK118" i="75"/>
  <c r="DO118" i="75" s="1"/>
  <c r="EG47" i="75"/>
  <c r="EC48" i="75" s="1"/>
  <c r="EJ39" i="75" s="1"/>
  <c r="EH13" i="75"/>
  <c r="EH15" i="75"/>
  <c r="EJ9" i="75"/>
  <c r="EH14" i="75"/>
  <c r="EH10" i="75"/>
  <c r="EJ13" i="75"/>
  <c r="EJ15" i="75"/>
  <c r="EJ16" i="75"/>
  <c r="EJ10" i="75"/>
  <c r="EH16" i="75"/>
  <c r="EH9" i="75"/>
  <c r="EJ14" i="75"/>
  <c r="EJ11" i="75"/>
  <c r="EH7" i="75"/>
  <c r="EJ8" i="75"/>
  <c r="EJ12" i="75"/>
  <c r="EJ7" i="75"/>
  <c r="EH8" i="75"/>
  <c r="EH12" i="75"/>
  <c r="EH11" i="75"/>
  <c r="DK119" i="75"/>
  <c r="DO119" i="75" s="1"/>
  <c r="DS119" i="75"/>
  <c r="DU119" i="75" s="1"/>
  <c r="EL102" i="75"/>
  <c r="EM102" i="75" s="1"/>
  <c r="EK102" i="75"/>
  <c r="EC98" i="75"/>
  <c r="EF99" i="75"/>
  <c r="EK97" i="75"/>
  <c r="EL97" i="75"/>
  <c r="EM97" i="75" s="1"/>
  <c r="EC100" i="75"/>
  <c r="EL104" i="75"/>
  <c r="EM104" i="75" s="1"/>
  <c r="EK104" i="75"/>
  <c r="DL119" i="75"/>
  <c r="DP119" i="75" s="1"/>
  <c r="ED102" i="75"/>
  <c r="EE102" i="75" s="1"/>
  <c r="ED98" i="75"/>
  <c r="EE98" i="75" s="1"/>
  <c r="EI15" i="75"/>
  <c r="EI16" i="75"/>
  <c r="EI9" i="75"/>
  <c r="EI10" i="75"/>
  <c r="EI7" i="75"/>
  <c r="EI8" i="75"/>
  <c r="EI12" i="75"/>
  <c r="EI14" i="75"/>
  <c r="EI11" i="75"/>
  <c r="EI13" i="75"/>
  <c r="EL99" i="75"/>
  <c r="EM99" i="75" s="1"/>
  <c r="EK99" i="75"/>
  <c r="EC101" i="75"/>
  <c r="EF41" i="68"/>
  <c r="DR117" i="68"/>
  <c r="DN117" i="68"/>
  <c r="DJ117" i="68"/>
  <c r="DK117" i="68" s="1"/>
  <c r="DO117" i="68" s="1"/>
  <c r="EA100" i="68"/>
  <c r="EB100" i="68"/>
  <c r="EA99" i="68"/>
  <c r="EB99" i="68"/>
  <c r="ED38" i="68"/>
  <c r="EE38" i="68" s="1"/>
  <c r="EG40" i="68"/>
  <c r="EF40" i="68"/>
  <c r="EF42" i="68"/>
  <c r="DR58" i="68"/>
  <c r="DN28" i="68"/>
  <c r="DK28" i="68"/>
  <c r="DO28" i="68" s="1"/>
  <c r="DJ28" i="68"/>
  <c r="DN30" i="68"/>
  <c r="DR60" i="68"/>
  <c r="DR119" i="68"/>
  <c r="DJ30" i="68"/>
  <c r="DK30" i="68" s="1"/>
  <c r="DO30" i="68" s="1"/>
  <c r="EB7" i="68"/>
  <c r="EA7" i="68"/>
  <c r="EB12" i="68"/>
  <c r="EA12" i="68"/>
  <c r="EC12" i="68" s="1"/>
  <c r="ED46" i="68"/>
  <c r="EE46" i="68" s="1"/>
  <c r="ED51" i="68"/>
  <c r="EL37" i="68"/>
  <c r="EM37" i="68" s="1"/>
  <c r="EK37" i="68"/>
  <c r="EL43" i="68"/>
  <c r="EM43" i="68" s="1"/>
  <c r="EK43" i="68"/>
  <c r="EA14" i="68"/>
  <c r="EB14" i="68"/>
  <c r="EL46" i="68"/>
  <c r="EM46" i="68" s="1"/>
  <c r="EK46" i="68"/>
  <c r="DR116" i="68"/>
  <c r="DN116" i="68"/>
  <c r="DJ116" i="68"/>
  <c r="DK116" i="68" s="1"/>
  <c r="DO116" i="68" s="1"/>
  <c r="EA96" i="68"/>
  <c r="EB96" i="68"/>
  <c r="EB98" i="68"/>
  <c r="EA98" i="68"/>
  <c r="EL38" i="68"/>
  <c r="EM38" i="68" s="1"/>
  <c r="EK38" i="68"/>
  <c r="EA11" i="68"/>
  <c r="EB11" i="68"/>
  <c r="ED11" i="68" s="1"/>
  <c r="EE11" i="68" s="1"/>
  <c r="EB10" i="68"/>
  <c r="EA10" i="68"/>
  <c r="EC10" i="68" s="1"/>
  <c r="EL41" i="68"/>
  <c r="EM41" i="68" s="1"/>
  <c r="EK41" i="68"/>
  <c r="EB102" i="68"/>
  <c r="EA102" i="68"/>
  <c r="EA103" i="68"/>
  <c r="EB103" i="68"/>
  <c r="EG39" i="68"/>
  <c r="EF39" i="68"/>
  <c r="ED43" i="68"/>
  <c r="EE43" i="68" s="1"/>
  <c r="EG45" i="68"/>
  <c r="EF45" i="68"/>
  <c r="DN27" i="68"/>
  <c r="DR57" i="68"/>
  <c r="DJ27" i="68"/>
  <c r="EA9" i="68"/>
  <c r="EC9" i="68"/>
  <c r="EB9" i="68"/>
  <c r="ED9" i="68" s="1"/>
  <c r="EE9" i="68" s="1"/>
  <c r="EB15" i="68"/>
  <c r="EC15" i="68" s="1"/>
  <c r="EA15" i="68"/>
  <c r="EB16" i="68"/>
  <c r="EA16" i="68"/>
  <c r="EC16" i="68" s="1"/>
  <c r="ED37" i="68"/>
  <c r="EE37" i="68" s="1"/>
  <c r="DL57" i="68"/>
  <c r="DP57" i="68" s="1"/>
  <c r="EB105" i="68"/>
  <c r="EA105" i="68"/>
  <c r="EF44" i="68"/>
  <c r="EG44" i="68"/>
  <c r="DL60" i="68"/>
  <c r="DP60" i="68" s="1"/>
  <c r="DN118" i="68"/>
  <c r="DJ118" i="68"/>
  <c r="DL118" i="68" s="1"/>
  <c r="DP118" i="68" s="1"/>
  <c r="EB101" i="68"/>
  <c r="EA101" i="68"/>
  <c r="EC41" i="68"/>
  <c r="EG41" i="68" s="1"/>
  <c r="EK44" i="68"/>
  <c r="EL44" i="68"/>
  <c r="EM44" i="68" s="1"/>
  <c r="DZ76" i="68"/>
  <c r="DZ74" i="68"/>
  <c r="DZ70" i="68"/>
  <c r="DZ75" i="68"/>
  <c r="DZ72" i="68"/>
  <c r="DZ73" i="68"/>
  <c r="DZ67" i="68"/>
  <c r="DZ71" i="68"/>
  <c r="DZ69" i="68"/>
  <c r="DZ68" i="68"/>
  <c r="DI89" i="68"/>
  <c r="DR89" i="68" s="1"/>
  <c r="DL81" i="68"/>
  <c r="DI87" i="68"/>
  <c r="DR87" i="68" s="1"/>
  <c r="DI90" i="68"/>
  <c r="DR90" i="68" s="1"/>
  <c r="DI88" i="68"/>
  <c r="DR88" i="68" s="1"/>
  <c r="DN119" i="68"/>
  <c r="DJ119" i="68"/>
  <c r="DK119" i="68" s="1"/>
  <c r="DO119" i="68" s="1"/>
  <c r="EA104" i="68"/>
  <c r="EB104" i="68"/>
  <c r="EB97" i="68"/>
  <c r="EA97" i="68"/>
  <c r="EC38" i="68"/>
  <c r="EG38" i="68" s="1"/>
  <c r="EL40" i="68"/>
  <c r="EM40" i="68" s="1"/>
  <c r="EK40" i="68"/>
  <c r="EL39" i="68"/>
  <c r="EM39" i="68" s="1"/>
  <c r="EK39" i="68"/>
  <c r="EC42" i="68"/>
  <c r="EL42" i="68"/>
  <c r="EM42" i="68" s="1"/>
  <c r="EK42" i="68"/>
  <c r="EL45" i="68"/>
  <c r="EM45" i="68" s="1"/>
  <c r="EK45" i="68"/>
  <c r="DR59" i="68"/>
  <c r="DN29" i="68"/>
  <c r="DR118" i="68"/>
  <c r="DL29" i="68"/>
  <c r="DP29" i="68" s="1"/>
  <c r="DJ29" i="68"/>
  <c r="EB13" i="68"/>
  <c r="EA13" i="68"/>
  <c r="EC13" i="68" s="1"/>
  <c r="EA8" i="68"/>
  <c r="EB8" i="68"/>
  <c r="ED8" i="68" s="1"/>
  <c r="EE8" i="68" s="1"/>
  <c r="EC8" i="68"/>
  <c r="EC46" i="68"/>
  <c r="EG46" i="68" s="1"/>
  <c r="EC37" i="68"/>
  <c r="EG77" i="74"/>
  <c r="EC78" i="74" s="1"/>
  <c r="EP47" i="74"/>
  <c r="EI45" i="74"/>
  <c r="EI41" i="74"/>
  <c r="EI38" i="74"/>
  <c r="EI40" i="74"/>
  <c r="EI44" i="74"/>
  <c r="EI42" i="74"/>
  <c r="EI39" i="74"/>
  <c r="EI43" i="74"/>
  <c r="EI37" i="74"/>
  <c r="EI47" i="74" s="1"/>
  <c r="EI46" i="74"/>
  <c r="EF77" i="74"/>
  <c r="DY78" i="74" s="1"/>
  <c r="EF98" i="74"/>
  <c r="EG98" i="74"/>
  <c r="EJ38" i="74"/>
  <c r="EJ41" i="74"/>
  <c r="EJ43" i="74"/>
  <c r="EH45" i="74"/>
  <c r="EJ45" i="74"/>
  <c r="EH41" i="74"/>
  <c r="EH38" i="74"/>
  <c r="EH40" i="74"/>
  <c r="EJ40" i="74"/>
  <c r="EH43" i="74"/>
  <c r="EH37" i="74"/>
  <c r="EJ44" i="74"/>
  <c r="EH42" i="74"/>
  <c r="EH46" i="74"/>
  <c r="EH39" i="74"/>
  <c r="EJ42" i="74"/>
  <c r="EJ46" i="74"/>
  <c r="EJ37" i="74"/>
  <c r="EH44" i="74"/>
  <c r="EJ39" i="74"/>
  <c r="EF101" i="74"/>
  <c r="EG101" i="74"/>
  <c r="EE81" i="74"/>
  <c r="EF81" i="74"/>
  <c r="DL119" i="74" l="1"/>
  <c r="DP119" i="74" s="1"/>
  <c r="DK119" i="74"/>
  <c r="DO119" i="74" s="1"/>
  <c r="DV118" i="74"/>
  <c r="DU118" i="74"/>
  <c r="DT116" i="74"/>
  <c r="EC100" i="74"/>
  <c r="EG100" i="74" s="1"/>
  <c r="EK100" i="74"/>
  <c r="EL100" i="74"/>
  <c r="EM100" i="74" s="1"/>
  <c r="EL99" i="74"/>
  <c r="EM99" i="74" s="1"/>
  <c r="ED99" i="74"/>
  <c r="EE99" i="74" s="1"/>
  <c r="EK99" i="74"/>
  <c r="DT117" i="74"/>
  <c r="ED103" i="74"/>
  <c r="EE103" i="74" s="1"/>
  <c r="EF105" i="74"/>
  <c r="DS116" i="74"/>
  <c r="DU116" i="74" s="1"/>
  <c r="DK116" i="74"/>
  <c r="DO116" i="74" s="1"/>
  <c r="DL116" i="74"/>
  <c r="DP116" i="74" s="1"/>
  <c r="EC96" i="74"/>
  <c r="EG96" i="74" s="1"/>
  <c r="ED110" i="74"/>
  <c r="EK96" i="74"/>
  <c r="EL96" i="74"/>
  <c r="EM96" i="74" s="1"/>
  <c r="DS117" i="74"/>
  <c r="DV117" i="74" s="1"/>
  <c r="DL117" i="74"/>
  <c r="DP117" i="74" s="1"/>
  <c r="DK117" i="74"/>
  <c r="DO117" i="74" s="1"/>
  <c r="EC99" i="74"/>
  <c r="EK102" i="74"/>
  <c r="EL102" i="74"/>
  <c r="EM102" i="74" s="1"/>
  <c r="EC102" i="74"/>
  <c r="EG102" i="74" s="1"/>
  <c r="EC103" i="74"/>
  <c r="EL103" i="74"/>
  <c r="EM103" i="74" s="1"/>
  <c r="EK103" i="74"/>
  <c r="EK105" i="74"/>
  <c r="EC105" i="74"/>
  <c r="EG105" i="74" s="1"/>
  <c r="EL105" i="74"/>
  <c r="EM105" i="74" s="1"/>
  <c r="EL104" i="74"/>
  <c r="EM104" i="74" s="1"/>
  <c r="EK104" i="74"/>
  <c r="EC104" i="74"/>
  <c r="EG104" i="74" s="1"/>
  <c r="EH77" i="75"/>
  <c r="DZ81" i="75" s="1"/>
  <c r="EJ77" i="75"/>
  <c r="DX81" i="75" s="1"/>
  <c r="EG97" i="75"/>
  <c r="EG15" i="74"/>
  <c r="EF15" i="74"/>
  <c r="DU58" i="74"/>
  <c r="EG11" i="74"/>
  <c r="EF11" i="74"/>
  <c r="EK17" i="74"/>
  <c r="EG9" i="74"/>
  <c r="EF9" i="74"/>
  <c r="EG7" i="74"/>
  <c r="EF7" i="74"/>
  <c r="EE17" i="74"/>
  <c r="DV119" i="74"/>
  <c r="DU119" i="74"/>
  <c r="EG16" i="74"/>
  <c r="DU90" i="74"/>
  <c r="EC103" i="68"/>
  <c r="ED98" i="68"/>
  <c r="EE98" i="68" s="1"/>
  <c r="ED99" i="68"/>
  <c r="EE99" i="68" s="1"/>
  <c r="EG99" i="75"/>
  <c r="ED96" i="68"/>
  <c r="EE96" i="68" s="1"/>
  <c r="EF96" i="68" s="1"/>
  <c r="ED104" i="68"/>
  <c r="EE104" i="68" s="1"/>
  <c r="ED105" i="68"/>
  <c r="EE105" i="68" s="1"/>
  <c r="EF105" i="68" s="1"/>
  <c r="ED97" i="68"/>
  <c r="EE97" i="68" s="1"/>
  <c r="ED101" i="68"/>
  <c r="EE101" i="68" s="1"/>
  <c r="EF101" i="68" s="1"/>
  <c r="EC99" i="68"/>
  <c r="ED102" i="68"/>
  <c r="EE102" i="68" s="1"/>
  <c r="EC97" i="68"/>
  <c r="DK118" i="68"/>
  <c r="DO118" i="68" s="1"/>
  <c r="EC100" i="68"/>
  <c r="EE106" i="75"/>
  <c r="EF105" i="75"/>
  <c r="EG105" i="75"/>
  <c r="EF100" i="75"/>
  <c r="EG100" i="75"/>
  <c r="EG101" i="75"/>
  <c r="EF101" i="75"/>
  <c r="EJ40" i="75"/>
  <c r="EJ44" i="75"/>
  <c r="EJ42" i="75"/>
  <c r="EI17" i="75"/>
  <c r="EH17" i="75"/>
  <c r="DZ21" i="75" s="1"/>
  <c r="DV119" i="75"/>
  <c r="EG96" i="75"/>
  <c r="EJ46" i="75"/>
  <c r="EJ41" i="75"/>
  <c r="EF102" i="75"/>
  <c r="EG102" i="75"/>
  <c r="EJ17" i="75"/>
  <c r="DX21" i="75" s="1"/>
  <c r="EK106" i="75"/>
  <c r="EJ38" i="75"/>
  <c r="EJ43" i="75"/>
  <c r="EH47" i="75"/>
  <c r="DZ51" i="75" s="1"/>
  <c r="EA51" i="75" s="1"/>
  <c r="EF98" i="75"/>
  <c r="EG98" i="75"/>
  <c r="EP47" i="75"/>
  <c r="EI41" i="75"/>
  <c r="EI37" i="75"/>
  <c r="EI42" i="75"/>
  <c r="EI43" i="75"/>
  <c r="EI39" i="75"/>
  <c r="EI46" i="75"/>
  <c r="EI44" i="75"/>
  <c r="EI45" i="75"/>
  <c r="EI40" i="75"/>
  <c r="EI38" i="75"/>
  <c r="EJ45" i="75"/>
  <c r="EJ37" i="75"/>
  <c r="DT87" i="68"/>
  <c r="DT88" i="68"/>
  <c r="DT89" i="68"/>
  <c r="DT90" i="68"/>
  <c r="EL8" i="68"/>
  <c r="EM8" i="68" s="1"/>
  <c r="EK8" i="68"/>
  <c r="DK29" i="68"/>
  <c r="DO29" i="68" s="1"/>
  <c r="DS118" i="68"/>
  <c r="DV118" i="68" s="1"/>
  <c r="DS59" i="68"/>
  <c r="DV59" i="68" s="1"/>
  <c r="DT59" i="68"/>
  <c r="DU59" i="68"/>
  <c r="EL104" i="68"/>
  <c r="EM104" i="68" s="1"/>
  <c r="EK104" i="68"/>
  <c r="DL119" i="68"/>
  <c r="DP119" i="68" s="1"/>
  <c r="EB71" i="68"/>
  <c r="EA71" i="68"/>
  <c r="EC71" i="68" s="1"/>
  <c r="EB75" i="68"/>
  <c r="ED75" i="68" s="1"/>
  <c r="EE75" i="68" s="1"/>
  <c r="EA75" i="68"/>
  <c r="EL101" i="68"/>
  <c r="EM101" i="68" s="1"/>
  <c r="EK101" i="68"/>
  <c r="EC105" i="68"/>
  <c r="EL105" i="68"/>
  <c r="EM105" i="68" s="1"/>
  <c r="EK105" i="68"/>
  <c r="ED15" i="68"/>
  <c r="EE15" i="68" s="1"/>
  <c r="EG15" i="68" s="1"/>
  <c r="EL15" i="68"/>
  <c r="EM15" i="68" s="1"/>
  <c r="EK15" i="68"/>
  <c r="EL9" i="68"/>
  <c r="EM9" i="68" s="1"/>
  <c r="EK9" i="68"/>
  <c r="EC102" i="68"/>
  <c r="EL102" i="68"/>
  <c r="EM102" i="68" s="1"/>
  <c r="EK102" i="68"/>
  <c r="EC11" i="68"/>
  <c r="EL11" i="68"/>
  <c r="EM11" i="68" s="1"/>
  <c r="EK11" i="68"/>
  <c r="EK98" i="68"/>
  <c r="EL98" i="68"/>
  <c r="EM98" i="68" s="1"/>
  <c r="EL96" i="68"/>
  <c r="EM96" i="68" s="1"/>
  <c r="ED110" i="68"/>
  <c r="EK96" i="68"/>
  <c r="ED14" i="68"/>
  <c r="EE14" i="68" s="1"/>
  <c r="EK47" i="68"/>
  <c r="ED7" i="68"/>
  <c r="EE7" i="68" s="1"/>
  <c r="DL28" i="68"/>
  <c r="DP28" i="68" s="1"/>
  <c r="DS117" i="68"/>
  <c r="DV117" i="68" s="1"/>
  <c r="DS58" i="68"/>
  <c r="DU58" i="68" s="1"/>
  <c r="EG42" i="68"/>
  <c r="DL117" i="68"/>
  <c r="DP117" i="68" s="1"/>
  <c r="EL13" i="68"/>
  <c r="EM13" i="68" s="1"/>
  <c r="EK13" i="68"/>
  <c r="EG97" i="68"/>
  <c r="EF97" i="68"/>
  <c r="DL88" i="68"/>
  <c r="DP88" i="68" s="1"/>
  <c r="DN88" i="68"/>
  <c r="DJ88" i="68"/>
  <c r="DS88" i="68" s="1"/>
  <c r="DN89" i="68"/>
  <c r="DJ89" i="68"/>
  <c r="DL89" i="68" s="1"/>
  <c r="DP89" i="68" s="1"/>
  <c r="EB67" i="68"/>
  <c r="EA67" i="68"/>
  <c r="EC67" i="68" s="1"/>
  <c r="EA70" i="68"/>
  <c r="EB70" i="68"/>
  <c r="EC70" i="68"/>
  <c r="EK16" i="68"/>
  <c r="EL16" i="68"/>
  <c r="EM16" i="68" s="1"/>
  <c r="DK27" i="68"/>
  <c r="DO27" i="68" s="1"/>
  <c r="DS57" i="68"/>
  <c r="DL27" i="68"/>
  <c r="DP27" i="68" s="1"/>
  <c r="EF102" i="68"/>
  <c r="EK10" i="68"/>
  <c r="EL10" i="68"/>
  <c r="EM10" i="68" s="1"/>
  <c r="EF98" i="68"/>
  <c r="DS116" i="68"/>
  <c r="DV116" i="68" s="1"/>
  <c r="DT116" i="68"/>
  <c r="EC14" i="68"/>
  <c r="EL14" i="68"/>
  <c r="EM14" i="68" s="1"/>
  <c r="EK14" i="68"/>
  <c r="EL12" i="68"/>
  <c r="EM12" i="68" s="1"/>
  <c r="EK12" i="68"/>
  <c r="DS119" i="68"/>
  <c r="DV119" i="68" s="1"/>
  <c r="DS60" i="68"/>
  <c r="DV60" i="68" s="1"/>
  <c r="EL100" i="68"/>
  <c r="EM100" i="68" s="1"/>
  <c r="EK100" i="68"/>
  <c r="ED13" i="68"/>
  <c r="EE13" i="68" s="1"/>
  <c r="DT118" i="68"/>
  <c r="DU118" i="68"/>
  <c r="DL90" i="68"/>
  <c r="DP90" i="68" s="1"/>
  <c r="DN90" i="68"/>
  <c r="DJ90" i="68"/>
  <c r="DS90" i="68" s="1"/>
  <c r="DV90" i="68" s="1"/>
  <c r="EA68" i="68"/>
  <c r="EC68" i="68" s="1"/>
  <c r="EB68" i="68"/>
  <c r="ED68" i="68" s="1"/>
  <c r="EE68" i="68" s="1"/>
  <c r="EB74" i="68"/>
  <c r="EA74" i="68"/>
  <c r="ED16" i="68"/>
  <c r="EE16" i="68" s="1"/>
  <c r="EF9" i="68"/>
  <c r="EG9" i="68"/>
  <c r="ED103" i="68"/>
  <c r="EE103" i="68" s="1"/>
  <c r="ED10" i="68"/>
  <c r="EE10" i="68" s="1"/>
  <c r="EC96" i="68"/>
  <c r="EG96" i="68" s="1"/>
  <c r="ED12" i="68"/>
  <c r="EE12" i="68" s="1"/>
  <c r="DU119" i="68"/>
  <c r="DT119" i="68"/>
  <c r="DT60" i="68"/>
  <c r="DU60" i="68"/>
  <c r="EK99" i="68"/>
  <c r="EL99" i="68"/>
  <c r="EM99" i="68" s="1"/>
  <c r="DT117" i="68"/>
  <c r="EF8" i="68"/>
  <c r="EG8" i="68"/>
  <c r="EF104" i="68"/>
  <c r="EA73" i="68"/>
  <c r="EB73" i="68"/>
  <c r="ED73" i="68" s="1"/>
  <c r="EE73" i="68" s="1"/>
  <c r="EC73" i="68"/>
  <c r="EG73" i="68" s="1"/>
  <c r="EL97" i="68"/>
  <c r="EM97" i="68" s="1"/>
  <c r="EK97" i="68"/>
  <c r="EC104" i="68"/>
  <c r="DK87" i="68"/>
  <c r="DO87" i="68" s="1"/>
  <c r="DN87" i="68"/>
  <c r="DJ87" i="68"/>
  <c r="DL87" i="68" s="1"/>
  <c r="DP87" i="68" s="1"/>
  <c r="EB69" i="68"/>
  <c r="EA69" i="68"/>
  <c r="EB72" i="68"/>
  <c r="EA72" i="68"/>
  <c r="EC72" i="68"/>
  <c r="EB76" i="68"/>
  <c r="EA76" i="68"/>
  <c r="EC76" i="68"/>
  <c r="EC101" i="68"/>
  <c r="EE47" i="68"/>
  <c r="EF37" i="68"/>
  <c r="EG37" i="68"/>
  <c r="DU57" i="68"/>
  <c r="DV57" i="68"/>
  <c r="DT57" i="68"/>
  <c r="EF43" i="68"/>
  <c r="EG43" i="68"/>
  <c r="EL103" i="68"/>
  <c r="EM103" i="68" s="1"/>
  <c r="EK103" i="68"/>
  <c r="EF11" i="68"/>
  <c r="EG11" i="68"/>
  <c r="EC98" i="68"/>
  <c r="EG98" i="68" s="1"/>
  <c r="DL116" i="68"/>
  <c r="DP116" i="68" s="1"/>
  <c r="EF46" i="68"/>
  <c r="EC7" i="68"/>
  <c r="ED21" i="68"/>
  <c r="EL7" i="68"/>
  <c r="EM7" i="68" s="1"/>
  <c r="EK7" i="68"/>
  <c r="DL30" i="68"/>
  <c r="DP30" i="68" s="1"/>
  <c r="DT58" i="68"/>
  <c r="DV58" i="68"/>
  <c r="EF38" i="68"/>
  <c r="ED100" i="68"/>
  <c r="EE100" i="68" s="1"/>
  <c r="EJ47" i="74"/>
  <c r="EJ69" i="74"/>
  <c r="EJ68" i="74"/>
  <c r="EH74" i="74"/>
  <c r="EH68" i="74"/>
  <c r="EJ74" i="74"/>
  <c r="EJ75" i="74"/>
  <c r="EH69" i="74"/>
  <c r="EJ71" i="74"/>
  <c r="EJ72" i="74"/>
  <c r="EH71" i="74"/>
  <c r="EH75" i="74"/>
  <c r="EH72" i="74"/>
  <c r="EJ70" i="74"/>
  <c r="EJ67" i="74"/>
  <c r="EH73" i="74"/>
  <c r="EJ76" i="74"/>
  <c r="EH76" i="74"/>
  <c r="EH67" i="74"/>
  <c r="EH70" i="74"/>
  <c r="EJ73" i="74"/>
  <c r="EP77" i="74"/>
  <c r="EI71" i="74"/>
  <c r="EI72" i="74"/>
  <c r="EI68" i="74"/>
  <c r="EI74" i="74"/>
  <c r="EI75" i="74"/>
  <c r="EI76" i="74"/>
  <c r="EI67" i="74"/>
  <c r="EI73" i="74"/>
  <c r="EI70" i="74"/>
  <c r="EI69" i="74"/>
  <c r="EH47" i="74"/>
  <c r="DZ51" i="74" s="1"/>
  <c r="EK106" i="74" l="1"/>
  <c r="EF99" i="74"/>
  <c r="EG99" i="74"/>
  <c r="EE106" i="74"/>
  <c r="DU117" i="74"/>
  <c r="DV116" i="74"/>
  <c r="EF103" i="74"/>
  <c r="EG103" i="74"/>
  <c r="DY81" i="75"/>
  <c r="EB81" i="75"/>
  <c r="EA81" i="75"/>
  <c r="EG81" i="75"/>
  <c r="EG99" i="68"/>
  <c r="EF17" i="74"/>
  <c r="DY18" i="74" s="1"/>
  <c r="EG17" i="74"/>
  <c r="EC18" i="74" s="1"/>
  <c r="EF21" i="74"/>
  <c r="EE21" i="74"/>
  <c r="EF99" i="68"/>
  <c r="EG102" i="68"/>
  <c r="EG105" i="68"/>
  <c r="DU117" i="68"/>
  <c r="EF106" i="75"/>
  <c r="DY107" i="75" s="1"/>
  <c r="EH96" i="75" s="1"/>
  <c r="EG106" i="75"/>
  <c r="EC107" i="75" s="1"/>
  <c r="EP106" i="75" s="1"/>
  <c r="EJ47" i="75"/>
  <c r="DX51" i="75" s="1"/>
  <c r="EF110" i="75"/>
  <c r="EE110" i="75"/>
  <c r="EB21" i="75"/>
  <c r="EI81" i="75"/>
  <c r="EJ81" i="75" s="1"/>
  <c r="EI51" i="75"/>
  <c r="EJ51" i="75" s="1"/>
  <c r="DY21" i="75"/>
  <c r="EI47" i="75"/>
  <c r="EA21" i="75"/>
  <c r="EG21" i="75"/>
  <c r="DU88" i="68"/>
  <c r="DV88" i="68"/>
  <c r="EL69" i="68"/>
  <c r="EM69" i="68" s="1"/>
  <c r="EK69" i="68"/>
  <c r="EF10" i="68"/>
  <c r="EK106" i="68"/>
  <c r="EL73" i="68"/>
  <c r="EM73" i="68" s="1"/>
  <c r="EK73" i="68"/>
  <c r="EG104" i="68"/>
  <c r="EF100" i="68"/>
  <c r="EG100" i="68"/>
  <c r="EK17" i="68"/>
  <c r="EE106" i="68"/>
  <c r="ED76" i="68"/>
  <c r="EE76" i="68" s="1"/>
  <c r="EC69" i="68"/>
  <c r="EG16" i="68"/>
  <c r="EF16" i="68"/>
  <c r="DK90" i="68"/>
  <c r="DO90" i="68" s="1"/>
  <c r="DK89" i="68"/>
  <c r="DO89" i="68" s="1"/>
  <c r="DK88" i="68"/>
  <c r="DO88" i="68" s="1"/>
  <c r="EE17" i="68"/>
  <c r="EG7" i="68"/>
  <c r="EF7" i="68"/>
  <c r="EC75" i="68"/>
  <c r="EL75" i="68"/>
  <c r="EM75" i="68" s="1"/>
  <c r="EK75" i="68"/>
  <c r="ED71" i="68"/>
  <c r="EE71" i="68" s="1"/>
  <c r="EL74" i="68"/>
  <c r="EM74" i="68" s="1"/>
  <c r="EK74" i="68"/>
  <c r="EF68" i="68"/>
  <c r="EG68" i="68"/>
  <c r="EG70" i="68"/>
  <c r="EL67" i="68"/>
  <c r="EM67" i="68" s="1"/>
  <c r="ED81" i="68"/>
  <c r="EK67" i="68"/>
  <c r="EE51" i="68"/>
  <c r="EF51" i="68"/>
  <c r="EF75" i="68"/>
  <c r="EG75" i="68"/>
  <c r="DU90" i="68"/>
  <c r="EG10" i="68"/>
  <c r="EG47" i="68"/>
  <c r="EC48" i="68" s="1"/>
  <c r="EL72" i="68"/>
  <c r="EM72" i="68" s="1"/>
  <c r="EK72" i="68"/>
  <c r="EG103" i="68"/>
  <c r="EF103" i="68"/>
  <c r="EC74" i="68"/>
  <c r="EF13" i="68"/>
  <c r="EG13" i="68"/>
  <c r="EG101" i="68"/>
  <c r="DU116" i="68"/>
  <c r="ED70" i="68"/>
  <c r="EE70" i="68" s="1"/>
  <c r="ED67" i="68"/>
  <c r="EE67" i="68" s="1"/>
  <c r="EG67" i="68" s="1"/>
  <c r="EG14" i="68"/>
  <c r="EF14" i="68"/>
  <c r="EF15" i="68"/>
  <c r="DS89" i="68"/>
  <c r="ED69" i="68"/>
  <c r="EE69" i="68" s="1"/>
  <c r="EF73" i="68"/>
  <c r="EK68" i="68"/>
  <c r="EL68" i="68"/>
  <c r="EM68" i="68" s="1"/>
  <c r="EF47" i="68"/>
  <c r="DY48" i="68" s="1"/>
  <c r="EK76" i="68"/>
  <c r="EL76" i="68"/>
  <c r="EM76" i="68" s="1"/>
  <c r="ED72" i="68"/>
  <c r="EE72" i="68" s="1"/>
  <c r="EG12" i="68"/>
  <c r="EF12" i="68"/>
  <c r="ED74" i="68"/>
  <c r="EE74" i="68" s="1"/>
  <c r="DS87" i="68"/>
  <c r="EL70" i="68"/>
  <c r="EM70" i="68" s="1"/>
  <c r="EK70" i="68"/>
  <c r="EL71" i="68"/>
  <c r="EM71" i="68" s="1"/>
  <c r="EK71" i="68"/>
  <c r="DX51" i="74"/>
  <c r="EA51" i="74"/>
  <c r="EG51" i="74"/>
  <c r="EI77" i="74"/>
  <c r="EH77" i="74"/>
  <c r="DZ81" i="74" s="1"/>
  <c r="EJ77" i="74"/>
  <c r="DX81" i="74" s="1"/>
  <c r="EG106" i="74" l="1"/>
  <c r="EC107" i="74" s="1"/>
  <c r="EF106" i="74"/>
  <c r="DY107" i="74" s="1"/>
  <c r="EF110" i="74"/>
  <c r="EE110" i="74"/>
  <c r="EQ69" i="75"/>
  <c r="EQ67" i="75"/>
  <c r="DZ89" i="75"/>
  <c r="DZ90" i="75"/>
  <c r="EQ75" i="75"/>
  <c r="EQ74" i="75"/>
  <c r="DZ88" i="75"/>
  <c r="EQ76" i="75"/>
  <c r="EQ68" i="75"/>
  <c r="EQ73" i="75"/>
  <c r="EC81" i="75"/>
  <c r="EQ71" i="75"/>
  <c r="EQ70" i="75"/>
  <c r="EQ72" i="75"/>
  <c r="DZ87" i="75"/>
  <c r="EI98" i="75"/>
  <c r="EJ102" i="75"/>
  <c r="EH100" i="75"/>
  <c r="EI102" i="75"/>
  <c r="EJ101" i="75"/>
  <c r="EH97" i="75"/>
  <c r="EJ96" i="75"/>
  <c r="EJ105" i="75"/>
  <c r="EI104" i="75"/>
  <c r="EI97" i="75"/>
  <c r="EJ15" i="74"/>
  <c r="EI13" i="74"/>
  <c r="EI12" i="74"/>
  <c r="EI10" i="74"/>
  <c r="EI8" i="74"/>
  <c r="EI11" i="74"/>
  <c r="EI16" i="74"/>
  <c r="EI7" i="74"/>
  <c r="EI9" i="74"/>
  <c r="EI15" i="74"/>
  <c r="EI14" i="74"/>
  <c r="EH12" i="74"/>
  <c r="EJ13" i="74"/>
  <c r="EJ14" i="74"/>
  <c r="EH13" i="74"/>
  <c r="EH14" i="74"/>
  <c r="EJ7" i="74"/>
  <c r="EJ16" i="74"/>
  <c r="EH16" i="74"/>
  <c r="EH10" i="74"/>
  <c r="EH7" i="74"/>
  <c r="EJ10" i="74"/>
  <c r="EJ12" i="74"/>
  <c r="EJ8" i="74"/>
  <c r="EH8" i="74"/>
  <c r="EH11" i="74"/>
  <c r="EJ9" i="74"/>
  <c r="EH15" i="74"/>
  <c r="EJ11" i="74"/>
  <c r="EH9" i="74"/>
  <c r="EF106" i="68"/>
  <c r="DY107" i="68" s="1"/>
  <c r="EI101" i="75"/>
  <c r="EJ98" i="75"/>
  <c r="EI100" i="75"/>
  <c r="EI99" i="75"/>
  <c r="EJ103" i="75"/>
  <c r="EJ100" i="75"/>
  <c r="EI96" i="75"/>
  <c r="EI105" i="75"/>
  <c r="EJ97" i="75"/>
  <c r="EI103" i="75"/>
  <c r="EJ104" i="75"/>
  <c r="EJ99" i="75"/>
  <c r="EG106" i="68"/>
  <c r="EC107" i="68" s="1"/>
  <c r="EJ100" i="68" s="1"/>
  <c r="EH101" i="75"/>
  <c r="EH99" i="75"/>
  <c r="EH104" i="75"/>
  <c r="EH98" i="75"/>
  <c r="EH103" i="75"/>
  <c r="EH105" i="75"/>
  <c r="EH102" i="75"/>
  <c r="EG51" i="75"/>
  <c r="EB51" i="75"/>
  <c r="DY51" i="75"/>
  <c r="EQ15" i="75"/>
  <c r="EQ13" i="75"/>
  <c r="EQ7" i="75"/>
  <c r="EQ14" i="75"/>
  <c r="EQ8" i="75"/>
  <c r="EQ12" i="75"/>
  <c r="EQ11" i="75"/>
  <c r="EQ16" i="75"/>
  <c r="EQ10" i="75"/>
  <c r="EQ9" i="75"/>
  <c r="DZ28" i="75"/>
  <c r="DZ30" i="75"/>
  <c r="EC21" i="75"/>
  <c r="DZ27" i="75"/>
  <c r="DZ29" i="75"/>
  <c r="DU87" i="68"/>
  <c r="DV87" i="68"/>
  <c r="EJ41" i="68"/>
  <c r="EH40" i="68"/>
  <c r="EH42" i="68"/>
  <c r="EJ45" i="68"/>
  <c r="EJ44" i="68"/>
  <c r="EH44" i="68"/>
  <c r="EJ42" i="68"/>
  <c r="EH41" i="68"/>
  <c r="EJ39" i="68"/>
  <c r="EJ40" i="68"/>
  <c r="EH39" i="68"/>
  <c r="EH45" i="68"/>
  <c r="EJ38" i="68"/>
  <c r="EJ46" i="68"/>
  <c r="EH38" i="68"/>
  <c r="EH43" i="68"/>
  <c r="EH46" i="68"/>
  <c r="EH37" i="68"/>
  <c r="EJ37" i="68"/>
  <c r="EJ43" i="68"/>
  <c r="DV89" i="68"/>
  <c r="DU89" i="68"/>
  <c r="EF70" i="68"/>
  <c r="EF76" i="68"/>
  <c r="EG76" i="68"/>
  <c r="EE110" i="68"/>
  <c r="EF110" i="68"/>
  <c r="EG72" i="68"/>
  <c r="EF72" i="68"/>
  <c r="EP47" i="68"/>
  <c r="EI40" i="68"/>
  <c r="EI39" i="68"/>
  <c r="EI45" i="68"/>
  <c r="EI44" i="68"/>
  <c r="EI43" i="68"/>
  <c r="EI38" i="68"/>
  <c r="EI46" i="68"/>
  <c r="EI41" i="68"/>
  <c r="EI42" i="68"/>
  <c r="EI37" i="68"/>
  <c r="EK77" i="68"/>
  <c r="EF17" i="68"/>
  <c r="DY18" i="68" s="1"/>
  <c r="EF74" i="68"/>
  <c r="EG74" i="68"/>
  <c r="EG69" i="68"/>
  <c r="EG77" i="68" s="1"/>
  <c r="EC78" i="68" s="1"/>
  <c r="EF69" i="68"/>
  <c r="EF67" i="68"/>
  <c r="EF77" i="68" s="1"/>
  <c r="DY78" i="68" s="1"/>
  <c r="EE77" i="68"/>
  <c r="EG71" i="68"/>
  <c r="EF71" i="68"/>
  <c r="EG17" i="68"/>
  <c r="EC18" i="68" s="1"/>
  <c r="EE21" i="68"/>
  <c r="EF21" i="68"/>
  <c r="EJ104" i="68"/>
  <c r="EA81" i="74"/>
  <c r="EG81" i="74"/>
  <c r="EB51" i="74"/>
  <c r="DY51" i="74"/>
  <c r="EB81" i="74"/>
  <c r="DY81" i="74"/>
  <c r="EH97" i="74" l="1"/>
  <c r="EH98" i="74"/>
  <c r="EH104" i="74"/>
  <c r="EH103" i="74"/>
  <c r="EH102" i="74"/>
  <c r="EH101" i="74"/>
  <c r="EH96" i="74"/>
  <c r="EH99" i="74"/>
  <c r="EH105" i="74"/>
  <c r="EH100" i="74"/>
  <c r="EP106" i="74"/>
  <c r="EI104" i="74"/>
  <c r="EI96" i="74"/>
  <c r="EJ104" i="74"/>
  <c r="EI99" i="74"/>
  <c r="EJ99" i="74"/>
  <c r="EI103" i="74"/>
  <c r="EJ96" i="74"/>
  <c r="EI98" i="74"/>
  <c r="EI97" i="74"/>
  <c r="EJ98" i="74"/>
  <c r="EI105" i="74"/>
  <c r="EI101" i="74"/>
  <c r="EJ102" i="74"/>
  <c r="EJ100" i="74"/>
  <c r="EJ103" i="74"/>
  <c r="EI100" i="74"/>
  <c r="EJ105" i="74"/>
  <c r="EJ97" i="74"/>
  <c r="EI102" i="74"/>
  <c r="EJ101" i="74"/>
  <c r="EJ99" i="68"/>
  <c r="EJ97" i="68"/>
  <c r="EJ101" i="68"/>
  <c r="EI105" i="68"/>
  <c r="ER71" i="75"/>
  <c r="ES71" i="75"/>
  <c r="ET71" i="75" s="1"/>
  <c r="ES76" i="75"/>
  <c r="ER76" i="75"/>
  <c r="EA90" i="75"/>
  <c r="EE90" i="75"/>
  <c r="EE87" i="75"/>
  <c r="EA87" i="75"/>
  <c r="EE88" i="75"/>
  <c r="EA88" i="75"/>
  <c r="EE89" i="75"/>
  <c r="EA89" i="75"/>
  <c r="ER72" i="75"/>
  <c r="ES72" i="75"/>
  <c r="ES73" i="75"/>
  <c r="EU73" i="75" s="1"/>
  <c r="EV73" i="75" s="1"/>
  <c r="EW73" i="75" s="1"/>
  <c r="ER73" i="75"/>
  <c r="ER74" i="75"/>
  <c r="ES74" i="75"/>
  <c r="ES67" i="75"/>
  <c r="EU67" i="75" s="1"/>
  <c r="EV67" i="75" s="1"/>
  <c r="EW67" i="75" s="1"/>
  <c r="ER67" i="75"/>
  <c r="ER70" i="75"/>
  <c r="ES70" i="75"/>
  <c r="EU70" i="75" s="1"/>
  <c r="EV70" i="75" s="1"/>
  <c r="EW70" i="75" s="1"/>
  <c r="ES68" i="75"/>
  <c r="EU68" i="75" s="1"/>
  <c r="EV68" i="75" s="1"/>
  <c r="EW68" i="75" s="1"/>
  <c r="ER68" i="75"/>
  <c r="ES75" i="75"/>
  <c r="ER75" i="75"/>
  <c r="ER69" i="75"/>
  <c r="ES69" i="75"/>
  <c r="EI106" i="75"/>
  <c r="EH17" i="74"/>
  <c r="DZ21" i="74" s="1"/>
  <c r="EJ17" i="74"/>
  <c r="DX21" i="74" s="1"/>
  <c r="EI17" i="74"/>
  <c r="EH99" i="68"/>
  <c r="EH97" i="68"/>
  <c r="EH101" i="68"/>
  <c r="EH100" i="68"/>
  <c r="EH105" i="68"/>
  <c r="EH104" i="68"/>
  <c r="EH102" i="68"/>
  <c r="EH96" i="68"/>
  <c r="EH98" i="68"/>
  <c r="EH103" i="68"/>
  <c r="EI104" i="68"/>
  <c r="EI101" i="68"/>
  <c r="EJ102" i="68"/>
  <c r="EI100" i="68"/>
  <c r="EI96" i="68"/>
  <c r="EP106" i="68"/>
  <c r="EJ103" i="68"/>
  <c r="EI103" i="68"/>
  <c r="EJ105" i="68"/>
  <c r="EI99" i="68"/>
  <c r="EI97" i="68"/>
  <c r="EJ96" i="68"/>
  <c r="EI102" i="68"/>
  <c r="EJ98" i="68"/>
  <c r="EI98" i="68"/>
  <c r="EJ106" i="75"/>
  <c r="EH106" i="75"/>
  <c r="DZ110" i="75" s="1"/>
  <c r="EA110" i="75" s="1"/>
  <c r="EI87" i="75"/>
  <c r="EE27" i="75"/>
  <c r="EA27" i="75"/>
  <c r="ES12" i="75"/>
  <c r="EU12" i="75" s="1"/>
  <c r="EV12" i="75" s="1"/>
  <c r="ER12" i="75"/>
  <c r="ET12" i="75" s="1"/>
  <c r="EE30" i="75"/>
  <c r="EI90" i="75"/>
  <c r="EA30" i="75"/>
  <c r="ES16" i="75"/>
  <c r="EU16" i="75" s="1"/>
  <c r="EV16" i="75" s="1"/>
  <c r="ER16" i="75"/>
  <c r="ET16" i="75" s="1"/>
  <c r="ES14" i="75"/>
  <c r="ER14" i="75"/>
  <c r="ET14" i="75" s="1"/>
  <c r="EE29" i="75"/>
  <c r="EI89" i="75"/>
  <c r="EA29" i="75"/>
  <c r="EC29" i="75" s="1"/>
  <c r="EG29" i="75" s="1"/>
  <c r="EI88" i="75"/>
  <c r="EE28" i="75"/>
  <c r="EA28" i="75"/>
  <c r="ES11" i="75"/>
  <c r="EU11" i="75" s="1"/>
  <c r="EV11" i="75" s="1"/>
  <c r="ER11" i="75"/>
  <c r="ET11" i="75" s="1"/>
  <c r="ES7" i="75"/>
  <c r="EU7" i="75" s="1"/>
  <c r="EV7" i="75" s="1"/>
  <c r="ET7" i="75"/>
  <c r="ER7" i="75"/>
  <c r="ER9" i="75"/>
  <c r="ET9" i="75" s="1"/>
  <c r="ES9" i="75"/>
  <c r="ER13" i="75"/>
  <c r="ES13" i="75"/>
  <c r="EU13" i="75" s="1"/>
  <c r="EV13" i="75" s="1"/>
  <c r="EQ41" i="75"/>
  <c r="EQ39" i="75"/>
  <c r="EQ44" i="75"/>
  <c r="EQ45" i="75"/>
  <c r="EQ37" i="75"/>
  <c r="EQ40" i="75"/>
  <c r="EQ38" i="75"/>
  <c r="EQ46" i="75"/>
  <c r="EQ42" i="75"/>
  <c r="EQ43" i="75"/>
  <c r="DZ59" i="75"/>
  <c r="EI59" i="75" s="1"/>
  <c r="EC51" i="75"/>
  <c r="DZ58" i="75"/>
  <c r="DZ60" i="75"/>
  <c r="EI60" i="75" s="1"/>
  <c r="DZ57" i="75"/>
  <c r="ER10" i="75"/>
  <c r="ES10" i="75"/>
  <c r="ER8" i="75"/>
  <c r="ES8" i="75"/>
  <c r="EU8" i="75" s="1"/>
  <c r="EV8" i="75" s="1"/>
  <c r="ER15" i="75"/>
  <c r="ES15" i="75"/>
  <c r="EU15" i="75" s="1"/>
  <c r="EV15" i="75" s="1"/>
  <c r="ET15" i="75"/>
  <c r="EH68" i="68"/>
  <c r="EH75" i="68"/>
  <c r="EJ73" i="68"/>
  <c r="EJ68" i="68"/>
  <c r="EJ75" i="68"/>
  <c r="EH73" i="68"/>
  <c r="EH76" i="68"/>
  <c r="EH72" i="68"/>
  <c r="EJ74" i="68"/>
  <c r="EJ69" i="68"/>
  <c r="EJ76" i="68"/>
  <c r="EJ72" i="68"/>
  <c r="EH69" i="68"/>
  <c r="EH71" i="68"/>
  <c r="EH70" i="68"/>
  <c r="EJ70" i="68"/>
  <c r="EH74" i="68"/>
  <c r="EJ71" i="68"/>
  <c r="EH67" i="68"/>
  <c r="EH77" i="68" s="1"/>
  <c r="DZ81" i="68" s="1"/>
  <c r="EJ67" i="68"/>
  <c r="EP77" i="68"/>
  <c r="EI68" i="68"/>
  <c r="EI73" i="68"/>
  <c r="EI75" i="68"/>
  <c r="EI70" i="68"/>
  <c r="EI76" i="68"/>
  <c r="EI72" i="68"/>
  <c r="EI69" i="68"/>
  <c r="EI67" i="68"/>
  <c r="EI71" i="68"/>
  <c r="EI74" i="68"/>
  <c r="EI8" i="68"/>
  <c r="EI9" i="68"/>
  <c r="EI11" i="68"/>
  <c r="EI7" i="68"/>
  <c r="EI14" i="68"/>
  <c r="EI10" i="68"/>
  <c r="EI16" i="68"/>
  <c r="EI15" i="68"/>
  <c r="EI13" i="68"/>
  <c r="EI12" i="68"/>
  <c r="EH9" i="68"/>
  <c r="EH11" i="68"/>
  <c r="EJ9" i="68"/>
  <c r="EH8" i="68"/>
  <c r="EJ11" i="68"/>
  <c r="EJ8" i="68"/>
  <c r="EJ10" i="68"/>
  <c r="EJ16" i="68"/>
  <c r="EJ15" i="68"/>
  <c r="EJ13" i="68"/>
  <c r="EH15" i="68"/>
  <c r="EH10" i="68"/>
  <c r="EH7" i="68"/>
  <c r="EH13" i="68"/>
  <c r="EH14" i="68"/>
  <c r="EH12" i="68"/>
  <c r="EH16" i="68"/>
  <c r="EJ7" i="68"/>
  <c r="EJ12" i="68"/>
  <c r="EJ14" i="68"/>
  <c r="EI47" i="68"/>
  <c r="EF81" i="68"/>
  <c r="EE81" i="68"/>
  <c r="EJ47" i="68"/>
  <c r="EA81" i="68"/>
  <c r="EH47" i="68"/>
  <c r="DZ51" i="68" s="1"/>
  <c r="EQ37" i="74"/>
  <c r="EQ39" i="74"/>
  <c r="EQ41" i="74"/>
  <c r="EQ43" i="74"/>
  <c r="EQ40" i="74"/>
  <c r="EQ38" i="74"/>
  <c r="EQ42" i="74"/>
  <c r="EQ45" i="74"/>
  <c r="EC51" i="74"/>
  <c r="DZ58" i="74"/>
  <c r="EQ44" i="74"/>
  <c r="EQ46" i="74"/>
  <c r="DZ57" i="74"/>
  <c r="DZ60" i="74"/>
  <c r="DZ59" i="74"/>
  <c r="EQ71" i="74"/>
  <c r="EQ73" i="74"/>
  <c r="EQ69" i="74"/>
  <c r="EQ70" i="74"/>
  <c r="EQ67" i="74"/>
  <c r="EQ68" i="74"/>
  <c r="EQ76" i="74"/>
  <c r="EQ72" i="74"/>
  <c r="EQ74" i="74"/>
  <c r="EQ75" i="74"/>
  <c r="EC81" i="74"/>
  <c r="DZ90" i="74"/>
  <c r="DZ88" i="74"/>
  <c r="DZ87" i="74"/>
  <c r="DZ89" i="74"/>
  <c r="EU74" i="75" l="1"/>
  <c r="EV74" i="75" s="1"/>
  <c r="EW74" i="75" s="1"/>
  <c r="EU72" i="75"/>
  <c r="EV72" i="75" s="1"/>
  <c r="EW72" i="75" s="1"/>
  <c r="EU76" i="75"/>
  <c r="EV76" i="75" s="1"/>
  <c r="EW76" i="75" s="1"/>
  <c r="EU71" i="75"/>
  <c r="EV71" i="75" s="1"/>
  <c r="EH106" i="74"/>
  <c r="DZ110" i="74" s="1"/>
  <c r="EA110" i="74" s="1"/>
  <c r="EJ106" i="74"/>
  <c r="DX110" i="74" s="1"/>
  <c r="EG110" i="74" s="1"/>
  <c r="EI106" i="74"/>
  <c r="EC88" i="75"/>
  <c r="EG88" i="75" s="1"/>
  <c r="EB88" i="75"/>
  <c r="EF88" i="75" s="1"/>
  <c r="ET75" i="75"/>
  <c r="FB75" i="75"/>
  <c r="FC75" i="75"/>
  <c r="FD75" i="75" s="1"/>
  <c r="EU75" i="75"/>
  <c r="EV75" i="75" s="1"/>
  <c r="FB70" i="75"/>
  <c r="ET70" i="75"/>
  <c r="EX70" i="75" s="1"/>
  <c r="FC70" i="75"/>
  <c r="FD70" i="75" s="1"/>
  <c r="ET74" i="75"/>
  <c r="EX74" i="75" s="1"/>
  <c r="FB74" i="75"/>
  <c r="FC74" i="75"/>
  <c r="FD74" i="75" s="1"/>
  <c r="FB72" i="75"/>
  <c r="FC72" i="75"/>
  <c r="FD72" i="75" s="1"/>
  <c r="EU69" i="75"/>
  <c r="EV69" i="75" s="1"/>
  <c r="FC68" i="75"/>
  <c r="FD68" i="75" s="1"/>
  <c r="FB68" i="75"/>
  <c r="ET68" i="75"/>
  <c r="EX68" i="75" s="1"/>
  <c r="FC67" i="75"/>
  <c r="FD67" i="75" s="1"/>
  <c r="EU81" i="75"/>
  <c r="FB67" i="75"/>
  <c r="ET67" i="75"/>
  <c r="EX67" i="75" s="1"/>
  <c r="ET73" i="75"/>
  <c r="EX73" i="75" s="1"/>
  <c r="FC73" i="75"/>
  <c r="FD73" i="75" s="1"/>
  <c r="FB73" i="75"/>
  <c r="EC89" i="75"/>
  <c r="EG89" i="75" s="1"/>
  <c r="EB89" i="75"/>
  <c r="EF89" i="75" s="1"/>
  <c r="EB87" i="75"/>
  <c r="EF87" i="75" s="1"/>
  <c r="EC87" i="75"/>
  <c r="EG87" i="75" s="1"/>
  <c r="EC90" i="75"/>
  <c r="EG90" i="75" s="1"/>
  <c r="EB90" i="75"/>
  <c r="EF90" i="75" s="1"/>
  <c r="FB71" i="75"/>
  <c r="FC71" i="75"/>
  <c r="FD71" i="75" s="1"/>
  <c r="ET69" i="75"/>
  <c r="FC69" i="75"/>
  <c r="FD69" i="75" s="1"/>
  <c r="FB69" i="75"/>
  <c r="ET76" i="75"/>
  <c r="EX76" i="75" s="1"/>
  <c r="FC76" i="75"/>
  <c r="FD76" i="75" s="1"/>
  <c r="FB76" i="75"/>
  <c r="ET72" i="75"/>
  <c r="EX72" i="75" s="1"/>
  <c r="EH106" i="68"/>
  <c r="DZ110" i="68" s="1"/>
  <c r="EA110" i="68" s="1"/>
  <c r="DX110" i="75"/>
  <c r="DY21" i="74"/>
  <c r="EB21" i="74"/>
  <c r="EI81" i="74"/>
  <c r="EJ81" i="74" s="1"/>
  <c r="EI51" i="74"/>
  <c r="EJ51" i="74" s="1"/>
  <c r="EG21" i="74"/>
  <c r="EA21" i="74"/>
  <c r="EJ106" i="68"/>
  <c r="EI106" i="68"/>
  <c r="EK59" i="75"/>
  <c r="EK60" i="75"/>
  <c r="EX15" i="75"/>
  <c r="EW15" i="75"/>
  <c r="FC13" i="75"/>
  <c r="FD13" i="75" s="1"/>
  <c r="FB13" i="75"/>
  <c r="EW7" i="75"/>
  <c r="EX7" i="75"/>
  <c r="EJ88" i="75"/>
  <c r="EL88" i="75" s="1"/>
  <c r="EB29" i="75"/>
  <c r="EF29" i="75" s="1"/>
  <c r="EU14" i="75"/>
  <c r="EV14" i="75" s="1"/>
  <c r="EB30" i="75"/>
  <c r="EF30" i="75" s="1"/>
  <c r="EJ90" i="75"/>
  <c r="EL90" i="75" s="1"/>
  <c r="EX12" i="75"/>
  <c r="EW12" i="75"/>
  <c r="EK87" i="75"/>
  <c r="FC10" i="75"/>
  <c r="FD10" i="75" s="1"/>
  <c r="FB10" i="75"/>
  <c r="EE57" i="75"/>
  <c r="EC57" i="75"/>
  <c r="EG57" i="75" s="1"/>
  <c r="EA57" i="75"/>
  <c r="EB57" i="75" s="1"/>
  <c r="EF57" i="75" s="1"/>
  <c r="ES38" i="75"/>
  <c r="EU38" i="75" s="1"/>
  <c r="EV38" i="75" s="1"/>
  <c r="ER38" i="75"/>
  <c r="ET38" i="75"/>
  <c r="ES44" i="75"/>
  <c r="ER44" i="75"/>
  <c r="ET44" i="75" s="1"/>
  <c r="FC8" i="75"/>
  <c r="FD8" i="75" s="1"/>
  <c r="FB8" i="75"/>
  <c r="EE60" i="75"/>
  <c r="EA60" i="75"/>
  <c r="EC60" i="75" s="1"/>
  <c r="EG60" i="75" s="1"/>
  <c r="ER43" i="75"/>
  <c r="ES43" i="75"/>
  <c r="EU43" i="75" s="1"/>
  <c r="EV43" i="75" s="1"/>
  <c r="ES39" i="75"/>
  <c r="ER39" i="75"/>
  <c r="ET39" i="75" s="1"/>
  <c r="FB15" i="75"/>
  <c r="FC15" i="75"/>
  <c r="FD15" i="75" s="1"/>
  <c r="ET10" i="75"/>
  <c r="EE58" i="75"/>
  <c r="EB58" i="75"/>
  <c r="EF58" i="75" s="1"/>
  <c r="EC58" i="75"/>
  <c r="EG58" i="75" s="1"/>
  <c r="EA58" i="75"/>
  <c r="EJ58" i="75" s="1"/>
  <c r="EM58" i="75" s="1"/>
  <c r="ER42" i="75"/>
  <c r="ES42" i="75"/>
  <c r="EU42" i="75" s="1"/>
  <c r="EV42" i="75" s="1"/>
  <c r="ET42" i="75"/>
  <c r="ER37" i="75"/>
  <c r="ES37" i="75"/>
  <c r="EU37" i="75" s="1"/>
  <c r="EV37" i="75" s="1"/>
  <c r="ER41" i="75"/>
  <c r="ET41" i="75" s="1"/>
  <c r="ES41" i="75"/>
  <c r="EC28" i="75"/>
  <c r="EG28" i="75" s="1"/>
  <c r="EB28" i="75"/>
  <c r="EF28" i="75" s="1"/>
  <c r="EC30" i="75"/>
  <c r="EG30" i="75" s="1"/>
  <c r="EC27" i="75"/>
  <c r="EG27" i="75" s="1"/>
  <c r="EJ57" i="75"/>
  <c r="EJ87" i="75"/>
  <c r="EL87" i="75" s="1"/>
  <c r="EW8" i="75"/>
  <c r="EB59" i="75"/>
  <c r="EF59" i="75" s="1"/>
  <c r="EE59" i="75"/>
  <c r="EA59" i="75"/>
  <c r="EC59" i="75" s="1"/>
  <c r="EG59" i="75" s="1"/>
  <c r="ES40" i="75"/>
  <c r="ER40" i="75"/>
  <c r="ET40" i="75" s="1"/>
  <c r="ET8" i="75"/>
  <c r="EX8" i="75" s="1"/>
  <c r="EU10" i="75"/>
  <c r="EV10" i="75" s="1"/>
  <c r="ER46" i="75"/>
  <c r="ET46" i="75" s="1"/>
  <c r="ES46" i="75"/>
  <c r="ER45" i="75"/>
  <c r="ES45" i="75"/>
  <c r="EU45" i="75" s="1"/>
  <c r="EV45" i="75" s="1"/>
  <c r="ET13" i="75"/>
  <c r="EX13" i="75" s="1"/>
  <c r="EU9" i="75"/>
  <c r="EV9" i="75" s="1"/>
  <c r="EU21" i="75"/>
  <c r="FC7" i="75"/>
  <c r="FD7" i="75" s="1"/>
  <c r="FB7" i="75"/>
  <c r="FC11" i="75"/>
  <c r="FD11" i="75" s="1"/>
  <c r="FB11" i="75"/>
  <c r="EI58" i="75"/>
  <c r="EK88" i="75"/>
  <c r="EK89" i="75"/>
  <c r="FC16" i="75"/>
  <c r="FD16" i="75" s="1"/>
  <c r="FB16" i="75"/>
  <c r="EK90" i="75"/>
  <c r="EB27" i="75"/>
  <c r="EF27" i="75" s="1"/>
  <c r="EI57" i="75"/>
  <c r="EW13" i="75"/>
  <c r="FC9" i="75"/>
  <c r="FD9" i="75" s="1"/>
  <c r="FB9" i="75"/>
  <c r="EW11" i="75"/>
  <c r="EX11" i="75"/>
  <c r="EJ89" i="75"/>
  <c r="EM89" i="75" s="1"/>
  <c r="EJ59" i="75"/>
  <c r="EL59" i="75" s="1"/>
  <c r="FC14" i="75"/>
  <c r="FD14" i="75" s="1"/>
  <c r="FB14" i="75"/>
  <c r="EW16" i="75"/>
  <c r="EX16" i="75"/>
  <c r="FC12" i="75"/>
  <c r="FD12" i="75" s="1"/>
  <c r="FB12" i="75"/>
  <c r="EA51" i="68"/>
  <c r="EG51" i="68"/>
  <c r="DX51" i="68"/>
  <c r="EH17" i="68"/>
  <c r="DZ21" i="68" s="1"/>
  <c r="EJ77" i="68"/>
  <c r="DX81" i="68" s="1"/>
  <c r="EI77" i="68"/>
  <c r="EG81" i="68"/>
  <c r="EJ17" i="68"/>
  <c r="DX21" i="68" s="1"/>
  <c r="EI17" i="68"/>
  <c r="EE87" i="74"/>
  <c r="EA87" i="74"/>
  <c r="EB87" i="74" s="1"/>
  <c r="EF87" i="74" s="1"/>
  <c r="ER75" i="74"/>
  <c r="ES75" i="74"/>
  <c r="EU75" i="74" s="1"/>
  <c r="EV75" i="74" s="1"/>
  <c r="ES68" i="74"/>
  <c r="ER68" i="74"/>
  <c r="ET68" i="74" s="1"/>
  <c r="ER73" i="74"/>
  <c r="ET73" i="74" s="1"/>
  <c r="ES73" i="74"/>
  <c r="EE88" i="74"/>
  <c r="EA88" i="74"/>
  <c r="EC88" i="74" s="1"/>
  <c r="EG88" i="74" s="1"/>
  <c r="ES74" i="74"/>
  <c r="ER74" i="74"/>
  <c r="ET74" i="74"/>
  <c r="ER67" i="74"/>
  <c r="ES67" i="74"/>
  <c r="ER71" i="74"/>
  <c r="ES71" i="74"/>
  <c r="EU71" i="74" s="1"/>
  <c r="EV71" i="74" s="1"/>
  <c r="EB59" i="74"/>
  <c r="EF59" i="74" s="1"/>
  <c r="EE59" i="74"/>
  <c r="EA59" i="74"/>
  <c r="EC59" i="74" s="1"/>
  <c r="EG59" i="74" s="1"/>
  <c r="ES44" i="74"/>
  <c r="ER44" i="74"/>
  <c r="ES42" i="74"/>
  <c r="ER42" i="74"/>
  <c r="ET42" i="74" s="1"/>
  <c r="ES41" i="74"/>
  <c r="ER41" i="74"/>
  <c r="ES72" i="74"/>
  <c r="ER72" i="74"/>
  <c r="EE60" i="74"/>
  <c r="EA60" i="74"/>
  <c r="EE58" i="74"/>
  <c r="EB58" i="74"/>
  <c r="EF58" i="74" s="1"/>
  <c r="EA58" i="74"/>
  <c r="EC58" i="74" s="1"/>
  <c r="EG58" i="74" s="1"/>
  <c r="ES38" i="74"/>
  <c r="ER38" i="74"/>
  <c r="ER39" i="74"/>
  <c r="ET39" i="74" s="1"/>
  <c r="ES39" i="74"/>
  <c r="EB110" i="74"/>
  <c r="DY110" i="74"/>
  <c r="EI110" i="74"/>
  <c r="EJ110" i="74" s="1"/>
  <c r="EB90" i="74"/>
  <c r="EF90" i="74" s="1"/>
  <c r="EE90" i="74"/>
  <c r="EA90" i="74"/>
  <c r="ER70" i="74"/>
  <c r="ES70" i="74"/>
  <c r="EB89" i="74"/>
  <c r="EF89" i="74" s="1"/>
  <c r="EC89" i="74"/>
  <c r="EG89" i="74" s="1"/>
  <c r="EE89" i="74"/>
  <c r="EA89" i="74"/>
  <c r="ER76" i="74"/>
  <c r="ES76" i="74"/>
  <c r="ET76" i="74" s="1"/>
  <c r="ER69" i="74"/>
  <c r="ES69" i="74"/>
  <c r="EU69" i="74" s="1"/>
  <c r="EV69" i="74" s="1"/>
  <c r="ET69" i="74"/>
  <c r="EC57" i="74"/>
  <c r="EG57" i="74" s="1"/>
  <c r="EE57" i="74"/>
  <c r="EA57" i="74"/>
  <c r="EB57" i="74" s="1"/>
  <c r="EF57" i="74" s="1"/>
  <c r="ER40" i="74"/>
  <c r="ES40" i="74"/>
  <c r="ES37" i="74"/>
  <c r="ER37" i="74"/>
  <c r="ET37" i="74" s="1"/>
  <c r="ES46" i="74"/>
  <c r="ER46" i="74"/>
  <c r="ET46" i="74" s="1"/>
  <c r="ER45" i="74"/>
  <c r="ET45" i="74" s="1"/>
  <c r="ES45" i="74"/>
  <c r="EU45" i="74" s="1"/>
  <c r="EV45" i="74" s="1"/>
  <c r="ES43" i="74"/>
  <c r="ER43" i="74"/>
  <c r="EX71" i="75" l="1"/>
  <c r="EW71" i="75"/>
  <c r="DX110" i="68"/>
  <c r="EG110" i="68" s="1"/>
  <c r="EW69" i="75"/>
  <c r="EX69" i="75"/>
  <c r="EV77" i="75"/>
  <c r="EM90" i="75"/>
  <c r="FB77" i="75"/>
  <c r="EW75" i="75"/>
  <c r="EX75" i="75"/>
  <c r="DY110" i="75"/>
  <c r="EB110" i="75"/>
  <c r="EI110" i="75"/>
  <c r="EJ110" i="75" s="1"/>
  <c r="EG110" i="75"/>
  <c r="EQ12" i="74"/>
  <c r="EC21" i="74"/>
  <c r="DZ27" i="74"/>
  <c r="EQ8" i="74"/>
  <c r="DZ29" i="74"/>
  <c r="EQ14" i="74"/>
  <c r="EQ7" i="74"/>
  <c r="EQ13" i="74"/>
  <c r="EQ11" i="74"/>
  <c r="DZ28" i="74"/>
  <c r="EQ10" i="74"/>
  <c r="EQ9" i="74"/>
  <c r="EQ15" i="74"/>
  <c r="EQ16" i="74"/>
  <c r="DZ30" i="74"/>
  <c r="EM88" i="75"/>
  <c r="EL89" i="75"/>
  <c r="EW9" i="75"/>
  <c r="EX9" i="75"/>
  <c r="ET37" i="75"/>
  <c r="FC42" i="75"/>
  <c r="FD42" i="75" s="1"/>
  <c r="FB42" i="75"/>
  <c r="EW43" i="75"/>
  <c r="EK57" i="75"/>
  <c r="EM57" i="75"/>
  <c r="FC45" i="75"/>
  <c r="FD45" i="75" s="1"/>
  <c r="FB45" i="75"/>
  <c r="EX10" i="75"/>
  <c r="EX17" i="75" s="1"/>
  <c r="ET18" i="75" s="1"/>
  <c r="EW10" i="75"/>
  <c r="EU40" i="75"/>
  <c r="EV40" i="75" s="1"/>
  <c r="FB17" i="75"/>
  <c r="EK58" i="75"/>
  <c r="EL58" i="75"/>
  <c r="ET45" i="75"/>
  <c r="EX45" i="75" s="1"/>
  <c r="EU46" i="75"/>
  <c r="EV46" i="75" s="1"/>
  <c r="EU41" i="75"/>
  <c r="EV41" i="75" s="1"/>
  <c r="FC37" i="75"/>
  <c r="FD37" i="75" s="1"/>
  <c r="EU51" i="75"/>
  <c r="FB37" i="75"/>
  <c r="ET43" i="75"/>
  <c r="EX43" i="75" s="1"/>
  <c r="FC43" i="75"/>
  <c r="FD43" i="75" s="1"/>
  <c r="FB43" i="75"/>
  <c r="FC38" i="75"/>
  <c r="FD38" i="75" s="1"/>
  <c r="FB38" i="75"/>
  <c r="EM87" i="75"/>
  <c r="EW17" i="75"/>
  <c r="EW45" i="75"/>
  <c r="FC46" i="75"/>
  <c r="FD46" i="75" s="1"/>
  <c r="FB46" i="75"/>
  <c r="FC40" i="75"/>
  <c r="FD40" i="75" s="1"/>
  <c r="FB40" i="75"/>
  <c r="EL57" i="75"/>
  <c r="FB41" i="75"/>
  <c r="FC41" i="75"/>
  <c r="FD41" i="75" s="1"/>
  <c r="EU39" i="75"/>
  <c r="EV39" i="75" s="1"/>
  <c r="FC39" i="75"/>
  <c r="FD39" i="75" s="1"/>
  <c r="FB39" i="75"/>
  <c r="FC44" i="75"/>
  <c r="FD44" i="75" s="1"/>
  <c r="FB44" i="75"/>
  <c r="EX38" i="75"/>
  <c r="EW38" i="75"/>
  <c r="EM59" i="75"/>
  <c r="EW37" i="75"/>
  <c r="EX37" i="75"/>
  <c r="EW42" i="75"/>
  <c r="EX42" i="75"/>
  <c r="EB60" i="75"/>
  <c r="EF60" i="75" s="1"/>
  <c r="EU44" i="75"/>
  <c r="EV44" i="75" s="1"/>
  <c r="EJ60" i="75"/>
  <c r="EW14" i="75"/>
  <c r="EX14" i="75"/>
  <c r="EV17" i="75"/>
  <c r="EG21" i="68"/>
  <c r="EA21" i="68"/>
  <c r="EI51" i="68"/>
  <c r="EJ51" i="68" s="1"/>
  <c r="EB21" i="68"/>
  <c r="EI81" i="68"/>
  <c r="EJ81" i="68" s="1"/>
  <c r="DY21" i="68"/>
  <c r="EB51" i="68"/>
  <c r="DY51" i="68"/>
  <c r="EB81" i="68"/>
  <c r="DY81" i="68"/>
  <c r="EC60" i="74"/>
  <c r="EG60" i="74" s="1"/>
  <c r="ET38" i="74"/>
  <c r="EB60" i="74"/>
  <c r="EF60" i="74" s="1"/>
  <c r="ET67" i="74"/>
  <c r="EC90" i="74"/>
  <c r="EG90" i="74" s="1"/>
  <c r="EU39" i="74"/>
  <c r="EV39" i="74" s="1"/>
  <c r="EU44" i="74"/>
  <c r="EV44" i="74" s="1"/>
  <c r="EW44" i="74" s="1"/>
  <c r="ET71" i="74"/>
  <c r="ET75" i="74"/>
  <c r="EW69" i="74"/>
  <c r="EX69" i="74"/>
  <c r="FB76" i="74"/>
  <c r="FC76" i="74"/>
  <c r="FD76" i="74" s="1"/>
  <c r="FB69" i="74"/>
  <c r="FC69" i="74"/>
  <c r="FD69" i="74" s="1"/>
  <c r="EU43" i="74"/>
  <c r="EV43" i="74" s="1"/>
  <c r="EU40" i="74"/>
  <c r="EV40" i="74" s="1"/>
  <c r="EU76" i="74"/>
  <c r="EV76" i="74" s="1"/>
  <c r="EU70" i="74"/>
  <c r="EV70" i="74" s="1"/>
  <c r="EQ96" i="74"/>
  <c r="EQ100" i="74"/>
  <c r="EQ102" i="74"/>
  <c r="EQ99" i="74"/>
  <c r="EQ101" i="74"/>
  <c r="EQ97" i="74"/>
  <c r="EQ98" i="74"/>
  <c r="EQ103" i="74"/>
  <c r="EC110" i="74"/>
  <c r="DZ116" i="74"/>
  <c r="EQ105" i="74"/>
  <c r="DZ119" i="74"/>
  <c r="EQ104" i="74"/>
  <c r="DZ117" i="74"/>
  <c r="DZ118" i="74"/>
  <c r="EU72" i="74"/>
  <c r="EV72" i="74" s="1"/>
  <c r="EU41" i="74"/>
  <c r="EV41" i="74" s="1"/>
  <c r="FB44" i="74"/>
  <c r="FC44" i="74"/>
  <c r="FD44" i="74" s="1"/>
  <c r="EU74" i="74"/>
  <c r="EV74" i="74" s="1"/>
  <c r="EB88" i="74"/>
  <c r="EF88" i="74" s="1"/>
  <c r="EU73" i="74"/>
  <c r="EV73" i="74" s="1"/>
  <c r="EU68" i="74"/>
  <c r="EV68" i="74" s="1"/>
  <c r="EW71" i="74"/>
  <c r="EX71" i="74"/>
  <c r="FB67" i="74"/>
  <c r="FC67" i="74"/>
  <c r="FD67" i="74" s="1"/>
  <c r="EU81" i="74"/>
  <c r="FB70" i="74"/>
  <c r="FC70" i="74"/>
  <c r="FD70" i="74" s="1"/>
  <c r="FB38" i="74"/>
  <c r="FC38" i="74"/>
  <c r="FD38" i="74" s="1"/>
  <c r="FC43" i="74"/>
  <c r="FD43" i="74" s="1"/>
  <c r="FB43" i="74"/>
  <c r="EU46" i="74"/>
  <c r="EV46" i="74" s="1"/>
  <c r="EU37" i="74"/>
  <c r="EV37" i="74" s="1"/>
  <c r="FB72" i="74"/>
  <c r="FC72" i="74"/>
  <c r="FD72" i="74" s="1"/>
  <c r="FC41" i="74"/>
  <c r="FD41" i="74" s="1"/>
  <c r="FB41" i="74"/>
  <c r="FC42" i="74"/>
  <c r="FD42" i="74" s="1"/>
  <c r="FB42" i="74"/>
  <c r="ET44" i="74"/>
  <c r="EX44" i="74" s="1"/>
  <c r="FC71" i="74"/>
  <c r="FD71" i="74" s="1"/>
  <c r="FB71" i="74"/>
  <c r="FC73" i="74"/>
  <c r="FD73" i="74" s="1"/>
  <c r="FB73" i="74"/>
  <c r="EX75" i="74"/>
  <c r="EW75" i="74"/>
  <c r="EC87" i="74"/>
  <c r="EG87" i="74" s="1"/>
  <c r="FB46" i="74"/>
  <c r="FC46" i="74"/>
  <c r="FD46" i="74" s="1"/>
  <c r="FC37" i="74"/>
  <c r="FD37" i="74" s="1"/>
  <c r="FB37" i="74"/>
  <c r="EU51" i="74"/>
  <c r="FC40" i="74"/>
  <c r="FD40" i="74" s="1"/>
  <c r="FB40" i="74"/>
  <c r="EX39" i="74"/>
  <c r="EW39" i="74"/>
  <c r="EW45" i="74"/>
  <c r="EX45" i="74"/>
  <c r="ET70" i="74"/>
  <c r="FC39" i="74"/>
  <c r="FD39" i="74" s="1"/>
  <c r="FB39" i="74"/>
  <c r="EU38" i="74"/>
  <c r="EV38" i="74" s="1"/>
  <c r="ET43" i="74"/>
  <c r="FC45" i="74"/>
  <c r="FD45" i="74" s="1"/>
  <c r="FB45" i="74"/>
  <c r="ET40" i="74"/>
  <c r="ET72" i="74"/>
  <c r="ET41" i="74"/>
  <c r="EU42" i="74"/>
  <c r="EV42" i="74" s="1"/>
  <c r="EU67" i="74"/>
  <c r="EV67" i="74" s="1"/>
  <c r="FB74" i="74"/>
  <c r="FC74" i="74"/>
  <c r="FD74" i="74" s="1"/>
  <c r="FB68" i="74"/>
  <c r="FC68" i="74"/>
  <c r="FD68" i="74" s="1"/>
  <c r="FB75" i="74"/>
  <c r="FC75" i="74"/>
  <c r="FD75" i="74" s="1"/>
  <c r="DY110" i="68" l="1"/>
  <c r="EQ103" i="68" s="1"/>
  <c r="EX77" i="75"/>
  <c r="ET78" i="75" s="1"/>
  <c r="EZ71" i="75" s="1"/>
  <c r="EB110" i="68"/>
  <c r="EQ100" i="68"/>
  <c r="ES100" i="68" s="1"/>
  <c r="EI110" i="68"/>
  <c r="EJ110" i="68" s="1"/>
  <c r="EZ73" i="75"/>
  <c r="EZ75" i="75"/>
  <c r="EZ74" i="75"/>
  <c r="EZ70" i="75"/>
  <c r="EZ72" i="75"/>
  <c r="EZ76" i="75"/>
  <c r="EZ68" i="75"/>
  <c r="EW81" i="75"/>
  <c r="EV81" i="75"/>
  <c r="EW77" i="75"/>
  <c r="EP78" i="75" s="1"/>
  <c r="EQ103" i="75"/>
  <c r="EQ100" i="75"/>
  <c r="EQ98" i="75"/>
  <c r="EC110" i="75"/>
  <c r="EQ96" i="75"/>
  <c r="EQ99" i="75"/>
  <c r="EQ101" i="75"/>
  <c r="DZ118" i="75"/>
  <c r="DZ119" i="75"/>
  <c r="EQ97" i="75"/>
  <c r="EQ104" i="75"/>
  <c r="EQ105" i="75"/>
  <c r="DZ117" i="75"/>
  <c r="EQ102" i="75"/>
  <c r="DZ116" i="75"/>
  <c r="ER15" i="74"/>
  <c r="ET15" i="74" s="1"/>
  <c r="ES15" i="74"/>
  <c r="EU15" i="74" s="1"/>
  <c r="EV15" i="74" s="1"/>
  <c r="ES11" i="74"/>
  <c r="ER11" i="74"/>
  <c r="ET11" i="74"/>
  <c r="EE29" i="74"/>
  <c r="EA29" i="74"/>
  <c r="EI89" i="74"/>
  <c r="EC29" i="74"/>
  <c r="EG29" i="74" s="1"/>
  <c r="EI59" i="74"/>
  <c r="EB29" i="74"/>
  <c r="EF29" i="74" s="1"/>
  <c r="ER12" i="74"/>
  <c r="ET12" i="74" s="1"/>
  <c r="ES12" i="74"/>
  <c r="EU12" i="74" s="1"/>
  <c r="EV12" i="74" s="1"/>
  <c r="ES9" i="74"/>
  <c r="EU9" i="74" s="1"/>
  <c r="EV9" i="74" s="1"/>
  <c r="ER9" i="74"/>
  <c r="ET9" i="74"/>
  <c r="ER13" i="74"/>
  <c r="ES13" i="74"/>
  <c r="EU13" i="74" s="1"/>
  <c r="EV13" i="74" s="1"/>
  <c r="ER8" i="74"/>
  <c r="ET8" i="74" s="1"/>
  <c r="ES8" i="74"/>
  <c r="EE30" i="74"/>
  <c r="EA30" i="74"/>
  <c r="EI60" i="74"/>
  <c r="EI90" i="74"/>
  <c r="ES10" i="74"/>
  <c r="EU10" i="74" s="1"/>
  <c r="EV10" i="74" s="1"/>
  <c r="ER10" i="74"/>
  <c r="ER7" i="74"/>
  <c r="ET7" i="74" s="1"/>
  <c r="ES7" i="74"/>
  <c r="EU7" i="74" s="1"/>
  <c r="EV7" i="74" s="1"/>
  <c r="EA27" i="74"/>
  <c r="EE27" i="74"/>
  <c r="EI57" i="74"/>
  <c r="EK57" i="74" s="1"/>
  <c r="EI87" i="74"/>
  <c r="EK87" i="74" s="1"/>
  <c r="ER16" i="74"/>
  <c r="ET16" i="74" s="1"/>
  <c r="ES16" i="74"/>
  <c r="EU16" i="74" s="1"/>
  <c r="EV16" i="74" s="1"/>
  <c r="EB28" i="74"/>
  <c r="EF28" i="74" s="1"/>
  <c r="EI58" i="74"/>
  <c r="EA28" i="74"/>
  <c r="EE28" i="74"/>
  <c r="EC28" i="74"/>
  <c r="EG28" i="74" s="1"/>
  <c r="EI88" i="74"/>
  <c r="ER14" i="74"/>
  <c r="ES14" i="74"/>
  <c r="ET14" i="74"/>
  <c r="EZ15" i="75"/>
  <c r="EZ7" i="75"/>
  <c r="EZ11" i="75"/>
  <c r="EZ13" i="75"/>
  <c r="EZ16" i="75"/>
  <c r="EZ12" i="75"/>
  <c r="EZ10" i="75"/>
  <c r="EZ8" i="75"/>
  <c r="EZ14" i="75"/>
  <c r="EZ9" i="75"/>
  <c r="EX41" i="75"/>
  <c r="EW41" i="75"/>
  <c r="EW44" i="75"/>
  <c r="EX44" i="75"/>
  <c r="EV47" i="75"/>
  <c r="EP18" i="75"/>
  <c r="FB47" i="75"/>
  <c r="EW46" i="75"/>
  <c r="EX46" i="75"/>
  <c r="EW21" i="75"/>
  <c r="EV21" i="75"/>
  <c r="EM60" i="75"/>
  <c r="EL60" i="75"/>
  <c r="EW40" i="75"/>
  <c r="EX40" i="75"/>
  <c r="EX39" i="75"/>
  <c r="EX47" i="75" s="1"/>
  <c r="ET48" i="75" s="1"/>
  <c r="EW39" i="75"/>
  <c r="EW47" i="75" s="1"/>
  <c r="EP48" i="75" s="1"/>
  <c r="EQ16" i="68"/>
  <c r="EQ8" i="68"/>
  <c r="EQ10" i="68"/>
  <c r="EQ12" i="68"/>
  <c r="EQ11" i="68"/>
  <c r="EQ14" i="68"/>
  <c r="EQ13" i="68"/>
  <c r="EQ7" i="68"/>
  <c r="EQ15" i="68"/>
  <c r="EQ9" i="68"/>
  <c r="EC21" i="68"/>
  <c r="DZ29" i="68"/>
  <c r="DZ28" i="68"/>
  <c r="DZ27" i="68"/>
  <c r="DZ30" i="68"/>
  <c r="EQ70" i="68"/>
  <c r="EQ76" i="68"/>
  <c r="EQ74" i="68"/>
  <c r="EQ68" i="68"/>
  <c r="EQ69" i="68"/>
  <c r="EQ67" i="68"/>
  <c r="EQ72" i="68"/>
  <c r="EQ73" i="68"/>
  <c r="EQ71" i="68"/>
  <c r="EQ75" i="68"/>
  <c r="EC81" i="68"/>
  <c r="DZ89" i="68"/>
  <c r="DZ88" i="68"/>
  <c r="DZ90" i="68"/>
  <c r="DZ87" i="68"/>
  <c r="EQ46" i="68"/>
  <c r="EQ44" i="68"/>
  <c r="EQ38" i="68"/>
  <c r="EQ42" i="68"/>
  <c r="EQ45" i="68"/>
  <c r="EQ40" i="68"/>
  <c r="EQ39" i="68"/>
  <c r="EQ43" i="68"/>
  <c r="EQ37" i="68"/>
  <c r="EQ41" i="68"/>
  <c r="DZ60" i="68"/>
  <c r="EC51" i="68"/>
  <c r="DZ57" i="68"/>
  <c r="DZ58" i="68"/>
  <c r="DZ59" i="68"/>
  <c r="EE118" i="74"/>
  <c r="EA118" i="74"/>
  <c r="EJ118" i="74" s="1"/>
  <c r="EI118" i="74"/>
  <c r="ER105" i="74"/>
  <c r="ES105" i="74"/>
  <c r="ER98" i="74"/>
  <c r="ES98" i="74"/>
  <c r="ER102" i="74"/>
  <c r="ES102" i="74"/>
  <c r="EX40" i="74"/>
  <c r="EW40" i="74"/>
  <c r="FB77" i="74"/>
  <c r="EX68" i="74"/>
  <c r="EW68" i="74"/>
  <c r="EW74" i="74"/>
  <c r="EX74" i="74"/>
  <c r="EW41" i="74"/>
  <c r="EX41" i="74"/>
  <c r="EE117" i="74"/>
  <c r="EA117" i="74"/>
  <c r="EI117" i="74"/>
  <c r="EE116" i="74"/>
  <c r="EA116" i="74"/>
  <c r="EJ116" i="74" s="1"/>
  <c r="EI116" i="74"/>
  <c r="ER97" i="74"/>
  <c r="ES97" i="74"/>
  <c r="ER100" i="74"/>
  <c r="ES100" i="74"/>
  <c r="EX43" i="74"/>
  <c r="EW43" i="74"/>
  <c r="EW67" i="74"/>
  <c r="EX67" i="74"/>
  <c r="EV77" i="74"/>
  <c r="FB47" i="74"/>
  <c r="EX37" i="74"/>
  <c r="EW37" i="74"/>
  <c r="EV47" i="74"/>
  <c r="EX73" i="74"/>
  <c r="EW73" i="74"/>
  <c r="EW72" i="74"/>
  <c r="EX72" i="74"/>
  <c r="ER104" i="74"/>
  <c r="ES104" i="74"/>
  <c r="ES101" i="74"/>
  <c r="ER101" i="74"/>
  <c r="ER96" i="74"/>
  <c r="ES96" i="74"/>
  <c r="EW42" i="74"/>
  <c r="EX42" i="74"/>
  <c r="EW38" i="74"/>
  <c r="EX38" i="74"/>
  <c r="EW46" i="74"/>
  <c r="EX46" i="74"/>
  <c r="EE119" i="74"/>
  <c r="EA119" i="74"/>
  <c r="EJ119" i="74" s="1"/>
  <c r="EI119" i="74"/>
  <c r="ES103" i="74"/>
  <c r="ER103" i="74"/>
  <c r="ES99" i="74"/>
  <c r="ER99" i="74"/>
  <c r="EX70" i="74"/>
  <c r="EW70" i="74"/>
  <c r="EW76" i="74"/>
  <c r="EX76" i="74"/>
  <c r="ER100" i="68" l="1"/>
  <c r="EQ99" i="68"/>
  <c r="EQ96" i="68"/>
  <c r="ER96" i="68" s="1"/>
  <c r="EZ69" i="75"/>
  <c r="EZ67" i="75"/>
  <c r="EZ77" i="75" s="1"/>
  <c r="FG77" i="75"/>
  <c r="ER103" i="68"/>
  <c r="ES103" i="68"/>
  <c r="ES96" i="68"/>
  <c r="EQ98" i="68"/>
  <c r="DZ118" i="68"/>
  <c r="EQ104" i="68"/>
  <c r="DZ117" i="68"/>
  <c r="EE117" i="68" s="1"/>
  <c r="EC110" i="68"/>
  <c r="DZ116" i="68"/>
  <c r="EQ105" i="68"/>
  <c r="EQ102" i="68"/>
  <c r="EQ97" i="68"/>
  <c r="EQ101" i="68"/>
  <c r="DZ119" i="68"/>
  <c r="EU105" i="74"/>
  <c r="EV105" i="74" s="1"/>
  <c r="FA73" i="75"/>
  <c r="FA75" i="75"/>
  <c r="EY68" i="75"/>
  <c r="FA71" i="75"/>
  <c r="EY76" i="75"/>
  <c r="EY73" i="75"/>
  <c r="EY72" i="75"/>
  <c r="FA76" i="75"/>
  <c r="EY74" i="75"/>
  <c r="FA74" i="75"/>
  <c r="EY75" i="75"/>
  <c r="FA72" i="75"/>
  <c r="FA69" i="75"/>
  <c r="FA67" i="75"/>
  <c r="EY67" i="75"/>
  <c r="EY70" i="75"/>
  <c r="FA70" i="75"/>
  <c r="EY69" i="75"/>
  <c r="EY71" i="75"/>
  <c r="FA68" i="75"/>
  <c r="EE117" i="75"/>
  <c r="EA117" i="75"/>
  <c r="EJ117" i="75" s="1"/>
  <c r="EI117" i="75"/>
  <c r="ES96" i="75"/>
  <c r="ER96" i="75"/>
  <c r="ES105" i="75"/>
  <c r="ER105" i="75"/>
  <c r="EI118" i="75"/>
  <c r="EE118" i="75"/>
  <c r="EA118" i="75"/>
  <c r="ET96" i="75"/>
  <c r="EI116" i="75"/>
  <c r="EK116" i="75" s="1"/>
  <c r="EE116" i="75"/>
  <c r="EA116" i="75"/>
  <c r="ES104" i="75"/>
  <c r="ER104" i="75"/>
  <c r="ES101" i="75"/>
  <c r="ER101" i="75"/>
  <c r="ER98" i="75"/>
  <c r="ES98" i="75"/>
  <c r="EI119" i="75"/>
  <c r="EA119" i="75"/>
  <c r="EE119" i="75"/>
  <c r="ES103" i="75"/>
  <c r="ER103" i="75"/>
  <c r="ET103" i="75" s="1"/>
  <c r="ER102" i="75"/>
  <c r="ES102" i="75"/>
  <c r="ER97" i="75"/>
  <c r="ES97" i="75"/>
  <c r="ER99" i="75"/>
  <c r="ES99" i="75"/>
  <c r="ER100" i="75"/>
  <c r="ES100" i="75"/>
  <c r="EC27" i="74"/>
  <c r="EG27" i="74" s="1"/>
  <c r="EJ87" i="74"/>
  <c r="EJ57" i="74"/>
  <c r="EL57" i="74" s="1"/>
  <c r="ET10" i="74"/>
  <c r="EK90" i="74"/>
  <c r="EW13" i="74"/>
  <c r="EW9" i="74"/>
  <c r="EX9" i="74"/>
  <c r="EJ59" i="74"/>
  <c r="EM59" i="74" s="1"/>
  <c r="EJ89" i="74"/>
  <c r="EU11" i="74"/>
  <c r="EV11" i="74" s="1"/>
  <c r="EM57" i="74"/>
  <c r="EJ117" i="74"/>
  <c r="EU14" i="74"/>
  <c r="EV14" i="74" s="1"/>
  <c r="EB27" i="74"/>
  <c r="EF27" i="74" s="1"/>
  <c r="FB10" i="74"/>
  <c r="FC10" i="74"/>
  <c r="FD10" i="74" s="1"/>
  <c r="EK60" i="74"/>
  <c r="EU8" i="74"/>
  <c r="EV8" i="74" s="1"/>
  <c r="EV17" i="74" s="1"/>
  <c r="FB13" i="74"/>
  <c r="FC13" i="74"/>
  <c r="FD13" i="74" s="1"/>
  <c r="EK59" i="74"/>
  <c r="EL59" i="74"/>
  <c r="FB14" i="74"/>
  <c r="FC14" i="74"/>
  <c r="FD14" i="74" s="1"/>
  <c r="EJ58" i="74"/>
  <c r="EM58" i="74" s="1"/>
  <c r="EJ88" i="74"/>
  <c r="EL88" i="74" s="1"/>
  <c r="EW7" i="74"/>
  <c r="EX7" i="74"/>
  <c r="EX10" i="74"/>
  <c r="EW10" i="74"/>
  <c r="EB30" i="74"/>
  <c r="EF30" i="74" s="1"/>
  <c r="EJ90" i="74"/>
  <c r="EM90" i="74" s="1"/>
  <c r="EJ60" i="74"/>
  <c r="EM60" i="74" s="1"/>
  <c r="EW12" i="74"/>
  <c r="EX12" i="74"/>
  <c r="EW15" i="74"/>
  <c r="EX15" i="74"/>
  <c r="EX16" i="74"/>
  <c r="EW16" i="74"/>
  <c r="FC8" i="74"/>
  <c r="FD8" i="74" s="1"/>
  <c r="FB8" i="74"/>
  <c r="EK88" i="74"/>
  <c r="EK58" i="74"/>
  <c r="EL58" i="74"/>
  <c r="FB16" i="74"/>
  <c r="FC16" i="74"/>
  <c r="FD16" i="74" s="1"/>
  <c r="FB7" i="74"/>
  <c r="FC7" i="74"/>
  <c r="FD7" i="74" s="1"/>
  <c r="EU21" i="74"/>
  <c r="EC30" i="74"/>
  <c r="EG30" i="74" s="1"/>
  <c r="ET13" i="74"/>
  <c r="FB9" i="74"/>
  <c r="FC9" i="74"/>
  <c r="FD9" i="74" s="1"/>
  <c r="FB12" i="74"/>
  <c r="FC12" i="74"/>
  <c r="FD12" i="74" s="1"/>
  <c r="EK89" i="74"/>
  <c r="EL89" i="74"/>
  <c r="EM89" i="74"/>
  <c r="FB11" i="74"/>
  <c r="FC11" i="74"/>
  <c r="FD11" i="74" s="1"/>
  <c r="FB15" i="74"/>
  <c r="FC15" i="74"/>
  <c r="FD15" i="74" s="1"/>
  <c r="ET101" i="74"/>
  <c r="ET104" i="74"/>
  <c r="EC119" i="74"/>
  <c r="EG119" i="74" s="1"/>
  <c r="EC117" i="74"/>
  <c r="EG117" i="74" s="1"/>
  <c r="ET102" i="74"/>
  <c r="EB119" i="74"/>
  <c r="EF119" i="74" s="1"/>
  <c r="EU96" i="74"/>
  <c r="EV96" i="74" s="1"/>
  <c r="EU104" i="74"/>
  <c r="EV104" i="74" s="1"/>
  <c r="EW104" i="74" s="1"/>
  <c r="EZ45" i="75"/>
  <c r="FG47" i="75"/>
  <c r="EZ37" i="75"/>
  <c r="EZ42" i="75"/>
  <c r="EZ38" i="75"/>
  <c r="EZ43" i="75"/>
  <c r="EZ46" i="75"/>
  <c r="EZ41" i="75"/>
  <c r="EZ44" i="75"/>
  <c r="EZ40" i="75"/>
  <c r="EZ39" i="75"/>
  <c r="EY43" i="75"/>
  <c r="FA45" i="75"/>
  <c r="FA38" i="75"/>
  <c r="EY42" i="75"/>
  <c r="FA43" i="75"/>
  <c r="EY38" i="75"/>
  <c r="FA37" i="75"/>
  <c r="EY37" i="75"/>
  <c r="FA42" i="75"/>
  <c r="EY45" i="75"/>
  <c r="EY46" i="75"/>
  <c r="EY39" i="75"/>
  <c r="EY41" i="75"/>
  <c r="EY44" i="75"/>
  <c r="FA46" i="75"/>
  <c r="FA41" i="75"/>
  <c r="FA44" i="75"/>
  <c r="FA40" i="75"/>
  <c r="EY40" i="75"/>
  <c r="FA39" i="75"/>
  <c r="EZ17" i="75"/>
  <c r="EV51" i="75"/>
  <c r="EW51" i="75"/>
  <c r="EY15" i="75"/>
  <c r="FA12" i="75"/>
  <c r="FA7" i="75"/>
  <c r="EY12" i="75"/>
  <c r="FA8" i="75"/>
  <c r="EY8" i="75"/>
  <c r="FA13" i="75"/>
  <c r="EY16" i="75"/>
  <c r="EY11" i="75"/>
  <c r="EY13" i="75"/>
  <c r="FA11" i="75"/>
  <c r="FA15" i="75"/>
  <c r="EY7" i="75"/>
  <c r="FA16" i="75"/>
  <c r="EY9" i="75"/>
  <c r="EY14" i="75"/>
  <c r="FA9" i="75"/>
  <c r="FA10" i="75"/>
  <c r="FA14" i="75"/>
  <c r="EY10" i="75"/>
  <c r="ES42" i="68"/>
  <c r="ER42" i="68"/>
  <c r="ER72" i="68"/>
  <c r="ES72" i="68"/>
  <c r="EU72" i="68" s="1"/>
  <c r="EV72" i="68" s="1"/>
  <c r="ER13" i="68"/>
  <c r="ES13" i="68"/>
  <c r="FC96" i="68"/>
  <c r="FD96" i="68" s="1"/>
  <c r="FB96" i="68"/>
  <c r="EU103" i="68"/>
  <c r="EV103" i="68" s="1"/>
  <c r="FC100" i="68"/>
  <c r="FD100" i="68" s="1"/>
  <c r="FB100" i="68"/>
  <c r="ER43" i="68"/>
  <c r="ES43" i="68"/>
  <c r="EU43" i="68" s="1"/>
  <c r="EV43" i="68" s="1"/>
  <c r="EE87" i="68"/>
  <c r="EC87" i="68"/>
  <c r="EG87" i="68" s="1"/>
  <c r="EA87" i="68"/>
  <c r="EB87" i="68" s="1"/>
  <c r="EF87" i="68" s="1"/>
  <c r="ER74" i="68"/>
  <c r="ET74" i="68" s="1"/>
  <c r="ES74" i="68"/>
  <c r="EI119" i="68"/>
  <c r="EI90" i="68"/>
  <c r="EE30" i="68"/>
  <c r="EA30" i="68"/>
  <c r="ER10" i="68"/>
  <c r="ET10" i="68"/>
  <c r="ES10" i="68"/>
  <c r="EE59" i="68"/>
  <c r="EA59" i="68"/>
  <c r="EB59" i="68" s="1"/>
  <c r="EF59" i="68" s="1"/>
  <c r="EI60" i="68"/>
  <c r="EC60" i="68"/>
  <c r="EG60" i="68" s="1"/>
  <c r="EB60" i="68"/>
  <c r="EF60" i="68" s="1"/>
  <c r="EE60" i="68"/>
  <c r="EA60" i="68"/>
  <c r="ER39" i="68"/>
  <c r="ES39" i="68"/>
  <c r="ET39" i="68"/>
  <c r="ES38" i="68"/>
  <c r="ER38" i="68"/>
  <c r="ES75" i="68"/>
  <c r="ER75" i="68"/>
  <c r="ET75" i="68"/>
  <c r="ES67" i="68"/>
  <c r="ET67" i="68"/>
  <c r="ER67" i="68"/>
  <c r="ES76" i="68"/>
  <c r="EU76" i="68" s="1"/>
  <c r="EV76" i="68" s="1"/>
  <c r="ER76" i="68"/>
  <c r="EE90" i="68"/>
  <c r="EC90" i="68"/>
  <c r="EG90" i="68" s="1"/>
  <c r="EB90" i="68"/>
  <c r="EF90" i="68" s="1"/>
  <c r="EA90" i="68"/>
  <c r="EE27" i="68"/>
  <c r="EI57" i="68"/>
  <c r="EI87" i="68"/>
  <c r="EB27" i="68"/>
  <c r="EF27" i="68" s="1"/>
  <c r="EI116" i="68"/>
  <c r="EA27" i="68"/>
  <c r="ES9" i="68"/>
  <c r="EU9" i="68" s="1"/>
  <c r="EV9" i="68" s="1"/>
  <c r="ER9" i="68"/>
  <c r="ES14" i="68"/>
  <c r="ER14" i="68"/>
  <c r="ES8" i="68"/>
  <c r="ER8" i="68"/>
  <c r="FC103" i="68"/>
  <c r="FD103" i="68" s="1"/>
  <c r="FB103" i="68"/>
  <c r="EE58" i="68"/>
  <c r="EA58" i="68"/>
  <c r="EB58" i="68" s="1"/>
  <c r="EF58" i="68" s="1"/>
  <c r="ES41" i="68"/>
  <c r="ER41" i="68"/>
  <c r="ES40" i="68"/>
  <c r="ER40" i="68"/>
  <c r="ET40" i="68" s="1"/>
  <c r="ER44" i="68"/>
  <c r="ES44" i="68"/>
  <c r="EU44" i="68" s="1"/>
  <c r="EV44" i="68" s="1"/>
  <c r="EE88" i="68"/>
  <c r="EB88" i="68"/>
  <c r="EF88" i="68" s="1"/>
  <c r="EA88" i="68"/>
  <c r="EC88" i="68" s="1"/>
  <c r="EG88" i="68" s="1"/>
  <c r="ER71" i="68"/>
  <c r="ES71" i="68"/>
  <c r="ER69" i="68"/>
  <c r="ES69" i="68"/>
  <c r="EU69" i="68" s="1"/>
  <c r="EV69" i="68" s="1"/>
  <c r="ER70" i="68"/>
  <c r="ET70" i="68" s="1"/>
  <c r="ES70" i="68"/>
  <c r="EI88" i="68"/>
  <c r="EE28" i="68"/>
  <c r="EI117" i="68"/>
  <c r="EI58" i="68"/>
  <c r="EA28" i="68"/>
  <c r="EC28" i="68" s="1"/>
  <c r="EG28" i="68" s="1"/>
  <c r="ER15" i="68"/>
  <c r="ES15" i="68"/>
  <c r="EU15" i="68" s="1"/>
  <c r="EV15" i="68" s="1"/>
  <c r="ET15" i="68"/>
  <c r="ES11" i="68"/>
  <c r="EU11" i="68" s="1"/>
  <c r="EV11" i="68" s="1"/>
  <c r="ER11" i="68"/>
  <c r="ER16" i="68"/>
  <c r="ET16" i="68"/>
  <c r="ES16" i="68"/>
  <c r="ET96" i="68"/>
  <c r="ET100" i="68"/>
  <c r="EE57" i="68"/>
  <c r="EA57" i="68"/>
  <c r="EC57" i="68" s="1"/>
  <c r="EG57" i="68" s="1"/>
  <c r="ES37" i="68"/>
  <c r="ER37" i="68"/>
  <c r="ET37" i="68" s="1"/>
  <c r="ER45" i="68"/>
  <c r="ES45" i="68"/>
  <c r="EU45" i="68" s="1"/>
  <c r="EV45" i="68" s="1"/>
  <c r="ES46" i="68"/>
  <c r="EU46" i="68" s="1"/>
  <c r="EV46" i="68" s="1"/>
  <c r="ER46" i="68"/>
  <c r="EC89" i="68"/>
  <c r="EG89" i="68" s="1"/>
  <c r="EE89" i="68"/>
  <c r="EA89" i="68"/>
  <c r="EB89" i="68" s="1"/>
  <c r="EF89" i="68" s="1"/>
  <c r="ES73" i="68"/>
  <c r="EU73" i="68" s="1"/>
  <c r="EV73" i="68" s="1"/>
  <c r="ER73" i="68"/>
  <c r="ER68" i="68"/>
  <c r="ES68" i="68"/>
  <c r="EU68" i="68" s="1"/>
  <c r="EV68" i="68" s="1"/>
  <c r="EI89" i="68"/>
  <c r="EI118" i="68"/>
  <c r="EE29" i="68"/>
  <c r="EC29" i="68"/>
  <c r="EG29" i="68" s="1"/>
  <c r="EI59" i="68"/>
  <c r="EA29" i="68"/>
  <c r="ES7" i="68"/>
  <c r="ER7" i="68"/>
  <c r="ES12" i="68"/>
  <c r="ER12" i="68"/>
  <c r="ET12" i="68"/>
  <c r="EU96" i="68"/>
  <c r="EV96" i="68" s="1"/>
  <c r="ET103" i="68"/>
  <c r="EU100" i="68"/>
  <c r="EV100" i="68" s="1"/>
  <c r="ET97" i="74"/>
  <c r="ET99" i="74"/>
  <c r="EU100" i="74"/>
  <c r="EV100" i="74" s="1"/>
  <c r="EU102" i="74"/>
  <c r="EV102" i="74" s="1"/>
  <c r="EW102" i="74" s="1"/>
  <c r="ET96" i="74"/>
  <c r="EW47" i="74"/>
  <c r="EP48" i="74" s="1"/>
  <c r="EX77" i="74"/>
  <c r="ET78" i="74" s="1"/>
  <c r="EK117" i="74"/>
  <c r="EL117" i="74"/>
  <c r="EM117" i="74"/>
  <c r="EV81" i="74"/>
  <c r="EW81" i="74"/>
  <c r="FB98" i="74"/>
  <c r="FC98" i="74"/>
  <c r="FD98" i="74" s="1"/>
  <c r="FB105" i="74"/>
  <c r="FC105" i="74"/>
  <c r="FD105" i="74" s="1"/>
  <c r="FB103" i="74"/>
  <c r="FC103" i="74"/>
  <c r="FD103" i="74" s="1"/>
  <c r="EU103" i="74"/>
  <c r="EV103" i="74" s="1"/>
  <c r="FB101" i="74"/>
  <c r="FC101" i="74"/>
  <c r="FD101" i="74" s="1"/>
  <c r="FB104" i="74"/>
  <c r="FC104" i="74"/>
  <c r="FD104" i="74" s="1"/>
  <c r="EX47" i="74"/>
  <c r="ET48" i="74" s="1"/>
  <c r="EW77" i="74"/>
  <c r="EP78" i="74" s="1"/>
  <c r="ET100" i="74"/>
  <c r="EU97" i="74"/>
  <c r="EV97" i="74" s="1"/>
  <c r="EB116" i="74"/>
  <c r="EF116" i="74" s="1"/>
  <c r="FC102" i="74"/>
  <c r="FD102" i="74" s="1"/>
  <c r="FB102" i="74"/>
  <c r="ET98" i="74"/>
  <c r="EK118" i="74"/>
  <c r="EL118" i="74"/>
  <c r="EM118" i="74"/>
  <c r="EC118" i="74"/>
  <c r="EG118" i="74" s="1"/>
  <c r="EK119" i="74"/>
  <c r="EL119" i="74"/>
  <c r="EM119" i="74"/>
  <c r="EW105" i="74"/>
  <c r="FB99" i="74"/>
  <c r="FC99" i="74"/>
  <c r="FD99" i="74" s="1"/>
  <c r="EU99" i="74"/>
  <c r="EV99" i="74" s="1"/>
  <c r="EW96" i="74"/>
  <c r="FC97" i="74"/>
  <c r="FD97" i="74" s="1"/>
  <c r="FB97" i="74"/>
  <c r="ET103" i="74"/>
  <c r="FB96" i="74"/>
  <c r="FC96" i="74"/>
  <c r="FD96" i="74" s="1"/>
  <c r="EU110" i="74"/>
  <c r="EU101" i="74"/>
  <c r="EV101" i="74" s="1"/>
  <c r="EV51" i="74"/>
  <c r="EW51" i="74"/>
  <c r="FC100" i="74"/>
  <c r="FD100" i="74" s="1"/>
  <c r="FB100" i="74"/>
  <c r="EL116" i="74"/>
  <c r="EM116" i="74"/>
  <c r="EK116" i="74"/>
  <c r="EC116" i="74"/>
  <c r="EG116" i="74" s="1"/>
  <c r="EB117" i="74"/>
  <c r="EF117" i="74" s="1"/>
  <c r="EU98" i="74"/>
  <c r="EV98" i="74" s="1"/>
  <c r="ET105" i="74"/>
  <c r="EB118" i="74"/>
  <c r="EF118" i="74" s="1"/>
  <c r="EA117" i="68" l="1"/>
  <c r="EC117" i="68" s="1"/>
  <c r="EG117" i="68" s="1"/>
  <c r="ES99" i="68"/>
  <c r="ER99" i="68"/>
  <c r="FA77" i="75"/>
  <c r="EU101" i="75"/>
  <c r="EV101" i="75" s="1"/>
  <c r="EW101" i="75" s="1"/>
  <c r="EU98" i="75"/>
  <c r="EV98" i="75" s="1"/>
  <c r="EW98" i="75" s="1"/>
  <c r="ER102" i="68"/>
  <c r="ES102" i="68"/>
  <c r="ES98" i="68"/>
  <c r="ER98" i="68"/>
  <c r="EE119" i="68"/>
  <c r="EA119" i="68"/>
  <c r="ES105" i="68"/>
  <c r="ER105" i="68"/>
  <c r="ES101" i="68"/>
  <c r="EU101" i="68" s="1"/>
  <c r="EV101" i="68" s="1"/>
  <c r="ER101" i="68"/>
  <c r="ER104" i="68"/>
  <c r="ES104" i="68"/>
  <c r="ES97" i="68"/>
  <c r="EU97" i="68" s="1"/>
  <c r="EV97" i="68" s="1"/>
  <c r="EW97" i="68" s="1"/>
  <c r="ER97" i="68"/>
  <c r="EA116" i="68"/>
  <c r="EJ116" i="68" s="1"/>
  <c r="EL116" i="68" s="1"/>
  <c r="EE116" i="68"/>
  <c r="EE118" i="68"/>
  <c r="EA118" i="68"/>
  <c r="EX104" i="74"/>
  <c r="EC117" i="75"/>
  <c r="EG117" i="75" s="1"/>
  <c r="EB117" i="75"/>
  <c r="EF117" i="75" s="1"/>
  <c r="EB117" i="68"/>
  <c r="EF117" i="68" s="1"/>
  <c r="EU103" i="75"/>
  <c r="EV103" i="75" s="1"/>
  <c r="EU99" i="75"/>
  <c r="EV99" i="75" s="1"/>
  <c r="EW99" i="75" s="1"/>
  <c r="EU102" i="75"/>
  <c r="EV102" i="75" s="1"/>
  <c r="EW102" i="75" s="1"/>
  <c r="EY77" i="75"/>
  <c r="EQ81" i="75" s="1"/>
  <c r="ER81" i="75" s="1"/>
  <c r="ET104" i="75"/>
  <c r="FB104" i="75"/>
  <c r="FC104" i="75"/>
  <c r="FD104" i="75" s="1"/>
  <c r="FC99" i="75"/>
  <c r="FD99" i="75" s="1"/>
  <c r="ET99" i="75"/>
  <c r="FB99" i="75"/>
  <c r="EU100" i="75"/>
  <c r="EV100" i="75" s="1"/>
  <c r="EU97" i="75"/>
  <c r="EV97" i="75" s="1"/>
  <c r="EJ119" i="75"/>
  <c r="EB119" i="75"/>
  <c r="EF119" i="75" s="1"/>
  <c r="EC119" i="75"/>
  <c r="EG119" i="75" s="1"/>
  <c r="FC101" i="75"/>
  <c r="FD101" i="75" s="1"/>
  <c r="FB101" i="75"/>
  <c r="ET101" i="75"/>
  <c r="EX101" i="75" s="1"/>
  <c r="EB116" i="75"/>
  <c r="EF116" i="75" s="1"/>
  <c r="EJ116" i="75"/>
  <c r="EC116" i="75"/>
  <c r="EG116" i="75" s="1"/>
  <c r="EJ118" i="75"/>
  <c r="EL118" i="75" s="1"/>
  <c r="EB118" i="75"/>
  <c r="EF118" i="75" s="1"/>
  <c r="EC118" i="75"/>
  <c r="EG118" i="75" s="1"/>
  <c r="EU105" i="75"/>
  <c r="EV105" i="75" s="1"/>
  <c r="EU96" i="75"/>
  <c r="EV96" i="75" s="1"/>
  <c r="ET100" i="75"/>
  <c r="FC100" i="75"/>
  <c r="FD100" i="75" s="1"/>
  <c r="FB100" i="75"/>
  <c r="FC103" i="75"/>
  <c r="FD103" i="75" s="1"/>
  <c r="FB103" i="75"/>
  <c r="EK119" i="75"/>
  <c r="EL119" i="75"/>
  <c r="EM119" i="75"/>
  <c r="EK117" i="75"/>
  <c r="EM117" i="75"/>
  <c r="EL117" i="75"/>
  <c r="EX103" i="75"/>
  <c r="EW103" i="75"/>
  <c r="EK118" i="75"/>
  <c r="FB97" i="75"/>
  <c r="FC97" i="75"/>
  <c r="FD97" i="75" s="1"/>
  <c r="ET97" i="75"/>
  <c r="ET102" i="75"/>
  <c r="EX102" i="75" s="1"/>
  <c r="FC102" i="75"/>
  <c r="FD102" i="75" s="1"/>
  <c r="FB102" i="75"/>
  <c r="ET98" i="75"/>
  <c r="EX98" i="75" s="1"/>
  <c r="FC98" i="75"/>
  <c r="FD98" i="75" s="1"/>
  <c r="FB98" i="75"/>
  <c r="EU104" i="75"/>
  <c r="EV104" i="75" s="1"/>
  <c r="FB105" i="75"/>
  <c r="FC105" i="75"/>
  <c r="FD105" i="75" s="1"/>
  <c r="ET105" i="75"/>
  <c r="FB96" i="75"/>
  <c r="FC96" i="75"/>
  <c r="FD96" i="75" s="1"/>
  <c r="EU110" i="75"/>
  <c r="EM88" i="74"/>
  <c r="EL60" i="74"/>
  <c r="EL90" i="74"/>
  <c r="EW14" i="74"/>
  <c r="EX14" i="74"/>
  <c r="EW11" i="74"/>
  <c r="EX11" i="74"/>
  <c r="EM87" i="74"/>
  <c r="EL87" i="74"/>
  <c r="FB17" i="74"/>
  <c r="EX8" i="74"/>
  <c r="EX17" i="74" s="1"/>
  <c r="ET18" i="74" s="1"/>
  <c r="EW8" i="74"/>
  <c r="EW17" i="74" s="1"/>
  <c r="EP18" i="74" s="1"/>
  <c r="EX13" i="74"/>
  <c r="EX96" i="74"/>
  <c r="EX100" i="74"/>
  <c r="EW100" i="74"/>
  <c r="EX102" i="74"/>
  <c r="EV106" i="74"/>
  <c r="FA47" i="75"/>
  <c r="EZ47" i="75"/>
  <c r="FA17" i="75"/>
  <c r="EO21" i="75" s="1"/>
  <c r="EY17" i="75"/>
  <c r="EQ21" i="75" s="1"/>
  <c r="EY47" i="75"/>
  <c r="EQ51" i="75" s="1"/>
  <c r="ER51" i="75" s="1"/>
  <c r="EW73" i="68"/>
  <c r="EU7" i="68"/>
  <c r="EV7" i="68" s="1"/>
  <c r="FC68" i="68"/>
  <c r="FD68" i="68" s="1"/>
  <c r="FB68" i="68"/>
  <c r="EX45" i="68"/>
  <c r="EW45" i="68"/>
  <c r="EU37" i="68"/>
  <c r="EV37" i="68" s="1"/>
  <c r="FC16" i="68"/>
  <c r="FD16" i="68" s="1"/>
  <c r="FB16" i="68"/>
  <c r="EK58" i="68"/>
  <c r="EK88" i="68"/>
  <c r="EW69" i="68"/>
  <c r="ET44" i="68"/>
  <c r="FC14" i="68"/>
  <c r="FD14" i="68" s="1"/>
  <c r="FB14" i="68"/>
  <c r="EW9" i="68"/>
  <c r="FB12" i="68"/>
  <c r="FC12" i="68"/>
  <c r="FD12" i="68" s="1"/>
  <c r="EB29" i="68"/>
  <c r="EF29" i="68" s="1"/>
  <c r="EJ118" i="68"/>
  <c r="EM118" i="68" s="1"/>
  <c r="EJ89" i="68"/>
  <c r="EM89" i="68" s="1"/>
  <c r="EJ59" i="68"/>
  <c r="EL59" i="68" s="1"/>
  <c r="EK118" i="68"/>
  <c r="ET73" i="68"/>
  <c r="EX73" i="68" s="1"/>
  <c r="ET46" i="68"/>
  <c r="ET45" i="68"/>
  <c r="FC45" i="68"/>
  <c r="FD45" i="68" s="1"/>
  <c r="FB45" i="68"/>
  <c r="EU14" i="68"/>
  <c r="EV14" i="68" s="1"/>
  <c r="EJ87" i="68"/>
  <c r="EL87" i="68" s="1"/>
  <c r="EJ57" i="68"/>
  <c r="EM57" i="68" s="1"/>
  <c r="EK87" i="68"/>
  <c r="EM87" i="68"/>
  <c r="ET76" i="68"/>
  <c r="FB38" i="68"/>
  <c r="FC38" i="68"/>
  <c r="FD38" i="68" s="1"/>
  <c r="FC39" i="68"/>
  <c r="FD39" i="68" s="1"/>
  <c r="FB39" i="68"/>
  <c r="EJ119" i="68"/>
  <c r="EL119" i="68" s="1"/>
  <c r="EJ90" i="68"/>
  <c r="EL90" i="68" s="1"/>
  <c r="EM90" i="68"/>
  <c r="EK90" i="68"/>
  <c r="FC13" i="68"/>
  <c r="FD13" i="68" s="1"/>
  <c r="FB13" i="68"/>
  <c r="EW72" i="68"/>
  <c r="FC71" i="68"/>
  <c r="FD71" i="68" s="1"/>
  <c r="FB71" i="68"/>
  <c r="EU40" i="68"/>
  <c r="EV40" i="68" s="1"/>
  <c r="EU8" i="68"/>
  <c r="EV8" i="68" s="1"/>
  <c r="FC8" i="68"/>
  <c r="FD8" i="68" s="1"/>
  <c r="FB8" i="68"/>
  <c r="ET11" i="68"/>
  <c r="EX11" i="68" s="1"/>
  <c r="EW15" i="68"/>
  <c r="EX15" i="68"/>
  <c r="EU70" i="68"/>
  <c r="EV70" i="68" s="1"/>
  <c r="ET69" i="68"/>
  <c r="FC69" i="68"/>
  <c r="FD69" i="68" s="1"/>
  <c r="FB69" i="68"/>
  <c r="FC44" i="68"/>
  <c r="FD44" i="68" s="1"/>
  <c r="FB44" i="68"/>
  <c r="ET41" i="68"/>
  <c r="FC41" i="68"/>
  <c r="FD41" i="68" s="1"/>
  <c r="FB41" i="68"/>
  <c r="EC58" i="68"/>
  <c r="EG58" i="68" s="1"/>
  <c r="ET8" i="68"/>
  <c r="EX96" i="68"/>
  <c r="EW96" i="68"/>
  <c r="EU12" i="68"/>
  <c r="EV12" i="68" s="1"/>
  <c r="EK59" i="68"/>
  <c r="EM59" i="68"/>
  <c r="EL89" i="68"/>
  <c r="EK89" i="68"/>
  <c r="ET68" i="68"/>
  <c r="FC73" i="68"/>
  <c r="FD73" i="68" s="1"/>
  <c r="FB73" i="68"/>
  <c r="FB46" i="68"/>
  <c r="FC46" i="68"/>
  <c r="FD46" i="68" s="1"/>
  <c r="EB57" i="68"/>
  <c r="EF57" i="68" s="1"/>
  <c r="EU16" i="68"/>
  <c r="EV16" i="68" s="1"/>
  <c r="FC11" i="68"/>
  <c r="FD11" i="68" s="1"/>
  <c r="FB11" i="68"/>
  <c r="FC15" i="68"/>
  <c r="FD15" i="68" s="1"/>
  <c r="FB15" i="68"/>
  <c r="EK117" i="68"/>
  <c r="ET71" i="68"/>
  <c r="EU41" i="68"/>
  <c r="EV41" i="68" s="1"/>
  <c r="FC9" i="68"/>
  <c r="FD9" i="68" s="1"/>
  <c r="FB9" i="68"/>
  <c r="EC27" i="68"/>
  <c r="EG27" i="68" s="1"/>
  <c r="EK57" i="68"/>
  <c r="EL57" i="68"/>
  <c r="FB76" i="68"/>
  <c r="FC76" i="68"/>
  <c r="FD76" i="68" s="1"/>
  <c r="EU67" i="68"/>
  <c r="EV67" i="68" s="1"/>
  <c r="EU38" i="68"/>
  <c r="EV38" i="68" s="1"/>
  <c r="EJ60" i="68"/>
  <c r="EL60" i="68" s="1"/>
  <c r="EK60" i="68"/>
  <c r="EU10" i="68"/>
  <c r="EV10" i="68" s="1"/>
  <c r="EB30" i="68"/>
  <c r="EF30" i="68" s="1"/>
  <c r="EK119" i="68"/>
  <c r="EM119" i="68"/>
  <c r="EU74" i="68"/>
  <c r="EV74" i="68" s="1"/>
  <c r="ET43" i="68"/>
  <c r="EX43" i="68" s="1"/>
  <c r="FC72" i="68"/>
  <c r="FD72" i="68" s="1"/>
  <c r="FB72" i="68"/>
  <c r="EW100" i="68"/>
  <c r="EX100" i="68"/>
  <c r="ET7" i="68"/>
  <c r="EU21" i="68"/>
  <c r="FC7" i="68"/>
  <c r="FD7" i="68" s="1"/>
  <c r="FB7" i="68"/>
  <c r="EW101" i="68"/>
  <c r="EX68" i="68"/>
  <c r="EW68" i="68"/>
  <c r="EX46" i="68"/>
  <c r="EW46" i="68"/>
  <c r="FC37" i="68"/>
  <c r="FD37" i="68" s="1"/>
  <c r="EU51" i="68"/>
  <c r="FB37" i="68"/>
  <c r="EW11" i="68"/>
  <c r="EB28" i="68"/>
  <c r="EF28" i="68" s="1"/>
  <c r="EJ117" i="68"/>
  <c r="EM117" i="68" s="1"/>
  <c r="EJ88" i="68"/>
  <c r="EM88" i="68" s="1"/>
  <c r="EJ58" i="68"/>
  <c r="EL58" i="68" s="1"/>
  <c r="FC70" i="68"/>
  <c r="FD70" i="68" s="1"/>
  <c r="FB70" i="68"/>
  <c r="EU71" i="68"/>
  <c r="EV71" i="68" s="1"/>
  <c r="EX44" i="68"/>
  <c r="EW44" i="68"/>
  <c r="FC40" i="68"/>
  <c r="FD40" i="68" s="1"/>
  <c r="FB40" i="68"/>
  <c r="ET14" i="68"/>
  <c r="EX14" i="68" s="1"/>
  <c r="ET9" i="68"/>
  <c r="EK116" i="68"/>
  <c r="EX76" i="68"/>
  <c r="EW76" i="68"/>
  <c r="FC74" i="68"/>
  <c r="FD74" i="68" s="1"/>
  <c r="FB74" i="68"/>
  <c r="EW43" i="68"/>
  <c r="EX103" i="68"/>
  <c r="EW103" i="68"/>
  <c r="ET13" i="68"/>
  <c r="ET42" i="68"/>
  <c r="FC42" i="68"/>
  <c r="FD42" i="68" s="1"/>
  <c r="FB42" i="68"/>
  <c r="EU81" i="68"/>
  <c r="FC67" i="68"/>
  <c r="FD67" i="68" s="1"/>
  <c r="FB67" i="68"/>
  <c r="EU75" i="68"/>
  <c r="EV75" i="68" s="1"/>
  <c r="FC75" i="68"/>
  <c r="FD75" i="68" s="1"/>
  <c r="FB75" i="68"/>
  <c r="ET38" i="68"/>
  <c r="EU39" i="68"/>
  <c r="EV39" i="68" s="1"/>
  <c r="EC59" i="68"/>
  <c r="EG59" i="68" s="1"/>
  <c r="FC10" i="68"/>
  <c r="FD10" i="68" s="1"/>
  <c r="FB10" i="68"/>
  <c r="EC30" i="68"/>
  <c r="EG30" i="68" s="1"/>
  <c r="FC43" i="68"/>
  <c r="FD43" i="68" s="1"/>
  <c r="FB43" i="68"/>
  <c r="EU13" i="68"/>
  <c r="EV13" i="68" s="1"/>
  <c r="ET72" i="68"/>
  <c r="EU42" i="68"/>
  <c r="EV42" i="68" s="1"/>
  <c r="EW101" i="74"/>
  <c r="EX101" i="74"/>
  <c r="FG47" i="74"/>
  <c r="EZ45" i="74"/>
  <c r="EZ39" i="74"/>
  <c r="EZ37" i="74"/>
  <c r="EZ43" i="74"/>
  <c r="EZ38" i="74"/>
  <c r="EZ40" i="74"/>
  <c r="EZ41" i="74"/>
  <c r="EZ42" i="74"/>
  <c r="EZ46" i="74"/>
  <c r="EZ44" i="74"/>
  <c r="FG77" i="74"/>
  <c r="EZ69" i="74"/>
  <c r="EZ71" i="74"/>
  <c r="EZ75" i="74"/>
  <c r="EZ73" i="74"/>
  <c r="EZ76" i="74"/>
  <c r="EZ70" i="74"/>
  <c r="EZ68" i="74"/>
  <c r="EZ74" i="74"/>
  <c r="EZ67" i="74"/>
  <c r="EZ72" i="74"/>
  <c r="EX105" i="74"/>
  <c r="EX97" i="74"/>
  <c r="EW97" i="74"/>
  <c r="EY45" i="74"/>
  <c r="FA45" i="74"/>
  <c r="FA44" i="74"/>
  <c r="EY39" i="74"/>
  <c r="FA39" i="74"/>
  <c r="EY44" i="74"/>
  <c r="EY41" i="74"/>
  <c r="FA38" i="74"/>
  <c r="EY46" i="74"/>
  <c r="EY37" i="74"/>
  <c r="FA37" i="74"/>
  <c r="EY42" i="74"/>
  <c r="FA46" i="74"/>
  <c r="EY40" i="74"/>
  <c r="FA43" i="74"/>
  <c r="FA40" i="74"/>
  <c r="FA41" i="74"/>
  <c r="EY43" i="74"/>
  <c r="FA42" i="74"/>
  <c r="EY38" i="74"/>
  <c r="EW99" i="74"/>
  <c r="EX99" i="74"/>
  <c r="EX98" i="74"/>
  <c r="EW98" i="74"/>
  <c r="FB106" i="74"/>
  <c r="FA71" i="74"/>
  <c r="FA75" i="74"/>
  <c r="EY71" i="74"/>
  <c r="EY69" i="74"/>
  <c r="EY75" i="74"/>
  <c r="FA69" i="74"/>
  <c r="EY67" i="74"/>
  <c r="EY72" i="74"/>
  <c r="EY70" i="74"/>
  <c r="FA67" i="74"/>
  <c r="FA72" i="74"/>
  <c r="FA76" i="74"/>
  <c r="EY68" i="74"/>
  <c r="EY74" i="74"/>
  <c r="FA74" i="74"/>
  <c r="FA73" i="74"/>
  <c r="FA70" i="74"/>
  <c r="EY76" i="74"/>
  <c r="FA68" i="74"/>
  <c r="EY73" i="74"/>
  <c r="EW103" i="74"/>
  <c r="EX103" i="74"/>
  <c r="FB99" i="68" l="1"/>
  <c r="ET99" i="68"/>
  <c r="FC99" i="68"/>
  <c r="FD99" i="68" s="1"/>
  <c r="EU104" i="68"/>
  <c r="EV104" i="68" s="1"/>
  <c r="EW104" i="68" s="1"/>
  <c r="EU99" i="68"/>
  <c r="EV99" i="68" s="1"/>
  <c r="FB105" i="68"/>
  <c r="ET105" i="68"/>
  <c r="FC105" i="68"/>
  <c r="FD105" i="68" s="1"/>
  <c r="ET98" i="68"/>
  <c r="FB98" i="68"/>
  <c r="FC98" i="68"/>
  <c r="FD98" i="68" s="1"/>
  <c r="EC116" i="68"/>
  <c r="EG116" i="68" s="1"/>
  <c r="EB116" i="68"/>
  <c r="EF116" i="68" s="1"/>
  <c r="ET104" i="68"/>
  <c r="EX104" i="68" s="1"/>
  <c r="FB104" i="68"/>
  <c r="FC104" i="68"/>
  <c r="FD104" i="68" s="1"/>
  <c r="EU105" i="68"/>
  <c r="EV105" i="68" s="1"/>
  <c r="EU98" i="68"/>
  <c r="EV98" i="68" s="1"/>
  <c r="EC118" i="68"/>
  <c r="EG118" i="68" s="1"/>
  <c r="EB118" i="68"/>
  <c r="EF118" i="68" s="1"/>
  <c r="FB97" i="68"/>
  <c r="EU110" i="68"/>
  <c r="FC97" i="68"/>
  <c r="FD97" i="68" s="1"/>
  <c r="ET97" i="68"/>
  <c r="EX97" i="68" s="1"/>
  <c r="ET101" i="68"/>
  <c r="FC101" i="68"/>
  <c r="FD101" i="68" s="1"/>
  <c r="FB101" i="68"/>
  <c r="EC119" i="68"/>
  <c r="EG119" i="68" s="1"/>
  <c r="EB119" i="68"/>
  <c r="EF119" i="68" s="1"/>
  <c r="EU102" i="68"/>
  <c r="EV102" i="68" s="1"/>
  <c r="EL118" i="68"/>
  <c r="EX101" i="68"/>
  <c r="FB102" i="68"/>
  <c r="FC102" i="68"/>
  <c r="FD102" i="68" s="1"/>
  <c r="ET102" i="68"/>
  <c r="EX99" i="75"/>
  <c r="EM118" i="75"/>
  <c r="EO81" i="75"/>
  <c r="EZ81" i="75" s="1"/>
  <c r="FA81" i="75" s="1"/>
  <c r="EX97" i="75"/>
  <c r="EW97" i="75"/>
  <c r="FB106" i="75"/>
  <c r="EW104" i="75"/>
  <c r="EX104" i="75"/>
  <c r="EX105" i="75"/>
  <c r="EW105" i="75"/>
  <c r="EM116" i="75"/>
  <c r="EL116" i="75"/>
  <c r="EW100" i="75"/>
  <c r="EX100" i="75"/>
  <c r="EW96" i="75"/>
  <c r="EX96" i="75"/>
  <c r="EV106" i="75"/>
  <c r="FA8" i="74"/>
  <c r="FA15" i="74"/>
  <c r="EY13" i="74"/>
  <c r="EY15" i="74"/>
  <c r="EY9" i="74"/>
  <c r="EY10" i="74"/>
  <c r="EY16" i="74"/>
  <c r="FA7" i="74"/>
  <c r="FA13" i="74"/>
  <c r="FA12" i="74"/>
  <c r="FA9" i="74"/>
  <c r="EY8" i="74"/>
  <c r="EY12" i="74"/>
  <c r="FA10" i="74"/>
  <c r="FA16" i="74"/>
  <c r="EY7" i="74"/>
  <c r="FA11" i="74"/>
  <c r="FA14" i="74"/>
  <c r="EY11" i="74"/>
  <c r="EY14" i="74"/>
  <c r="EZ9" i="74"/>
  <c r="EZ12" i="74"/>
  <c r="EZ8" i="74"/>
  <c r="EZ7" i="74"/>
  <c r="EZ16" i="74"/>
  <c r="EZ15" i="74"/>
  <c r="EZ10" i="74"/>
  <c r="EZ14" i="74"/>
  <c r="EZ11" i="74"/>
  <c r="EZ13" i="74"/>
  <c r="EV21" i="74"/>
  <c r="EW21" i="74"/>
  <c r="EM116" i="68"/>
  <c r="EO51" i="75"/>
  <c r="ER21" i="75"/>
  <c r="EX21" i="75"/>
  <c r="EZ51" i="75"/>
  <c r="FA51" i="75" s="1"/>
  <c r="ES21" i="75"/>
  <c r="EP21" i="75"/>
  <c r="EW75" i="68"/>
  <c r="EX75" i="68"/>
  <c r="EX10" i="68"/>
  <c r="EW10" i="68"/>
  <c r="EM60" i="68"/>
  <c r="EX8" i="68"/>
  <c r="EW8" i="68"/>
  <c r="FB47" i="68"/>
  <c r="EL88" i="68"/>
  <c r="EM58" i="68"/>
  <c r="EW7" i="68"/>
  <c r="EX7" i="68"/>
  <c r="EX17" i="68" s="1"/>
  <c r="ET18" i="68" s="1"/>
  <c r="EZ7" i="68" s="1"/>
  <c r="EV17" i="68"/>
  <c r="EW39" i="68"/>
  <c r="EX39" i="68"/>
  <c r="FB77" i="68"/>
  <c r="EW67" i="68"/>
  <c r="EW77" i="68" s="1"/>
  <c r="EP78" i="68" s="1"/>
  <c r="EX67" i="68"/>
  <c r="EV77" i="68"/>
  <c r="EL117" i="68"/>
  <c r="EW40" i="68"/>
  <c r="EX40" i="68"/>
  <c r="EX47" i="68" s="1"/>
  <c r="ET48" i="68" s="1"/>
  <c r="EZ45" i="68" s="1"/>
  <c r="EW13" i="68"/>
  <c r="EX13" i="68"/>
  <c r="FB17" i="68"/>
  <c r="EX38" i="68"/>
  <c r="EW38" i="68"/>
  <c r="EX42" i="68"/>
  <c r="EW42" i="68"/>
  <c r="EX71" i="68"/>
  <c r="EW71" i="68"/>
  <c r="EZ11" i="68"/>
  <c r="EW74" i="68"/>
  <c r="EX74" i="68"/>
  <c r="EY74" i="68"/>
  <c r="EW41" i="68"/>
  <c r="EX41" i="68"/>
  <c r="EX72" i="68"/>
  <c r="EX9" i="68"/>
  <c r="EX69" i="68"/>
  <c r="EW16" i="68"/>
  <c r="EX16" i="68"/>
  <c r="EW12" i="68"/>
  <c r="EX12" i="68"/>
  <c r="EW70" i="68"/>
  <c r="EX70" i="68"/>
  <c r="EW14" i="68"/>
  <c r="EW37" i="68"/>
  <c r="EX37" i="68"/>
  <c r="EV47" i="68"/>
  <c r="EW106" i="74"/>
  <c r="EP107" i="74" s="1"/>
  <c r="EY100" i="74" s="1"/>
  <c r="EX106" i="74"/>
  <c r="ET107" i="74" s="1"/>
  <c r="EZ102" i="74" s="1"/>
  <c r="EZ47" i="74"/>
  <c r="FA77" i="74"/>
  <c r="FA47" i="74"/>
  <c r="EZ77" i="74"/>
  <c r="EY47" i="74"/>
  <c r="EQ51" i="74" s="1"/>
  <c r="EY77" i="74"/>
  <c r="EQ81" i="74" s="1"/>
  <c r="EW110" i="74"/>
  <c r="EV110" i="74"/>
  <c r="EX99" i="68" l="1"/>
  <c r="EW99" i="68"/>
  <c r="EW102" i="68"/>
  <c r="EX102" i="68"/>
  <c r="EW98" i="68"/>
  <c r="EX98" i="68"/>
  <c r="EV106" i="68"/>
  <c r="FB106" i="68"/>
  <c r="EW105" i="68"/>
  <c r="EX105" i="68"/>
  <c r="EP81" i="75"/>
  <c r="ES81" i="75"/>
  <c r="EX81" i="75"/>
  <c r="EW110" i="75"/>
  <c r="EV110" i="75"/>
  <c r="EX106" i="75"/>
  <c r="ET107" i="75" s="1"/>
  <c r="EW106" i="75"/>
  <c r="EP107" i="75" s="1"/>
  <c r="EZ17" i="74"/>
  <c r="EY17" i="74"/>
  <c r="EQ21" i="74" s="1"/>
  <c r="ER21" i="74" s="1"/>
  <c r="FA17" i="74"/>
  <c r="EO21" i="74" s="1"/>
  <c r="FA101" i="74"/>
  <c r="EZ105" i="74"/>
  <c r="FA105" i="74"/>
  <c r="FA102" i="74"/>
  <c r="EY101" i="74"/>
  <c r="EY97" i="74"/>
  <c r="FA100" i="74"/>
  <c r="FA99" i="74"/>
  <c r="FA98" i="74"/>
  <c r="EZ101" i="74"/>
  <c r="FA96" i="74"/>
  <c r="EZ104" i="74"/>
  <c r="EY104" i="74"/>
  <c r="FA103" i="74"/>
  <c r="FA104" i="74"/>
  <c r="EZ97" i="74"/>
  <c r="FA97" i="74"/>
  <c r="EZ103" i="74"/>
  <c r="EZ100" i="74"/>
  <c r="FG106" i="74"/>
  <c r="EY96" i="74"/>
  <c r="EY99" i="74"/>
  <c r="EY98" i="74"/>
  <c r="EY102" i="74"/>
  <c r="EZ98" i="74"/>
  <c r="EZ99" i="74"/>
  <c r="EZ96" i="74"/>
  <c r="EY103" i="74"/>
  <c r="EY105" i="74"/>
  <c r="FH16" i="75"/>
  <c r="FH11" i="75"/>
  <c r="FH9" i="75"/>
  <c r="FH15" i="75"/>
  <c r="FH12" i="75"/>
  <c r="FH10" i="75"/>
  <c r="FH8" i="75"/>
  <c r="FH14" i="75"/>
  <c r="FH13" i="75"/>
  <c r="FH7" i="75"/>
  <c r="ET21" i="75"/>
  <c r="EQ29" i="75"/>
  <c r="EQ30" i="75"/>
  <c r="EQ28" i="75"/>
  <c r="EQ27" i="75"/>
  <c r="ES51" i="75"/>
  <c r="EP51" i="75"/>
  <c r="EX51" i="75"/>
  <c r="FA76" i="68"/>
  <c r="EY76" i="68"/>
  <c r="EY68" i="68"/>
  <c r="EY73" i="68"/>
  <c r="FA69" i="68"/>
  <c r="EY69" i="68"/>
  <c r="EY72" i="68"/>
  <c r="EV51" i="68"/>
  <c r="EW51" i="68"/>
  <c r="EZ10" i="68"/>
  <c r="EZ37" i="68"/>
  <c r="EY70" i="68"/>
  <c r="EZ12" i="68"/>
  <c r="EZ16" i="68"/>
  <c r="EZ41" i="68"/>
  <c r="EW21" i="68"/>
  <c r="EV21" i="68"/>
  <c r="EX77" i="68"/>
  <c r="ET78" i="68" s="1"/>
  <c r="FA72" i="68" s="1"/>
  <c r="EZ39" i="68"/>
  <c r="EZ14" i="68"/>
  <c r="FA74" i="68"/>
  <c r="FA71" i="68"/>
  <c r="EZ42" i="68"/>
  <c r="EZ40" i="68"/>
  <c r="EW47" i="68"/>
  <c r="EP48" i="68" s="1"/>
  <c r="EY67" i="68"/>
  <c r="EW81" i="68"/>
  <c r="EV81" i="68"/>
  <c r="EW17" i="68"/>
  <c r="EP18" i="68" s="1"/>
  <c r="EY75" i="68"/>
  <c r="FG47" i="68"/>
  <c r="EZ44" i="68"/>
  <c r="EZ46" i="68"/>
  <c r="EZ43" i="68"/>
  <c r="EZ15" i="68"/>
  <c r="FA70" i="68"/>
  <c r="EY71" i="68"/>
  <c r="EZ38" i="68"/>
  <c r="EZ13" i="68"/>
  <c r="EZ8" i="68"/>
  <c r="EZ17" i="68" s="1"/>
  <c r="FA75" i="68"/>
  <c r="EZ9" i="68"/>
  <c r="EO51" i="74"/>
  <c r="EO81" i="74"/>
  <c r="ER81" i="74"/>
  <c r="EX81" i="74"/>
  <c r="ER51" i="74"/>
  <c r="EX51" i="74"/>
  <c r="EX106" i="68" l="1"/>
  <c r="ET107" i="68" s="1"/>
  <c r="EW106" i="68"/>
  <c r="EP107" i="68" s="1"/>
  <c r="EW110" i="68"/>
  <c r="EV110" i="68"/>
  <c r="FH70" i="75"/>
  <c r="FH71" i="75"/>
  <c r="FH68" i="75"/>
  <c r="EQ89" i="75"/>
  <c r="FH74" i="75"/>
  <c r="FH67" i="75"/>
  <c r="FH72" i="75"/>
  <c r="EQ88" i="75"/>
  <c r="FH76" i="75"/>
  <c r="FH73" i="75"/>
  <c r="EQ87" i="75"/>
  <c r="EZ87" i="75" s="1"/>
  <c r="EQ90" i="75"/>
  <c r="FH75" i="75"/>
  <c r="FH69" i="75"/>
  <c r="ET81" i="75"/>
  <c r="EY104" i="75"/>
  <c r="EY99" i="75"/>
  <c r="EY103" i="75"/>
  <c r="EY105" i="75"/>
  <c r="EY102" i="75"/>
  <c r="EY96" i="75"/>
  <c r="EY98" i="75"/>
  <c r="EY101" i="75"/>
  <c r="EY100" i="75"/>
  <c r="EY97" i="75"/>
  <c r="FG106" i="75"/>
  <c r="EZ103" i="75"/>
  <c r="EZ96" i="75"/>
  <c r="EZ97" i="75"/>
  <c r="FA98" i="75"/>
  <c r="FA97" i="75"/>
  <c r="FA103" i="75"/>
  <c r="EZ99" i="75"/>
  <c r="EZ101" i="75"/>
  <c r="FA101" i="75"/>
  <c r="FA96" i="75"/>
  <c r="FA102" i="75"/>
  <c r="FA99" i="75"/>
  <c r="FA100" i="75"/>
  <c r="FA105" i="75"/>
  <c r="EZ105" i="75"/>
  <c r="EZ102" i="75"/>
  <c r="EZ104" i="75"/>
  <c r="EZ100" i="75"/>
  <c r="EZ98" i="75"/>
  <c r="FA104" i="75"/>
  <c r="EX21" i="74"/>
  <c r="EP21" i="74"/>
  <c r="ES21" i="74"/>
  <c r="EY106" i="74"/>
  <c r="EQ110" i="74" s="1"/>
  <c r="ER110" i="74" s="1"/>
  <c r="FA106" i="74"/>
  <c r="EZ106" i="74"/>
  <c r="EV27" i="75"/>
  <c r="ER27" i="75"/>
  <c r="FI8" i="75"/>
  <c r="FK8" i="75"/>
  <c r="FJ8" i="75"/>
  <c r="FJ9" i="75"/>
  <c r="FL9" i="75" s="1"/>
  <c r="FM9" i="75" s="1"/>
  <c r="FI9" i="75"/>
  <c r="EZ89" i="75"/>
  <c r="EV29" i="75"/>
  <c r="ER29" i="75"/>
  <c r="FI14" i="75"/>
  <c r="FJ14" i="75"/>
  <c r="FJ15" i="75"/>
  <c r="FL15" i="75" s="1"/>
  <c r="FM15" i="75" s="1"/>
  <c r="FI15" i="75"/>
  <c r="FH42" i="75"/>
  <c r="FH37" i="75"/>
  <c r="FH46" i="75"/>
  <c r="FH41" i="75"/>
  <c r="FH38" i="75"/>
  <c r="FH44" i="75"/>
  <c r="FH43" i="75"/>
  <c r="FH40" i="75"/>
  <c r="FH39" i="75"/>
  <c r="FH45" i="75"/>
  <c r="EQ60" i="75"/>
  <c r="EQ58" i="75"/>
  <c r="ET51" i="75"/>
  <c r="EQ59" i="75"/>
  <c r="EQ57" i="75"/>
  <c r="EZ57" i="75" s="1"/>
  <c r="EV28" i="75"/>
  <c r="EZ58" i="75"/>
  <c r="EZ88" i="75"/>
  <c r="ES28" i="75"/>
  <c r="EW28" i="75" s="1"/>
  <c r="ER28" i="75"/>
  <c r="ET28" i="75" s="1"/>
  <c r="EX28" i="75" s="1"/>
  <c r="FI7" i="75"/>
  <c r="FJ7" i="75"/>
  <c r="FL7" i="75" s="1"/>
  <c r="FM7" i="75" s="1"/>
  <c r="FI10" i="75"/>
  <c r="FJ10" i="75"/>
  <c r="FK10" i="75"/>
  <c r="FI11" i="75"/>
  <c r="FJ11" i="75"/>
  <c r="FL11" i="75" s="1"/>
  <c r="FM11" i="75" s="1"/>
  <c r="EZ90" i="75"/>
  <c r="EZ60" i="75"/>
  <c r="EV30" i="75"/>
  <c r="ET30" i="75"/>
  <c r="EX30" i="75" s="1"/>
  <c r="ER30" i="75"/>
  <c r="FJ13" i="75"/>
  <c r="FI13" i="75"/>
  <c r="FK13" i="75" s="1"/>
  <c r="FI12" i="75"/>
  <c r="FJ12" i="75"/>
  <c r="FL12" i="75" s="1"/>
  <c r="FM12" i="75" s="1"/>
  <c r="FJ16" i="75"/>
  <c r="FI16" i="75"/>
  <c r="FK16" i="75" s="1"/>
  <c r="EZ47" i="68"/>
  <c r="EZ74" i="68"/>
  <c r="FG77" i="68"/>
  <c r="EZ76" i="68"/>
  <c r="EZ68" i="68"/>
  <c r="EZ69" i="68"/>
  <c r="EZ70" i="68"/>
  <c r="EZ72" i="68"/>
  <c r="EZ75" i="68"/>
  <c r="EZ73" i="68"/>
  <c r="EZ67" i="68"/>
  <c r="EZ71" i="68"/>
  <c r="FA73" i="68"/>
  <c r="EY77" i="68"/>
  <c r="EQ81" i="68" s="1"/>
  <c r="ER81" i="68" s="1"/>
  <c r="FA15" i="68"/>
  <c r="FA9" i="68"/>
  <c r="EY11" i="68"/>
  <c r="EY9" i="68"/>
  <c r="EY15" i="68"/>
  <c r="FA11" i="68"/>
  <c r="EY7" i="68"/>
  <c r="EY12" i="68"/>
  <c r="EY14" i="68"/>
  <c r="FA16" i="68"/>
  <c r="FA10" i="68"/>
  <c r="FA8" i="68"/>
  <c r="FA13" i="68"/>
  <c r="EY16" i="68"/>
  <c r="EY13" i="68"/>
  <c r="EY10" i="68"/>
  <c r="EY8" i="68"/>
  <c r="FA14" i="68"/>
  <c r="FA7" i="68"/>
  <c r="FA12" i="68"/>
  <c r="FA46" i="68"/>
  <c r="FA44" i="68"/>
  <c r="FA43" i="68"/>
  <c r="EY44" i="68"/>
  <c r="EY45" i="68"/>
  <c r="FA45" i="68"/>
  <c r="EY46" i="68"/>
  <c r="EY43" i="68"/>
  <c r="EY39" i="68"/>
  <c r="FA40" i="68"/>
  <c r="EY42" i="68"/>
  <c r="EY41" i="68"/>
  <c r="FA41" i="68"/>
  <c r="FA37" i="68"/>
  <c r="EY37" i="68"/>
  <c r="EY38" i="68"/>
  <c r="EY40" i="68"/>
  <c r="FA38" i="68"/>
  <c r="FA42" i="68"/>
  <c r="FA39" i="68"/>
  <c r="FA67" i="68"/>
  <c r="FA77" i="68" s="1"/>
  <c r="FA68" i="68"/>
  <c r="ES81" i="74"/>
  <c r="EP81" i="74"/>
  <c r="EZ81" i="74"/>
  <c r="FA81" i="74" s="1"/>
  <c r="EO110" i="74"/>
  <c r="ES51" i="74"/>
  <c r="EZ51" i="74"/>
  <c r="FA51" i="74" s="1"/>
  <c r="EP51" i="74"/>
  <c r="EY97" i="68" l="1"/>
  <c r="EY96" i="68"/>
  <c r="EY104" i="68"/>
  <c r="EY98" i="68"/>
  <c r="EY103" i="68"/>
  <c r="EY105" i="68"/>
  <c r="EY101" i="68"/>
  <c r="EY102" i="68"/>
  <c r="EY100" i="68"/>
  <c r="EY99" i="68"/>
  <c r="FA105" i="68"/>
  <c r="FA97" i="68"/>
  <c r="FA100" i="68"/>
  <c r="FA104" i="68"/>
  <c r="EZ101" i="68"/>
  <c r="FA99" i="68"/>
  <c r="FA102" i="68"/>
  <c r="EZ96" i="68"/>
  <c r="EZ104" i="68"/>
  <c r="EZ99" i="68"/>
  <c r="FA101" i="68"/>
  <c r="EZ102" i="68"/>
  <c r="EZ103" i="68"/>
  <c r="EZ105" i="68"/>
  <c r="FG106" i="68"/>
  <c r="FA103" i="68"/>
  <c r="EZ98" i="68"/>
  <c r="EZ97" i="68"/>
  <c r="FA98" i="68"/>
  <c r="EZ100" i="68"/>
  <c r="FA96" i="68"/>
  <c r="FA106" i="68" s="1"/>
  <c r="EV90" i="75"/>
  <c r="ER90" i="75"/>
  <c r="ET90" i="75" s="1"/>
  <c r="EX90" i="75" s="1"/>
  <c r="EV88" i="75"/>
  <c r="ER88" i="75"/>
  <c r="ET88" i="75" s="1"/>
  <c r="EX88" i="75" s="1"/>
  <c r="ER89" i="75"/>
  <c r="ES89" i="75" s="1"/>
  <c r="EW89" i="75" s="1"/>
  <c r="EV89" i="75"/>
  <c r="ER87" i="75"/>
  <c r="ET87" i="75" s="1"/>
  <c r="EX87" i="75" s="1"/>
  <c r="EV87" i="75"/>
  <c r="FI72" i="75"/>
  <c r="FJ72" i="75"/>
  <c r="FI68" i="75"/>
  <c r="FJ68" i="75"/>
  <c r="FL68" i="75" s="1"/>
  <c r="FM68" i="75" s="1"/>
  <c r="FJ69" i="75"/>
  <c r="FI69" i="75"/>
  <c r="FI73" i="75"/>
  <c r="FJ73" i="75"/>
  <c r="FJ67" i="75"/>
  <c r="FI67" i="75"/>
  <c r="FI71" i="75"/>
  <c r="FJ71" i="75"/>
  <c r="FI75" i="75"/>
  <c r="FJ75" i="75"/>
  <c r="FL75" i="75" s="1"/>
  <c r="FM75" i="75" s="1"/>
  <c r="FI76" i="75"/>
  <c r="FJ76" i="75"/>
  <c r="FL76" i="75" s="1"/>
  <c r="FM76" i="75" s="1"/>
  <c r="FI74" i="75"/>
  <c r="FJ74" i="75"/>
  <c r="FI70" i="75"/>
  <c r="FJ70" i="75"/>
  <c r="EZ106" i="75"/>
  <c r="EY106" i="75"/>
  <c r="EQ110" i="75" s="1"/>
  <c r="FA106" i="75"/>
  <c r="FH11" i="74"/>
  <c r="FH16" i="74"/>
  <c r="ET21" i="74"/>
  <c r="FH10" i="74"/>
  <c r="FH7" i="74"/>
  <c r="FH14" i="74"/>
  <c r="EQ29" i="74"/>
  <c r="FH8" i="74"/>
  <c r="FH12" i="74"/>
  <c r="EQ27" i="74"/>
  <c r="EQ30" i="74"/>
  <c r="FH9" i="74"/>
  <c r="FH13" i="74"/>
  <c r="FH15" i="74"/>
  <c r="EQ28" i="74"/>
  <c r="FB57" i="75"/>
  <c r="FJ39" i="75"/>
  <c r="FI39" i="75"/>
  <c r="FK39" i="75" s="1"/>
  <c r="FI38" i="75"/>
  <c r="FJ38" i="75"/>
  <c r="FI42" i="75"/>
  <c r="FJ42" i="75"/>
  <c r="FK12" i="75"/>
  <c r="FT12" i="75"/>
  <c r="FU12" i="75" s="1"/>
  <c r="FS12" i="75"/>
  <c r="FA90" i="75"/>
  <c r="FC90" i="75" s="1"/>
  <c r="FB60" i="75"/>
  <c r="FT11" i="75"/>
  <c r="FU11" i="75" s="1"/>
  <c r="FS11" i="75"/>
  <c r="FK7" i="75"/>
  <c r="FB58" i="75"/>
  <c r="EV59" i="75"/>
  <c r="ER59" i="75"/>
  <c r="ET59" i="75" s="1"/>
  <c r="EX59" i="75" s="1"/>
  <c r="FJ45" i="75"/>
  <c r="FI45" i="75"/>
  <c r="FK45" i="75" s="1"/>
  <c r="FI44" i="75"/>
  <c r="FK44" i="75" s="1"/>
  <c r="FJ44" i="75"/>
  <c r="FJ37" i="75"/>
  <c r="FI37" i="75"/>
  <c r="FK37" i="75" s="1"/>
  <c r="FS15" i="75"/>
  <c r="FT15" i="75"/>
  <c r="FU15" i="75" s="1"/>
  <c r="FT14" i="75"/>
  <c r="FU14" i="75" s="1"/>
  <c r="FS14" i="75"/>
  <c r="EZ59" i="75"/>
  <c r="FT9" i="75"/>
  <c r="FU9" i="75" s="1"/>
  <c r="FS9" i="75"/>
  <c r="FT8" i="75"/>
  <c r="FU8" i="75" s="1"/>
  <c r="FS8" i="75"/>
  <c r="FN15" i="75"/>
  <c r="ET29" i="75"/>
  <c r="EX29" i="75" s="1"/>
  <c r="FN9" i="75"/>
  <c r="ET27" i="75"/>
  <c r="EX27" i="75" s="1"/>
  <c r="FA87" i="75"/>
  <c r="FC87" i="75" s="1"/>
  <c r="FL16" i="75"/>
  <c r="FM16" i="75" s="1"/>
  <c r="ES30" i="75"/>
  <c r="EW30" i="75" s="1"/>
  <c r="FB90" i="75"/>
  <c r="FK11" i="75"/>
  <c r="FL10" i="75"/>
  <c r="FM10" i="75" s="1"/>
  <c r="FT7" i="75"/>
  <c r="FU7" i="75" s="1"/>
  <c r="FL21" i="75"/>
  <c r="FS7" i="75"/>
  <c r="FB88" i="75"/>
  <c r="EV58" i="75"/>
  <c r="ER58" i="75"/>
  <c r="ES58" i="75" s="1"/>
  <c r="EW58" i="75" s="1"/>
  <c r="FJ40" i="75"/>
  <c r="FI40" i="75"/>
  <c r="FK40" i="75"/>
  <c r="FJ41" i="75"/>
  <c r="FL41" i="75" s="1"/>
  <c r="FM41" i="75" s="1"/>
  <c r="FI41" i="75"/>
  <c r="FK14" i="75"/>
  <c r="ES29" i="75"/>
  <c r="EW29" i="75" s="1"/>
  <c r="FB89" i="75"/>
  <c r="FL8" i="75"/>
  <c r="FM8" i="75" s="1"/>
  <c r="FB87" i="75"/>
  <c r="FT16" i="75"/>
  <c r="FU16" i="75" s="1"/>
  <c r="FS16" i="75"/>
  <c r="FT13" i="75"/>
  <c r="FU13" i="75" s="1"/>
  <c r="FS13" i="75"/>
  <c r="FN7" i="75"/>
  <c r="FO7" i="75"/>
  <c r="FN12" i="75"/>
  <c r="FO12" i="75"/>
  <c r="FL13" i="75"/>
  <c r="FM13" i="75" s="1"/>
  <c r="FO11" i="75"/>
  <c r="FN11" i="75"/>
  <c r="FT10" i="75"/>
  <c r="FU10" i="75" s="1"/>
  <c r="FS10" i="75"/>
  <c r="FA58" i="75"/>
  <c r="FD58" i="75" s="1"/>
  <c r="EV57" i="75"/>
  <c r="ES57" i="75"/>
  <c r="EW57" i="75" s="1"/>
  <c r="ER57" i="75"/>
  <c r="ET57" i="75" s="1"/>
  <c r="EX57" i="75" s="1"/>
  <c r="EV60" i="75"/>
  <c r="ER60" i="75"/>
  <c r="ET60" i="75" s="1"/>
  <c r="EX60" i="75" s="1"/>
  <c r="FJ43" i="75"/>
  <c r="FI43" i="75"/>
  <c r="FK43" i="75"/>
  <c r="FI46" i="75"/>
  <c r="FJ46" i="75"/>
  <c r="FK15" i="75"/>
  <c r="FL14" i="75"/>
  <c r="FM14" i="75" s="1"/>
  <c r="FK9" i="75"/>
  <c r="FO9" i="75" s="1"/>
  <c r="ES27" i="75"/>
  <c r="EW27" i="75" s="1"/>
  <c r="EY47" i="68"/>
  <c r="EQ51" i="68" s="1"/>
  <c r="FA17" i="68"/>
  <c r="EY17" i="68"/>
  <c r="EQ21" i="68" s="1"/>
  <c r="EZ77" i="68"/>
  <c r="EO81" i="68"/>
  <c r="FA47" i="68"/>
  <c r="EO51" i="68" s="1"/>
  <c r="EX81" i="68"/>
  <c r="FH68" i="74"/>
  <c r="FH70" i="74"/>
  <c r="FH69" i="74"/>
  <c r="FH67" i="74"/>
  <c r="FH72" i="74"/>
  <c r="FH71" i="74"/>
  <c r="FH73" i="74"/>
  <c r="FH75" i="74"/>
  <c r="FH76" i="74"/>
  <c r="FH74" i="74"/>
  <c r="ET81" i="74"/>
  <c r="EQ89" i="74"/>
  <c r="EQ87" i="74"/>
  <c r="EQ90" i="74"/>
  <c r="EQ88" i="74"/>
  <c r="FH39" i="74"/>
  <c r="FH37" i="74"/>
  <c r="FH40" i="74"/>
  <c r="FH38" i="74"/>
  <c r="FH44" i="74"/>
  <c r="FH43" i="74"/>
  <c r="FH41" i="74"/>
  <c r="FH42" i="74"/>
  <c r="ET51" i="74"/>
  <c r="EQ59" i="74"/>
  <c r="FH45" i="74"/>
  <c r="FH46" i="74"/>
  <c r="EQ58" i="74"/>
  <c r="EQ57" i="74"/>
  <c r="EQ60" i="74"/>
  <c r="ES110" i="74"/>
  <c r="EZ110" i="74"/>
  <c r="FA110" i="74" s="1"/>
  <c r="EP110" i="74"/>
  <c r="EX110" i="74"/>
  <c r="FK67" i="75" l="1"/>
  <c r="FK72" i="75"/>
  <c r="FA88" i="75"/>
  <c r="FC88" i="75" s="1"/>
  <c r="FK76" i="75"/>
  <c r="FK68" i="75"/>
  <c r="FL70" i="75"/>
  <c r="FM70" i="75" s="1"/>
  <c r="EY106" i="68"/>
  <c r="EQ110" i="68" s="1"/>
  <c r="ER110" i="68" s="1"/>
  <c r="EZ106" i="68"/>
  <c r="FK70" i="75"/>
  <c r="FL69" i="75"/>
  <c r="FM69" i="75" s="1"/>
  <c r="FA89" i="75"/>
  <c r="FD89" i="75" s="1"/>
  <c r="FL73" i="75"/>
  <c r="FM73" i="75" s="1"/>
  <c r="FN73" i="75" s="1"/>
  <c r="FL72" i="75"/>
  <c r="FM72" i="75" s="1"/>
  <c r="ES90" i="75"/>
  <c r="EW90" i="75" s="1"/>
  <c r="EO110" i="75"/>
  <c r="EP110" i="75" s="1"/>
  <c r="FL74" i="75"/>
  <c r="FM74" i="75" s="1"/>
  <c r="FT76" i="75"/>
  <c r="FU76" i="75" s="1"/>
  <c r="FS76" i="75"/>
  <c r="FL71" i="75"/>
  <c r="FM71" i="75" s="1"/>
  <c r="FN71" i="75" s="1"/>
  <c r="FL67" i="75"/>
  <c r="FM67" i="75" s="1"/>
  <c r="FT69" i="75"/>
  <c r="FU69" i="75" s="1"/>
  <c r="FS69" i="75"/>
  <c r="FS68" i="75"/>
  <c r="FT68" i="75"/>
  <c r="FU68" i="75" s="1"/>
  <c r="ES87" i="75"/>
  <c r="EW87" i="75" s="1"/>
  <c r="ES88" i="75"/>
  <c r="EW88" i="75" s="1"/>
  <c r="FN70" i="75"/>
  <c r="FO70" i="75"/>
  <c r="FS74" i="75"/>
  <c r="FT74" i="75"/>
  <c r="FU74" i="75" s="1"/>
  <c r="FS71" i="75"/>
  <c r="FT71" i="75"/>
  <c r="FU71" i="75" s="1"/>
  <c r="FT70" i="75"/>
  <c r="FU70" i="75" s="1"/>
  <c r="FS70" i="75"/>
  <c r="FK75" i="75"/>
  <c r="FO75" i="75" s="1"/>
  <c r="FS75" i="75"/>
  <c r="FT75" i="75"/>
  <c r="FU75" i="75" s="1"/>
  <c r="FK73" i="75"/>
  <c r="FO73" i="75" s="1"/>
  <c r="FT73" i="75"/>
  <c r="FU73" i="75" s="1"/>
  <c r="FS73" i="75"/>
  <c r="FO72" i="75"/>
  <c r="FN72" i="75"/>
  <c r="FN75" i="75"/>
  <c r="FN69" i="75"/>
  <c r="FK74" i="75"/>
  <c r="FN76" i="75"/>
  <c r="FO76" i="75"/>
  <c r="FK71" i="75"/>
  <c r="FO71" i="75" s="1"/>
  <c r="FS67" i="75"/>
  <c r="FL81" i="75"/>
  <c r="FT67" i="75"/>
  <c r="FU67" i="75" s="1"/>
  <c r="FK69" i="75"/>
  <c r="FO69" i="75" s="1"/>
  <c r="FN68" i="75"/>
  <c r="FO68" i="75"/>
  <c r="FT72" i="75"/>
  <c r="FU72" i="75" s="1"/>
  <c r="FS72" i="75"/>
  <c r="ET89" i="75"/>
  <c r="EX89" i="75" s="1"/>
  <c r="ES110" i="75"/>
  <c r="EX110" i="75"/>
  <c r="ER110" i="75"/>
  <c r="FI9" i="74"/>
  <c r="FK9" i="74" s="1"/>
  <c r="FO9" i="74" s="1"/>
  <c r="FJ9" i="74"/>
  <c r="FL9" i="74" s="1"/>
  <c r="FM9" i="74" s="1"/>
  <c r="FN9" i="74" s="1"/>
  <c r="FJ8" i="74"/>
  <c r="FL8" i="74" s="1"/>
  <c r="FM8" i="74" s="1"/>
  <c r="FI8" i="74"/>
  <c r="FK8" i="74"/>
  <c r="FI10" i="74"/>
  <c r="FJ10" i="74"/>
  <c r="FL10" i="74" s="1"/>
  <c r="FM10" i="74" s="1"/>
  <c r="ER28" i="74"/>
  <c r="EV28" i="74"/>
  <c r="ES28" i="74"/>
  <c r="EW28" i="74" s="1"/>
  <c r="ET28" i="74"/>
  <c r="EX28" i="74" s="1"/>
  <c r="EV30" i="74"/>
  <c r="ER30" i="74"/>
  <c r="ES30" i="74"/>
  <c r="EW30" i="74" s="1"/>
  <c r="ET30" i="74"/>
  <c r="EX30" i="74" s="1"/>
  <c r="EV29" i="74"/>
  <c r="ER29" i="74"/>
  <c r="ES29" i="74" s="1"/>
  <c r="EW29" i="74" s="1"/>
  <c r="ET29" i="74"/>
  <c r="EX29" i="74" s="1"/>
  <c r="FJ15" i="74"/>
  <c r="FI15" i="74"/>
  <c r="FK15" i="74"/>
  <c r="ET27" i="74"/>
  <c r="EX27" i="74" s="1"/>
  <c r="EV27" i="74"/>
  <c r="ER27" i="74"/>
  <c r="ES27" i="74"/>
  <c r="EW27" i="74" s="1"/>
  <c r="FI14" i="74"/>
  <c r="FJ14" i="74"/>
  <c r="FJ16" i="74"/>
  <c r="FI16" i="74"/>
  <c r="FJ13" i="74"/>
  <c r="FI13" i="74"/>
  <c r="FK13" i="74"/>
  <c r="FJ12" i="74"/>
  <c r="FI12" i="74"/>
  <c r="FJ7" i="74"/>
  <c r="FI7" i="74"/>
  <c r="FJ11" i="74"/>
  <c r="FI11" i="74"/>
  <c r="FK11" i="74"/>
  <c r="FD90" i="75"/>
  <c r="FC89" i="75"/>
  <c r="FD87" i="75"/>
  <c r="FN41" i="75"/>
  <c r="FO10" i="75"/>
  <c r="FN10" i="75"/>
  <c r="FA57" i="75"/>
  <c r="FO15" i="75"/>
  <c r="FL45" i="75"/>
  <c r="FM45" i="75" s="1"/>
  <c r="FC58" i="75"/>
  <c r="FL42" i="75"/>
  <c r="FM42" i="75" s="1"/>
  <c r="FN14" i="75"/>
  <c r="FO14" i="75"/>
  <c r="FT46" i="75"/>
  <c r="FU46" i="75" s="1"/>
  <c r="FS46" i="75"/>
  <c r="FM17" i="75"/>
  <c r="FN8" i="75"/>
  <c r="FO8" i="75"/>
  <c r="FA60" i="75"/>
  <c r="FL39" i="75"/>
  <c r="FM39" i="75" s="1"/>
  <c r="FT39" i="75"/>
  <c r="FU39" i="75" s="1"/>
  <c r="FS39" i="75"/>
  <c r="ES60" i="75"/>
  <c r="EW60" i="75" s="1"/>
  <c r="FN13" i="75"/>
  <c r="FO13" i="75"/>
  <c r="FO16" i="75"/>
  <c r="FN16" i="75"/>
  <c r="FT37" i="75"/>
  <c r="FU37" i="75" s="1"/>
  <c r="FL51" i="75"/>
  <c r="FS37" i="75"/>
  <c r="FS44" i="75"/>
  <c r="FT44" i="75"/>
  <c r="FU44" i="75" s="1"/>
  <c r="FK46" i="75"/>
  <c r="FT43" i="75"/>
  <c r="FU43" i="75" s="1"/>
  <c r="FS43" i="75"/>
  <c r="FK41" i="75"/>
  <c r="FO41" i="75" s="1"/>
  <c r="FT40" i="75"/>
  <c r="FU40" i="75" s="1"/>
  <c r="FS40" i="75"/>
  <c r="ET58" i="75"/>
  <c r="EX58" i="75" s="1"/>
  <c r="FA59" i="75"/>
  <c r="FC59" i="75" s="1"/>
  <c r="FL37" i="75"/>
  <c r="FM37" i="75" s="1"/>
  <c r="FM47" i="75" s="1"/>
  <c r="ES59" i="75"/>
  <c r="EW59" i="75" s="1"/>
  <c r="FL38" i="75"/>
  <c r="FM38" i="75" s="1"/>
  <c r="FT42" i="75"/>
  <c r="FU42" i="75" s="1"/>
  <c r="FS42" i="75"/>
  <c r="FL46" i="75"/>
  <c r="FM46" i="75" s="1"/>
  <c r="FL43" i="75"/>
  <c r="FM43" i="75" s="1"/>
  <c r="FT41" i="75"/>
  <c r="FU41" i="75" s="1"/>
  <c r="FS41" i="75"/>
  <c r="FL40" i="75"/>
  <c r="FM40" i="75" s="1"/>
  <c r="FO40" i="75" s="1"/>
  <c r="FD88" i="75"/>
  <c r="FS17" i="75"/>
  <c r="FB59" i="75"/>
  <c r="FD59" i="75"/>
  <c r="FL44" i="75"/>
  <c r="FM44" i="75" s="1"/>
  <c r="FT45" i="75"/>
  <c r="FU45" i="75" s="1"/>
  <c r="FS45" i="75"/>
  <c r="FK42" i="75"/>
  <c r="FK38" i="75"/>
  <c r="FT38" i="75"/>
  <c r="FU38" i="75" s="1"/>
  <c r="FS38" i="75"/>
  <c r="ES51" i="68"/>
  <c r="EP51" i="68"/>
  <c r="ER21" i="68"/>
  <c r="EX21" i="68"/>
  <c r="EO21" i="68"/>
  <c r="ES81" i="68"/>
  <c r="EP81" i="68"/>
  <c r="ER51" i="68"/>
  <c r="EX51" i="68"/>
  <c r="EV58" i="74"/>
  <c r="ER58" i="74"/>
  <c r="FA58" i="74" s="1"/>
  <c r="EZ58" i="74"/>
  <c r="FI44" i="74"/>
  <c r="FJ44" i="74"/>
  <c r="FL44" i="74" s="1"/>
  <c r="FM44" i="74" s="1"/>
  <c r="FI39" i="74"/>
  <c r="FJ39" i="74"/>
  <c r="FL39" i="74" s="1"/>
  <c r="FM39" i="74" s="1"/>
  <c r="FK39" i="74"/>
  <c r="ET87" i="74"/>
  <c r="EX87" i="74" s="1"/>
  <c r="EV87" i="74"/>
  <c r="ER87" i="74"/>
  <c r="FA87" i="74" s="1"/>
  <c r="EZ87" i="74"/>
  <c r="FJ76" i="74"/>
  <c r="FI76" i="74"/>
  <c r="FJ72" i="74"/>
  <c r="FI72" i="74"/>
  <c r="FK72" i="74" s="1"/>
  <c r="FI68" i="74"/>
  <c r="FJ68" i="74"/>
  <c r="FI46" i="74"/>
  <c r="FJ46" i="74"/>
  <c r="FL46" i="74" s="1"/>
  <c r="FM46" i="74" s="1"/>
  <c r="FI42" i="74"/>
  <c r="FJ42" i="74"/>
  <c r="FJ38" i="74"/>
  <c r="FK38" i="74" s="1"/>
  <c r="FI38" i="74"/>
  <c r="ES89" i="74"/>
  <c r="EW89" i="74" s="1"/>
  <c r="ET89" i="74"/>
  <c r="EX89" i="74" s="1"/>
  <c r="EV89" i="74"/>
  <c r="ER89" i="74"/>
  <c r="FA89" i="74" s="1"/>
  <c r="EZ89" i="74"/>
  <c r="FJ75" i="74"/>
  <c r="FI75" i="74"/>
  <c r="FJ67" i="74"/>
  <c r="FI67" i="74"/>
  <c r="EV60" i="74"/>
  <c r="ET60" i="74"/>
  <c r="EX60" i="74" s="1"/>
  <c r="ES60" i="74"/>
  <c r="EW60" i="74" s="1"/>
  <c r="ER60" i="74"/>
  <c r="FA60" i="74" s="1"/>
  <c r="EZ60" i="74"/>
  <c r="FJ45" i="74"/>
  <c r="FI45" i="74"/>
  <c r="FI41" i="74"/>
  <c r="FJ41" i="74"/>
  <c r="FL41" i="74" s="1"/>
  <c r="FM41" i="74" s="1"/>
  <c r="FJ40" i="74"/>
  <c r="FI40" i="74"/>
  <c r="EV88" i="74"/>
  <c r="ER88" i="74"/>
  <c r="FA88" i="74" s="1"/>
  <c r="EZ88" i="74"/>
  <c r="FI73" i="74"/>
  <c r="FK73" i="74" s="1"/>
  <c r="FJ73" i="74"/>
  <c r="FJ69" i="74"/>
  <c r="FI69" i="74"/>
  <c r="FH96" i="74"/>
  <c r="FH98" i="74"/>
  <c r="FH99" i="74"/>
  <c r="FH101" i="74"/>
  <c r="FH97" i="74"/>
  <c r="FH100" i="74"/>
  <c r="FH102" i="74"/>
  <c r="FH104" i="74"/>
  <c r="FH103" i="74"/>
  <c r="FH105" i="74"/>
  <c r="ET110" i="74"/>
  <c r="EQ118" i="74"/>
  <c r="EQ117" i="74"/>
  <c r="EQ119" i="74"/>
  <c r="EQ116" i="74"/>
  <c r="EV57" i="74"/>
  <c r="ER57" i="74"/>
  <c r="FA57" i="74" s="1"/>
  <c r="EZ57" i="74"/>
  <c r="EV59" i="74"/>
  <c r="ER59" i="74"/>
  <c r="EZ59" i="74"/>
  <c r="FI43" i="74"/>
  <c r="FJ43" i="74"/>
  <c r="FI37" i="74"/>
  <c r="FJ37" i="74"/>
  <c r="ES90" i="74"/>
  <c r="EW90" i="74" s="1"/>
  <c r="EV90" i="74"/>
  <c r="ER90" i="74"/>
  <c r="FA90" i="74" s="1"/>
  <c r="EZ90" i="74"/>
  <c r="FJ74" i="74"/>
  <c r="FI74" i="74"/>
  <c r="FK74" i="74" s="1"/>
  <c r="FI71" i="74"/>
  <c r="FJ71" i="74"/>
  <c r="FI70" i="74"/>
  <c r="FJ70" i="74"/>
  <c r="FL70" i="74" s="1"/>
  <c r="FM70" i="74" s="1"/>
  <c r="FK70" i="74"/>
  <c r="EO110" i="68" l="1"/>
  <c r="EP110" i="68" s="1"/>
  <c r="EZ110" i="75"/>
  <c r="FA110" i="75" s="1"/>
  <c r="FS77" i="75"/>
  <c r="ES110" i="68"/>
  <c r="FN81" i="75"/>
  <c r="FM81" i="75"/>
  <c r="FM77" i="75"/>
  <c r="FN67" i="75"/>
  <c r="FO67" i="75"/>
  <c r="FN74" i="75"/>
  <c r="FO74" i="75"/>
  <c r="FH97" i="75"/>
  <c r="FH105" i="75"/>
  <c r="EQ118" i="75"/>
  <c r="EQ119" i="75"/>
  <c r="FH101" i="75"/>
  <c r="FH100" i="75"/>
  <c r="FH102" i="75"/>
  <c r="FH96" i="75"/>
  <c r="FH98" i="75"/>
  <c r="FH104" i="75"/>
  <c r="FH99" i="75"/>
  <c r="FH103" i="75"/>
  <c r="EQ116" i="75"/>
  <c r="ET110" i="75"/>
  <c r="EQ117" i="75"/>
  <c r="FS7" i="74"/>
  <c r="FT7" i="74"/>
  <c r="FU7" i="74" s="1"/>
  <c r="FL21" i="74"/>
  <c r="FT16" i="74"/>
  <c r="FU16" i="74" s="1"/>
  <c r="FS16" i="74"/>
  <c r="FT14" i="74"/>
  <c r="FU14" i="74" s="1"/>
  <c r="FS14" i="74"/>
  <c r="FN10" i="74"/>
  <c r="FN8" i="74"/>
  <c r="FO8" i="74"/>
  <c r="FK12" i="74"/>
  <c r="FT12" i="74"/>
  <c r="FU12" i="74" s="1"/>
  <c r="FS12" i="74"/>
  <c r="FS10" i="74"/>
  <c r="FT10" i="74"/>
  <c r="FU10" i="74" s="1"/>
  <c r="FS11" i="74"/>
  <c r="FT11" i="74"/>
  <c r="FU11" i="74" s="1"/>
  <c r="FL7" i="74"/>
  <c r="FM7" i="74" s="1"/>
  <c r="FS13" i="74"/>
  <c r="FT13" i="74"/>
  <c r="FU13" i="74" s="1"/>
  <c r="FL16" i="74"/>
  <c r="FM16" i="74" s="1"/>
  <c r="FN16" i="74" s="1"/>
  <c r="FA59" i="74"/>
  <c r="FL11" i="74"/>
  <c r="FM11" i="74" s="1"/>
  <c r="FL13" i="74"/>
  <c r="FM13" i="74" s="1"/>
  <c r="FN13" i="74" s="1"/>
  <c r="FL14" i="74"/>
  <c r="FM14" i="74" s="1"/>
  <c r="FS15" i="74"/>
  <c r="FT15" i="74"/>
  <c r="FU15" i="74" s="1"/>
  <c r="FK7" i="74"/>
  <c r="FL12" i="74"/>
  <c r="FM12" i="74" s="1"/>
  <c r="FK16" i="74"/>
  <c r="FO16" i="74" s="1"/>
  <c r="FK14" i="74"/>
  <c r="FL15" i="74"/>
  <c r="FM15" i="74" s="1"/>
  <c r="FN15" i="74" s="1"/>
  <c r="FK10" i="74"/>
  <c r="FO10" i="74" s="1"/>
  <c r="FS8" i="74"/>
  <c r="FT8" i="74"/>
  <c r="FU8" i="74" s="1"/>
  <c r="FT9" i="74"/>
  <c r="FU9" i="74" s="1"/>
  <c r="FS9" i="74"/>
  <c r="FO44" i="75"/>
  <c r="FN44" i="75"/>
  <c r="FN39" i="75"/>
  <c r="FO39" i="75"/>
  <c r="FC60" i="75"/>
  <c r="FD60" i="75"/>
  <c r="FN37" i="75"/>
  <c r="FO37" i="75"/>
  <c r="FN43" i="75"/>
  <c r="FO43" i="75"/>
  <c r="FN38" i="75"/>
  <c r="FO38" i="75"/>
  <c r="FO17" i="75"/>
  <c r="FK18" i="75" s="1"/>
  <c r="FN45" i="75"/>
  <c r="FO45" i="75"/>
  <c r="FM21" i="75"/>
  <c r="FN21" i="75"/>
  <c r="FN40" i="75"/>
  <c r="FO46" i="75"/>
  <c r="FN46" i="75"/>
  <c r="FS47" i="75"/>
  <c r="FN17" i="75"/>
  <c r="FG18" i="75" s="1"/>
  <c r="FO42" i="75"/>
  <c r="FN42" i="75"/>
  <c r="FC57" i="75"/>
  <c r="FD57" i="75"/>
  <c r="FH38" i="68"/>
  <c r="FH46" i="68"/>
  <c r="FH42" i="68"/>
  <c r="FH40" i="68"/>
  <c r="FH45" i="68"/>
  <c r="FH43" i="68"/>
  <c r="FH44" i="68"/>
  <c r="FH37" i="68"/>
  <c r="FH39" i="68"/>
  <c r="FH41" i="68"/>
  <c r="ET51" i="68"/>
  <c r="EQ59" i="68"/>
  <c r="EQ60" i="68"/>
  <c r="EQ58" i="68"/>
  <c r="EQ57" i="68"/>
  <c r="FH70" i="68"/>
  <c r="FH72" i="68"/>
  <c r="FH74" i="68"/>
  <c r="FH68" i="68"/>
  <c r="FH76" i="68"/>
  <c r="FH71" i="68"/>
  <c r="FH75" i="68"/>
  <c r="FH73" i="68"/>
  <c r="FH67" i="68"/>
  <c r="FH69" i="68"/>
  <c r="ET81" i="68"/>
  <c r="EQ89" i="68"/>
  <c r="EQ88" i="68"/>
  <c r="EQ90" i="68"/>
  <c r="EQ87" i="68"/>
  <c r="EZ51" i="68"/>
  <c r="FA51" i="68" s="1"/>
  <c r="ES21" i="68"/>
  <c r="EZ81" i="68"/>
  <c r="FA81" i="68" s="1"/>
  <c r="EZ110" i="68"/>
  <c r="FA110" i="68" s="1"/>
  <c r="EP21" i="68"/>
  <c r="FL75" i="74"/>
  <c r="FM75" i="74" s="1"/>
  <c r="ES57" i="74"/>
  <c r="EW57" i="74" s="1"/>
  <c r="FL42" i="74"/>
  <c r="FM42" i="74" s="1"/>
  <c r="FL69" i="74"/>
  <c r="FM69" i="74" s="1"/>
  <c r="FL71" i="74"/>
  <c r="FM71" i="74" s="1"/>
  <c r="ET90" i="74"/>
  <c r="EX90" i="74" s="1"/>
  <c r="FL43" i="74"/>
  <c r="FM43" i="74" s="1"/>
  <c r="FL73" i="74"/>
  <c r="FM73" i="74" s="1"/>
  <c r="FK76" i="74"/>
  <c r="FN46" i="74"/>
  <c r="FT68" i="74"/>
  <c r="FU68" i="74" s="1"/>
  <c r="FS68" i="74"/>
  <c r="FC87" i="74"/>
  <c r="FB87" i="74"/>
  <c r="FD87" i="74"/>
  <c r="FN44" i="74"/>
  <c r="FS67" i="74"/>
  <c r="FT67" i="74"/>
  <c r="FU67" i="74" s="1"/>
  <c r="FL81" i="74"/>
  <c r="FN42" i="74"/>
  <c r="FS46" i="74"/>
  <c r="FT46" i="74"/>
  <c r="FU46" i="74" s="1"/>
  <c r="FK68" i="74"/>
  <c r="FT44" i="74"/>
  <c r="FU44" i="74" s="1"/>
  <c r="FS44" i="74"/>
  <c r="ES58" i="74"/>
  <c r="EW58" i="74" s="1"/>
  <c r="EV117" i="74"/>
  <c r="ER117" i="74"/>
  <c r="FA117" i="74" s="1"/>
  <c r="EZ117" i="74"/>
  <c r="FJ97" i="74"/>
  <c r="FI97" i="74"/>
  <c r="FI96" i="74"/>
  <c r="FJ96" i="74"/>
  <c r="FN41" i="74"/>
  <c r="EV118" i="74"/>
  <c r="ER118" i="74"/>
  <c r="FA118" i="74" s="1"/>
  <c r="EZ118" i="74"/>
  <c r="FJ104" i="74"/>
  <c r="FI104" i="74"/>
  <c r="FK104" i="74" s="1"/>
  <c r="FJ101" i="74"/>
  <c r="FI101" i="74"/>
  <c r="FS40" i="74"/>
  <c r="FT40" i="74"/>
  <c r="FU40" i="74" s="1"/>
  <c r="FS41" i="74"/>
  <c r="FT41" i="74"/>
  <c r="FU41" i="74" s="1"/>
  <c r="FL67" i="74"/>
  <c r="FM67" i="74" s="1"/>
  <c r="FB89" i="74"/>
  <c r="FD89" i="74"/>
  <c r="FC89" i="74"/>
  <c r="FT70" i="74"/>
  <c r="FU70" i="74" s="1"/>
  <c r="FS70" i="74"/>
  <c r="FK43" i="74"/>
  <c r="FO43" i="74" s="1"/>
  <c r="ES59" i="74"/>
  <c r="EW59" i="74" s="1"/>
  <c r="EV116" i="74"/>
  <c r="ER116" i="74"/>
  <c r="FA116" i="74" s="1"/>
  <c r="EZ116" i="74"/>
  <c r="FI102" i="74"/>
  <c r="FJ102" i="74"/>
  <c r="FI99" i="74"/>
  <c r="FJ99" i="74"/>
  <c r="FK69" i="74"/>
  <c r="FN73" i="74"/>
  <c r="FO73" i="74"/>
  <c r="ET88" i="74"/>
  <c r="EX88" i="74" s="1"/>
  <c r="FK40" i="74"/>
  <c r="FK41" i="74"/>
  <c r="FO41" i="74" s="1"/>
  <c r="FB60" i="74"/>
  <c r="FD60" i="74"/>
  <c r="FC60" i="74"/>
  <c r="FT75" i="74"/>
  <c r="FU75" i="74" s="1"/>
  <c r="FS75" i="74"/>
  <c r="FS38" i="74"/>
  <c r="FT38" i="74"/>
  <c r="FU38" i="74" s="1"/>
  <c r="FS42" i="74"/>
  <c r="FT42" i="74"/>
  <c r="FU42" i="74" s="1"/>
  <c r="FK46" i="74"/>
  <c r="FO46" i="74" s="1"/>
  <c r="FS72" i="74"/>
  <c r="FT72" i="74"/>
  <c r="FU72" i="74" s="1"/>
  <c r="FS76" i="74"/>
  <c r="FT76" i="74"/>
  <c r="FU76" i="74" s="1"/>
  <c r="FO39" i="74"/>
  <c r="FN39" i="74"/>
  <c r="FK44" i="74"/>
  <c r="FN71" i="74"/>
  <c r="FT37" i="74"/>
  <c r="FU37" i="74" s="1"/>
  <c r="FS37" i="74"/>
  <c r="FL51" i="74"/>
  <c r="FB59" i="74"/>
  <c r="FD59" i="74"/>
  <c r="FC59" i="74"/>
  <c r="FJ103" i="74"/>
  <c r="FI103" i="74"/>
  <c r="FN69" i="74"/>
  <c r="FO69" i="74"/>
  <c r="FB88" i="74"/>
  <c r="FC88" i="74"/>
  <c r="FD88" i="74"/>
  <c r="FS45" i="74"/>
  <c r="FT45" i="74"/>
  <c r="FU45" i="74" s="1"/>
  <c r="FN75" i="74"/>
  <c r="FN70" i="74"/>
  <c r="FO70" i="74"/>
  <c r="FS71" i="74"/>
  <c r="FT71" i="74"/>
  <c r="FU71" i="74" s="1"/>
  <c r="FC90" i="74"/>
  <c r="FB90" i="74"/>
  <c r="FD90" i="74"/>
  <c r="FN43" i="74"/>
  <c r="FB57" i="74"/>
  <c r="FC57" i="74"/>
  <c r="FD57" i="74"/>
  <c r="FL45" i="74"/>
  <c r="FM45" i="74" s="1"/>
  <c r="FS74" i="74"/>
  <c r="FT74" i="74"/>
  <c r="FU74" i="74" s="1"/>
  <c r="FL37" i="74"/>
  <c r="FM37" i="74" s="1"/>
  <c r="FK71" i="74"/>
  <c r="FO71" i="74" s="1"/>
  <c r="FL74" i="74"/>
  <c r="FM74" i="74" s="1"/>
  <c r="FK37" i="74"/>
  <c r="FS43" i="74"/>
  <c r="FT43" i="74"/>
  <c r="FU43" i="74" s="1"/>
  <c r="ET59" i="74"/>
  <c r="EX59" i="74" s="1"/>
  <c r="ET57" i="74"/>
  <c r="EX57" i="74" s="1"/>
  <c r="EV119" i="74"/>
  <c r="ER119" i="74"/>
  <c r="FA119" i="74" s="1"/>
  <c r="EZ119" i="74"/>
  <c r="FJ105" i="74"/>
  <c r="FI105" i="74"/>
  <c r="FI100" i="74"/>
  <c r="FJ100" i="74"/>
  <c r="FJ98" i="74"/>
  <c r="FI98" i="74"/>
  <c r="FS69" i="74"/>
  <c r="FT69" i="74"/>
  <c r="FU69" i="74" s="1"/>
  <c r="FT73" i="74"/>
  <c r="FU73" i="74" s="1"/>
  <c r="FS73" i="74"/>
  <c r="ES88" i="74"/>
  <c r="EW88" i="74" s="1"/>
  <c r="FL40" i="74"/>
  <c r="FM40" i="74" s="1"/>
  <c r="FK45" i="74"/>
  <c r="FK67" i="74"/>
  <c r="FK75" i="74"/>
  <c r="FO75" i="74" s="1"/>
  <c r="FL38" i="74"/>
  <c r="FM38" i="74" s="1"/>
  <c r="FK42" i="74"/>
  <c r="FL68" i="74"/>
  <c r="FM68" i="74" s="1"/>
  <c r="FL72" i="74"/>
  <c r="FM72" i="74" s="1"/>
  <c r="FL76" i="74"/>
  <c r="FM76" i="74" s="1"/>
  <c r="ES87" i="74"/>
  <c r="EW87" i="74" s="1"/>
  <c r="FT39" i="74"/>
  <c r="FU39" i="74" s="1"/>
  <c r="FS39" i="74"/>
  <c r="FD58" i="74"/>
  <c r="FB58" i="74"/>
  <c r="FC58" i="74"/>
  <c r="ET58" i="74"/>
  <c r="EX58" i="74" s="1"/>
  <c r="EX110" i="68" l="1"/>
  <c r="FH102" i="68"/>
  <c r="FH101" i="68"/>
  <c r="FH98" i="68"/>
  <c r="EQ119" i="68"/>
  <c r="FH96" i="68"/>
  <c r="FH99" i="68"/>
  <c r="FH104" i="68"/>
  <c r="FH100" i="68"/>
  <c r="EQ117" i="68"/>
  <c r="EQ116" i="68"/>
  <c r="FH97" i="68"/>
  <c r="FH105" i="68"/>
  <c r="EQ118" i="68"/>
  <c r="ET110" i="68"/>
  <c r="FH103" i="68"/>
  <c r="FO77" i="75"/>
  <c r="FK78" i="75" s="1"/>
  <c r="FN77" i="75"/>
  <c r="FG78" i="75" s="1"/>
  <c r="FJ103" i="75"/>
  <c r="FI103" i="75"/>
  <c r="FI96" i="75"/>
  <c r="FJ96" i="75"/>
  <c r="FK96" i="75" s="1"/>
  <c r="EZ119" i="75"/>
  <c r="EV119" i="75"/>
  <c r="ER119" i="75"/>
  <c r="ET119" i="75"/>
  <c r="EX119" i="75" s="1"/>
  <c r="EZ117" i="75"/>
  <c r="EV117" i="75"/>
  <c r="ER117" i="75"/>
  <c r="ES117" i="75"/>
  <c r="EW117" i="75" s="1"/>
  <c r="FI99" i="75"/>
  <c r="FK99" i="75" s="1"/>
  <c r="FJ99" i="75"/>
  <c r="FI102" i="75"/>
  <c r="FJ102" i="75"/>
  <c r="EZ118" i="75"/>
  <c r="ER118" i="75"/>
  <c r="ET118" i="75" s="1"/>
  <c r="EX118" i="75" s="1"/>
  <c r="EV118" i="75"/>
  <c r="FI104" i="75"/>
  <c r="FK104" i="75" s="1"/>
  <c r="FJ104" i="75"/>
  <c r="FJ100" i="75"/>
  <c r="FI100" i="75"/>
  <c r="FJ105" i="75"/>
  <c r="FI105" i="75"/>
  <c r="EZ116" i="75"/>
  <c r="EV116" i="75"/>
  <c r="ER116" i="75"/>
  <c r="ET116" i="75" s="1"/>
  <c r="EX116" i="75" s="1"/>
  <c r="FJ98" i="75"/>
  <c r="FI98" i="75"/>
  <c r="FI101" i="75"/>
  <c r="FJ101" i="75"/>
  <c r="FJ97" i="75"/>
  <c r="FI97" i="75"/>
  <c r="FN12" i="74"/>
  <c r="FO12" i="74"/>
  <c r="FO14" i="74"/>
  <c r="FN14" i="74"/>
  <c r="FO15" i="74"/>
  <c r="FO7" i="74"/>
  <c r="FN7" i="74"/>
  <c r="FN17" i="74" s="1"/>
  <c r="FG18" i="74" s="1"/>
  <c r="FM17" i="74"/>
  <c r="FO13" i="74"/>
  <c r="FN11" i="74"/>
  <c r="FO11" i="74"/>
  <c r="FS17" i="74"/>
  <c r="FL96" i="74"/>
  <c r="FM96" i="74" s="1"/>
  <c r="FK96" i="74"/>
  <c r="FK100" i="74"/>
  <c r="FK103" i="74"/>
  <c r="FL98" i="74"/>
  <c r="FM98" i="74" s="1"/>
  <c r="ES116" i="74"/>
  <c r="EW116" i="74" s="1"/>
  <c r="FM51" i="75"/>
  <c r="FN51" i="75"/>
  <c r="FQ12" i="75"/>
  <c r="FQ7" i="75"/>
  <c r="FQ11" i="75"/>
  <c r="FQ15" i="75"/>
  <c r="FQ13" i="75"/>
  <c r="FQ16" i="75"/>
  <c r="FQ10" i="75"/>
  <c r="FQ14" i="75"/>
  <c r="FQ8" i="75"/>
  <c r="FQ9" i="75"/>
  <c r="FO47" i="75"/>
  <c r="FK48" i="75" s="1"/>
  <c r="FP15" i="75"/>
  <c r="FR7" i="75"/>
  <c r="FP12" i="75"/>
  <c r="FR15" i="75"/>
  <c r="FR11" i="75"/>
  <c r="FR9" i="75"/>
  <c r="FP9" i="75"/>
  <c r="FP7" i="75"/>
  <c r="FR12" i="75"/>
  <c r="FP11" i="75"/>
  <c r="FR8" i="75"/>
  <c r="FP13" i="75"/>
  <c r="FP10" i="75"/>
  <c r="FP14" i="75"/>
  <c r="FP16" i="75"/>
  <c r="FR10" i="75"/>
  <c r="FR14" i="75"/>
  <c r="FP8" i="75"/>
  <c r="FR13" i="75"/>
  <c r="FR16" i="75"/>
  <c r="FN47" i="75"/>
  <c r="FG48" i="75" s="1"/>
  <c r="EV90" i="68"/>
  <c r="ER90" i="68"/>
  <c r="ET90" i="68" s="1"/>
  <c r="EX90" i="68" s="1"/>
  <c r="FJ71" i="68"/>
  <c r="FL71" i="68" s="1"/>
  <c r="FM71" i="68" s="1"/>
  <c r="FI71" i="68"/>
  <c r="FK71" i="68" s="1"/>
  <c r="FJ72" i="68"/>
  <c r="FI72" i="68"/>
  <c r="FH8" i="68"/>
  <c r="FH12" i="68"/>
  <c r="FH14" i="68"/>
  <c r="FH16" i="68"/>
  <c r="FH15" i="68"/>
  <c r="FH10" i="68"/>
  <c r="FH7" i="68"/>
  <c r="FH9" i="68"/>
  <c r="FH13" i="68"/>
  <c r="FH11" i="68"/>
  <c r="EQ27" i="68"/>
  <c r="EQ29" i="68"/>
  <c r="ET21" i="68"/>
  <c r="EQ30" i="68"/>
  <c r="EQ28" i="68"/>
  <c r="EV88" i="68"/>
  <c r="ER88" i="68"/>
  <c r="ES88" i="68" s="1"/>
  <c r="EW88" i="68" s="1"/>
  <c r="FJ67" i="68"/>
  <c r="FL67" i="68" s="1"/>
  <c r="FM67" i="68" s="1"/>
  <c r="FI67" i="68"/>
  <c r="FJ76" i="68"/>
  <c r="FI76" i="68"/>
  <c r="FJ70" i="68"/>
  <c r="FI70" i="68"/>
  <c r="EV57" i="68"/>
  <c r="ER57" i="68"/>
  <c r="ES57" i="68" s="1"/>
  <c r="EW57" i="68" s="1"/>
  <c r="FI44" i="68"/>
  <c r="FJ44" i="68"/>
  <c r="FL44" i="68" s="1"/>
  <c r="FM44" i="68" s="1"/>
  <c r="FJ42" i="68"/>
  <c r="FI42" i="68"/>
  <c r="FK42" i="68" s="1"/>
  <c r="FJ73" i="68"/>
  <c r="FL73" i="68" s="1"/>
  <c r="FM73" i="68" s="1"/>
  <c r="FI73" i="68"/>
  <c r="EV58" i="68"/>
  <c r="ES58" i="68"/>
  <c r="EW58" i="68" s="1"/>
  <c r="ER58" i="68"/>
  <c r="ET58" i="68" s="1"/>
  <c r="EX58" i="68" s="1"/>
  <c r="FI46" i="68"/>
  <c r="FJ46" i="68"/>
  <c r="FL46" i="68" s="1"/>
  <c r="FM46" i="68" s="1"/>
  <c r="EV89" i="68"/>
  <c r="ER89" i="68"/>
  <c r="ET89" i="68" s="1"/>
  <c r="EX89" i="68" s="1"/>
  <c r="FJ68" i="68"/>
  <c r="FI68" i="68"/>
  <c r="FI43" i="68"/>
  <c r="FJ43" i="68"/>
  <c r="EV87" i="68"/>
  <c r="ET87" i="68"/>
  <c r="EX87" i="68" s="1"/>
  <c r="ER87" i="68"/>
  <c r="ES87" i="68" s="1"/>
  <c r="EW87" i="68" s="1"/>
  <c r="FI75" i="68"/>
  <c r="FJ75" i="68"/>
  <c r="FK75" i="68"/>
  <c r="FI74" i="68"/>
  <c r="FJ74" i="68"/>
  <c r="FL74" i="68" s="1"/>
  <c r="FM74" i="68" s="1"/>
  <c r="ET60" i="68"/>
  <c r="EX60" i="68" s="1"/>
  <c r="EV60" i="68"/>
  <c r="ES60" i="68"/>
  <c r="EW60" i="68" s="1"/>
  <c r="ER60" i="68"/>
  <c r="FI39" i="68"/>
  <c r="FJ39" i="68"/>
  <c r="FK39" i="68"/>
  <c r="FJ45" i="68"/>
  <c r="FI45" i="68"/>
  <c r="FJ38" i="68"/>
  <c r="FL38" i="68" s="1"/>
  <c r="FM38" i="68" s="1"/>
  <c r="FI38" i="68"/>
  <c r="FJ41" i="68"/>
  <c r="FL41" i="68" s="1"/>
  <c r="FM41" i="68" s="1"/>
  <c r="FK41" i="68"/>
  <c r="FI41" i="68"/>
  <c r="FJ69" i="68"/>
  <c r="FI69" i="68"/>
  <c r="EV59" i="68"/>
  <c r="ER59" i="68"/>
  <c r="ES59" i="68" s="1"/>
  <c r="EW59" i="68" s="1"/>
  <c r="FJ37" i="68"/>
  <c r="FI37" i="68"/>
  <c r="FI40" i="68"/>
  <c r="FJ40" i="68"/>
  <c r="FL40" i="68" s="1"/>
  <c r="FM40" i="68" s="1"/>
  <c r="FL103" i="74"/>
  <c r="FM103" i="74" s="1"/>
  <c r="FN103" i="74" s="1"/>
  <c r="FK99" i="74"/>
  <c r="FK97" i="74"/>
  <c r="FK102" i="74"/>
  <c r="FN68" i="74"/>
  <c r="FO68" i="74"/>
  <c r="FO74" i="74"/>
  <c r="FN74" i="74"/>
  <c r="FT98" i="74"/>
  <c r="FU98" i="74" s="1"/>
  <c r="FS98" i="74"/>
  <c r="FL100" i="74"/>
  <c r="FM100" i="74" s="1"/>
  <c r="FL105" i="74"/>
  <c r="FM105" i="74" s="1"/>
  <c r="ET119" i="74"/>
  <c r="EX119" i="74" s="1"/>
  <c r="FN45" i="74"/>
  <c r="FO45" i="74"/>
  <c r="FB116" i="74"/>
  <c r="FC116" i="74"/>
  <c r="FD116" i="74"/>
  <c r="FN67" i="74"/>
  <c r="FO67" i="74"/>
  <c r="FM77" i="74"/>
  <c r="FS101" i="74"/>
  <c r="FT101" i="74"/>
  <c r="FU101" i="74" s="1"/>
  <c r="ET118" i="74"/>
  <c r="EX118" i="74" s="1"/>
  <c r="ET117" i="74"/>
  <c r="EX117" i="74" s="1"/>
  <c r="FS77" i="74"/>
  <c r="FO44" i="74"/>
  <c r="FN76" i="74"/>
  <c r="FO76" i="74"/>
  <c r="FO38" i="74"/>
  <c r="FN38" i="74"/>
  <c r="FK98" i="74"/>
  <c r="FO98" i="74" s="1"/>
  <c r="FS100" i="74"/>
  <c r="FT100" i="74"/>
  <c r="FU100" i="74" s="1"/>
  <c r="FB119" i="74"/>
  <c r="FD119" i="74"/>
  <c r="FC119" i="74"/>
  <c r="ES119" i="74"/>
  <c r="EW119" i="74" s="1"/>
  <c r="FO37" i="74"/>
  <c r="FN37" i="74"/>
  <c r="FN47" i="74" s="1"/>
  <c r="FG48" i="74" s="1"/>
  <c r="FP40" i="74" s="1"/>
  <c r="FM47" i="74"/>
  <c r="FS47" i="74"/>
  <c r="FL101" i="74"/>
  <c r="FM101" i="74" s="1"/>
  <c r="FL104" i="74"/>
  <c r="FM104" i="74" s="1"/>
  <c r="ES118" i="74"/>
  <c r="EW118" i="74" s="1"/>
  <c r="FN96" i="74"/>
  <c r="FO96" i="74"/>
  <c r="FL97" i="74"/>
  <c r="FM97" i="74" s="1"/>
  <c r="ES117" i="74"/>
  <c r="EW117" i="74" s="1"/>
  <c r="FO42" i="74"/>
  <c r="FS105" i="74"/>
  <c r="FT105" i="74"/>
  <c r="FU105" i="74" s="1"/>
  <c r="FO72" i="74"/>
  <c r="FN72" i="74"/>
  <c r="FN40" i="74"/>
  <c r="FO40" i="74"/>
  <c r="FN98" i="74"/>
  <c r="FK105" i="74"/>
  <c r="FS103" i="74"/>
  <c r="FT103" i="74"/>
  <c r="FU103" i="74" s="1"/>
  <c r="FL99" i="74"/>
  <c r="FM99" i="74" s="1"/>
  <c r="FL102" i="74"/>
  <c r="FM102" i="74" s="1"/>
  <c r="ET116" i="74"/>
  <c r="EX116" i="74" s="1"/>
  <c r="FK101" i="74"/>
  <c r="FB118" i="74"/>
  <c r="FC118" i="74"/>
  <c r="FD118" i="74"/>
  <c r="FT96" i="74"/>
  <c r="FU96" i="74" s="1"/>
  <c r="FS96" i="74"/>
  <c r="FL110" i="74"/>
  <c r="FB117" i="74"/>
  <c r="FC117" i="74"/>
  <c r="FD117" i="74"/>
  <c r="FS99" i="74"/>
  <c r="FT99" i="74"/>
  <c r="FU99" i="74" s="1"/>
  <c r="FT102" i="74"/>
  <c r="FU102" i="74" s="1"/>
  <c r="FS102" i="74"/>
  <c r="FT104" i="74"/>
  <c r="FU104" i="74" s="1"/>
  <c r="FS104" i="74"/>
  <c r="FS97" i="74"/>
  <c r="FT97" i="74"/>
  <c r="FU97" i="74" s="1"/>
  <c r="FL98" i="75" l="1"/>
  <c r="FM98" i="75" s="1"/>
  <c r="FI105" i="68"/>
  <c r="FJ105" i="68"/>
  <c r="FJ100" i="68"/>
  <c r="FI100" i="68"/>
  <c r="EV119" i="68"/>
  <c r="ER119" i="68"/>
  <c r="FI103" i="68"/>
  <c r="FJ103" i="68"/>
  <c r="FI97" i="68"/>
  <c r="FJ97" i="68"/>
  <c r="FI104" i="68"/>
  <c r="FJ104" i="68"/>
  <c r="FI98" i="68"/>
  <c r="FJ98" i="68"/>
  <c r="EV116" i="68"/>
  <c r="ER116" i="68"/>
  <c r="ES116" i="68" s="1"/>
  <c r="EW116" i="68" s="1"/>
  <c r="FI99" i="68"/>
  <c r="FJ99" i="68"/>
  <c r="FI101" i="68"/>
  <c r="FJ101" i="68"/>
  <c r="EV118" i="68"/>
  <c r="ER118" i="68"/>
  <c r="EV117" i="68"/>
  <c r="ER117" i="68"/>
  <c r="FI96" i="68"/>
  <c r="FJ96" i="68"/>
  <c r="FI102" i="68"/>
  <c r="FJ102" i="68"/>
  <c r="FL102" i="68" s="1"/>
  <c r="FM102" i="68" s="1"/>
  <c r="FN102" i="68" s="1"/>
  <c r="FL101" i="75"/>
  <c r="FM101" i="75" s="1"/>
  <c r="FN101" i="75" s="1"/>
  <c r="FK97" i="75"/>
  <c r="FK100" i="75"/>
  <c r="FK102" i="75"/>
  <c r="FL96" i="75"/>
  <c r="FM96" i="75" s="1"/>
  <c r="FL100" i="75"/>
  <c r="FM100" i="75" s="1"/>
  <c r="FN100" i="75" s="1"/>
  <c r="FL104" i="75"/>
  <c r="FM104" i="75" s="1"/>
  <c r="FO104" i="75" s="1"/>
  <c r="FL99" i="75"/>
  <c r="FM99" i="75" s="1"/>
  <c r="FN99" i="75" s="1"/>
  <c r="FP71" i="75"/>
  <c r="FR74" i="75"/>
  <c r="FR75" i="75"/>
  <c r="FR69" i="75"/>
  <c r="FP72" i="75"/>
  <c r="FR71" i="75"/>
  <c r="FP70" i="75"/>
  <c r="FR73" i="75"/>
  <c r="FP75" i="75"/>
  <c r="FP69" i="75"/>
  <c r="FR67" i="75"/>
  <c r="FR70" i="75"/>
  <c r="FR76" i="75"/>
  <c r="FR72" i="75"/>
  <c r="FP73" i="75"/>
  <c r="FR68" i="75"/>
  <c r="FP74" i="75"/>
  <c r="FP76" i="75"/>
  <c r="FP68" i="75"/>
  <c r="FP67" i="75"/>
  <c r="FQ71" i="75"/>
  <c r="FQ70" i="75"/>
  <c r="FQ73" i="75"/>
  <c r="FQ75" i="75"/>
  <c r="FQ76" i="75"/>
  <c r="FQ68" i="75"/>
  <c r="FQ72" i="75"/>
  <c r="FX77" i="75"/>
  <c r="FQ69" i="75"/>
  <c r="FQ67" i="75"/>
  <c r="FQ74" i="75"/>
  <c r="FL103" i="75"/>
  <c r="FM103" i="75" s="1"/>
  <c r="FT103" i="75"/>
  <c r="FU103" i="75" s="1"/>
  <c r="FS103" i="75"/>
  <c r="FO99" i="75"/>
  <c r="FS96" i="75"/>
  <c r="FT96" i="75"/>
  <c r="FU96" i="75" s="1"/>
  <c r="FL110" i="75"/>
  <c r="FT97" i="75"/>
  <c r="FU97" i="75" s="1"/>
  <c r="FS97" i="75"/>
  <c r="FT101" i="75"/>
  <c r="FU101" i="75" s="1"/>
  <c r="FS101" i="75"/>
  <c r="FL97" i="75"/>
  <c r="FM97" i="75" s="1"/>
  <c r="FK98" i="75"/>
  <c r="ES116" i="75"/>
  <c r="EW116" i="75" s="1"/>
  <c r="FA116" i="75"/>
  <c r="FC116" i="75" s="1"/>
  <c r="FT105" i="75"/>
  <c r="FU105" i="75" s="1"/>
  <c r="FS105" i="75"/>
  <c r="FK101" i="75"/>
  <c r="FO101" i="75" s="1"/>
  <c r="FT98" i="75"/>
  <c r="FU98" i="75" s="1"/>
  <c r="FS98" i="75"/>
  <c r="FL105" i="75"/>
  <c r="FM105" i="75" s="1"/>
  <c r="FL102" i="75"/>
  <c r="FM102" i="75" s="1"/>
  <c r="FS99" i="75"/>
  <c r="FT99" i="75"/>
  <c r="FU99" i="75" s="1"/>
  <c r="FB117" i="75"/>
  <c r="FB119" i="75"/>
  <c r="FK103" i="75"/>
  <c r="FN98" i="75"/>
  <c r="FO98" i="75"/>
  <c r="FB116" i="75"/>
  <c r="ES118" i="75"/>
  <c r="EW118" i="75" s="1"/>
  <c r="FA118" i="75"/>
  <c r="FD118" i="75" s="1"/>
  <c r="FT102" i="75"/>
  <c r="FU102" i="75" s="1"/>
  <c r="FS102" i="75"/>
  <c r="FK105" i="75"/>
  <c r="FT100" i="75"/>
  <c r="FU100" i="75" s="1"/>
  <c r="FS100" i="75"/>
  <c r="FT104" i="75"/>
  <c r="FU104" i="75" s="1"/>
  <c r="FS104" i="75"/>
  <c r="FB118" i="75"/>
  <c r="ET117" i="75"/>
  <c r="EX117" i="75" s="1"/>
  <c r="FA117" i="75"/>
  <c r="FD117" i="75" s="1"/>
  <c r="ES119" i="75"/>
  <c r="EW119" i="75" s="1"/>
  <c r="FA119" i="75"/>
  <c r="FD119" i="75" s="1"/>
  <c r="FN96" i="75"/>
  <c r="FO96" i="75"/>
  <c r="FN21" i="74"/>
  <c r="FM21" i="74"/>
  <c r="FP14" i="74"/>
  <c r="FP12" i="74"/>
  <c r="FP16" i="74"/>
  <c r="FP15" i="74"/>
  <c r="FP10" i="74"/>
  <c r="FP9" i="74"/>
  <c r="FP11" i="74"/>
  <c r="FP7" i="74"/>
  <c r="FP13" i="74"/>
  <c r="FR13" i="74"/>
  <c r="FP8" i="74"/>
  <c r="FO17" i="74"/>
  <c r="FK18" i="74" s="1"/>
  <c r="FR11" i="74" s="1"/>
  <c r="FO103" i="74"/>
  <c r="FQ17" i="75"/>
  <c r="FR17" i="75"/>
  <c r="FR41" i="75"/>
  <c r="FP41" i="75"/>
  <c r="FP37" i="75"/>
  <c r="FP38" i="75"/>
  <c r="FP45" i="75"/>
  <c r="FR40" i="75"/>
  <c r="FP43" i="75"/>
  <c r="FP40" i="75"/>
  <c r="FR46" i="75"/>
  <c r="FP42" i="75"/>
  <c r="FR44" i="75"/>
  <c r="FR39" i="75"/>
  <c r="FR38" i="75"/>
  <c r="FR45" i="75"/>
  <c r="FP44" i="75"/>
  <c r="FP39" i="75"/>
  <c r="FR37" i="75"/>
  <c r="FR43" i="75"/>
  <c r="FP46" i="75"/>
  <c r="FR42" i="75"/>
  <c r="FP17" i="75"/>
  <c r="FH21" i="75" s="1"/>
  <c r="FX47" i="75"/>
  <c r="FQ44" i="75"/>
  <c r="FQ39" i="75"/>
  <c r="FQ42" i="75"/>
  <c r="FQ45" i="75"/>
  <c r="FQ41" i="75"/>
  <c r="FQ37" i="75"/>
  <c r="FQ43" i="75"/>
  <c r="FQ40" i="75"/>
  <c r="FQ46" i="75"/>
  <c r="FQ38" i="75"/>
  <c r="FT43" i="68"/>
  <c r="FU43" i="68" s="1"/>
  <c r="FS43" i="68"/>
  <c r="FK37" i="68"/>
  <c r="FL51" i="68"/>
  <c r="FT37" i="68"/>
  <c r="FU37" i="68" s="1"/>
  <c r="FS37" i="68"/>
  <c r="FN74" i="68"/>
  <c r="FT75" i="68"/>
  <c r="FU75" i="68" s="1"/>
  <c r="FS75" i="68"/>
  <c r="FK43" i="68"/>
  <c r="FT68" i="68"/>
  <c r="FU68" i="68" s="1"/>
  <c r="FS68" i="68"/>
  <c r="FK46" i="68"/>
  <c r="FN44" i="68"/>
  <c r="FS76" i="68"/>
  <c r="FT76" i="68"/>
  <c r="FU76" i="68" s="1"/>
  <c r="EZ117" i="68"/>
  <c r="EV28" i="68"/>
  <c r="EZ88" i="68"/>
  <c r="ET28" i="68"/>
  <c r="EX28" i="68" s="1"/>
  <c r="EZ58" i="68"/>
  <c r="ER28" i="68"/>
  <c r="EV27" i="68"/>
  <c r="EZ87" i="68"/>
  <c r="EZ116" i="68"/>
  <c r="EZ57" i="68"/>
  <c r="ET27" i="68"/>
  <c r="EX27" i="68" s="1"/>
  <c r="ES27" i="68"/>
  <c r="EW27" i="68" s="1"/>
  <c r="ER27" i="68"/>
  <c r="FJ7" i="68"/>
  <c r="FI7" i="68"/>
  <c r="FK7" i="68" s="1"/>
  <c r="FI14" i="68"/>
  <c r="FJ14" i="68"/>
  <c r="FL14" i="68" s="1"/>
  <c r="FM14" i="68" s="1"/>
  <c r="FK14" i="68"/>
  <c r="FO14" i="68" s="1"/>
  <c r="FL72" i="68"/>
  <c r="FM72" i="68" s="1"/>
  <c r="FT72" i="68"/>
  <c r="FU72" i="68" s="1"/>
  <c r="FS72" i="68"/>
  <c r="FN71" i="68"/>
  <c r="FO71" i="68"/>
  <c r="FN40" i="68"/>
  <c r="FN38" i="68"/>
  <c r="FL69" i="68"/>
  <c r="FM69" i="68" s="1"/>
  <c r="FL45" i="68"/>
  <c r="FM45" i="68" s="1"/>
  <c r="FT45" i="68"/>
  <c r="FU45" i="68" s="1"/>
  <c r="FS45" i="68"/>
  <c r="FT39" i="68"/>
  <c r="FU39" i="68" s="1"/>
  <c r="FS39" i="68"/>
  <c r="FL37" i="68"/>
  <c r="FM37" i="68" s="1"/>
  <c r="FN41" i="68"/>
  <c r="FO41" i="68"/>
  <c r="FK38" i="68"/>
  <c r="FO38" i="68" s="1"/>
  <c r="FT38" i="68"/>
  <c r="FU38" i="68" s="1"/>
  <c r="FS38" i="68"/>
  <c r="FT74" i="68"/>
  <c r="FU74" i="68" s="1"/>
  <c r="FS74" i="68"/>
  <c r="FL43" i="68"/>
  <c r="FM43" i="68" s="1"/>
  <c r="FL68" i="68"/>
  <c r="FM68" i="68" s="1"/>
  <c r="FK73" i="68"/>
  <c r="FT73" i="68"/>
  <c r="FU73" i="68" s="1"/>
  <c r="FS73" i="68"/>
  <c r="FK44" i="68"/>
  <c r="FT44" i="68"/>
  <c r="FU44" i="68" s="1"/>
  <c r="FS44" i="68"/>
  <c r="FK70" i="68"/>
  <c r="FT70" i="68"/>
  <c r="FU70" i="68" s="1"/>
  <c r="FS70" i="68"/>
  <c r="FL76" i="68"/>
  <c r="FM76" i="68" s="1"/>
  <c r="EZ119" i="68"/>
  <c r="EZ90" i="68"/>
  <c r="EV30" i="68"/>
  <c r="EZ60" i="68"/>
  <c r="ER30" i="68"/>
  <c r="FJ11" i="68"/>
  <c r="FI11" i="68"/>
  <c r="FK11" i="68" s="1"/>
  <c r="FJ10" i="68"/>
  <c r="FL10" i="68" s="1"/>
  <c r="FM10" i="68" s="1"/>
  <c r="FI10" i="68"/>
  <c r="FK10" i="68"/>
  <c r="FI12" i="68"/>
  <c r="FJ12" i="68"/>
  <c r="FT69" i="68"/>
  <c r="FU69" i="68" s="1"/>
  <c r="FS69" i="68"/>
  <c r="FO46" i="68"/>
  <c r="FN46" i="68"/>
  <c r="FN73" i="68"/>
  <c r="FO73" i="68"/>
  <c r="FS42" i="68"/>
  <c r="FT42" i="68"/>
  <c r="FU42" i="68" s="1"/>
  <c r="FL70" i="68"/>
  <c r="FM70" i="68" s="1"/>
  <c r="FK67" i="68"/>
  <c r="FL81" i="68"/>
  <c r="FT67" i="68"/>
  <c r="FU67" i="68" s="1"/>
  <c r="FS67" i="68"/>
  <c r="ET88" i="68"/>
  <c r="EX88" i="68" s="1"/>
  <c r="FI13" i="68"/>
  <c r="FK13" i="68" s="1"/>
  <c r="FJ13" i="68"/>
  <c r="FJ15" i="68"/>
  <c r="FL15" i="68" s="1"/>
  <c r="FM15" i="68" s="1"/>
  <c r="FI15" i="68"/>
  <c r="FK15" i="68" s="1"/>
  <c r="FI8" i="68"/>
  <c r="FJ8" i="68"/>
  <c r="FL8" i="68" s="1"/>
  <c r="FM8" i="68" s="1"/>
  <c r="ES90" i="68"/>
  <c r="EW90" i="68" s="1"/>
  <c r="FK40" i="68"/>
  <c r="FT40" i="68"/>
  <c r="FU40" i="68" s="1"/>
  <c r="FS40" i="68"/>
  <c r="ET59" i="68"/>
  <c r="EX59" i="68" s="1"/>
  <c r="FK69" i="68"/>
  <c r="FS41" i="68"/>
  <c r="FT41" i="68"/>
  <c r="FU41" i="68" s="1"/>
  <c r="FK45" i="68"/>
  <c r="FO45" i="68" s="1"/>
  <c r="FL39" i="68"/>
  <c r="FM39" i="68" s="1"/>
  <c r="FK74" i="68"/>
  <c r="FO74" i="68" s="1"/>
  <c r="FL75" i="68"/>
  <c r="FM75" i="68" s="1"/>
  <c r="FK68" i="68"/>
  <c r="ES89" i="68"/>
  <c r="EW89" i="68" s="1"/>
  <c r="FT46" i="68"/>
  <c r="FU46" i="68" s="1"/>
  <c r="FS46" i="68"/>
  <c r="FL42" i="68"/>
  <c r="FM42" i="68" s="1"/>
  <c r="ET57" i="68"/>
  <c r="EX57" i="68" s="1"/>
  <c r="FK76" i="68"/>
  <c r="FO76" i="68" s="1"/>
  <c r="FM77" i="68"/>
  <c r="FN67" i="68"/>
  <c r="FO67" i="68"/>
  <c r="EZ89" i="68"/>
  <c r="EZ59" i="68"/>
  <c r="EZ118" i="68"/>
  <c r="ES29" i="68"/>
  <c r="EW29" i="68" s="1"/>
  <c r="EV29" i="68"/>
  <c r="ER29" i="68"/>
  <c r="FI9" i="68"/>
  <c r="FK9" i="68" s="1"/>
  <c r="FJ9" i="68"/>
  <c r="FJ16" i="68"/>
  <c r="FI16" i="68"/>
  <c r="FK16" i="68" s="1"/>
  <c r="FK72" i="68"/>
  <c r="FT71" i="68"/>
  <c r="FU71" i="68" s="1"/>
  <c r="FS71" i="68"/>
  <c r="FO102" i="74"/>
  <c r="FN102" i="74"/>
  <c r="FN100" i="74"/>
  <c r="FO100" i="74"/>
  <c r="FN97" i="74"/>
  <c r="FO97" i="74"/>
  <c r="FO104" i="74"/>
  <c r="FN104" i="74"/>
  <c r="FN51" i="74"/>
  <c r="FM51" i="74"/>
  <c r="FP46" i="74"/>
  <c r="FP42" i="74"/>
  <c r="FP41" i="74"/>
  <c r="FR43" i="74"/>
  <c r="FP44" i="74"/>
  <c r="FP43" i="74"/>
  <c r="FP39" i="74"/>
  <c r="FO99" i="74"/>
  <c r="FN99" i="74"/>
  <c r="FM106" i="74"/>
  <c r="FO101" i="74"/>
  <c r="FN101" i="74"/>
  <c r="FO47" i="74"/>
  <c r="FK48" i="74" s="1"/>
  <c r="FR44" i="74" s="1"/>
  <c r="FR38" i="74"/>
  <c r="FN77" i="74"/>
  <c r="FG78" i="74" s="1"/>
  <c r="FP45" i="74"/>
  <c r="FS106" i="74"/>
  <c r="FP37" i="74"/>
  <c r="FM81" i="74"/>
  <c r="FN81" i="74"/>
  <c r="FO77" i="74"/>
  <c r="FK78" i="74" s="1"/>
  <c r="FR37" i="74"/>
  <c r="FP38" i="74"/>
  <c r="FN105" i="74"/>
  <c r="FO105" i="74"/>
  <c r="FL100" i="68" l="1"/>
  <c r="FM100" i="68" s="1"/>
  <c r="FN100" i="68" s="1"/>
  <c r="ES117" i="68"/>
  <c r="EW117" i="68" s="1"/>
  <c r="ET117" i="68"/>
  <c r="EX117" i="68" s="1"/>
  <c r="FK102" i="68"/>
  <c r="FO102" i="68" s="1"/>
  <c r="FT102" i="68"/>
  <c r="FU102" i="68" s="1"/>
  <c r="FS102" i="68"/>
  <c r="FS101" i="68"/>
  <c r="FT101" i="68"/>
  <c r="FU101" i="68" s="1"/>
  <c r="FS104" i="68"/>
  <c r="FK104" i="68"/>
  <c r="FT104" i="68"/>
  <c r="FU104" i="68" s="1"/>
  <c r="FK103" i="68"/>
  <c r="FT103" i="68"/>
  <c r="FU103" i="68" s="1"/>
  <c r="FS103" i="68"/>
  <c r="FK101" i="68"/>
  <c r="FL101" i="68"/>
  <c r="FM101" i="68" s="1"/>
  <c r="FL96" i="68"/>
  <c r="FM96" i="68" s="1"/>
  <c r="ET118" i="68"/>
  <c r="EX118" i="68" s="1"/>
  <c r="ES118" i="68"/>
  <c r="EW118" i="68" s="1"/>
  <c r="FL99" i="68"/>
  <c r="FM99" i="68" s="1"/>
  <c r="FL98" i="68"/>
  <c r="FM98" i="68" s="1"/>
  <c r="FN98" i="68" s="1"/>
  <c r="FL97" i="68"/>
  <c r="FM97" i="68" s="1"/>
  <c r="ES119" i="68"/>
  <c r="EW119" i="68" s="1"/>
  <c r="ET119" i="68"/>
  <c r="EX119" i="68" s="1"/>
  <c r="FL105" i="68"/>
  <c r="FM105" i="68" s="1"/>
  <c r="FT96" i="68"/>
  <c r="FU96" i="68" s="1"/>
  <c r="FL110" i="68"/>
  <c r="FS96" i="68"/>
  <c r="FK96" i="68"/>
  <c r="FT99" i="68"/>
  <c r="FU99" i="68" s="1"/>
  <c r="FK99" i="68"/>
  <c r="FS99" i="68"/>
  <c r="FS98" i="68"/>
  <c r="FK98" i="68"/>
  <c r="FO98" i="68" s="1"/>
  <c r="FT98" i="68"/>
  <c r="FU98" i="68" s="1"/>
  <c r="FK97" i="68"/>
  <c r="FS97" i="68"/>
  <c r="FT97" i="68"/>
  <c r="FU97" i="68" s="1"/>
  <c r="FK105" i="68"/>
  <c r="FT105" i="68"/>
  <c r="FU105" i="68" s="1"/>
  <c r="FS105" i="68"/>
  <c r="FL104" i="68"/>
  <c r="FM104" i="68" s="1"/>
  <c r="FL103" i="68"/>
  <c r="FM103" i="68" s="1"/>
  <c r="FS100" i="68"/>
  <c r="FK100" i="68"/>
  <c r="FO100" i="68" s="1"/>
  <c r="FT100" i="68"/>
  <c r="FU100" i="68" s="1"/>
  <c r="ET116" i="68"/>
  <c r="EX116" i="68" s="1"/>
  <c r="FC117" i="75"/>
  <c r="FN104" i="75"/>
  <c r="FD116" i="75"/>
  <c r="FC118" i="75"/>
  <c r="FO100" i="75"/>
  <c r="FP77" i="75"/>
  <c r="FH81" i="75" s="1"/>
  <c r="FI81" i="75" s="1"/>
  <c r="FR77" i="75"/>
  <c r="FQ77" i="75"/>
  <c r="FM106" i="75"/>
  <c r="FN102" i="75"/>
  <c r="FO102" i="75"/>
  <c r="FC119" i="75"/>
  <c r="FN105" i="75"/>
  <c r="FO105" i="75"/>
  <c r="FS106" i="75"/>
  <c r="FN97" i="75"/>
  <c r="FO97" i="75"/>
  <c r="FN103" i="75"/>
  <c r="FO103" i="75"/>
  <c r="FR14" i="74"/>
  <c r="FR16" i="74"/>
  <c r="FQ15" i="74"/>
  <c r="FQ16" i="74"/>
  <c r="FQ13" i="74"/>
  <c r="FQ7" i="74"/>
  <c r="FQ9" i="74"/>
  <c r="FQ11" i="74"/>
  <c r="FQ8" i="74"/>
  <c r="FQ12" i="74"/>
  <c r="FQ10" i="74"/>
  <c r="FQ14" i="74"/>
  <c r="FP17" i="74"/>
  <c r="FH21" i="74" s="1"/>
  <c r="FR7" i="74"/>
  <c r="FR12" i="74"/>
  <c r="FR10" i="74"/>
  <c r="FR8" i="74"/>
  <c r="FR9" i="74"/>
  <c r="FR15" i="74"/>
  <c r="FN106" i="74"/>
  <c r="FG107" i="74" s="1"/>
  <c r="FP103" i="74" s="1"/>
  <c r="FP47" i="75"/>
  <c r="FH51" i="75" s="1"/>
  <c r="FQ47" i="75"/>
  <c r="FI21" i="75"/>
  <c r="FR47" i="75"/>
  <c r="FF51" i="75" s="1"/>
  <c r="FF21" i="75"/>
  <c r="FN42" i="68"/>
  <c r="FO42" i="68"/>
  <c r="FO39" i="68"/>
  <c r="FN39" i="68"/>
  <c r="FN8" i="68"/>
  <c r="FL16" i="68"/>
  <c r="FM16" i="68" s="1"/>
  <c r="FA89" i="68"/>
  <c r="FC89" i="68" s="1"/>
  <c r="FA118" i="68"/>
  <c r="FD118" i="68" s="1"/>
  <c r="FA59" i="68"/>
  <c r="FC59" i="68" s="1"/>
  <c r="FB118" i="68"/>
  <c r="FS8" i="68"/>
  <c r="FT8" i="68"/>
  <c r="FU8" i="68" s="1"/>
  <c r="FS77" i="68"/>
  <c r="FO70" i="68"/>
  <c r="FN70" i="68"/>
  <c r="FL11" i="68"/>
  <c r="FM11" i="68" s="1"/>
  <c r="FN76" i="68"/>
  <c r="FN45" i="68"/>
  <c r="FN14" i="68"/>
  <c r="FL7" i="68"/>
  <c r="FM7" i="68" s="1"/>
  <c r="FB57" i="68"/>
  <c r="FA58" i="68"/>
  <c r="FC58" i="68" s="1"/>
  <c r="FA117" i="68"/>
  <c r="FC117" i="68" s="1"/>
  <c r="FA88" i="68"/>
  <c r="FC88" i="68" s="1"/>
  <c r="FB88" i="68"/>
  <c r="FO44" i="68"/>
  <c r="FT12" i="68"/>
  <c r="FU12" i="68" s="1"/>
  <c r="FS12" i="68"/>
  <c r="FB60" i="68"/>
  <c r="ET29" i="68"/>
  <c r="EX29" i="68" s="1"/>
  <c r="FB59" i="68"/>
  <c r="FD59" i="68"/>
  <c r="FN75" i="68"/>
  <c r="FO75" i="68"/>
  <c r="FL13" i="68"/>
  <c r="FM13" i="68" s="1"/>
  <c r="FK12" i="68"/>
  <c r="FL21" i="68"/>
  <c r="FT10" i="68"/>
  <c r="FU10" i="68" s="1"/>
  <c r="FS10" i="68"/>
  <c r="FB90" i="68"/>
  <c r="FO40" i="68"/>
  <c r="FT14" i="68"/>
  <c r="FU14" i="68" s="1"/>
  <c r="FS14" i="68"/>
  <c r="FA87" i="68"/>
  <c r="FC87" i="68" s="1"/>
  <c r="FA116" i="68"/>
  <c r="FD116" i="68" s="1"/>
  <c r="FA57" i="68"/>
  <c r="FC57" i="68" s="1"/>
  <c r="FB116" i="68"/>
  <c r="ES28" i="68"/>
  <c r="EW28" i="68" s="1"/>
  <c r="FS47" i="68"/>
  <c r="FL9" i="68"/>
  <c r="FM9" i="68" s="1"/>
  <c r="FB89" i="68"/>
  <c r="FD89" i="68"/>
  <c r="FK8" i="68"/>
  <c r="FS15" i="68"/>
  <c r="FT15" i="68"/>
  <c r="FU15" i="68" s="1"/>
  <c r="FT13" i="68"/>
  <c r="FU13" i="68" s="1"/>
  <c r="FS13" i="68"/>
  <c r="FL12" i="68"/>
  <c r="FM12" i="68" s="1"/>
  <c r="FN10" i="68"/>
  <c r="FO10" i="68"/>
  <c r="ET30" i="68"/>
  <c r="EX30" i="68" s="1"/>
  <c r="FA90" i="68"/>
  <c r="FC90" i="68" s="1"/>
  <c r="FA60" i="68"/>
  <c r="FC60" i="68" s="1"/>
  <c r="FA119" i="68"/>
  <c r="FD119" i="68" s="1"/>
  <c r="ES30" i="68"/>
  <c r="EW30" i="68" s="1"/>
  <c r="FN68" i="68"/>
  <c r="FO68" i="68"/>
  <c r="FO77" i="68" s="1"/>
  <c r="FK78" i="68" s="1"/>
  <c r="FM47" i="68"/>
  <c r="FN37" i="68"/>
  <c r="FO37" i="68"/>
  <c r="FO47" i="68" s="1"/>
  <c r="FK48" i="68" s="1"/>
  <c r="FQ44" i="68" s="1"/>
  <c r="FN69" i="68"/>
  <c r="FO69" i="68"/>
  <c r="FO72" i="68"/>
  <c r="FN72" i="68"/>
  <c r="FB87" i="68"/>
  <c r="FD87" i="68"/>
  <c r="FB58" i="68"/>
  <c r="FD58" i="68"/>
  <c r="FD117" i="68"/>
  <c r="FB117" i="68"/>
  <c r="FS16" i="68"/>
  <c r="FT16" i="68"/>
  <c r="FU16" i="68" s="1"/>
  <c r="FT9" i="68"/>
  <c r="FU9" i="68" s="1"/>
  <c r="FS9" i="68"/>
  <c r="FN77" i="68"/>
  <c r="FG78" i="68" s="1"/>
  <c r="FP76" i="68" s="1"/>
  <c r="FN15" i="68"/>
  <c r="FO15" i="68"/>
  <c r="FT11" i="68"/>
  <c r="FU11" i="68" s="1"/>
  <c r="FS11" i="68"/>
  <c r="FB119" i="68"/>
  <c r="FN43" i="68"/>
  <c r="FO43" i="68"/>
  <c r="FT7" i="68"/>
  <c r="FU7" i="68" s="1"/>
  <c r="FS7" i="68"/>
  <c r="FR42" i="74"/>
  <c r="FR39" i="74"/>
  <c r="FP47" i="74"/>
  <c r="FH51" i="74" s="1"/>
  <c r="FI51" i="74" s="1"/>
  <c r="FO106" i="74"/>
  <c r="FK107" i="74" s="1"/>
  <c r="FX106" i="74" s="1"/>
  <c r="FP98" i="74"/>
  <c r="FP105" i="74"/>
  <c r="FP97" i="74"/>
  <c r="FP99" i="74"/>
  <c r="FP100" i="74"/>
  <c r="FX77" i="74"/>
  <c r="FQ70" i="74"/>
  <c r="FQ69" i="74"/>
  <c r="FQ73" i="74"/>
  <c r="FQ71" i="74"/>
  <c r="FQ67" i="74"/>
  <c r="FQ76" i="74"/>
  <c r="FQ74" i="74"/>
  <c r="FQ75" i="74"/>
  <c r="FQ72" i="74"/>
  <c r="FQ68" i="74"/>
  <c r="FR73" i="74"/>
  <c r="FP69" i="74"/>
  <c r="FP70" i="74"/>
  <c r="FP73" i="74"/>
  <c r="FR71" i="74"/>
  <c r="FR70" i="74"/>
  <c r="FP75" i="74"/>
  <c r="FR69" i="74"/>
  <c r="FR75" i="74"/>
  <c r="FP71" i="74"/>
  <c r="FR68" i="74"/>
  <c r="FR76" i="74"/>
  <c r="FR74" i="74"/>
  <c r="FP72" i="74"/>
  <c r="FP68" i="74"/>
  <c r="FP67" i="74"/>
  <c r="FR72" i="74"/>
  <c r="FP74" i="74"/>
  <c r="FR67" i="74"/>
  <c r="FP76" i="74"/>
  <c r="FN110" i="74"/>
  <c r="FM110" i="74"/>
  <c r="FX47" i="74"/>
  <c r="FQ39" i="74"/>
  <c r="FQ43" i="74"/>
  <c r="FQ42" i="74"/>
  <c r="FQ45" i="74"/>
  <c r="FQ37" i="74"/>
  <c r="FQ44" i="74"/>
  <c r="FQ40" i="74"/>
  <c r="FQ41" i="74"/>
  <c r="FQ46" i="74"/>
  <c r="FQ38" i="74"/>
  <c r="FR40" i="74"/>
  <c r="FR41" i="74"/>
  <c r="FR46" i="74"/>
  <c r="FR45" i="74"/>
  <c r="FF81" i="75" l="1"/>
  <c r="FQ81" i="75" s="1"/>
  <c r="FR81" i="75" s="1"/>
  <c r="FN104" i="68"/>
  <c r="FO104" i="68"/>
  <c r="FN97" i="68"/>
  <c r="FO97" i="68"/>
  <c r="FN105" i="68"/>
  <c r="FO105" i="68"/>
  <c r="FN96" i="68"/>
  <c r="FO96" i="68"/>
  <c r="FM106" i="68"/>
  <c r="FO103" i="68"/>
  <c r="FN103" i="68"/>
  <c r="FS106" i="68"/>
  <c r="FN99" i="68"/>
  <c r="FO99" i="68"/>
  <c r="FO101" i="68"/>
  <c r="FN101" i="68"/>
  <c r="FR101" i="74"/>
  <c r="FR103" i="74"/>
  <c r="FN106" i="75"/>
  <c r="FG107" i="75" s="1"/>
  <c r="FR105" i="74"/>
  <c r="FO106" i="75"/>
  <c r="FK107" i="75" s="1"/>
  <c r="FR99" i="75" s="1"/>
  <c r="FJ81" i="75"/>
  <c r="FR100" i="75"/>
  <c r="FQ97" i="75"/>
  <c r="FR96" i="75"/>
  <c r="FQ102" i="75"/>
  <c r="FQ105" i="75"/>
  <c r="FQ104" i="75"/>
  <c r="FR103" i="75"/>
  <c r="FQ98" i="75"/>
  <c r="FR105" i="75"/>
  <c r="FR104" i="75"/>
  <c r="FX106" i="75"/>
  <c r="FQ96" i="75"/>
  <c r="FR97" i="75"/>
  <c r="FR98" i="75"/>
  <c r="FQ100" i="75"/>
  <c r="FQ99" i="75"/>
  <c r="FQ103" i="75"/>
  <c r="FR102" i="75"/>
  <c r="FQ101" i="75"/>
  <c r="FR101" i="75"/>
  <c r="FP103" i="75"/>
  <c r="FP96" i="75"/>
  <c r="FP98" i="75"/>
  <c r="FP100" i="75"/>
  <c r="FP105" i="75"/>
  <c r="FP99" i="75"/>
  <c r="FP101" i="75"/>
  <c r="FP97" i="75"/>
  <c r="FP104" i="75"/>
  <c r="FP102" i="75"/>
  <c r="FM110" i="75"/>
  <c r="FN110" i="75"/>
  <c r="FR17" i="74"/>
  <c r="FF21" i="74" s="1"/>
  <c r="FQ17" i="74"/>
  <c r="FI21" i="74"/>
  <c r="FO21" i="74"/>
  <c r="FR99" i="74"/>
  <c r="FQ97" i="74"/>
  <c r="FR97" i="74"/>
  <c r="FR96" i="74"/>
  <c r="FQ102" i="74"/>
  <c r="FQ103" i="74"/>
  <c r="FR102" i="74"/>
  <c r="FC116" i="68"/>
  <c r="FC118" i="68"/>
  <c r="FQ100" i="74"/>
  <c r="FQ101" i="74"/>
  <c r="FR100" i="74"/>
  <c r="FQ98" i="74"/>
  <c r="FQ96" i="74"/>
  <c r="FP101" i="74"/>
  <c r="FP102" i="74"/>
  <c r="FP96" i="74"/>
  <c r="FQ99" i="74"/>
  <c r="FQ105" i="74"/>
  <c r="FR104" i="74"/>
  <c r="FQ104" i="74"/>
  <c r="FR98" i="74"/>
  <c r="FP104" i="74"/>
  <c r="FP106" i="74" s="1"/>
  <c r="FH110" i="74" s="1"/>
  <c r="FI110" i="74" s="1"/>
  <c r="FQ51" i="75"/>
  <c r="FR51" i="75" s="1"/>
  <c r="FJ21" i="75"/>
  <c r="FG21" i="75"/>
  <c r="FJ51" i="75"/>
  <c r="FG51" i="75"/>
  <c r="FO21" i="75"/>
  <c r="FI51" i="75"/>
  <c r="FO51" i="75"/>
  <c r="FQ74" i="68"/>
  <c r="FX77" i="68"/>
  <c r="FQ73" i="68"/>
  <c r="FQ71" i="68"/>
  <c r="FQ67" i="68"/>
  <c r="FQ69" i="68"/>
  <c r="FQ72" i="68"/>
  <c r="FQ68" i="68"/>
  <c r="FQ76" i="68"/>
  <c r="FQ75" i="68"/>
  <c r="FQ70" i="68"/>
  <c r="FM51" i="68"/>
  <c r="FN51" i="68"/>
  <c r="FP75" i="68"/>
  <c r="FD88" i="68"/>
  <c r="FN11" i="68"/>
  <c r="FO11" i="68"/>
  <c r="FP71" i="68"/>
  <c r="FP74" i="68"/>
  <c r="FP73" i="68"/>
  <c r="FR74" i="68"/>
  <c r="FR73" i="68"/>
  <c r="FP67" i="68"/>
  <c r="FR71" i="68"/>
  <c r="FR67" i="68"/>
  <c r="FN47" i="68"/>
  <c r="FG48" i="68" s="1"/>
  <c r="FD90" i="68"/>
  <c r="FD57" i="68"/>
  <c r="FR76" i="68"/>
  <c r="FO16" i="68"/>
  <c r="FN16" i="68"/>
  <c r="FQ39" i="68"/>
  <c r="FR72" i="68"/>
  <c r="FQ37" i="68"/>
  <c r="FX47" i="68"/>
  <c r="FQ41" i="68"/>
  <c r="FQ38" i="68"/>
  <c r="FQ46" i="68"/>
  <c r="FO12" i="68"/>
  <c r="FN12" i="68"/>
  <c r="FN13" i="68"/>
  <c r="FO13" i="68"/>
  <c r="FQ45" i="68"/>
  <c r="FP70" i="68"/>
  <c r="FO8" i="68"/>
  <c r="FQ42" i="68"/>
  <c r="FQ40" i="68"/>
  <c r="FP68" i="68"/>
  <c r="FP72" i="68"/>
  <c r="FP69" i="68"/>
  <c r="FQ43" i="68"/>
  <c r="FC119" i="68"/>
  <c r="FR69" i="68"/>
  <c r="FS17" i="68"/>
  <c r="FR68" i="68"/>
  <c r="FN9" i="68"/>
  <c r="FO9" i="68"/>
  <c r="FR75" i="68"/>
  <c r="FD60" i="68"/>
  <c r="FM17" i="68"/>
  <c r="FN7" i="68"/>
  <c r="FN17" i="68" s="1"/>
  <c r="FG18" i="68" s="1"/>
  <c r="FO7" i="68"/>
  <c r="FO17" i="68" s="1"/>
  <c r="FK18" i="68" s="1"/>
  <c r="FR70" i="68"/>
  <c r="FN81" i="68"/>
  <c r="FM81" i="68"/>
  <c r="FR47" i="74"/>
  <c r="FF51" i="74" s="1"/>
  <c r="FJ51" i="74"/>
  <c r="FQ51" i="74"/>
  <c r="FR51" i="74" s="1"/>
  <c r="FG51" i="74"/>
  <c r="FO51" i="74"/>
  <c r="FQ47" i="74"/>
  <c r="FP77" i="74"/>
  <c r="FH81" i="74" s="1"/>
  <c r="FR77" i="74"/>
  <c r="FQ77" i="74"/>
  <c r="FG81" i="75" l="1"/>
  <c r="FY76" i="75" s="1"/>
  <c r="FO81" i="75"/>
  <c r="FM110" i="68"/>
  <c r="FN110" i="68"/>
  <c r="FO106" i="68"/>
  <c r="FK107" i="68" s="1"/>
  <c r="FN106" i="68"/>
  <c r="FG107" i="68" s="1"/>
  <c r="FY70" i="75"/>
  <c r="FY72" i="75"/>
  <c r="FH88" i="75"/>
  <c r="FH89" i="75"/>
  <c r="FR106" i="74"/>
  <c r="FF110" i="74" s="1"/>
  <c r="FR106" i="75"/>
  <c r="FP106" i="75"/>
  <c r="FH110" i="75" s="1"/>
  <c r="FQ106" i="75"/>
  <c r="FJ21" i="74"/>
  <c r="FG21" i="74"/>
  <c r="FQ106" i="74"/>
  <c r="FY46" i="75"/>
  <c r="FY39" i="75"/>
  <c r="FY37" i="75"/>
  <c r="FY45" i="75"/>
  <c r="FY43" i="75"/>
  <c r="FY38" i="75"/>
  <c r="FY44" i="75"/>
  <c r="FY41" i="75"/>
  <c r="FY40" i="75"/>
  <c r="FY42" i="75"/>
  <c r="FH59" i="75"/>
  <c r="FH60" i="75"/>
  <c r="FK51" i="75"/>
  <c r="FH57" i="75"/>
  <c r="FH58" i="75"/>
  <c r="FY16" i="75"/>
  <c r="FY8" i="75"/>
  <c r="FY13" i="75"/>
  <c r="FY12" i="75"/>
  <c r="FY10" i="75"/>
  <c r="FY11" i="75"/>
  <c r="FY9" i="75"/>
  <c r="FY14" i="75"/>
  <c r="FY7" i="75"/>
  <c r="FY15" i="75"/>
  <c r="FH29" i="75"/>
  <c r="FH27" i="75"/>
  <c r="FK21" i="75"/>
  <c r="FH28" i="75"/>
  <c r="FH30" i="75"/>
  <c r="FP10" i="68"/>
  <c r="FP15" i="68"/>
  <c r="FR15" i="68"/>
  <c r="FR8" i="68"/>
  <c r="FR14" i="68"/>
  <c r="FP14" i="68"/>
  <c r="FR10" i="68"/>
  <c r="FP8" i="68"/>
  <c r="FR11" i="68"/>
  <c r="FR16" i="68"/>
  <c r="FP13" i="68"/>
  <c r="FP7" i="68"/>
  <c r="FR12" i="68"/>
  <c r="FP9" i="68"/>
  <c r="FR7" i="68"/>
  <c r="FR9" i="68"/>
  <c r="FP11" i="68"/>
  <c r="FP12" i="68"/>
  <c r="FR13" i="68"/>
  <c r="FP16" i="68"/>
  <c r="FQ10" i="68"/>
  <c r="FQ15" i="68"/>
  <c r="FQ14" i="68"/>
  <c r="FQ47" i="68"/>
  <c r="FP77" i="68"/>
  <c r="FH81" i="68" s="1"/>
  <c r="FI81" i="68" s="1"/>
  <c r="FR77" i="68"/>
  <c r="FF81" i="68" s="1"/>
  <c r="FQ11" i="68"/>
  <c r="FQ7" i="68"/>
  <c r="FM21" i="68"/>
  <c r="FN21" i="68"/>
  <c r="FQ13" i="68"/>
  <c r="FQ12" i="68"/>
  <c r="FQ16" i="68"/>
  <c r="FQ77" i="68"/>
  <c r="FP46" i="68"/>
  <c r="FP44" i="68"/>
  <c r="FR40" i="68"/>
  <c r="FP41" i="68"/>
  <c r="FR46" i="68"/>
  <c r="FR44" i="68"/>
  <c r="FP40" i="68"/>
  <c r="FR38" i="68"/>
  <c r="FR41" i="68"/>
  <c r="FP38" i="68"/>
  <c r="FR39" i="68"/>
  <c r="FR37" i="68"/>
  <c r="FP37" i="68"/>
  <c r="FR43" i="68"/>
  <c r="FP43" i="68"/>
  <c r="FP42" i="68"/>
  <c r="FP45" i="68"/>
  <c r="FR42" i="68"/>
  <c r="FP39" i="68"/>
  <c r="FR45" i="68"/>
  <c r="FQ9" i="68"/>
  <c r="FQ8" i="68"/>
  <c r="FY38" i="74"/>
  <c r="FY39" i="74"/>
  <c r="FY41" i="74"/>
  <c r="FY37" i="74"/>
  <c r="FY40" i="74"/>
  <c r="FY42" i="74"/>
  <c r="FY43" i="74"/>
  <c r="FY44" i="74"/>
  <c r="FY46" i="74"/>
  <c r="FK51" i="74"/>
  <c r="FH60" i="74"/>
  <c r="FY45" i="74"/>
  <c r="FH57" i="74"/>
  <c r="FH59" i="74"/>
  <c r="FH58" i="74"/>
  <c r="FI81" i="74"/>
  <c r="FF81" i="74"/>
  <c r="FK81" i="75" l="1"/>
  <c r="FY74" i="75"/>
  <c r="FZ74" i="75" s="1"/>
  <c r="FY69" i="75"/>
  <c r="FY71" i="75"/>
  <c r="FH87" i="75"/>
  <c r="FY73" i="75"/>
  <c r="FZ73" i="75" s="1"/>
  <c r="FY67" i="75"/>
  <c r="FY75" i="75"/>
  <c r="FH90" i="75"/>
  <c r="FY68" i="75"/>
  <c r="GA68" i="75" s="1"/>
  <c r="FP102" i="68"/>
  <c r="FP97" i="68"/>
  <c r="FP104" i="68"/>
  <c r="FP103" i="68"/>
  <c r="FP101" i="68"/>
  <c r="FP100" i="68"/>
  <c r="FP98" i="68"/>
  <c r="FP105" i="68"/>
  <c r="FP99" i="68"/>
  <c r="FP96" i="68"/>
  <c r="FQ98" i="68"/>
  <c r="FQ96" i="68"/>
  <c r="FQ100" i="68"/>
  <c r="FR100" i="68"/>
  <c r="FR102" i="68"/>
  <c r="FR103" i="68"/>
  <c r="FQ99" i="68"/>
  <c r="FR96" i="68"/>
  <c r="FR101" i="68"/>
  <c r="FR99" i="68"/>
  <c r="FQ103" i="68"/>
  <c r="FR97" i="68"/>
  <c r="FR98" i="68"/>
  <c r="FQ104" i="68"/>
  <c r="FQ105" i="68"/>
  <c r="FR105" i="68"/>
  <c r="FQ102" i="68"/>
  <c r="FR104" i="68"/>
  <c r="FQ97" i="68"/>
  <c r="FQ101" i="68"/>
  <c r="FX106" i="68"/>
  <c r="FJ110" i="74"/>
  <c r="FO110" i="74"/>
  <c r="FI90" i="75"/>
  <c r="FM90" i="75"/>
  <c r="FZ68" i="75"/>
  <c r="GA76" i="75"/>
  <c r="FZ76" i="75"/>
  <c r="FI89" i="75"/>
  <c r="FM89" i="75"/>
  <c r="FM88" i="75"/>
  <c r="FI88" i="75"/>
  <c r="GA72" i="75"/>
  <c r="FZ72" i="75"/>
  <c r="FZ70" i="75"/>
  <c r="GA70" i="75"/>
  <c r="GA74" i="75"/>
  <c r="FZ69" i="75"/>
  <c r="GA69" i="75"/>
  <c r="GA71" i="75"/>
  <c r="FZ71" i="75"/>
  <c r="FM87" i="75"/>
  <c r="FI87" i="75"/>
  <c r="GA73" i="75"/>
  <c r="GA67" i="75"/>
  <c r="FZ67" i="75"/>
  <c r="GA75" i="75"/>
  <c r="FZ75" i="75"/>
  <c r="FI110" i="75"/>
  <c r="FF110" i="75"/>
  <c r="FO110" i="75" s="1"/>
  <c r="FY9" i="74"/>
  <c r="FY13" i="74"/>
  <c r="FK21" i="74"/>
  <c r="FH29" i="74"/>
  <c r="FY7" i="74"/>
  <c r="FH30" i="74"/>
  <c r="FY8" i="74"/>
  <c r="FY14" i="74"/>
  <c r="FH27" i="74"/>
  <c r="FY10" i="74"/>
  <c r="FY11" i="74"/>
  <c r="FY12" i="74"/>
  <c r="FY16" i="74"/>
  <c r="FH28" i="74"/>
  <c r="FY15" i="74"/>
  <c r="FG110" i="74"/>
  <c r="FY101" i="74" s="1"/>
  <c r="FQ110" i="74"/>
  <c r="FR110" i="74" s="1"/>
  <c r="GA7" i="75"/>
  <c r="FZ7" i="75"/>
  <c r="GA16" i="75"/>
  <c r="GC16" i="75" s="1"/>
  <c r="GD16" i="75" s="1"/>
  <c r="FZ16" i="75"/>
  <c r="GB16" i="75" s="1"/>
  <c r="FM57" i="75"/>
  <c r="FK57" i="75"/>
  <c r="FO57" i="75" s="1"/>
  <c r="FJ57" i="75"/>
  <c r="FN57" i="75" s="1"/>
  <c r="FI57" i="75"/>
  <c r="FZ42" i="75"/>
  <c r="GA42" i="75"/>
  <c r="GC42" i="75" s="1"/>
  <c r="GD42" i="75" s="1"/>
  <c r="GB42" i="75"/>
  <c r="GA38" i="75"/>
  <c r="FZ38" i="75"/>
  <c r="FZ39" i="75"/>
  <c r="GA39" i="75"/>
  <c r="GC39" i="75" s="1"/>
  <c r="GD39" i="75" s="1"/>
  <c r="GA14" i="75"/>
  <c r="FZ14" i="75"/>
  <c r="GA12" i="75"/>
  <c r="GC12" i="75" s="1"/>
  <c r="GD12" i="75" s="1"/>
  <c r="FZ12" i="75"/>
  <c r="GB12" i="75" s="1"/>
  <c r="FZ40" i="75"/>
  <c r="GA40" i="75"/>
  <c r="GC40" i="75" s="1"/>
  <c r="GD40" i="75" s="1"/>
  <c r="FZ43" i="75"/>
  <c r="GA43" i="75"/>
  <c r="GC43" i="75" s="1"/>
  <c r="GD43" i="75" s="1"/>
  <c r="GB43" i="75"/>
  <c r="GF43" i="75" s="1"/>
  <c r="GA46" i="75"/>
  <c r="GC46" i="75" s="1"/>
  <c r="GD46" i="75" s="1"/>
  <c r="FZ46" i="75"/>
  <c r="GB46" i="75"/>
  <c r="GA10" i="75"/>
  <c r="FZ10" i="75"/>
  <c r="GB10" i="75"/>
  <c r="FQ57" i="75"/>
  <c r="FQ87" i="75"/>
  <c r="FM27" i="75"/>
  <c r="FI27" i="75"/>
  <c r="FQ60" i="75"/>
  <c r="FJ30" i="75"/>
  <c r="FN30" i="75" s="1"/>
  <c r="FK30" i="75"/>
  <c r="FO30" i="75" s="1"/>
  <c r="FM30" i="75"/>
  <c r="FQ90" i="75"/>
  <c r="FI30" i="75"/>
  <c r="FQ59" i="75"/>
  <c r="FM29" i="75"/>
  <c r="FQ89" i="75"/>
  <c r="FI29" i="75"/>
  <c r="FK29" i="75" s="1"/>
  <c r="FO29" i="75" s="1"/>
  <c r="FZ9" i="75"/>
  <c r="GA9" i="75"/>
  <c r="GB9" i="75"/>
  <c r="FZ13" i="75"/>
  <c r="GB13" i="75" s="1"/>
  <c r="GA13" i="75"/>
  <c r="FK60" i="75"/>
  <c r="FO60" i="75" s="1"/>
  <c r="FJ60" i="75"/>
  <c r="FN60" i="75" s="1"/>
  <c r="FM60" i="75"/>
  <c r="FI60" i="75"/>
  <c r="FZ41" i="75"/>
  <c r="GB41" i="75"/>
  <c r="GA41" i="75"/>
  <c r="GA45" i="75"/>
  <c r="FZ45" i="75"/>
  <c r="FM28" i="75"/>
  <c r="FK28" i="75"/>
  <c r="FO28" i="75" s="1"/>
  <c r="FJ28" i="75"/>
  <c r="FN28" i="75" s="1"/>
  <c r="FQ58" i="75"/>
  <c r="FI28" i="75"/>
  <c r="FQ88" i="75"/>
  <c r="FZ15" i="75"/>
  <c r="GA15" i="75"/>
  <c r="FZ11" i="75"/>
  <c r="GA11" i="75"/>
  <c r="GC11" i="75" s="1"/>
  <c r="GD11" i="75" s="1"/>
  <c r="FZ8" i="75"/>
  <c r="GB8" i="75" s="1"/>
  <c r="GA8" i="75"/>
  <c r="GC8" i="75" s="1"/>
  <c r="GD8" i="75" s="1"/>
  <c r="FM58" i="75"/>
  <c r="FK58" i="75"/>
  <c r="FO58" i="75" s="1"/>
  <c r="FI58" i="75"/>
  <c r="FJ58" i="75" s="1"/>
  <c r="FN58" i="75" s="1"/>
  <c r="FM59" i="75"/>
  <c r="FJ59" i="75"/>
  <c r="FN59" i="75" s="1"/>
  <c r="FI59" i="75"/>
  <c r="FK59" i="75" s="1"/>
  <c r="FO59" i="75" s="1"/>
  <c r="FZ44" i="75"/>
  <c r="GA44" i="75"/>
  <c r="GC44" i="75" s="1"/>
  <c r="GD44" i="75" s="1"/>
  <c r="GB44" i="75"/>
  <c r="FZ37" i="75"/>
  <c r="GB37" i="75" s="1"/>
  <c r="GA37" i="75"/>
  <c r="GC37" i="75" s="1"/>
  <c r="GD37" i="75" s="1"/>
  <c r="FP17" i="68"/>
  <c r="FH21" i="68" s="1"/>
  <c r="FI21" i="68" s="1"/>
  <c r="FJ81" i="68"/>
  <c r="FG81" i="68"/>
  <c r="FR17" i="68"/>
  <c r="FF21" i="68" s="1"/>
  <c r="FP47" i="68"/>
  <c r="FH51" i="68" s="1"/>
  <c r="FQ17" i="68"/>
  <c r="FR47" i="68"/>
  <c r="FF51" i="68" s="1"/>
  <c r="FO81" i="68"/>
  <c r="FK58" i="74"/>
  <c r="FO58" i="74" s="1"/>
  <c r="FM58" i="74"/>
  <c r="FI58" i="74"/>
  <c r="FQ58" i="74"/>
  <c r="FM60" i="74"/>
  <c r="FI60" i="74"/>
  <c r="FQ60" i="74"/>
  <c r="GA41" i="74"/>
  <c r="FZ41" i="74"/>
  <c r="FJ81" i="74"/>
  <c r="FQ81" i="74"/>
  <c r="FR81" i="74" s="1"/>
  <c r="FG81" i="74"/>
  <c r="FM59" i="74"/>
  <c r="FI59" i="74"/>
  <c r="FQ59" i="74"/>
  <c r="GA42" i="74"/>
  <c r="FZ42" i="74"/>
  <c r="GA39" i="74"/>
  <c r="FZ39" i="74"/>
  <c r="GB39" i="74" s="1"/>
  <c r="FY98" i="74"/>
  <c r="FH116" i="74"/>
  <c r="FY104" i="74"/>
  <c r="FO81" i="74"/>
  <c r="FM57" i="74"/>
  <c r="FI57" i="74"/>
  <c r="FQ57" i="74"/>
  <c r="FZ46" i="74"/>
  <c r="GB46" i="74" s="1"/>
  <c r="GA46" i="74"/>
  <c r="GA40" i="74"/>
  <c r="FZ40" i="74"/>
  <c r="GB40" i="74" s="1"/>
  <c r="GB38" i="74"/>
  <c r="FZ38" i="74"/>
  <c r="GA38" i="74"/>
  <c r="GC38" i="74" s="1"/>
  <c r="GD38" i="74" s="1"/>
  <c r="GB45" i="74"/>
  <c r="GA45" i="74"/>
  <c r="FZ45" i="74"/>
  <c r="FZ44" i="74"/>
  <c r="GA44" i="74"/>
  <c r="GC44" i="74" s="1"/>
  <c r="GD44" i="74" s="1"/>
  <c r="GA37" i="74"/>
  <c r="FZ37" i="74"/>
  <c r="GA43" i="74"/>
  <c r="FZ43" i="74"/>
  <c r="GC69" i="75" l="1"/>
  <c r="GD69" i="75" s="1"/>
  <c r="GE69" i="75" s="1"/>
  <c r="GC70" i="75"/>
  <c r="GD70" i="75" s="1"/>
  <c r="GE70" i="75" s="1"/>
  <c r="FQ106" i="68"/>
  <c r="FR106" i="68"/>
  <c r="FP106" i="68"/>
  <c r="FH110" i="68" s="1"/>
  <c r="FI110" i="68" s="1"/>
  <c r="FH119" i="74"/>
  <c r="FK110" i="74"/>
  <c r="FY103" i="74"/>
  <c r="FH117" i="74"/>
  <c r="FY105" i="74"/>
  <c r="FY99" i="74"/>
  <c r="FY96" i="74"/>
  <c r="GC68" i="75"/>
  <c r="GD68" i="75" s="1"/>
  <c r="GE68" i="75" s="1"/>
  <c r="GK75" i="75"/>
  <c r="GL75" i="75" s="1"/>
  <c r="GB75" i="75"/>
  <c r="GJ75" i="75"/>
  <c r="GK73" i="75"/>
  <c r="GL73" i="75" s="1"/>
  <c r="GB73" i="75"/>
  <c r="GJ73" i="75"/>
  <c r="GK71" i="75"/>
  <c r="GL71" i="75" s="1"/>
  <c r="GJ71" i="75"/>
  <c r="GB71" i="75"/>
  <c r="GB74" i="75"/>
  <c r="GK74" i="75"/>
  <c r="GL74" i="75" s="1"/>
  <c r="GJ74" i="75"/>
  <c r="GB72" i="75"/>
  <c r="GJ72" i="75"/>
  <c r="GK72" i="75"/>
  <c r="GL72" i="75" s="1"/>
  <c r="GC75" i="75"/>
  <c r="GD75" i="75" s="1"/>
  <c r="GC73" i="75"/>
  <c r="GD73" i="75" s="1"/>
  <c r="GC71" i="75"/>
  <c r="GD71" i="75" s="1"/>
  <c r="GC74" i="75"/>
  <c r="GD74" i="75" s="1"/>
  <c r="GE74" i="75" s="1"/>
  <c r="GC72" i="75"/>
  <c r="GD72" i="75" s="1"/>
  <c r="FK89" i="75"/>
  <c r="FO89" i="75" s="1"/>
  <c r="FJ89" i="75"/>
  <c r="FN89" i="75" s="1"/>
  <c r="GJ68" i="75"/>
  <c r="GB68" i="75"/>
  <c r="GF68" i="75" s="1"/>
  <c r="GK68" i="75"/>
  <c r="GL68" i="75" s="1"/>
  <c r="GJ67" i="75"/>
  <c r="GC81" i="75"/>
  <c r="GB67" i="75"/>
  <c r="GK67" i="75"/>
  <c r="GL67" i="75" s="1"/>
  <c r="FK87" i="75"/>
  <c r="FO87" i="75" s="1"/>
  <c r="FJ87" i="75"/>
  <c r="FN87" i="75" s="1"/>
  <c r="FJ88" i="75"/>
  <c r="FN88" i="75" s="1"/>
  <c r="FK88" i="75"/>
  <c r="FO88" i="75" s="1"/>
  <c r="GK76" i="75"/>
  <c r="GL76" i="75" s="1"/>
  <c r="GJ76" i="75"/>
  <c r="GB76" i="75"/>
  <c r="GC67" i="75"/>
  <c r="GD67" i="75" s="1"/>
  <c r="GK69" i="75"/>
  <c r="GL69" i="75" s="1"/>
  <c r="GB69" i="75"/>
  <c r="GF69" i="75" s="1"/>
  <c r="GJ69" i="75"/>
  <c r="GJ70" i="75"/>
  <c r="GB70" i="75"/>
  <c r="GF70" i="75" s="1"/>
  <c r="GK70" i="75"/>
  <c r="GL70" i="75" s="1"/>
  <c r="GC76" i="75"/>
  <c r="GD76" i="75" s="1"/>
  <c r="FK90" i="75"/>
  <c r="FO90" i="75" s="1"/>
  <c r="FJ90" i="75"/>
  <c r="FN90" i="75" s="1"/>
  <c r="FG110" i="75"/>
  <c r="FQ110" i="75"/>
  <c r="FR110" i="75" s="1"/>
  <c r="FJ110" i="75"/>
  <c r="GA12" i="74"/>
  <c r="GC12" i="74" s="1"/>
  <c r="GD12" i="74" s="1"/>
  <c r="FZ12" i="74"/>
  <c r="FZ14" i="74"/>
  <c r="GA14" i="74"/>
  <c r="GC14" i="74" s="1"/>
  <c r="GD14" i="74" s="1"/>
  <c r="FM29" i="74"/>
  <c r="FI29" i="74"/>
  <c r="FJ29" i="74"/>
  <c r="FN29" i="74" s="1"/>
  <c r="FK29" i="74"/>
  <c r="FO29" i="74" s="1"/>
  <c r="GA15" i="74"/>
  <c r="GC15" i="74" s="1"/>
  <c r="GD15" i="74" s="1"/>
  <c r="FZ15" i="74"/>
  <c r="GB15" i="74"/>
  <c r="GA11" i="74"/>
  <c r="GC11" i="74" s="1"/>
  <c r="GD11" i="74" s="1"/>
  <c r="GE11" i="74" s="1"/>
  <c r="FZ11" i="74"/>
  <c r="GB11" i="74" s="1"/>
  <c r="FZ8" i="74"/>
  <c r="GA8" i="74"/>
  <c r="GC8" i="74" s="1"/>
  <c r="GD8" i="74" s="1"/>
  <c r="FR59" i="74"/>
  <c r="FI28" i="74"/>
  <c r="FK28" i="74" s="1"/>
  <c r="FO28" i="74" s="1"/>
  <c r="FM28" i="74"/>
  <c r="FJ28" i="74"/>
  <c r="FN28" i="74" s="1"/>
  <c r="FZ10" i="74"/>
  <c r="GA10" i="74"/>
  <c r="FI30" i="74"/>
  <c r="FK30" i="74" s="1"/>
  <c r="FO30" i="74" s="1"/>
  <c r="FM30" i="74"/>
  <c r="GA13" i="74"/>
  <c r="FZ13" i="74"/>
  <c r="GB13" i="74" s="1"/>
  <c r="FZ16" i="74"/>
  <c r="GA16" i="74"/>
  <c r="FM27" i="74"/>
  <c r="FI27" i="74"/>
  <c r="FK27" i="74" s="1"/>
  <c r="FO27" i="74" s="1"/>
  <c r="FJ27" i="74"/>
  <c r="FN27" i="74" s="1"/>
  <c r="FZ7" i="74"/>
  <c r="GA7" i="74"/>
  <c r="GC7" i="74" s="1"/>
  <c r="GD7" i="74" s="1"/>
  <c r="FZ9" i="74"/>
  <c r="GA9" i="74"/>
  <c r="GC9" i="74" s="1"/>
  <c r="GD9" i="74" s="1"/>
  <c r="FH118" i="74"/>
  <c r="FY102" i="74"/>
  <c r="FY97" i="74"/>
  <c r="FY100" i="74"/>
  <c r="FZ100" i="74" s="1"/>
  <c r="GE11" i="75"/>
  <c r="GJ15" i="75"/>
  <c r="GK15" i="75"/>
  <c r="GL15" i="75" s="1"/>
  <c r="GE44" i="75"/>
  <c r="GF44" i="75"/>
  <c r="GE8" i="75"/>
  <c r="GF8" i="75"/>
  <c r="GB11" i="75"/>
  <c r="GF11" i="75" s="1"/>
  <c r="GK11" i="75"/>
  <c r="GL11" i="75" s="1"/>
  <c r="GJ11" i="75"/>
  <c r="FS88" i="75"/>
  <c r="GB45" i="75"/>
  <c r="GK45" i="75"/>
  <c r="GL45" i="75" s="1"/>
  <c r="GJ45" i="75"/>
  <c r="GJ41" i="75"/>
  <c r="GK41" i="75"/>
  <c r="GL41" i="75" s="1"/>
  <c r="FS59" i="75"/>
  <c r="FR87" i="75"/>
  <c r="FU87" i="75" s="1"/>
  <c r="FR57" i="75"/>
  <c r="FU57" i="75" s="1"/>
  <c r="GK10" i="75"/>
  <c r="GL10" i="75" s="1"/>
  <c r="GJ10" i="75"/>
  <c r="GE43" i="75"/>
  <c r="GK40" i="75"/>
  <c r="GL40" i="75" s="1"/>
  <c r="GJ40" i="75"/>
  <c r="GK14" i="75"/>
  <c r="GL14" i="75" s="1"/>
  <c r="GJ14" i="75"/>
  <c r="GK39" i="75"/>
  <c r="GL39" i="75" s="1"/>
  <c r="GJ39" i="75"/>
  <c r="GE42" i="75"/>
  <c r="GF42" i="75"/>
  <c r="GE16" i="75"/>
  <c r="GF16" i="75"/>
  <c r="GK44" i="75"/>
  <c r="GL44" i="75" s="1"/>
  <c r="GJ44" i="75"/>
  <c r="GB15" i="75"/>
  <c r="FR58" i="75"/>
  <c r="FR88" i="75"/>
  <c r="FU88" i="75" s="1"/>
  <c r="GC45" i="75"/>
  <c r="GD45" i="75" s="1"/>
  <c r="GC9" i="75"/>
  <c r="GD9" i="75" s="1"/>
  <c r="FR60" i="75"/>
  <c r="FT60" i="75" s="1"/>
  <c r="FR90" i="75"/>
  <c r="FU90" i="75" s="1"/>
  <c r="FK27" i="75"/>
  <c r="FO27" i="75" s="1"/>
  <c r="FS87" i="75"/>
  <c r="GC10" i="75"/>
  <c r="GD10" i="75" s="1"/>
  <c r="GK46" i="75"/>
  <c r="GL46" i="75" s="1"/>
  <c r="GJ46" i="75"/>
  <c r="GK43" i="75"/>
  <c r="GL43" i="75" s="1"/>
  <c r="GJ43" i="75"/>
  <c r="GB14" i="75"/>
  <c r="GB38" i="75"/>
  <c r="GK38" i="75"/>
  <c r="GL38" i="75" s="1"/>
  <c r="GJ38" i="75"/>
  <c r="GK42" i="75"/>
  <c r="GL42" i="75" s="1"/>
  <c r="GJ42" i="75"/>
  <c r="GK7" i="75"/>
  <c r="GL7" i="75" s="1"/>
  <c r="GC21" i="75"/>
  <c r="GJ7" i="75"/>
  <c r="GF37" i="75"/>
  <c r="GE37" i="75"/>
  <c r="GK37" i="75"/>
  <c r="GL37" i="75" s="1"/>
  <c r="GC51" i="75"/>
  <c r="GJ37" i="75"/>
  <c r="GK8" i="75"/>
  <c r="GL8" i="75" s="1"/>
  <c r="GJ8" i="75"/>
  <c r="GC15" i="75"/>
  <c r="GD15" i="75" s="1"/>
  <c r="FU58" i="75"/>
  <c r="FT58" i="75"/>
  <c r="FS58" i="75"/>
  <c r="GC41" i="75"/>
  <c r="GD41" i="75" s="1"/>
  <c r="GC13" i="75"/>
  <c r="GD13" i="75" s="1"/>
  <c r="GK9" i="75"/>
  <c r="GL9" i="75" s="1"/>
  <c r="GJ9" i="75"/>
  <c r="FS89" i="75"/>
  <c r="FS90" i="75"/>
  <c r="FJ27" i="75"/>
  <c r="FN27" i="75" s="1"/>
  <c r="FS57" i="75"/>
  <c r="FT57" i="75"/>
  <c r="GE46" i="75"/>
  <c r="GF46" i="75"/>
  <c r="GB40" i="75"/>
  <c r="GK12" i="75"/>
  <c r="GL12" i="75" s="1"/>
  <c r="GJ12" i="75"/>
  <c r="GC14" i="75"/>
  <c r="GD14" i="75" s="1"/>
  <c r="GB39" i="75"/>
  <c r="GC38" i="75"/>
  <c r="GD38" i="75" s="1"/>
  <c r="GD47" i="75" s="1"/>
  <c r="GB7" i="75"/>
  <c r="GF41" i="75"/>
  <c r="GK13" i="75"/>
  <c r="GL13" i="75" s="1"/>
  <c r="GJ13" i="75"/>
  <c r="FJ29" i="75"/>
  <c r="FN29" i="75" s="1"/>
  <c r="FR59" i="75"/>
  <c r="FT59" i="75" s="1"/>
  <c r="FR89" i="75"/>
  <c r="FU89" i="75" s="1"/>
  <c r="FS60" i="75"/>
  <c r="FU60" i="75"/>
  <c r="GE40" i="75"/>
  <c r="GF40" i="75"/>
  <c r="GE12" i="75"/>
  <c r="GF12" i="75"/>
  <c r="GF39" i="75"/>
  <c r="GE39" i="75"/>
  <c r="GK16" i="75"/>
  <c r="GL16" i="75" s="1"/>
  <c r="GJ16" i="75"/>
  <c r="GC7" i="75"/>
  <c r="GD7" i="75" s="1"/>
  <c r="FO21" i="68"/>
  <c r="FQ51" i="68"/>
  <c r="FR51" i="68" s="1"/>
  <c r="FQ81" i="68"/>
  <c r="FR81" i="68" s="1"/>
  <c r="FJ21" i="68"/>
  <c r="FG21" i="68"/>
  <c r="FY70" i="68"/>
  <c r="FY76" i="68"/>
  <c r="FY67" i="68"/>
  <c r="FY75" i="68"/>
  <c r="FY71" i="68"/>
  <c r="FY68" i="68"/>
  <c r="FY73" i="68"/>
  <c r="FY72" i="68"/>
  <c r="FY69" i="68"/>
  <c r="FY74" i="68"/>
  <c r="FK81" i="68"/>
  <c r="FH89" i="68"/>
  <c r="FH90" i="68"/>
  <c r="FH87" i="68"/>
  <c r="FH88" i="68"/>
  <c r="FJ51" i="68"/>
  <c r="FG51" i="68"/>
  <c r="FI51" i="68"/>
  <c r="FO51" i="68"/>
  <c r="GB44" i="74"/>
  <c r="GC40" i="74"/>
  <c r="GD40" i="74" s="1"/>
  <c r="GB43" i="74"/>
  <c r="GE44" i="74"/>
  <c r="GF44" i="74"/>
  <c r="FZ105" i="74"/>
  <c r="GA105" i="74"/>
  <c r="GK42" i="74"/>
  <c r="GL42" i="74" s="1"/>
  <c r="GJ42" i="74"/>
  <c r="GC37" i="74"/>
  <c r="GD37" i="74" s="1"/>
  <c r="GC45" i="74"/>
  <c r="GD45" i="74" s="1"/>
  <c r="GK38" i="74"/>
  <c r="GL38" i="74" s="1"/>
  <c r="GJ38" i="74"/>
  <c r="FS57" i="74"/>
  <c r="FK57" i="74"/>
  <c r="FO57" i="74" s="1"/>
  <c r="FM117" i="74"/>
  <c r="FI117" i="74"/>
  <c r="FR117" i="74" s="1"/>
  <c r="FQ117" i="74"/>
  <c r="GA100" i="74"/>
  <c r="FZ101" i="74"/>
  <c r="GA101" i="74"/>
  <c r="GC39" i="74"/>
  <c r="GD39" i="74" s="1"/>
  <c r="FU59" i="74"/>
  <c r="FT59" i="74"/>
  <c r="FS59" i="74"/>
  <c r="FK59" i="74"/>
  <c r="FO59" i="74" s="1"/>
  <c r="GC41" i="74"/>
  <c r="GD41" i="74" s="1"/>
  <c r="FK60" i="74"/>
  <c r="FO60" i="74" s="1"/>
  <c r="GJ43" i="74"/>
  <c r="GK43" i="74"/>
  <c r="GL43" i="74" s="1"/>
  <c r="GJ37" i="74"/>
  <c r="GK37" i="74"/>
  <c r="GL37" i="74" s="1"/>
  <c r="GC51" i="74"/>
  <c r="FZ104" i="74"/>
  <c r="GA104" i="74"/>
  <c r="GA98" i="74"/>
  <c r="FZ98" i="74"/>
  <c r="FZ99" i="74"/>
  <c r="GA99" i="74"/>
  <c r="GC43" i="74"/>
  <c r="GD43" i="74" s="1"/>
  <c r="GB37" i="74"/>
  <c r="GK44" i="74"/>
  <c r="GL44" i="74" s="1"/>
  <c r="GJ44" i="74"/>
  <c r="GJ40" i="74"/>
  <c r="GK40" i="74"/>
  <c r="GL40" i="74" s="1"/>
  <c r="GC46" i="74"/>
  <c r="GD46" i="74" s="1"/>
  <c r="FJ57" i="74"/>
  <c r="FN57" i="74" s="1"/>
  <c r="FM118" i="74"/>
  <c r="FI118" i="74"/>
  <c r="FR118" i="74" s="1"/>
  <c r="FQ118" i="74"/>
  <c r="GA102" i="74"/>
  <c r="FZ102" i="74"/>
  <c r="GA97" i="74"/>
  <c r="FZ97" i="74"/>
  <c r="GB42" i="74"/>
  <c r="FJ59" i="74"/>
  <c r="FN59" i="74" s="1"/>
  <c r="FY69" i="74"/>
  <c r="FY70" i="74"/>
  <c r="FY72" i="74"/>
  <c r="FY74" i="74"/>
  <c r="FY67" i="74"/>
  <c r="FY68" i="74"/>
  <c r="FY71" i="74"/>
  <c r="FH88" i="74"/>
  <c r="FY76" i="74"/>
  <c r="FY73" i="74"/>
  <c r="FY75" i="74"/>
  <c r="FK81" i="74"/>
  <c r="FH90" i="74"/>
  <c r="FH89" i="74"/>
  <c r="FH87" i="74"/>
  <c r="GJ41" i="74"/>
  <c r="GK41" i="74"/>
  <c r="GL41" i="74" s="1"/>
  <c r="FS58" i="74"/>
  <c r="FJ58" i="74"/>
  <c r="FN58" i="74" s="1"/>
  <c r="FS60" i="74"/>
  <c r="GJ45" i="74"/>
  <c r="GK45" i="74"/>
  <c r="GL45" i="74" s="1"/>
  <c r="GF38" i="74"/>
  <c r="GE38" i="74"/>
  <c r="GF40" i="74"/>
  <c r="GE40" i="74"/>
  <c r="GK46" i="74"/>
  <c r="GL46" i="74" s="1"/>
  <c r="GJ46" i="74"/>
  <c r="FM119" i="74"/>
  <c r="FI119" i="74"/>
  <c r="FK119" i="74" s="1"/>
  <c r="FO119" i="74" s="1"/>
  <c r="FQ119" i="74"/>
  <c r="FM116" i="74"/>
  <c r="FI116" i="74"/>
  <c r="FR116" i="74" s="1"/>
  <c r="FQ116" i="74"/>
  <c r="FZ96" i="74"/>
  <c r="GA96" i="74"/>
  <c r="FZ103" i="74"/>
  <c r="GA103" i="74"/>
  <c r="GJ39" i="74"/>
  <c r="GK39" i="74"/>
  <c r="GL39" i="74" s="1"/>
  <c r="GC42" i="74"/>
  <c r="GD42" i="74" s="1"/>
  <c r="GB41" i="74"/>
  <c r="FJ60" i="74"/>
  <c r="FN60" i="74" s="1"/>
  <c r="FF110" i="68" l="1"/>
  <c r="GF76" i="75"/>
  <c r="GE76" i="75"/>
  <c r="GE72" i="75"/>
  <c r="GF72" i="75"/>
  <c r="GE75" i="75"/>
  <c r="GF75" i="75"/>
  <c r="GF67" i="75"/>
  <c r="GD77" i="75"/>
  <c r="GE67" i="75"/>
  <c r="GJ77" i="75"/>
  <c r="GE71" i="75"/>
  <c r="GF71" i="75"/>
  <c r="GF74" i="75"/>
  <c r="GE73" i="75"/>
  <c r="GF73" i="75"/>
  <c r="GB101" i="74"/>
  <c r="FJ117" i="74"/>
  <c r="FN117" i="74" s="1"/>
  <c r="FY97" i="75"/>
  <c r="FY100" i="75"/>
  <c r="FY96" i="75"/>
  <c r="FH119" i="75"/>
  <c r="FK110" i="75"/>
  <c r="FY98" i="75"/>
  <c r="FY102" i="75"/>
  <c r="FH117" i="75"/>
  <c r="FH116" i="75"/>
  <c r="FY104" i="75"/>
  <c r="FY99" i="75"/>
  <c r="FY101" i="75"/>
  <c r="FY105" i="75"/>
  <c r="FH118" i="75"/>
  <c r="FY103" i="75"/>
  <c r="GF11" i="74"/>
  <c r="GC16" i="74"/>
  <c r="GD16" i="74" s="1"/>
  <c r="GB10" i="74"/>
  <c r="GK10" i="74"/>
  <c r="GL10" i="74" s="1"/>
  <c r="GJ10" i="74"/>
  <c r="GE8" i="74"/>
  <c r="GE14" i="74"/>
  <c r="GK16" i="74"/>
  <c r="GL16" i="74" s="1"/>
  <c r="GJ16" i="74"/>
  <c r="GJ13" i="74"/>
  <c r="GK13" i="74"/>
  <c r="GL13" i="74" s="1"/>
  <c r="FR58" i="74"/>
  <c r="GJ8" i="74"/>
  <c r="GK8" i="74"/>
  <c r="GL8" i="74" s="1"/>
  <c r="GB14" i="74"/>
  <c r="GF14" i="74" s="1"/>
  <c r="GJ14" i="74"/>
  <c r="GK14" i="74"/>
  <c r="GL14" i="74" s="1"/>
  <c r="GE9" i="74"/>
  <c r="GE7" i="74"/>
  <c r="GC13" i="74"/>
  <c r="GD13" i="74" s="1"/>
  <c r="FJ30" i="74"/>
  <c r="FN30" i="74" s="1"/>
  <c r="GJ15" i="74"/>
  <c r="GK15" i="74"/>
  <c r="GL15" i="74" s="1"/>
  <c r="GB12" i="74"/>
  <c r="GJ12" i="74"/>
  <c r="GK12" i="74"/>
  <c r="GL12" i="74" s="1"/>
  <c r="GJ9" i="74"/>
  <c r="GK9" i="74"/>
  <c r="GL9" i="74" s="1"/>
  <c r="FR60" i="74"/>
  <c r="FR119" i="74"/>
  <c r="GB9" i="74"/>
  <c r="GF9" i="74" s="1"/>
  <c r="GB7" i="74"/>
  <c r="GK7" i="74"/>
  <c r="GL7" i="74" s="1"/>
  <c r="GC21" i="74"/>
  <c r="GJ7" i="74"/>
  <c r="GB16" i="74"/>
  <c r="FR57" i="74"/>
  <c r="GC10" i="74"/>
  <c r="GD10" i="74" s="1"/>
  <c r="GB8" i="74"/>
  <c r="GF8" i="74" s="1"/>
  <c r="GJ11" i="74"/>
  <c r="GK11" i="74"/>
  <c r="GL11" i="74" s="1"/>
  <c r="GF15" i="74"/>
  <c r="GE15" i="74"/>
  <c r="GE12" i="74"/>
  <c r="GF12" i="74"/>
  <c r="GB96" i="74"/>
  <c r="GC102" i="74"/>
  <c r="GD102" i="74" s="1"/>
  <c r="GB104" i="74"/>
  <c r="GC97" i="74"/>
  <c r="GD97" i="74" s="1"/>
  <c r="GE97" i="74" s="1"/>
  <c r="GB98" i="74"/>
  <c r="FT90" i="75"/>
  <c r="FT87" i="75"/>
  <c r="FT89" i="75"/>
  <c r="GF10" i="75"/>
  <c r="GE10" i="75"/>
  <c r="GE9" i="75"/>
  <c r="GF9" i="75"/>
  <c r="GE14" i="75"/>
  <c r="GF14" i="75"/>
  <c r="GE13" i="75"/>
  <c r="GF13" i="75"/>
  <c r="GJ47" i="75"/>
  <c r="FT88" i="75"/>
  <c r="GE7" i="75"/>
  <c r="GE17" i="75" s="1"/>
  <c r="FX18" i="75" s="1"/>
  <c r="GG10" i="75" s="1"/>
  <c r="GF7" i="75"/>
  <c r="GD17" i="75"/>
  <c r="GG7" i="75"/>
  <c r="GE38" i="75"/>
  <c r="GF38" i="75"/>
  <c r="GF47" i="75" s="1"/>
  <c r="GB48" i="75" s="1"/>
  <c r="GE41" i="75"/>
  <c r="GF15" i="75"/>
  <c r="GE15" i="75"/>
  <c r="GE47" i="75"/>
  <c r="FX48" i="75" s="1"/>
  <c r="GJ17" i="75"/>
  <c r="GE45" i="75"/>
  <c r="GF45" i="75"/>
  <c r="FU59" i="75"/>
  <c r="FM89" i="68"/>
  <c r="FI89" i="68"/>
  <c r="FJ89" i="68" s="1"/>
  <c r="FN89" i="68" s="1"/>
  <c r="FZ72" i="68"/>
  <c r="GB72" i="68" s="1"/>
  <c r="GA72" i="68"/>
  <c r="GA75" i="68"/>
  <c r="GC75" i="68" s="1"/>
  <c r="GD75" i="68" s="1"/>
  <c r="FZ75" i="68"/>
  <c r="GB75" i="68" s="1"/>
  <c r="FM88" i="68"/>
  <c r="FI88" i="68"/>
  <c r="FK88" i="68" s="1"/>
  <c r="FO88" i="68" s="1"/>
  <c r="FZ67" i="68"/>
  <c r="GA67" i="68"/>
  <c r="GB67" i="68"/>
  <c r="FY11" i="68"/>
  <c r="FY12" i="68"/>
  <c r="FY13" i="68"/>
  <c r="FY8" i="68"/>
  <c r="FY16" i="68"/>
  <c r="FY9" i="68"/>
  <c r="FY7" i="68"/>
  <c r="FY15" i="68"/>
  <c r="FY10" i="68"/>
  <c r="FY14" i="68"/>
  <c r="FH27" i="68"/>
  <c r="FH30" i="68"/>
  <c r="FH29" i="68"/>
  <c r="FK21" i="68"/>
  <c r="FH28" i="68"/>
  <c r="FK87" i="68"/>
  <c r="FO87" i="68" s="1"/>
  <c r="FM87" i="68"/>
  <c r="FJ87" i="68"/>
  <c r="FN87" i="68" s="1"/>
  <c r="FI87" i="68"/>
  <c r="FZ74" i="68"/>
  <c r="GA74" i="68"/>
  <c r="GC74" i="68" s="1"/>
  <c r="GD74" i="68" s="1"/>
  <c r="FZ68" i="68"/>
  <c r="GA68" i="68"/>
  <c r="FZ76" i="68"/>
  <c r="GA76" i="68"/>
  <c r="GA73" i="68"/>
  <c r="GC73" i="68" s="1"/>
  <c r="GD73" i="68" s="1"/>
  <c r="FZ73" i="68"/>
  <c r="GB73" i="68"/>
  <c r="GF73" i="68" s="1"/>
  <c r="FY43" i="68"/>
  <c r="FY38" i="68"/>
  <c r="FY46" i="68"/>
  <c r="FY39" i="68"/>
  <c r="FY45" i="68"/>
  <c r="FY37" i="68"/>
  <c r="FY42" i="68"/>
  <c r="FY41" i="68"/>
  <c r="FY44" i="68"/>
  <c r="FY40" i="68"/>
  <c r="FH58" i="68"/>
  <c r="FK51" i="68"/>
  <c r="FH57" i="68"/>
  <c r="FH60" i="68"/>
  <c r="FH59" i="68"/>
  <c r="FM90" i="68"/>
  <c r="FK90" i="68"/>
  <c r="FO90" i="68" s="1"/>
  <c r="FI90" i="68"/>
  <c r="FJ90" i="68" s="1"/>
  <c r="FN90" i="68" s="1"/>
  <c r="GA69" i="68"/>
  <c r="FZ69" i="68"/>
  <c r="FZ71" i="68"/>
  <c r="GA71" i="68"/>
  <c r="FZ70" i="68"/>
  <c r="GA70" i="68"/>
  <c r="GC70" i="68" s="1"/>
  <c r="GD70" i="68" s="1"/>
  <c r="GB97" i="74"/>
  <c r="GC104" i="74"/>
  <c r="GD104" i="74" s="1"/>
  <c r="GE104" i="74" s="1"/>
  <c r="GC105" i="74"/>
  <c r="GD105" i="74" s="1"/>
  <c r="GE105" i="74" s="1"/>
  <c r="GC100" i="74"/>
  <c r="GD100" i="74" s="1"/>
  <c r="GE100" i="74" s="1"/>
  <c r="FT119" i="74"/>
  <c r="FU119" i="74"/>
  <c r="FS119" i="74"/>
  <c r="FM90" i="74"/>
  <c r="FI90" i="74"/>
  <c r="FR90" i="74" s="1"/>
  <c r="FQ90" i="74"/>
  <c r="GF45" i="74"/>
  <c r="GE45" i="74"/>
  <c r="FZ76" i="74"/>
  <c r="GA76" i="74"/>
  <c r="FZ67" i="74"/>
  <c r="GB67" i="74" s="1"/>
  <c r="GA67" i="74"/>
  <c r="FZ69" i="74"/>
  <c r="GA69" i="74"/>
  <c r="GC69" i="74" s="1"/>
  <c r="GD69" i="74" s="1"/>
  <c r="GK99" i="74"/>
  <c r="GL99" i="74" s="1"/>
  <c r="GJ99" i="74"/>
  <c r="GC103" i="74"/>
  <c r="GD103" i="74" s="1"/>
  <c r="GC96" i="74"/>
  <c r="GD96" i="74" s="1"/>
  <c r="FK116" i="74"/>
  <c r="FO116" i="74" s="1"/>
  <c r="FM88" i="74"/>
  <c r="FI88" i="74"/>
  <c r="FR88" i="74" s="1"/>
  <c r="FQ88" i="74"/>
  <c r="FZ74" i="74"/>
  <c r="GA74" i="74"/>
  <c r="FU118" i="74"/>
  <c r="FS118" i="74"/>
  <c r="FT118" i="74"/>
  <c r="FK118" i="74"/>
  <c r="FO118" i="74" s="1"/>
  <c r="GE43" i="74"/>
  <c r="GF43" i="74"/>
  <c r="GJ98" i="74"/>
  <c r="GK98" i="74"/>
  <c r="GL98" i="74" s="1"/>
  <c r="GJ47" i="74"/>
  <c r="GE41" i="74"/>
  <c r="GF41" i="74"/>
  <c r="GK101" i="74"/>
  <c r="GL101" i="74" s="1"/>
  <c r="GJ101" i="74"/>
  <c r="FS117" i="74"/>
  <c r="FT117" i="74"/>
  <c r="FU117" i="74"/>
  <c r="GE37" i="74"/>
  <c r="GF37" i="74"/>
  <c r="GD47" i="74"/>
  <c r="GJ105" i="74"/>
  <c r="GK105" i="74"/>
  <c r="GL105" i="74" s="1"/>
  <c r="GE102" i="74"/>
  <c r="GF42" i="74"/>
  <c r="GE42" i="74"/>
  <c r="GK103" i="74"/>
  <c r="GL103" i="74" s="1"/>
  <c r="GJ103" i="74"/>
  <c r="GK96" i="74"/>
  <c r="GL96" i="74" s="1"/>
  <c r="GJ96" i="74"/>
  <c r="GC110" i="74"/>
  <c r="FJ116" i="74"/>
  <c r="FN116" i="74" s="1"/>
  <c r="GE39" i="74"/>
  <c r="GF39" i="74"/>
  <c r="GJ100" i="74"/>
  <c r="GK100" i="74"/>
  <c r="GL100" i="74" s="1"/>
  <c r="GB105" i="74"/>
  <c r="FM87" i="74"/>
  <c r="FJ87" i="74"/>
  <c r="FN87" i="74" s="1"/>
  <c r="FK87" i="74"/>
  <c r="FO87" i="74" s="1"/>
  <c r="FI87" i="74"/>
  <c r="FR87" i="74" s="1"/>
  <c r="FQ87" i="74"/>
  <c r="FZ75" i="74"/>
  <c r="GB75" i="74" s="1"/>
  <c r="GA75" i="74"/>
  <c r="GA71" i="74"/>
  <c r="FZ71" i="74"/>
  <c r="FZ72" i="74"/>
  <c r="GA72" i="74"/>
  <c r="GB102" i="74"/>
  <c r="GB99" i="74"/>
  <c r="GJ104" i="74"/>
  <c r="GK104" i="74"/>
  <c r="GL104" i="74" s="1"/>
  <c r="GB103" i="74"/>
  <c r="FU116" i="74"/>
  <c r="FS116" i="74"/>
  <c r="FT116" i="74"/>
  <c r="FJ119" i="74"/>
  <c r="FN119" i="74" s="1"/>
  <c r="FM89" i="74"/>
  <c r="FK89" i="74"/>
  <c r="FO89" i="74" s="1"/>
  <c r="FJ89" i="74"/>
  <c r="FN89" i="74" s="1"/>
  <c r="FI89" i="74"/>
  <c r="FR89" i="74" s="1"/>
  <c r="FQ89" i="74"/>
  <c r="GA73" i="74"/>
  <c r="FZ73" i="74"/>
  <c r="GB73" i="74" s="1"/>
  <c r="FZ68" i="74"/>
  <c r="GA68" i="74"/>
  <c r="GC68" i="74" s="1"/>
  <c r="GD68" i="74" s="1"/>
  <c r="GB68" i="74"/>
  <c r="FZ70" i="74"/>
  <c r="GB70" i="74" s="1"/>
  <c r="GA70" i="74"/>
  <c r="GJ97" i="74"/>
  <c r="GK97" i="74"/>
  <c r="GL97" i="74" s="1"/>
  <c r="GJ102" i="74"/>
  <c r="GK102" i="74"/>
  <c r="GL102" i="74" s="1"/>
  <c r="FJ118" i="74"/>
  <c r="FN118" i="74" s="1"/>
  <c r="GE46" i="74"/>
  <c r="GF46" i="74"/>
  <c r="GC99" i="74"/>
  <c r="GD99" i="74" s="1"/>
  <c r="GC98" i="74"/>
  <c r="GD98" i="74" s="1"/>
  <c r="GC101" i="74"/>
  <c r="GD101" i="74" s="1"/>
  <c r="GB100" i="74"/>
  <c r="FK117" i="74"/>
  <c r="FO117" i="74" s="1"/>
  <c r="FO110" i="68" l="1"/>
  <c r="FQ110" i="68"/>
  <c r="FR110" i="68" s="1"/>
  <c r="FJ110" i="68"/>
  <c r="FG110" i="68"/>
  <c r="GF77" i="75"/>
  <c r="GB78" i="75" s="1"/>
  <c r="GE81" i="75"/>
  <c r="GD81" i="75"/>
  <c r="GE77" i="75"/>
  <c r="FX78" i="75" s="1"/>
  <c r="GA101" i="75"/>
  <c r="FZ101" i="75"/>
  <c r="FI117" i="75"/>
  <c r="FJ117" i="75" s="1"/>
  <c r="FN117" i="75" s="1"/>
  <c r="FM117" i="75"/>
  <c r="FQ117" i="75"/>
  <c r="FQ119" i="75"/>
  <c r="FM119" i="75"/>
  <c r="FI119" i="75"/>
  <c r="FJ119" i="75" s="1"/>
  <c r="FN119" i="75" s="1"/>
  <c r="FZ103" i="75"/>
  <c r="GA103" i="75"/>
  <c r="GA99" i="75"/>
  <c r="FZ99" i="75"/>
  <c r="GA96" i="75"/>
  <c r="FZ96" i="75"/>
  <c r="FQ118" i="75"/>
  <c r="FM118" i="75"/>
  <c r="FI118" i="75"/>
  <c r="FK118" i="75" s="1"/>
  <c r="FO118" i="75" s="1"/>
  <c r="GA104" i="75"/>
  <c r="FZ104" i="75"/>
  <c r="GB104" i="75" s="1"/>
  <c r="GA98" i="75"/>
  <c r="FZ98" i="75"/>
  <c r="FZ100" i="75"/>
  <c r="GA100" i="75"/>
  <c r="GA102" i="75"/>
  <c r="FZ102" i="75"/>
  <c r="GA105" i="75"/>
  <c r="FZ105" i="75"/>
  <c r="FI116" i="75"/>
  <c r="FJ116" i="75" s="1"/>
  <c r="FN116" i="75" s="1"/>
  <c r="FQ116" i="75"/>
  <c r="FM116" i="75"/>
  <c r="FZ97" i="75"/>
  <c r="GA97" i="75"/>
  <c r="FU57" i="74"/>
  <c r="FT57" i="74"/>
  <c r="FT60" i="74"/>
  <c r="FU60" i="74"/>
  <c r="GF7" i="74"/>
  <c r="FT58" i="74"/>
  <c r="FU58" i="74"/>
  <c r="GE16" i="74"/>
  <c r="GF16" i="74"/>
  <c r="GJ17" i="74"/>
  <c r="GE13" i="74"/>
  <c r="GF13" i="74"/>
  <c r="GE10" i="74"/>
  <c r="GE17" i="74" s="1"/>
  <c r="FX18" i="74" s="1"/>
  <c r="GF10" i="74"/>
  <c r="GD17" i="74"/>
  <c r="GF97" i="74"/>
  <c r="GF104" i="74"/>
  <c r="GO47" i="75"/>
  <c r="GH44" i="75"/>
  <c r="GH43" i="75"/>
  <c r="GH40" i="75"/>
  <c r="GH37" i="75"/>
  <c r="GH42" i="75"/>
  <c r="GH46" i="75"/>
  <c r="GH39" i="75"/>
  <c r="GH38" i="75"/>
  <c r="GH45" i="75"/>
  <c r="GH41" i="75"/>
  <c r="GI45" i="75"/>
  <c r="GE21" i="75"/>
  <c r="GD21" i="75"/>
  <c r="GI38" i="75"/>
  <c r="GI14" i="75"/>
  <c r="GF17" i="75"/>
  <c r="GB18" i="75" s="1"/>
  <c r="GG45" i="75"/>
  <c r="GG15" i="75"/>
  <c r="GI11" i="75"/>
  <c r="GI12" i="75"/>
  <c r="GG8" i="75"/>
  <c r="GG17" i="75" s="1"/>
  <c r="FY21" i="75" s="1"/>
  <c r="FZ21" i="75" s="1"/>
  <c r="GG16" i="75"/>
  <c r="GG11" i="75"/>
  <c r="GI8" i="75"/>
  <c r="GI16" i="75"/>
  <c r="GG12" i="75"/>
  <c r="GE51" i="75"/>
  <c r="GD51" i="75"/>
  <c r="GI9" i="75"/>
  <c r="GI10" i="75"/>
  <c r="GG13" i="75"/>
  <c r="GG42" i="75"/>
  <c r="GG46" i="75"/>
  <c r="GG39" i="75"/>
  <c r="GG40" i="75"/>
  <c r="GI39" i="75"/>
  <c r="GG44" i="75"/>
  <c r="GI43" i="75"/>
  <c r="GI46" i="75"/>
  <c r="GI44" i="75"/>
  <c r="GG43" i="75"/>
  <c r="GI37" i="75"/>
  <c r="GI40" i="75"/>
  <c r="GI42" i="75"/>
  <c r="GG37" i="75"/>
  <c r="GG41" i="75"/>
  <c r="GI15" i="75"/>
  <c r="GI41" i="75"/>
  <c r="GG38" i="75"/>
  <c r="GI13" i="75"/>
  <c r="GG14" i="75"/>
  <c r="GG9" i="75"/>
  <c r="GJ71" i="68"/>
  <c r="GK71" i="68"/>
  <c r="GL71" i="68" s="1"/>
  <c r="GC76" i="68"/>
  <c r="GD76" i="68" s="1"/>
  <c r="GK68" i="68"/>
  <c r="GL68" i="68" s="1"/>
  <c r="GJ68" i="68"/>
  <c r="FQ59" i="68"/>
  <c r="FM29" i="68"/>
  <c r="FJ29" i="68"/>
  <c r="FN29" i="68" s="1"/>
  <c r="FQ89" i="68"/>
  <c r="FI29" i="68"/>
  <c r="GA10" i="68"/>
  <c r="FZ10" i="68"/>
  <c r="FZ16" i="68"/>
  <c r="GA16" i="68"/>
  <c r="GC16" i="68" s="1"/>
  <c r="GD16" i="68" s="1"/>
  <c r="GA11" i="68"/>
  <c r="GC11" i="68" s="1"/>
  <c r="GD11" i="68" s="1"/>
  <c r="FZ11" i="68"/>
  <c r="GE75" i="68"/>
  <c r="GF75" i="68"/>
  <c r="GE70" i="68"/>
  <c r="GK70" i="68"/>
  <c r="GL70" i="68" s="1"/>
  <c r="GJ70" i="68"/>
  <c r="FM58" i="68"/>
  <c r="FK58" i="68"/>
  <c r="FO58" i="68" s="1"/>
  <c r="FI58" i="68"/>
  <c r="FJ58" i="68" s="1"/>
  <c r="FN58" i="68" s="1"/>
  <c r="GE74" i="68"/>
  <c r="FQ60" i="68"/>
  <c r="FM30" i="68"/>
  <c r="FQ90" i="68"/>
  <c r="FI30" i="68"/>
  <c r="FZ15" i="68"/>
  <c r="GB15" i="68" s="1"/>
  <c r="GA15" i="68"/>
  <c r="FZ8" i="68"/>
  <c r="GA8" i="68"/>
  <c r="GC67" i="68"/>
  <c r="GD67" i="68" s="1"/>
  <c r="GF67" i="68" s="1"/>
  <c r="FJ88" i="68"/>
  <c r="FN88" i="68" s="1"/>
  <c r="FK89" i="68"/>
  <c r="FO89" i="68" s="1"/>
  <c r="FZ41" i="68"/>
  <c r="GA41" i="68"/>
  <c r="GB69" i="68"/>
  <c r="GK69" i="68"/>
  <c r="GL69" i="68" s="1"/>
  <c r="GJ69" i="68"/>
  <c r="FM59" i="68"/>
  <c r="FI59" i="68"/>
  <c r="FJ59" i="68" s="1"/>
  <c r="FN59" i="68" s="1"/>
  <c r="GA42" i="68"/>
  <c r="GC42" i="68" s="1"/>
  <c r="GD42" i="68" s="1"/>
  <c r="FZ42" i="68"/>
  <c r="FZ46" i="68"/>
  <c r="GA46" i="68"/>
  <c r="GC46" i="68" s="1"/>
  <c r="GD46" i="68" s="1"/>
  <c r="GJ76" i="68"/>
  <c r="GK76" i="68"/>
  <c r="GL76" i="68" s="1"/>
  <c r="GB71" i="68"/>
  <c r="GC69" i="68"/>
  <c r="GD69" i="68" s="1"/>
  <c r="FM60" i="68"/>
  <c r="FK60" i="68"/>
  <c r="FO60" i="68" s="1"/>
  <c r="FI60" i="68"/>
  <c r="FJ60" i="68" s="1"/>
  <c r="FN60" i="68" s="1"/>
  <c r="FZ40" i="68"/>
  <c r="GA40" i="68"/>
  <c r="GC40" i="68" s="1"/>
  <c r="GD40" i="68" s="1"/>
  <c r="FZ37" i="68"/>
  <c r="GA37" i="68"/>
  <c r="GA38" i="68"/>
  <c r="GC38" i="68" s="1"/>
  <c r="GD38" i="68" s="1"/>
  <c r="FZ38" i="68"/>
  <c r="GB38" i="68" s="1"/>
  <c r="GK73" i="68"/>
  <c r="GL73" i="68" s="1"/>
  <c r="GJ73" i="68"/>
  <c r="GC68" i="68"/>
  <c r="GD68" i="68" s="1"/>
  <c r="GB74" i="68"/>
  <c r="GF74" i="68" s="1"/>
  <c r="GK74" i="68"/>
  <c r="GL74" i="68" s="1"/>
  <c r="GJ74" i="68"/>
  <c r="FM28" i="68"/>
  <c r="FQ58" i="68"/>
  <c r="FJ28" i="68"/>
  <c r="FN28" i="68" s="1"/>
  <c r="FI28" i="68"/>
  <c r="FM27" i="68"/>
  <c r="FQ87" i="68"/>
  <c r="FQ57" i="68"/>
  <c r="FI27" i="68"/>
  <c r="FJ27" i="68" s="1"/>
  <c r="FN27" i="68" s="1"/>
  <c r="GA7" i="68"/>
  <c r="GC7" i="68" s="1"/>
  <c r="GD7" i="68" s="1"/>
  <c r="FZ7" i="68"/>
  <c r="GB7" i="68"/>
  <c r="GA13" i="68"/>
  <c r="GC13" i="68" s="1"/>
  <c r="GD13" i="68" s="1"/>
  <c r="FZ13" i="68"/>
  <c r="GB13" i="68" s="1"/>
  <c r="GF13" i="68" s="1"/>
  <c r="GK67" i="68"/>
  <c r="GL67" i="68" s="1"/>
  <c r="GC81" i="68"/>
  <c r="GJ67" i="68"/>
  <c r="GC72" i="68"/>
  <c r="GD72" i="68" s="1"/>
  <c r="FZ39" i="68"/>
  <c r="GA39" i="68"/>
  <c r="GC39" i="68" s="1"/>
  <c r="GD39" i="68" s="1"/>
  <c r="GB70" i="68"/>
  <c r="GF70" i="68" s="1"/>
  <c r="GC71" i="68"/>
  <c r="GD71" i="68" s="1"/>
  <c r="FK57" i="68"/>
  <c r="FO57" i="68" s="1"/>
  <c r="FM57" i="68"/>
  <c r="FI57" i="68"/>
  <c r="FJ57" i="68" s="1"/>
  <c r="FN57" i="68" s="1"/>
  <c r="FZ44" i="68"/>
  <c r="GA44" i="68"/>
  <c r="GC44" i="68" s="1"/>
  <c r="GD44" i="68" s="1"/>
  <c r="GA45" i="68"/>
  <c r="FZ45" i="68"/>
  <c r="GB45" i="68"/>
  <c r="FZ43" i="68"/>
  <c r="GA43" i="68"/>
  <c r="GC43" i="68" s="1"/>
  <c r="GD43" i="68" s="1"/>
  <c r="GB43" i="68"/>
  <c r="GF43" i="68" s="1"/>
  <c r="GE73" i="68"/>
  <c r="GB76" i="68"/>
  <c r="GB68" i="68"/>
  <c r="GA14" i="68"/>
  <c r="GC14" i="68" s="1"/>
  <c r="GD14" i="68" s="1"/>
  <c r="FZ14" i="68"/>
  <c r="GA9" i="68"/>
  <c r="FZ9" i="68"/>
  <c r="GA12" i="68"/>
  <c r="FZ12" i="68"/>
  <c r="GB12" i="68"/>
  <c r="FQ88" i="68"/>
  <c r="GK75" i="68"/>
  <c r="GL75" i="68" s="1"/>
  <c r="GJ75" i="68"/>
  <c r="GK72" i="68"/>
  <c r="GL72" i="68" s="1"/>
  <c r="GJ72" i="68"/>
  <c r="GC72" i="74"/>
  <c r="GD72" i="74" s="1"/>
  <c r="GC74" i="74"/>
  <c r="GD74" i="74" s="1"/>
  <c r="GB69" i="74"/>
  <c r="GC67" i="74"/>
  <c r="GD67" i="74" s="1"/>
  <c r="GC70" i="74"/>
  <c r="GD70" i="74" s="1"/>
  <c r="GE98" i="74"/>
  <c r="GF98" i="74"/>
  <c r="GE68" i="74"/>
  <c r="GF68" i="74"/>
  <c r="GC73" i="74"/>
  <c r="GD73" i="74" s="1"/>
  <c r="GE70" i="74"/>
  <c r="GF70" i="74"/>
  <c r="GJ68" i="74"/>
  <c r="GK68" i="74"/>
  <c r="GL68" i="74" s="1"/>
  <c r="FS89" i="74"/>
  <c r="FT89" i="74"/>
  <c r="FU89" i="74"/>
  <c r="GB72" i="74"/>
  <c r="GC71" i="74"/>
  <c r="GD71" i="74" s="1"/>
  <c r="FU87" i="74"/>
  <c r="FS87" i="74"/>
  <c r="FT87" i="74"/>
  <c r="GJ106" i="74"/>
  <c r="GD51" i="74"/>
  <c r="GE51" i="74"/>
  <c r="GE74" i="74"/>
  <c r="GJ69" i="74"/>
  <c r="GK69" i="74"/>
  <c r="GL69" i="74" s="1"/>
  <c r="FS90" i="74"/>
  <c r="FU90" i="74"/>
  <c r="FT90" i="74"/>
  <c r="FJ90" i="74"/>
  <c r="FN90" i="74" s="1"/>
  <c r="GE99" i="74"/>
  <c r="GF99" i="74"/>
  <c r="GK70" i="74"/>
  <c r="GL70" i="74" s="1"/>
  <c r="GJ70" i="74"/>
  <c r="GK72" i="74"/>
  <c r="GL72" i="74" s="1"/>
  <c r="GJ72" i="74"/>
  <c r="GC75" i="74"/>
  <c r="GD75" i="74" s="1"/>
  <c r="GF102" i="74"/>
  <c r="GF47" i="74"/>
  <c r="GB48" i="74" s="1"/>
  <c r="GE47" i="74"/>
  <c r="FX48" i="74" s="1"/>
  <c r="GK74" i="74"/>
  <c r="GL74" i="74" s="1"/>
  <c r="GJ74" i="74"/>
  <c r="FJ88" i="74"/>
  <c r="FN88" i="74" s="1"/>
  <c r="GF96" i="74"/>
  <c r="GE96" i="74"/>
  <c r="GD106" i="74"/>
  <c r="GC76" i="74"/>
  <c r="GD76" i="74" s="1"/>
  <c r="GD77" i="74" s="1"/>
  <c r="GF105" i="74"/>
  <c r="GF100" i="74"/>
  <c r="GB74" i="74"/>
  <c r="FK88" i="74"/>
  <c r="FO88" i="74" s="1"/>
  <c r="GF103" i="74"/>
  <c r="GE103" i="74"/>
  <c r="GF67" i="74"/>
  <c r="GE67" i="74"/>
  <c r="GJ76" i="74"/>
  <c r="GK76" i="74"/>
  <c r="GL76" i="74" s="1"/>
  <c r="GF101" i="74"/>
  <c r="GE101" i="74"/>
  <c r="GK73" i="74"/>
  <c r="GL73" i="74" s="1"/>
  <c r="GJ73" i="74"/>
  <c r="GJ71" i="74"/>
  <c r="GK71" i="74"/>
  <c r="GL71" i="74" s="1"/>
  <c r="GF72" i="74"/>
  <c r="GE72" i="74"/>
  <c r="GB71" i="74"/>
  <c r="GJ75" i="74"/>
  <c r="GK75" i="74"/>
  <c r="GL75" i="74" s="1"/>
  <c r="FU88" i="74"/>
  <c r="FS88" i="74"/>
  <c r="FT88" i="74"/>
  <c r="GF69" i="74"/>
  <c r="GE69" i="74"/>
  <c r="GJ67" i="74"/>
  <c r="GJ77" i="74" s="1"/>
  <c r="GK67" i="74"/>
  <c r="GL67" i="74" s="1"/>
  <c r="GC81" i="74"/>
  <c r="GB76" i="74"/>
  <c r="FK90" i="74"/>
  <c r="FO90" i="74" s="1"/>
  <c r="GC104" i="75" l="1"/>
  <c r="GD104" i="75" s="1"/>
  <c r="GB96" i="75"/>
  <c r="GC103" i="75"/>
  <c r="GD103" i="75" s="1"/>
  <c r="GB101" i="75"/>
  <c r="GC98" i="75"/>
  <c r="GD98" i="75" s="1"/>
  <c r="GB105" i="75"/>
  <c r="FY100" i="68"/>
  <c r="FH118" i="68"/>
  <c r="FH117" i="68"/>
  <c r="FY102" i="68"/>
  <c r="FY98" i="68"/>
  <c r="FY99" i="68"/>
  <c r="FK110" i="68"/>
  <c r="FY104" i="68"/>
  <c r="FY96" i="68"/>
  <c r="FY101" i="68"/>
  <c r="FY105" i="68"/>
  <c r="FY97" i="68"/>
  <c r="FH116" i="68"/>
  <c r="FH119" i="68"/>
  <c r="FY103" i="68"/>
  <c r="GC97" i="75"/>
  <c r="GD97" i="75" s="1"/>
  <c r="GC105" i="75"/>
  <c r="GD105" i="75" s="1"/>
  <c r="GC99" i="75"/>
  <c r="GD99" i="75" s="1"/>
  <c r="GE99" i="75" s="1"/>
  <c r="GB102" i="75"/>
  <c r="GB98" i="75"/>
  <c r="GC101" i="75"/>
  <c r="GD101" i="75" s="1"/>
  <c r="GG71" i="75"/>
  <c r="GG72" i="75"/>
  <c r="GG70" i="75"/>
  <c r="GI73" i="75"/>
  <c r="GG76" i="75"/>
  <c r="GG68" i="75"/>
  <c r="GG75" i="75"/>
  <c r="GI74" i="75"/>
  <c r="GI67" i="75"/>
  <c r="GG73" i="75"/>
  <c r="GG69" i="75"/>
  <c r="GI75" i="75"/>
  <c r="GI70" i="75"/>
  <c r="GG67" i="75"/>
  <c r="GG74" i="75"/>
  <c r="GI72" i="75"/>
  <c r="GI71" i="75"/>
  <c r="GI69" i="75"/>
  <c r="GI76" i="75"/>
  <c r="GI68" i="75"/>
  <c r="GH76" i="75"/>
  <c r="GH75" i="75"/>
  <c r="GH73" i="75"/>
  <c r="GH74" i="75"/>
  <c r="GH68" i="75"/>
  <c r="GH72" i="75"/>
  <c r="GH69" i="75"/>
  <c r="GH70" i="75"/>
  <c r="GH67" i="75"/>
  <c r="GH71" i="75"/>
  <c r="GO77" i="75"/>
  <c r="GB97" i="75"/>
  <c r="GK97" i="75"/>
  <c r="GL97" i="75" s="1"/>
  <c r="GJ97" i="75"/>
  <c r="FK116" i="75"/>
  <c r="FO116" i="75" s="1"/>
  <c r="FR116" i="75"/>
  <c r="FU116" i="75" s="1"/>
  <c r="GC100" i="75"/>
  <c r="GD100" i="75" s="1"/>
  <c r="GE98" i="75"/>
  <c r="GF98" i="75"/>
  <c r="GK99" i="75"/>
  <c r="GL99" i="75" s="1"/>
  <c r="GJ99" i="75"/>
  <c r="GK103" i="75"/>
  <c r="GL103" i="75" s="1"/>
  <c r="GJ103" i="75"/>
  <c r="FS119" i="75"/>
  <c r="FK117" i="75"/>
  <c r="FO117" i="75" s="1"/>
  <c r="FR117" i="75"/>
  <c r="FT117" i="75" s="1"/>
  <c r="GK105" i="75"/>
  <c r="GL105" i="75" s="1"/>
  <c r="GJ105" i="75"/>
  <c r="GC102" i="75"/>
  <c r="GD102" i="75" s="1"/>
  <c r="GJ104" i="75"/>
  <c r="GK104" i="75"/>
  <c r="GL104" i="75" s="1"/>
  <c r="GC96" i="75"/>
  <c r="GD96" i="75" s="1"/>
  <c r="GB103" i="75"/>
  <c r="FK119" i="75"/>
  <c r="FO119" i="75" s="1"/>
  <c r="FR119" i="75"/>
  <c r="FU119" i="75" s="1"/>
  <c r="FS117" i="75"/>
  <c r="FU117" i="75"/>
  <c r="GJ101" i="75"/>
  <c r="GK101" i="75"/>
  <c r="GL101" i="75" s="1"/>
  <c r="GK102" i="75"/>
  <c r="GL102" i="75" s="1"/>
  <c r="GJ102" i="75"/>
  <c r="GK100" i="75"/>
  <c r="GL100" i="75" s="1"/>
  <c r="GJ100" i="75"/>
  <c r="FJ118" i="75"/>
  <c r="FN118" i="75" s="1"/>
  <c r="FR118" i="75"/>
  <c r="FT118" i="75" s="1"/>
  <c r="GC110" i="75"/>
  <c r="GJ96" i="75"/>
  <c r="GK96" i="75"/>
  <c r="GL96" i="75" s="1"/>
  <c r="GF97" i="75"/>
  <c r="GE97" i="75"/>
  <c r="FS116" i="75"/>
  <c r="FT116" i="75"/>
  <c r="GE105" i="75"/>
  <c r="GF105" i="75"/>
  <c r="GB100" i="75"/>
  <c r="GJ98" i="75"/>
  <c r="GK98" i="75"/>
  <c r="GL98" i="75" s="1"/>
  <c r="GE104" i="75"/>
  <c r="GF104" i="75"/>
  <c r="FS118" i="75"/>
  <c r="FU118" i="75"/>
  <c r="GB99" i="75"/>
  <c r="GF103" i="75"/>
  <c r="GE103" i="75"/>
  <c r="GF101" i="75"/>
  <c r="GE101" i="75"/>
  <c r="GG10" i="74"/>
  <c r="GG15" i="74"/>
  <c r="GG8" i="74"/>
  <c r="GI15" i="74"/>
  <c r="GG7" i="74"/>
  <c r="GG11" i="74"/>
  <c r="GG9" i="74"/>
  <c r="GI14" i="74"/>
  <c r="GG13" i="74"/>
  <c r="GI12" i="74"/>
  <c r="GG12" i="74"/>
  <c r="GG14" i="74"/>
  <c r="GG16" i="74"/>
  <c r="GI13" i="74"/>
  <c r="GI10" i="74"/>
  <c r="GF17" i="74"/>
  <c r="GB18" i="74" s="1"/>
  <c r="GI8" i="74" s="1"/>
  <c r="GD21" i="74"/>
  <c r="GE21" i="74"/>
  <c r="GH47" i="75"/>
  <c r="GI47" i="75"/>
  <c r="FW51" i="75" s="1"/>
  <c r="GF51" i="75" s="1"/>
  <c r="GH16" i="75"/>
  <c r="GH8" i="75"/>
  <c r="GH12" i="75"/>
  <c r="GH15" i="75"/>
  <c r="GH11" i="75"/>
  <c r="GH10" i="75"/>
  <c r="GH7" i="75"/>
  <c r="GH14" i="75"/>
  <c r="GH9" i="75"/>
  <c r="GH13" i="75"/>
  <c r="GI7" i="75"/>
  <c r="GI17" i="75" s="1"/>
  <c r="FW21" i="75" s="1"/>
  <c r="GF21" i="75" s="1"/>
  <c r="GG47" i="75"/>
  <c r="FY51" i="75" s="1"/>
  <c r="FZ51" i="75" s="1"/>
  <c r="GE14" i="68"/>
  <c r="GE44" i="68"/>
  <c r="GE39" i="68"/>
  <c r="GK44" i="68"/>
  <c r="GL44" i="68" s="1"/>
  <c r="GJ44" i="68"/>
  <c r="GE40" i="68"/>
  <c r="GE46" i="68"/>
  <c r="GJ41" i="68"/>
  <c r="GK41" i="68"/>
  <c r="GL41" i="68" s="1"/>
  <c r="GK8" i="68"/>
  <c r="GL8" i="68" s="1"/>
  <c r="GJ8" i="68"/>
  <c r="FR60" i="68"/>
  <c r="FT60" i="68" s="1"/>
  <c r="FR90" i="68"/>
  <c r="GE16" i="68"/>
  <c r="GK10" i="68"/>
  <c r="GL10" i="68" s="1"/>
  <c r="GJ10" i="68"/>
  <c r="GK45" i="68"/>
  <c r="GL45" i="68" s="1"/>
  <c r="GJ45" i="68"/>
  <c r="GE38" i="68"/>
  <c r="GF38" i="68"/>
  <c r="GC12" i="68"/>
  <c r="GD12" i="68" s="1"/>
  <c r="GB14" i="68"/>
  <c r="GF14" i="68" s="1"/>
  <c r="GC45" i="68"/>
  <c r="GD45" i="68" s="1"/>
  <c r="GF72" i="68"/>
  <c r="GE72" i="68"/>
  <c r="GK7" i="68"/>
  <c r="GL7" i="68" s="1"/>
  <c r="GC21" i="68"/>
  <c r="GJ7" i="68"/>
  <c r="GC37" i="68"/>
  <c r="GD37" i="68" s="1"/>
  <c r="GK40" i="68"/>
  <c r="GL40" i="68" s="1"/>
  <c r="GJ40" i="68"/>
  <c r="GF69" i="68"/>
  <c r="GE69" i="68"/>
  <c r="GK46" i="68"/>
  <c r="GL46" i="68" s="1"/>
  <c r="GJ46" i="68"/>
  <c r="FK30" i="68"/>
  <c r="FO30" i="68" s="1"/>
  <c r="FS60" i="68"/>
  <c r="FU60" i="68"/>
  <c r="GK16" i="68"/>
  <c r="GL16" i="68" s="1"/>
  <c r="GJ16" i="68"/>
  <c r="GC10" i="68"/>
  <c r="GD10" i="68" s="1"/>
  <c r="GC9" i="68"/>
  <c r="GD9" i="68" s="1"/>
  <c r="GK9" i="68"/>
  <c r="GL9" i="68" s="1"/>
  <c r="GJ9" i="68"/>
  <c r="GE13" i="68"/>
  <c r="FR87" i="68"/>
  <c r="FT87" i="68" s="1"/>
  <c r="FR57" i="68"/>
  <c r="FT57" i="68" s="1"/>
  <c r="FS87" i="68"/>
  <c r="FU87" i="68"/>
  <c r="GK12" i="68"/>
  <c r="GL12" i="68" s="1"/>
  <c r="GJ12" i="68"/>
  <c r="GE71" i="68"/>
  <c r="GF71" i="68"/>
  <c r="GJ39" i="68"/>
  <c r="GK39" i="68"/>
  <c r="GL39" i="68" s="1"/>
  <c r="FK27" i="68"/>
  <c r="FO27" i="68" s="1"/>
  <c r="FS58" i="68"/>
  <c r="GE43" i="68"/>
  <c r="FS88" i="68"/>
  <c r="FU88" i="68"/>
  <c r="GB9" i="68"/>
  <c r="GK14" i="68"/>
  <c r="GL14" i="68" s="1"/>
  <c r="GJ14" i="68"/>
  <c r="GK43" i="68"/>
  <c r="GL43" i="68" s="1"/>
  <c r="GJ43" i="68"/>
  <c r="GB44" i="68"/>
  <c r="GF44" i="68" s="1"/>
  <c r="GB39" i="68"/>
  <c r="GF39" i="68" s="1"/>
  <c r="GJ77" i="68"/>
  <c r="GJ13" i="68"/>
  <c r="GK13" i="68"/>
  <c r="GL13" i="68" s="1"/>
  <c r="GE7" i="68"/>
  <c r="GF7" i="68"/>
  <c r="FS57" i="68"/>
  <c r="FU57" i="68"/>
  <c r="FK28" i="68"/>
  <c r="FO28" i="68" s="1"/>
  <c r="FR58" i="68"/>
  <c r="FU58" i="68" s="1"/>
  <c r="FR88" i="68"/>
  <c r="FT88" i="68" s="1"/>
  <c r="GF68" i="68"/>
  <c r="GF77" i="68" s="1"/>
  <c r="GB78" i="68" s="1"/>
  <c r="GE68" i="68"/>
  <c r="GB37" i="68"/>
  <c r="GK37" i="68"/>
  <c r="GL37" i="68" s="1"/>
  <c r="GC51" i="68"/>
  <c r="GJ37" i="68"/>
  <c r="GB42" i="68"/>
  <c r="GK42" i="68"/>
  <c r="GL42" i="68" s="1"/>
  <c r="GJ42" i="68"/>
  <c r="FK59" i="68"/>
  <c r="FO59" i="68" s="1"/>
  <c r="GB41" i="68"/>
  <c r="GB8" i="68"/>
  <c r="GC15" i="68"/>
  <c r="GD15" i="68" s="1"/>
  <c r="FJ30" i="68"/>
  <c r="FN30" i="68" s="1"/>
  <c r="GB11" i="68"/>
  <c r="GK11" i="68"/>
  <c r="GL11" i="68" s="1"/>
  <c r="GJ11" i="68"/>
  <c r="GB16" i="68"/>
  <c r="FK29" i="68"/>
  <c r="FO29" i="68" s="1"/>
  <c r="FR89" i="68"/>
  <c r="FR59" i="68"/>
  <c r="GK38" i="68"/>
  <c r="GL38" i="68" s="1"/>
  <c r="GJ38" i="68"/>
  <c r="GB40" i="68"/>
  <c r="GB46" i="68"/>
  <c r="GE42" i="68"/>
  <c r="GF42" i="68"/>
  <c r="GC41" i="68"/>
  <c r="GD41" i="68" s="1"/>
  <c r="GE67" i="68"/>
  <c r="GD77" i="68"/>
  <c r="GC8" i="68"/>
  <c r="GD8" i="68" s="1"/>
  <c r="GJ15" i="68"/>
  <c r="GK15" i="68"/>
  <c r="GL15" i="68" s="1"/>
  <c r="FT90" i="68"/>
  <c r="FS90" i="68"/>
  <c r="FU90" i="68"/>
  <c r="GE11" i="68"/>
  <c r="GF11" i="68"/>
  <c r="GB10" i="68"/>
  <c r="FS89" i="68"/>
  <c r="FU89" i="68"/>
  <c r="FT89" i="68"/>
  <c r="FU59" i="68"/>
  <c r="FT59" i="68"/>
  <c r="FS59" i="68"/>
  <c r="GF76" i="68"/>
  <c r="GE76" i="68"/>
  <c r="GF106" i="74"/>
  <c r="GB107" i="74" s="1"/>
  <c r="GO47" i="74"/>
  <c r="GH44" i="74"/>
  <c r="GH40" i="74"/>
  <c r="GH38" i="74"/>
  <c r="GH37" i="74"/>
  <c r="GH39" i="74"/>
  <c r="GH45" i="74"/>
  <c r="GH42" i="74"/>
  <c r="GH43" i="74"/>
  <c r="GH46" i="74"/>
  <c r="GH41" i="74"/>
  <c r="GF74" i="74"/>
  <c r="GF76" i="74"/>
  <c r="GE76" i="74"/>
  <c r="GD81" i="74"/>
  <c r="GE81" i="74"/>
  <c r="GE110" i="74"/>
  <c r="GD110" i="74"/>
  <c r="GE71" i="74"/>
  <c r="GF71" i="74"/>
  <c r="GE73" i="74"/>
  <c r="GF73" i="74"/>
  <c r="GF77" i="74" s="1"/>
  <c r="GB78" i="74" s="1"/>
  <c r="GE106" i="74"/>
  <c r="FX107" i="74" s="1"/>
  <c r="GI44" i="74"/>
  <c r="GG40" i="74"/>
  <c r="GG44" i="74"/>
  <c r="GI38" i="74"/>
  <c r="GI40" i="74"/>
  <c r="GG38" i="74"/>
  <c r="GG45" i="74"/>
  <c r="GG43" i="74"/>
  <c r="GI43" i="74"/>
  <c r="GI41" i="74"/>
  <c r="GG37" i="74"/>
  <c r="GG39" i="74"/>
  <c r="GG41" i="74"/>
  <c r="GI42" i="74"/>
  <c r="GG46" i="74"/>
  <c r="GI46" i="74"/>
  <c r="GI45" i="74"/>
  <c r="GI37" i="74"/>
  <c r="GG42" i="74"/>
  <c r="GI39" i="74"/>
  <c r="GE75" i="74"/>
  <c r="GF75" i="74"/>
  <c r="GA97" i="68" l="1"/>
  <c r="GC97" i="68" s="1"/>
  <c r="GD97" i="68" s="1"/>
  <c r="GE97" i="68" s="1"/>
  <c r="FZ97" i="68"/>
  <c r="FZ104" i="68"/>
  <c r="GA104" i="68"/>
  <c r="GC104" i="68" s="1"/>
  <c r="GD104" i="68" s="1"/>
  <c r="GA102" i="68"/>
  <c r="GC102" i="68" s="1"/>
  <c r="GD102" i="68" s="1"/>
  <c r="GE102" i="68" s="1"/>
  <c r="FZ102" i="68"/>
  <c r="FZ103" i="68"/>
  <c r="GA103" i="68"/>
  <c r="GC103" i="68" s="1"/>
  <c r="GD103" i="68" s="1"/>
  <c r="GE103" i="68" s="1"/>
  <c r="FZ105" i="68"/>
  <c r="GA105" i="68"/>
  <c r="FM117" i="68"/>
  <c r="FI117" i="68"/>
  <c r="FQ117" i="68"/>
  <c r="FS117" i="68" s="1"/>
  <c r="FQ119" i="68"/>
  <c r="FS119" i="68" s="1"/>
  <c r="FI119" i="68"/>
  <c r="FM119" i="68"/>
  <c r="GA101" i="68"/>
  <c r="GC101" i="68" s="1"/>
  <c r="GD101" i="68" s="1"/>
  <c r="GE101" i="68" s="1"/>
  <c r="FZ101" i="68"/>
  <c r="FZ99" i="68"/>
  <c r="GA99" i="68"/>
  <c r="GC99" i="68" s="1"/>
  <c r="GD99" i="68" s="1"/>
  <c r="GE99" i="68" s="1"/>
  <c r="FQ118" i="68"/>
  <c r="FS118" i="68" s="1"/>
  <c r="FM118" i="68"/>
  <c r="FI118" i="68"/>
  <c r="FM116" i="68"/>
  <c r="FI116" i="68"/>
  <c r="FQ116" i="68"/>
  <c r="FS116" i="68" s="1"/>
  <c r="GA96" i="68"/>
  <c r="FZ96" i="68"/>
  <c r="FZ98" i="68"/>
  <c r="GA98" i="68"/>
  <c r="GA100" i="68"/>
  <c r="FZ100" i="68"/>
  <c r="GG77" i="75"/>
  <c r="FY81" i="75" s="1"/>
  <c r="FZ81" i="75" s="1"/>
  <c r="GH77" i="75"/>
  <c r="GI77" i="75"/>
  <c r="FW81" i="75" s="1"/>
  <c r="GF81" i="75" s="1"/>
  <c r="GF99" i="75"/>
  <c r="GF102" i="75"/>
  <c r="GE102" i="75"/>
  <c r="GD106" i="75"/>
  <c r="GF96" i="75"/>
  <c r="GE96" i="75"/>
  <c r="FT119" i="75"/>
  <c r="GF100" i="75"/>
  <c r="GE100" i="75"/>
  <c r="GJ106" i="75"/>
  <c r="GI9" i="74"/>
  <c r="GI16" i="74"/>
  <c r="GG17" i="74"/>
  <c r="FY21" i="74" s="1"/>
  <c r="GH16" i="74"/>
  <c r="GH10" i="74"/>
  <c r="GH11" i="74"/>
  <c r="GH8" i="74"/>
  <c r="GH14" i="74"/>
  <c r="GH9" i="74"/>
  <c r="GH15" i="74"/>
  <c r="GH7" i="74"/>
  <c r="GH12" i="74"/>
  <c r="GH13" i="74"/>
  <c r="GI11" i="74"/>
  <c r="GI7" i="74"/>
  <c r="GE104" i="68"/>
  <c r="FX81" i="75"/>
  <c r="FX21" i="75"/>
  <c r="GH81" i="75"/>
  <c r="GI81" i="75" s="1"/>
  <c r="GA21" i="75"/>
  <c r="GH51" i="75"/>
  <c r="GI51" i="75" s="1"/>
  <c r="GH17" i="75"/>
  <c r="GA51" i="75"/>
  <c r="FX51" i="75"/>
  <c r="GO77" i="68"/>
  <c r="GH75" i="68"/>
  <c r="GH73" i="68"/>
  <c r="GH74" i="68"/>
  <c r="GH68" i="68"/>
  <c r="GH72" i="68"/>
  <c r="GH69" i="68"/>
  <c r="GH71" i="68"/>
  <c r="GH67" i="68"/>
  <c r="GH70" i="68"/>
  <c r="GH76" i="68"/>
  <c r="GF8" i="68"/>
  <c r="GE8" i="68"/>
  <c r="GD47" i="68"/>
  <c r="GE37" i="68"/>
  <c r="GF37" i="68"/>
  <c r="GF46" i="68"/>
  <c r="GE15" i="68"/>
  <c r="GF15" i="68"/>
  <c r="GE77" i="68"/>
  <c r="FX78" i="68" s="1"/>
  <c r="GE9" i="68"/>
  <c r="GE17" i="68" s="1"/>
  <c r="FX18" i="68" s="1"/>
  <c r="GF9" i="68"/>
  <c r="GJ17" i="68"/>
  <c r="GF45" i="68"/>
  <c r="GE45" i="68"/>
  <c r="GF16" i="68"/>
  <c r="GF40" i="68"/>
  <c r="GE41" i="68"/>
  <c r="GF41" i="68"/>
  <c r="GJ47" i="68"/>
  <c r="FT58" i="68"/>
  <c r="GF10" i="68"/>
  <c r="GE10" i="68"/>
  <c r="GD17" i="68"/>
  <c r="GE81" i="68"/>
  <c r="GD81" i="68"/>
  <c r="GE12" i="68"/>
  <c r="GF12" i="68"/>
  <c r="GF17" i="68" s="1"/>
  <c r="GB18" i="68" s="1"/>
  <c r="GE77" i="74"/>
  <c r="FX78" i="74" s="1"/>
  <c r="GO77" i="74"/>
  <c r="GH68" i="74"/>
  <c r="GH67" i="74"/>
  <c r="GH70" i="74"/>
  <c r="GH72" i="74"/>
  <c r="GH69" i="74"/>
  <c r="GH74" i="74"/>
  <c r="GH76" i="74"/>
  <c r="GH73" i="74"/>
  <c r="GH75" i="74"/>
  <c r="GH71" i="74"/>
  <c r="GG68" i="74"/>
  <c r="GG67" i="74"/>
  <c r="GG69" i="74"/>
  <c r="GI68" i="74"/>
  <c r="GI70" i="74"/>
  <c r="GI74" i="74"/>
  <c r="GG72" i="74"/>
  <c r="GI72" i="74"/>
  <c r="GI69" i="74"/>
  <c r="GG70" i="74"/>
  <c r="GG74" i="74"/>
  <c r="GI67" i="74"/>
  <c r="GG76" i="74"/>
  <c r="GI73" i="74"/>
  <c r="GI75" i="74"/>
  <c r="GG71" i="74"/>
  <c r="GI76" i="74"/>
  <c r="GI71" i="74"/>
  <c r="GG73" i="74"/>
  <c r="GG75" i="74"/>
  <c r="GI47" i="74"/>
  <c r="GG104" i="74"/>
  <c r="GG102" i="74"/>
  <c r="GG105" i="74"/>
  <c r="GG97" i="74"/>
  <c r="GG100" i="74"/>
  <c r="GG98" i="74"/>
  <c r="GG99" i="74"/>
  <c r="GG96" i="74"/>
  <c r="GG103" i="74"/>
  <c r="GG101" i="74"/>
  <c r="GO106" i="74"/>
  <c r="GI97" i="74"/>
  <c r="GH104" i="74"/>
  <c r="GI104" i="74"/>
  <c r="GH97" i="74"/>
  <c r="GI105" i="74"/>
  <c r="GI98" i="74"/>
  <c r="GH96" i="74"/>
  <c r="GI100" i="74"/>
  <c r="GI101" i="74"/>
  <c r="GH100" i="74"/>
  <c r="GH105" i="74"/>
  <c r="GI99" i="74"/>
  <c r="GH102" i="74"/>
  <c r="GI102" i="74"/>
  <c r="GH103" i="74"/>
  <c r="GH101" i="74"/>
  <c r="GH98" i="74"/>
  <c r="GH99" i="74"/>
  <c r="GI96" i="74"/>
  <c r="GI103" i="74"/>
  <c r="GG47" i="74"/>
  <c r="FY51" i="74" s="1"/>
  <c r="GH47" i="74"/>
  <c r="GJ98" i="68" l="1"/>
  <c r="GB98" i="68"/>
  <c r="GK98" i="68"/>
  <c r="GL98" i="68" s="1"/>
  <c r="FR116" i="68"/>
  <c r="FK116" i="68"/>
  <c r="FO116" i="68" s="1"/>
  <c r="FJ116" i="68"/>
  <c r="FN116" i="68" s="1"/>
  <c r="GK100" i="68"/>
  <c r="GL100" i="68" s="1"/>
  <c r="GJ100" i="68"/>
  <c r="GB100" i="68"/>
  <c r="GF100" i="68" s="1"/>
  <c r="GJ96" i="68"/>
  <c r="GC110" i="68"/>
  <c r="GB96" i="68"/>
  <c r="GK96" i="68"/>
  <c r="GL96" i="68" s="1"/>
  <c r="GC100" i="68"/>
  <c r="GD100" i="68" s="1"/>
  <c r="GE100" i="68" s="1"/>
  <c r="GC96" i="68"/>
  <c r="GD96" i="68" s="1"/>
  <c r="FR118" i="68"/>
  <c r="FU118" i="68" s="1"/>
  <c r="FK118" i="68"/>
  <c r="FO118" i="68" s="1"/>
  <c r="FJ118" i="68"/>
  <c r="FN118" i="68" s="1"/>
  <c r="GK99" i="68"/>
  <c r="GL99" i="68" s="1"/>
  <c r="GB99" i="68"/>
  <c r="GF99" i="68" s="1"/>
  <c r="GJ99" i="68"/>
  <c r="FK119" i="68"/>
  <c r="FO119" i="68" s="1"/>
  <c r="FR119" i="68"/>
  <c r="FJ119" i="68"/>
  <c r="FN119" i="68" s="1"/>
  <c r="GB103" i="68"/>
  <c r="GF103" i="68" s="1"/>
  <c r="GK103" i="68"/>
  <c r="GL103" i="68" s="1"/>
  <c r="GJ103" i="68"/>
  <c r="GK104" i="68"/>
  <c r="GL104" i="68" s="1"/>
  <c r="GJ104" i="68"/>
  <c r="GB104" i="68"/>
  <c r="GF104" i="68" s="1"/>
  <c r="FR117" i="68"/>
  <c r="FU117" i="68" s="1"/>
  <c r="FK117" i="68"/>
  <c r="FO117" i="68" s="1"/>
  <c r="FJ117" i="68"/>
  <c r="FN117" i="68" s="1"/>
  <c r="FT118" i="68"/>
  <c r="GC98" i="68"/>
  <c r="GD98" i="68" s="1"/>
  <c r="GB101" i="68"/>
  <c r="GF101" i="68" s="1"/>
  <c r="GJ101" i="68"/>
  <c r="GK101" i="68"/>
  <c r="GL101" i="68" s="1"/>
  <c r="GC105" i="68"/>
  <c r="GD105" i="68" s="1"/>
  <c r="GJ102" i="68"/>
  <c r="GB102" i="68"/>
  <c r="GF102" i="68" s="1"/>
  <c r="GK102" i="68"/>
  <c r="GL102" i="68" s="1"/>
  <c r="GJ97" i="68"/>
  <c r="GB97" i="68"/>
  <c r="GF97" i="68" s="1"/>
  <c r="GK97" i="68"/>
  <c r="GL97" i="68" s="1"/>
  <c r="GK105" i="68"/>
  <c r="GL105" i="68" s="1"/>
  <c r="GJ105" i="68"/>
  <c r="GB105" i="68"/>
  <c r="GA81" i="75"/>
  <c r="GE106" i="75"/>
  <c r="FX107" i="75" s="1"/>
  <c r="GG100" i="75" s="1"/>
  <c r="GD110" i="75"/>
  <c r="GE110" i="75"/>
  <c r="GF106" i="75"/>
  <c r="GB107" i="75" s="1"/>
  <c r="GG98" i="75"/>
  <c r="GG99" i="75"/>
  <c r="GG105" i="75"/>
  <c r="GG101" i="75"/>
  <c r="GI17" i="74"/>
  <c r="FW21" i="74" s="1"/>
  <c r="GH17" i="74"/>
  <c r="FZ21" i="74"/>
  <c r="GF21" i="74"/>
  <c r="GP76" i="75"/>
  <c r="GP70" i="75"/>
  <c r="FY89" i="75"/>
  <c r="GP68" i="75"/>
  <c r="GP73" i="75"/>
  <c r="GP71" i="75"/>
  <c r="FY88" i="75"/>
  <c r="GP72" i="75"/>
  <c r="GP74" i="75"/>
  <c r="GP75" i="75"/>
  <c r="FY90" i="75"/>
  <c r="GP67" i="75"/>
  <c r="GP69" i="75"/>
  <c r="GB81" i="75"/>
  <c r="FY87" i="75"/>
  <c r="GP44" i="75"/>
  <c r="GP42" i="75"/>
  <c r="GP40" i="75"/>
  <c r="GP39" i="75"/>
  <c r="GP45" i="75"/>
  <c r="GP38" i="75"/>
  <c r="GP43" i="75"/>
  <c r="GP37" i="75"/>
  <c r="GP46" i="75"/>
  <c r="GP41" i="75"/>
  <c r="FY57" i="75"/>
  <c r="FY58" i="75"/>
  <c r="FY59" i="75"/>
  <c r="GB51" i="75"/>
  <c r="FY60" i="75"/>
  <c r="GP12" i="75"/>
  <c r="GP9" i="75"/>
  <c r="GP7" i="75"/>
  <c r="GP14" i="75"/>
  <c r="GP16" i="75"/>
  <c r="GP11" i="75"/>
  <c r="GP8" i="75"/>
  <c r="GP15" i="75"/>
  <c r="GP13" i="75"/>
  <c r="GP10" i="75"/>
  <c r="FY28" i="75"/>
  <c r="FY30" i="75"/>
  <c r="FY27" i="75"/>
  <c r="GB21" i="75"/>
  <c r="FY29" i="75"/>
  <c r="GG14" i="68"/>
  <c r="GG16" i="68"/>
  <c r="GG13" i="68"/>
  <c r="GI14" i="68"/>
  <c r="GI13" i="68"/>
  <c r="GI7" i="68"/>
  <c r="GI11" i="68"/>
  <c r="GG11" i="68"/>
  <c r="GI16" i="68"/>
  <c r="GG7" i="68"/>
  <c r="GG9" i="68"/>
  <c r="GG10" i="68"/>
  <c r="GI12" i="68"/>
  <c r="GG12" i="68"/>
  <c r="GG15" i="68"/>
  <c r="GI9" i="68"/>
  <c r="GI10" i="68"/>
  <c r="GG8" i="68"/>
  <c r="GI15" i="68"/>
  <c r="GI8" i="68"/>
  <c r="GH7" i="68"/>
  <c r="GH11" i="68"/>
  <c r="GH13" i="68"/>
  <c r="GH15" i="68"/>
  <c r="GH16" i="68"/>
  <c r="GH8" i="68"/>
  <c r="GH9" i="68"/>
  <c r="GH12" i="68"/>
  <c r="GH14" i="68"/>
  <c r="GH10" i="68"/>
  <c r="GE21" i="68"/>
  <c r="GD21" i="68"/>
  <c r="GE47" i="68"/>
  <c r="FX48" i="68" s="1"/>
  <c r="GE51" i="68"/>
  <c r="GD51" i="68"/>
  <c r="GI70" i="68"/>
  <c r="GI75" i="68"/>
  <c r="GI74" i="68"/>
  <c r="GG73" i="68"/>
  <c r="GG74" i="68"/>
  <c r="GI73" i="68"/>
  <c r="GG75" i="68"/>
  <c r="GG70" i="68"/>
  <c r="GI71" i="68"/>
  <c r="GI68" i="68"/>
  <c r="GG76" i="68"/>
  <c r="GI72" i="68"/>
  <c r="GI69" i="68"/>
  <c r="GG71" i="68"/>
  <c r="GG67" i="68"/>
  <c r="GI76" i="68"/>
  <c r="GG72" i="68"/>
  <c r="GG69" i="68"/>
  <c r="GG68" i="68"/>
  <c r="GI67" i="68"/>
  <c r="GF47" i="68"/>
  <c r="GB48" i="68" s="1"/>
  <c r="GH77" i="68"/>
  <c r="FW51" i="74"/>
  <c r="GG77" i="74"/>
  <c r="FY81" i="74" s="1"/>
  <c r="GH106" i="74"/>
  <c r="GG106" i="74"/>
  <c r="FY110" i="74" s="1"/>
  <c r="GI106" i="74"/>
  <c r="FZ51" i="74"/>
  <c r="GF51" i="74"/>
  <c r="GI77" i="74"/>
  <c r="FW81" i="74" s="1"/>
  <c r="GH77" i="74"/>
  <c r="GG103" i="75" l="1"/>
  <c r="FT117" i="68"/>
  <c r="GJ106" i="68"/>
  <c r="GE105" i="68"/>
  <c r="GF105" i="68"/>
  <c r="GE98" i="68"/>
  <c r="GF98" i="68"/>
  <c r="FT119" i="68"/>
  <c r="FU119" i="68"/>
  <c r="GE96" i="68"/>
  <c r="GD106" i="68"/>
  <c r="GF96" i="68"/>
  <c r="FT116" i="68"/>
  <c r="FU116" i="68"/>
  <c r="GG104" i="75"/>
  <c r="GG102" i="75"/>
  <c r="GG97" i="75"/>
  <c r="GG96" i="75"/>
  <c r="GH101" i="75"/>
  <c r="GI102" i="75"/>
  <c r="GI98" i="75"/>
  <c r="GI96" i="75"/>
  <c r="GH98" i="75"/>
  <c r="GO106" i="75"/>
  <c r="GH96" i="75"/>
  <c r="GH104" i="75"/>
  <c r="GI104" i="75"/>
  <c r="GH100" i="75"/>
  <c r="GH102" i="75"/>
  <c r="GH103" i="75"/>
  <c r="GI103" i="75"/>
  <c r="GH105" i="75"/>
  <c r="GI100" i="75"/>
  <c r="GI101" i="75"/>
  <c r="GI105" i="75"/>
  <c r="GH97" i="75"/>
  <c r="GI97" i="75"/>
  <c r="GH99" i="75"/>
  <c r="GI99" i="75"/>
  <c r="GA21" i="74"/>
  <c r="FX21" i="74"/>
  <c r="GQ67" i="75"/>
  <c r="GR67" i="75"/>
  <c r="GR72" i="75"/>
  <c r="GQ72" i="75"/>
  <c r="GQ68" i="75"/>
  <c r="GR68" i="75"/>
  <c r="FZ87" i="75"/>
  <c r="GD87" i="75"/>
  <c r="GD90" i="75"/>
  <c r="FZ90" i="75"/>
  <c r="GD88" i="75"/>
  <c r="FZ88" i="75"/>
  <c r="GD89" i="75"/>
  <c r="FZ89" i="75"/>
  <c r="GR75" i="75"/>
  <c r="GQ75" i="75"/>
  <c r="GQ71" i="75"/>
  <c r="GR71" i="75"/>
  <c r="GQ70" i="75"/>
  <c r="GR70" i="75"/>
  <c r="GR69" i="75"/>
  <c r="GQ69" i="75"/>
  <c r="GR74" i="75"/>
  <c r="GQ74" i="75"/>
  <c r="GQ73" i="75"/>
  <c r="GR73" i="75"/>
  <c r="GR76" i="75"/>
  <c r="GQ76" i="75"/>
  <c r="GQ15" i="75"/>
  <c r="GS15" i="75" s="1"/>
  <c r="GR15" i="75"/>
  <c r="GT15" i="75" s="1"/>
  <c r="GU15" i="75" s="1"/>
  <c r="GD58" i="75"/>
  <c r="FZ58" i="75"/>
  <c r="GB58" i="75" s="1"/>
  <c r="GF58" i="75" s="1"/>
  <c r="GQ37" i="75"/>
  <c r="GS37" i="75" s="1"/>
  <c r="GR37" i="75"/>
  <c r="GT37" i="75" s="1"/>
  <c r="GU37" i="75" s="1"/>
  <c r="GR39" i="75"/>
  <c r="GT39" i="75" s="1"/>
  <c r="GU39" i="75" s="1"/>
  <c r="GQ39" i="75"/>
  <c r="GR14" i="75"/>
  <c r="GQ14" i="75"/>
  <c r="GH89" i="75"/>
  <c r="GD29" i="75"/>
  <c r="FZ29" i="75"/>
  <c r="GH88" i="75"/>
  <c r="GD28" i="75"/>
  <c r="GH58" i="75"/>
  <c r="GB28" i="75"/>
  <c r="GF28" i="75" s="1"/>
  <c r="FZ28" i="75"/>
  <c r="GA28" i="75" s="1"/>
  <c r="GE28" i="75" s="1"/>
  <c r="GR8" i="75"/>
  <c r="GT8" i="75" s="1"/>
  <c r="GU8" i="75" s="1"/>
  <c r="GQ8" i="75"/>
  <c r="GS8" i="75"/>
  <c r="GQ7" i="75"/>
  <c r="GR7" i="75"/>
  <c r="GT7" i="75" s="1"/>
  <c r="GU7" i="75" s="1"/>
  <c r="GH60" i="75"/>
  <c r="GD60" i="75"/>
  <c r="FZ60" i="75"/>
  <c r="GA60" i="75" s="1"/>
  <c r="GE60" i="75" s="1"/>
  <c r="GD57" i="75"/>
  <c r="FZ57" i="75"/>
  <c r="GA57" i="75" s="1"/>
  <c r="GE57" i="75" s="1"/>
  <c r="GR43" i="75"/>
  <c r="GQ43" i="75"/>
  <c r="GQ40" i="75"/>
  <c r="GR40" i="75"/>
  <c r="GQ10" i="75"/>
  <c r="GR10" i="75"/>
  <c r="GT10" i="75" s="1"/>
  <c r="GU10" i="75" s="1"/>
  <c r="GR11" i="75"/>
  <c r="GQ11" i="75"/>
  <c r="GQ9" i="75"/>
  <c r="GS9" i="75" s="1"/>
  <c r="GR9" i="75"/>
  <c r="GQ41" i="75"/>
  <c r="GR41" i="75"/>
  <c r="GS41" i="75"/>
  <c r="GQ38" i="75"/>
  <c r="GR38" i="75"/>
  <c r="GT38" i="75" s="1"/>
  <c r="GU38" i="75" s="1"/>
  <c r="GQ42" i="75"/>
  <c r="GR42" i="75"/>
  <c r="GH90" i="75"/>
  <c r="GD30" i="75"/>
  <c r="GA30" i="75"/>
  <c r="GE30" i="75" s="1"/>
  <c r="FZ30" i="75"/>
  <c r="GB30" i="75" s="1"/>
  <c r="GF30" i="75" s="1"/>
  <c r="GH57" i="75"/>
  <c r="GD27" i="75"/>
  <c r="GH87" i="75"/>
  <c r="FZ27" i="75"/>
  <c r="GB27" i="75" s="1"/>
  <c r="GF27" i="75" s="1"/>
  <c r="GR13" i="75"/>
  <c r="GQ13" i="75"/>
  <c r="GS13" i="75" s="1"/>
  <c r="GR16" i="75"/>
  <c r="GT16" i="75" s="1"/>
  <c r="GU16" i="75" s="1"/>
  <c r="GQ16" i="75"/>
  <c r="GQ12" i="75"/>
  <c r="GR12" i="75"/>
  <c r="GT12" i="75" s="1"/>
  <c r="GU12" i="75" s="1"/>
  <c r="GH59" i="75"/>
  <c r="GD59" i="75"/>
  <c r="FZ59" i="75"/>
  <c r="GB59" i="75" s="1"/>
  <c r="GF59" i="75" s="1"/>
  <c r="GQ46" i="75"/>
  <c r="GS46" i="75"/>
  <c r="GR46" i="75"/>
  <c r="GT46" i="75" s="1"/>
  <c r="GU46" i="75" s="1"/>
  <c r="GQ45" i="75"/>
  <c r="GR45" i="75"/>
  <c r="GS45" i="75"/>
  <c r="GR44" i="75"/>
  <c r="GQ44" i="75"/>
  <c r="GS44" i="75" s="1"/>
  <c r="GG77" i="68"/>
  <c r="FY81" i="68" s="1"/>
  <c r="GI40" i="68"/>
  <c r="GG43" i="68"/>
  <c r="GG44" i="68"/>
  <c r="GG39" i="68"/>
  <c r="GI43" i="68"/>
  <c r="GI44" i="68"/>
  <c r="GI39" i="68"/>
  <c r="GG40" i="68"/>
  <c r="GI46" i="68"/>
  <c r="GI38" i="68"/>
  <c r="GG42" i="68"/>
  <c r="GG46" i="68"/>
  <c r="GG38" i="68"/>
  <c r="GI42" i="68"/>
  <c r="GI41" i="68"/>
  <c r="GI37" i="68"/>
  <c r="GG37" i="68"/>
  <c r="GI45" i="68"/>
  <c r="GG45" i="68"/>
  <c r="GG41" i="68"/>
  <c r="GI77" i="68"/>
  <c r="FW81" i="68" s="1"/>
  <c r="GO47" i="68"/>
  <c r="GH38" i="68"/>
  <c r="GH43" i="68"/>
  <c r="GH42" i="68"/>
  <c r="GH46" i="68"/>
  <c r="GH45" i="68"/>
  <c r="GH39" i="68"/>
  <c r="GH44" i="68"/>
  <c r="GH40" i="68"/>
  <c r="GH41" i="68"/>
  <c r="GH37" i="68"/>
  <c r="GF21" i="68"/>
  <c r="GH17" i="68"/>
  <c r="GG17" i="68"/>
  <c r="FY21" i="68" s="1"/>
  <c r="FZ21" i="68" s="1"/>
  <c r="GI17" i="68"/>
  <c r="FW21" i="68" s="1"/>
  <c r="FW110" i="74"/>
  <c r="FX110" i="74" s="1"/>
  <c r="GF81" i="74"/>
  <c r="FZ81" i="74"/>
  <c r="GA81" i="74"/>
  <c r="GH81" i="74"/>
  <c r="GI81" i="74" s="1"/>
  <c r="FX81" i="74"/>
  <c r="GA51" i="74"/>
  <c r="FX51" i="74"/>
  <c r="GH51" i="74"/>
  <c r="GI51" i="74" s="1"/>
  <c r="FZ110" i="74"/>
  <c r="GF106" i="68" l="1"/>
  <c r="GB107" i="68" s="1"/>
  <c r="GO106" i="68" s="1"/>
  <c r="GE106" i="68"/>
  <c r="FX107" i="68" s="1"/>
  <c r="GG105" i="68" s="1"/>
  <c r="GG106" i="75"/>
  <c r="FY110" i="75" s="1"/>
  <c r="FZ110" i="75" s="1"/>
  <c r="GG101" i="68"/>
  <c r="GD110" i="68"/>
  <c r="GE110" i="68"/>
  <c r="GG104" i="68"/>
  <c r="GH100" i="68"/>
  <c r="GH103" i="68"/>
  <c r="GH96" i="68"/>
  <c r="GH97" i="68"/>
  <c r="GI102" i="68"/>
  <c r="GH101" i="68"/>
  <c r="GH98" i="68"/>
  <c r="GI101" i="68"/>
  <c r="GI103" i="68"/>
  <c r="GG99" i="68"/>
  <c r="GG97" i="68"/>
  <c r="GG103" i="68"/>
  <c r="GG96" i="68"/>
  <c r="GI104" i="68"/>
  <c r="GH104" i="68"/>
  <c r="GI105" i="68"/>
  <c r="GT73" i="75"/>
  <c r="GU73" i="75" s="1"/>
  <c r="GV73" i="75" s="1"/>
  <c r="GT71" i="75"/>
  <c r="GU71" i="75" s="1"/>
  <c r="GT68" i="75"/>
  <c r="GU68" i="75" s="1"/>
  <c r="GV68" i="75" s="1"/>
  <c r="GF110" i="74"/>
  <c r="GT74" i="75"/>
  <c r="GU74" i="75" s="1"/>
  <c r="GV74" i="75" s="1"/>
  <c r="GT75" i="75"/>
  <c r="GU75" i="75" s="1"/>
  <c r="GT72" i="75"/>
  <c r="GU72" i="75" s="1"/>
  <c r="GV72" i="75" s="1"/>
  <c r="GT76" i="75"/>
  <c r="GU76" i="75" s="1"/>
  <c r="GH106" i="75"/>
  <c r="GI106" i="75"/>
  <c r="FW110" i="75" s="1"/>
  <c r="GT67" i="75"/>
  <c r="GU67" i="75" s="1"/>
  <c r="GV67" i="75" s="1"/>
  <c r="GP8" i="74"/>
  <c r="GP12" i="74"/>
  <c r="GP13" i="74"/>
  <c r="FY28" i="74"/>
  <c r="GP14" i="74"/>
  <c r="GP16" i="74"/>
  <c r="FY29" i="74"/>
  <c r="GP7" i="74"/>
  <c r="GP11" i="74"/>
  <c r="GP9" i="74"/>
  <c r="GB21" i="74"/>
  <c r="FY30" i="74"/>
  <c r="GP10" i="74"/>
  <c r="GP15" i="74"/>
  <c r="FY27" i="74"/>
  <c r="GV76" i="75"/>
  <c r="HA69" i="75"/>
  <c r="GS69" i="75"/>
  <c r="HB69" i="75"/>
  <c r="HC69" i="75" s="1"/>
  <c r="GV71" i="75"/>
  <c r="GS76" i="75"/>
  <c r="GW76" i="75" s="1"/>
  <c r="HB76" i="75"/>
  <c r="HC76" i="75" s="1"/>
  <c r="HA76" i="75"/>
  <c r="HB74" i="75"/>
  <c r="HC74" i="75" s="1"/>
  <c r="HA74" i="75"/>
  <c r="GS74" i="75"/>
  <c r="GW74" i="75" s="1"/>
  <c r="GT70" i="75"/>
  <c r="GU70" i="75" s="1"/>
  <c r="GV70" i="75" s="1"/>
  <c r="GS75" i="75"/>
  <c r="HB75" i="75"/>
  <c r="HC75" i="75" s="1"/>
  <c r="HA75" i="75"/>
  <c r="GA88" i="75"/>
  <c r="GE88" i="75" s="1"/>
  <c r="GB88" i="75"/>
  <c r="GF88" i="75" s="1"/>
  <c r="GS72" i="75"/>
  <c r="GW72" i="75" s="1"/>
  <c r="HB72" i="75"/>
  <c r="HC72" i="75" s="1"/>
  <c r="HA72" i="75"/>
  <c r="HA70" i="75"/>
  <c r="GS70" i="75"/>
  <c r="GW70" i="75" s="1"/>
  <c r="HB70" i="75"/>
  <c r="HC70" i="75" s="1"/>
  <c r="GV75" i="75"/>
  <c r="GW75" i="75"/>
  <c r="GA87" i="75"/>
  <c r="GE87" i="75" s="1"/>
  <c r="GB87" i="75"/>
  <c r="GF87" i="75" s="1"/>
  <c r="GA90" i="75"/>
  <c r="GE90" i="75" s="1"/>
  <c r="GB90" i="75"/>
  <c r="GF90" i="75" s="1"/>
  <c r="GA89" i="75"/>
  <c r="GE89" i="75" s="1"/>
  <c r="GB89" i="75"/>
  <c r="GF89" i="75" s="1"/>
  <c r="HB73" i="75"/>
  <c r="HC73" i="75" s="1"/>
  <c r="HA73" i="75"/>
  <c r="GS73" i="75"/>
  <c r="GW73" i="75" s="1"/>
  <c r="GT69" i="75"/>
  <c r="GU69" i="75" s="1"/>
  <c r="GV69" i="75" s="1"/>
  <c r="GV77" i="75" s="1"/>
  <c r="HB71" i="75"/>
  <c r="HC71" i="75" s="1"/>
  <c r="HA71" i="75"/>
  <c r="GS71" i="75"/>
  <c r="GW71" i="75" s="1"/>
  <c r="GS68" i="75"/>
  <c r="GW68" i="75" s="1"/>
  <c r="HB68" i="75"/>
  <c r="HC68" i="75" s="1"/>
  <c r="HA68" i="75"/>
  <c r="HB67" i="75"/>
  <c r="HC67" i="75" s="1"/>
  <c r="HA67" i="75"/>
  <c r="GS67" i="75"/>
  <c r="GW67" i="75" s="1"/>
  <c r="GT81" i="75"/>
  <c r="GH110" i="74"/>
  <c r="GI110" i="74" s="1"/>
  <c r="GA110" i="74"/>
  <c r="GJ90" i="75"/>
  <c r="GV38" i="75"/>
  <c r="HB41" i="75"/>
  <c r="HC41" i="75" s="1"/>
  <c r="HA41" i="75"/>
  <c r="HB11" i="75"/>
  <c r="HC11" i="75" s="1"/>
  <c r="HA11" i="75"/>
  <c r="HA43" i="75"/>
  <c r="HB43" i="75"/>
  <c r="HC43" i="75" s="1"/>
  <c r="HA14" i="75"/>
  <c r="HB14" i="75"/>
  <c r="HC14" i="75" s="1"/>
  <c r="GV39" i="75"/>
  <c r="GV12" i="75"/>
  <c r="GJ88" i="75"/>
  <c r="GT45" i="75"/>
  <c r="GU45" i="75" s="1"/>
  <c r="HB46" i="75"/>
  <c r="HC46" i="75" s="1"/>
  <c r="HA46" i="75"/>
  <c r="GJ59" i="75"/>
  <c r="HB12" i="75"/>
  <c r="HC12" i="75" s="1"/>
  <c r="HA12" i="75"/>
  <c r="GT42" i="75"/>
  <c r="GU42" i="75" s="1"/>
  <c r="HB38" i="75"/>
  <c r="HC38" i="75" s="1"/>
  <c r="HA38" i="75"/>
  <c r="GT9" i="75"/>
  <c r="GU9" i="75" s="1"/>
  <c r="GT11" i="75"/>
  <c r="GU11" i="75" s="1"/>
  <c r="GT40" i="75"/>
  <c r="GU40" i="75" s="1"/>
  <c r="GT43" i="75"/>
  <c r="GU43" i="75" s="1"/>
  <c r="GJ60" i="75"/>
  <c r="GS7" i="75"/>
  <c r="HB8" i="75"/>
  <c r="HC8" i="75" s="1"/>
  <c r="HA8" i="75"/>
  <c r="GJ58" i="75"/>
  <c r="GJ89" i="75"/>
  <c r="GT14" i="75"/>
  <c r="GU14" i="75" s="1"/>
  <c r="GA58" i="75"/>
  <c r="GE58" i="75" s="1"/>
  <c r="GS16" i="75"/>
  <c r="GW7" i="75"/>
  <c r="GV7" i="75"/>
  <c r="GW8" i="75"/>
  <c r="GV8" i="75"/>
  <c r="GA29" i="75"/>
  <c r="GE29" i="75" s="1"/>
  <c r="GI89" i="75"/>
  <c r="GK89" i="75" s="1"/>
  <c r="GI59" i="75"/>
  <c r="GL59" i="75" s="1"/>
  <c r="GS39" i="75"/>
  <c r="GW39" i="75" s="1"/>
  <c r="GV37" i="75"/>
  <c r="GW37" i="75"/>
  <c r="GV15" i="75"/>
  <c r="GW15" i="75"/>
  <c r="GV16" i="75"/>
  <c r="GW16" i="75"/>
  <c r="GI87" i="75"/>
  <c r="GL87" i="75" s="1"/>
  <c r="HA44" i="75"/>
  <c r="HB44" i="75"/>
  <c r="HC44" i="75" s="1"/>
  <c r="HB45" i="75"/>
  <c r="HC45" i="75" s="1"/>
  <c r="HA45" i="75"/>
  <c r="HA13" i="75"/>
  <c r="HB13" i="75"/>
  <c r="HC13" i="75" s="1"/>
  <c r="GA27" i="75"/>
  <c r="GE27" i="75" s="1"/>
  <c r="GJ57" i="75"/>
  <c r="GS42" i="75"/>
  <c r="HB42" i="75"/>
  <c r="HC42" i="75" s="1"/>
  <c r="HA42" i="75"/>
  <c r="HA9" i="75"/>
  <c r="HB9" i="75"/>
  <c r="HC9" i="75" s="1"/>
  <c r="GV10" i="75"/>
  <c r="GS40" i="75"/>
  <c r="HB40" i="75"/>
  <c r="HC40" i="75" s="1"/>
  <c r="HA40" i="75"/>
  <c r="GI57" i="75"/>
  <c r="GK57" i="75" s="1"/>
  <c r="GT44" i="75"/>
  <c r="GU44" i="75" s="1"/>
  <c r="GV46" i="75"/>
  <c r="GW46" i="75"/>
  <c r="GA59" i="75"/>
  <c r="GE59" i="75" s="1"/>
  <c r="GS12" i="75"/>
  <c r="GW12" i="75" s="1"/>
  <c r="HB16" i="75"/>
  <c r="HC16" i="75" s="1"/>
  <c r="HA16" i="75"/>
  <c r="GT13" i="75"/>
  <c r="GU13" i="75" s="1"/>
  <c r="GU17" i="75" s="1"/>
  <c r="GJ87" i="75"/>
  <c r="GI60" i="75"/>
  <c r="GK60" i="75" s="1"/>
  <c r="GI90" i="75"/>
  <c r="GK90" i="75" s="1"/>
  <c r="GS38" i="75"/>
  <c r="GW38" i="75" s="1"/>
  <c r="GT41" i="75"/>
  <c r="GU41" i="75" s="1"/>
  <c r="GS11" i="75"/>
  <c r="GS10" i="75"/>
  <c r="HB10" i="75"/>
  <c r="HC10" i="75" s="1"/>
  <c r="HA10" i="75"/>
  <c r="GS43" i="75"/>
  <c r="GB57" i="75"/>
  <c r="GF57" i="75" s="1"/>
  <c r="GB60" i="75"/>
  <c r="GF60" i="75" s="1"/>
  <c r="HA7" i="75"/>
  <c r="GT21" i="75"/>
  <c r="HB7" i="75"/>
  <c r="HC7" i="75" s="1"/>
  <c r="GI88" i="75"/>
  <c r="GK88" i="75" s="1"/>
  <c r="GI58" i="75"/>
  <c r="GL58" i="75" s="1"/>
  <c r="GB29" i="75"/>
  <c r="GF29" i="75" s="1"/>
  <c r="GS14" i="75"/>
  <c r="HB39" i="75"/>
  <c r="HC39" i="75" s="1"/>
  <c r="HA39" i="75"/>
  <c r="HB37" i="75"/>
  <c r="HC37" i="75" s="1"/>
  <c r="GT51" i="75"/>
  <c r="HA37" i="75"/>
  <c r="HB15" i="75"/>
  <c r="HC15" i="75" s="1"/>
  <c r="HA15" i="75"/>
  <c r="GA81" i="68"/>
  <c r="FX81" i="68"/>
  <c r="GG47" i="68"/>
  <c r="FY51" i="68" s="1"/>
  <c r="FZ51" i="68" s="1"/>
  <c r="GH81" i="68"/>
  <c r="GI81" i="68" s="1"/>
  <c r="GA21" i="68"/>
  <c r="GH51" i="68"/>
  <c r="GI51" i="68" s="1"/>
  <c r="FX21" i="68"/>
  <c r="GH47" i="68"/>
  <c r="GI47" i="68"/>
  <c r="FW51" i="68" s="1"/>
  <c r="GF81" i="68"/>
  <c r="FZ81" i="68"/>
  <c r="GP67" i="74"/>
  <c r="GP69" i="74"/>
  <c r="GP68" i="74"/>
  <c r="GP71" i="74"/>
  <c r="GP70" i="74"/>
  <c r="GP72" i="74"/>
  <c r="GP74" i="74"/>
  <c r="GP76" i="74"/>
  <c r="GP75" i="74"/>
  <c r="GP73" i="74"/>
  <c r="GB81" i="74"/>
  <c r="FY89" i="74"/>
  <c r="FY87" i="74"/>
  <c r="FY88" i="74"/>
  <c r="FY90" i="74"/>
  <c r="GP97" i="74"/>
  <c r="GP98" i="74"/>
  <c r="GP100" i="74"/>
  <c r="GP96" i="74"/>
  <c r="GP99" i="74"/>
  <c r="GP101" i="74"/>
  <c r="GP103" i="74"/>
  <c r="GP105" i="74"/>
  <c r="GP102" i="74"/>
  <c r="FY119" i="74"/>
  <c r="GP104" i="74"/>
  <c r="GB110" i="74"/>
  <c r="FY118" i="74"/>
  <c r="FY117" i="74"/>
  <c r="FY116" i="74"/>
  <c r="GP38" i="74"/>
  <c r="GP40" i="74"/>
  <c r="GP37" i="74"/>
  <c r="GP39" i="74"/>
  <c r="GP45" i="74"/>
  <c r="GP43" i="74"/>
  <c r="GP41" i="74"/>
  <c r="GP42" i="74"/>
  <c r="GB51" i="74"/>
  <c r="GP46" i="74"/>
  <c r="GP44" i="74"/>
  <c r="FY59" i="74"/>
  <c r="FY60" i="74"/>
  <c r="FY58" i="74"/>
  <c r="FY57" i="74"/>
  <c r="GI96" i="68" l="1"/>
  <c r="GI97" i="68"/>
  <c r="GI98" i="68"/>
  <c r="GI100" i="68"/>
  <c r="GH102" i="68"/>
  <c r="GH99" i="68"/>
  <c r="GH105" i="68"/>
  <c r="GI99" i="68"/>
  <c r="GG98" i="68"/>
  <c r="GG106" i="68" s="1"/>
  <c r="FY110" i="68" s="1"/>
  <c r="FZ110" i="68" s="1"/>
  <c r="GG102" i="68"/>
  <c r="GG100" i="68"/>
  <c r="GI106" i="68"/>
  <c r="GH106" i="68"/>
  <c r="GH110" i="75"/>
  <c r="GI110" i="75" s="1"/>
  <c r="GA110" i="75"/>
  <c r="GF110" i="75"/>
  <c r="FX110" i="75"/>
  <c r="FZ30" i="74"/>
  <c r="GA30" i="74" s="1"/>
  <c r="GE30" i="74" s="1"/>
  <c r="GD30" i="74"/>
  <c r="GB30" i="74"/>
  <c r="GF30" i="74" s="1"/>
  <c r="GQ7" i="74"/>
  <c r="GR7" i="74"/>
  <c r="GT7" i="74" s="1"/>
  <c r="GU7" i="74" s="1"/>
  <c r="GD28" i="74"/>
  <c r="FZ28" i="74"/>
  <c r="GB28" i="74"/>
  <c r="GF28" i="74" s="1"/>
  <c r="GA28" i="74"/>
  <c r="GE28" i="74" s="1"/>
  <c r="GD27" i="74"/>
  <c r="FZ27" i="74"/>
  <c r="GB27" i="74"/>
  <c r="GF27" i="74" s="1"/>
  <c r="GA27" i="74"/>
  <c r="GE27" i="74" s="1"/>
  <c r="GD29" i="74"/>
  <c r="FZ29" i="74"/>
  <c r="GA29" i="74" s="1"/>
  <c r="GE29" i="74" s="1"/>
  <c r="GB29" i="74"/>
  <c r="GF29" i="74" s="1"/>
  <c r="GQ13" i="74"/>
  <c r="GS13" i="74" s="1"/>
  <c r="GR13" i="74"/>
  <c r="GR15" i="74"/>
  <c r="GQ15" i="74"/>
  <c r="GR9" i="74"/>
  <c r="GQ9" i="74"/>
  <c r="GS9" i="74"/>
  <c r="GQ16" i="74"/>
  <c r="GR16" i="74"/>
  <c r="GT16" i="74" s="1"/>
  <c r="GU16" i="74" s="1"/>
  <c r="GV16" i="74" s="1"/>
  <c r="GS16" i="74"/>
  <c r="GW16" i="74" s="1"/>
  <c r="GR12" i="74"/>
  <c r="GT12" i="74" s="1"/>
  <c r="GU12" i="74" s="1"/>
  <c r="GQ12" i="74"/>
  <c r="GR10" i="74"/>
  <c r="GQ10" i="74"/>
  <c r="GR11" i="74"/>
  <c r="GQ11" i="74"/>
  <c r="GS11" i="74"/>
  <c r="GR14" i="74"/>
  <c r="GQ14" i="74"/>
  <c r="GS14" i="74"/>
  <c r="GQ8" i="74"/>
  <c r="GR8" i="74"/>
  <c r="HA77" i="75"/>
  <c r="GU77" i="75"/>
  <c r="GO78" i="75" s="1"/>
  <c r="GW69" i="75"/>
  <c r="GW77" i="75" s="1"/>
  <c r="GK87" i="75"/>
  <c r="GW10" i="75"/>
  <c r="GL57" i="75"/>
  <c r="GK58" i="75"/>
  <c r="GV43" i="75"/>
  <c r="GW43" i="75"/>
  <c r="GL88" i="75"/>
  <c r="GV14" i="75"/>
  <c r="GW14" i="75"/>
  <c r="GW40" i="75"/>
  <c r="GW47" i="75" s="1"/>
  <c r="GS48" i="75" s="1"/>
  <c r="GV40" i="75"/>
  <c r="HA47" i="75"/>
  <c r="GV13" i="75"/>
  <c r="GW13" i="75"/>
  <c r="GW41" i="75"/>
  <c r="GV41" i="75"/>
  <c r="HA17" i="75"/>
  <c r="GL60" i="75"/>
  <c r="GV11" i="75"/>
  <c r="GW11" i="75"/>
  <c r="GK59" i="75"/>
  <c r="GV45" i="75"/>
  <c r="GW45" i="75"/>
  <c r="GL90" i="75"/>
  <c r="GW44" i="75"/>
  <c r="GV44" i="75"/>
  <c r="GU47" i="75"/>
  <c r="GW17" i="75"/>
  <c r="GS18" i="75" s="1"/>
  <c r="GL89" i="75"/>
  <c r="GW9" i="75"/>
  <c r="GV9" i="75"/>
  <c r="GV17" i="75" s="1"/>
  <c r="GO18" i="75" s="1"/>
  <c r="GW42" i="75"/>
  <c r="GV42" i="75"/>
  <c r="GV47" i="75" s="1"/>
  <c r="GP16" i="68"/>
  <c r="GP13" i="68"/>
  <c r="GP8" i="68"/>
  <c r="GP14" i="68"/>
  <c r="GP12" i="68"/>
  <c r="GP9" i="68"/>
  <c r="GP10" i="68"/>
  <c r="GP11" i="68"/>
  <c r="GP7" i="68"/>
  <c r="GP15" i="68"/>
  <c r="FY27" i="68"/>
  <c r="FY30" i="68"/>
  <c r="FY28" i="68"/>
  <c r="GB21" i="68"/>
  <c r="FY29" i="68"/>
  <c r="GF51" i="68"/>
  <c r="GA51" i="68"/>
  <c r="FX51" i="68"/>
  <c r="GP76" i="68"/>
  <c r="GP68" i="68"/>
  <c r="GP75" i="68"/>
  <c r="GP72" i="68"/>
  <c r="GP71" i="68"/>
  <c r="GP73" i="68"/>
  <c r="GP67" i="68"/>
  <c r="GP69" i="68"/>
  <c r="GP70" i="68"/>
  <c r="GP74" i="68"/>
  <c r="GB81" i="68"/>
  <c r="FY89" i="68"/>
  <c r="FY90" i="68"/>
  <c r="FY88" i="68"/>
  <c r="FY87" i="68"/>
  <c r="GQ43" i="74"/>
  <c r="GR43" i="74"/>
  <c r="GQ40" i="74"/>
  <c r="GR40" i="74"/>
  <c r="GT40" i="74" s="1"/>
  <c r="GU40" i="74" s="1"/>
  <c r="GD116" i="74"/>
  <c r="FZ116" i="74"/>
  <c r="GI116" i="74" s="1"/>
  <c r="GH116" i="74"/>
  <c r="GQ100" i="74"/>
  <c r="GR100" i="74"/>
  <c r="GD57" i="74"/>
  <c r="FZ57" i="74"/>
  <c r="GH57" i="74"/>
  <c r="GR44" i="74"/>
  <c r="GT44" i="74" s="1"/>
  <c r="GU44" i="74" s="1"/>
  <c r="GQ44" i="74"/>
  <c r="GS44" i="74" s="1"/>
  <c r="GR41" i="74"/>
  <c r="GQ41" i="74"/>
  <c r="GR37" i="74"/>
  <c r="GQ37" i="74"/>
  <c r="GS37" i="74" s="1"/>
  <c r="GQ105" i="74"/>
  <c r="GR105" i="74"/>
  <c r="GR96" i="74"/>
  <c r="GQ96" i="74"/>
  <c r="GD89" i="74"/>
  <c r="FZ89" i="74"/>
  <c r="GI89" i="74" s="1"/>
  <c r="GH89" i="74"/>
  <c r="GQ76" i="74"/>
  <c r="GS76" i="74" s="1"/>
  <c r="GR76" i="74"/>
  <c r="GQ71" i="74"/>
  <c r="GR71" i="74"/>
  <c r="GR104" i="74"/>
  <c r="GQ104" i="74"/>
  <c r="GD90" i="74"/>
  <c r="GB90" i="74"/>
  <c r="GF90" i="74" s="1"/>
  <c r="FZ90" i="74"/>
  <c r="GI90" i="74" s="1"/>
  <c r="GH90" i="74"/>
  <c r="GR68" i="74"/>
  <c r="GQ68" i="74"/>
  <c r="GD58" i="74"/>
  <c r="FZ58" i="74"/>
  <c r="GI58" i="74" s="1"/>
  <c r="GH58" i="74"/>
  <c r="GQ103" i="74"/>
  <c r="GR103" i="74"/>
  <c r="GD60" i="74"/>
  <c r="FZ60" i="74"/>
  <c r="GI60" i="74" s="1"/>
  <c r="GH60" i="74"/>
  <c r="GD117" i="74"/>
  <c r="FZ117" i="74"/>
  <c r="GI117" i="74" s="1"/>
  <c r="GH117" i="74"/>
  <c r="GD119" i="74"/>
  <c r="FZ119" i="74"/>
  <c r="GI119" i="74" s="1"/>
  <c r="GH119" i="74"/>
  <c r="GQ101" i="74"/>
  <c r="GR101" i="74"/>
  <c r="GQ98" i="74"/>
  <c r="GR98" i="74"/>
  <c r="GB88" i="74"/>
  <c r="GF88" i="74" s="1"/>
  <c r="GA88" i="74"/>
  <c r="GE88" i="74" s="1"/>
  <c r="GD88" i="74"/>
  <c r="FZ88" i="74"/>
  <c r="GI88" i="74" s="1"/>
  <c r="GH88" i="74"/>
  <c r="GR73" i="74"/>
  <c r="GT73" i="74" s="1"/>
  <c r="GU73" i="74" s="1"/>
  <c r="GQ73" i="74"/>
  <c r="GQ72" i="74"/>
  <c r="GR72" i="74"/>
  <c r="GT72" i="74" s="1"/>
  <c r="GU72" i="74" s="1"/>
  <c r="GS72" i="74"/>
  <c r="GQ69" i="74"/>
  <c r="GR69" i="74"/>
  <c r="GT69" i="74" s="1"/>
  <c r="GU69" i="74" s="1"/>
  <c r="GS69" i="74"/>
  <c r="GQ46" i="74"/>
  <c r="GS46" i="74" s="1"/>
  <c r="GR46" i="74"/>
  <c r="GQ74" i="74"/>
  <c r="GR74" i="74"/>
  <c r="GT74" i="74" s="1"/>
  <c r="GU74" i="74" s="1"/>
  <c r="GQ45" i="74"/>
  <c r="GR45" i="74"/>
  <c r="GQ38" i="74"/>
  <c r="GR38" i="74"/>
  <c r="GT38" i="74" s="1"/>
  <c r="GU38" i="74" s="1"/>
  <c r="GS38" i="74"/>
  <c r="GD59" i="74"/>
  <c r="FZ59" i="74"/>
  <c r="GI59" i="74" s="1"/>
  <c r="GH59" i="74"/>
  <c r="GQ42" i="74"/>
  <c r="GR42" i="74"/>
  <c r="GT42" i="74" s="1"/>
  <c r="GU42" i="74" s="1"/>
  <c r="GR39" i="74"/>
  <c r="GS39" i="74" s="1"/>
  <c r="GQ39" i="74"/>
  <c r="GD118" i="74"/>
  <c r="FZ118" i="74"/>
  <c r="GI118" i="74" s="1"/>
  <c r="GH118" i="74"/>
  <c r="GR102" i="74"/>
  <c r="GQ102" i="74"/>
  <c r="GQ99" i="74"/>
  <c r="GR99" i="74"/>
  <c r="GQ97" i="74"/>
  <c r="GR97" i="74"/>
  <c r="GD87" i="74"/>
  <c r="FZ87" i="74"/>
  <c r="GI87" i="74" s="1"/>
  <c r="GH87" i="74"/>
  <c r="GR75" i="74"/>
  <c r="GS75" i="74" s="1"/>
  <c r="GQ75" i="74"/>
  <c r="GQ70" i="74"/>
  <c r="GS70" i="74" s="1"/>
  <c r="GR70" i="74"/>
  <c r="GT70" i="74" s="1"/>
  <c r="GU70" i="74" s="1"/>
  <c r="GQ67" i="74"/>
  <c r="GR67" i="74"/>
  <c r="FW110" i="68" l="1"/>
  <c r="GH110" i="68" s="1"/>
  <c r="GI110" i="68" s="1"/>
  <c r="FX110" i="68"/>
  <c r="GP103" i="68" s="1"/>
  <c r="GT104" i="74"/>
  <c r="GU104" i="74" s="1"/>
  <c r="GS78" i="75"/>
  <c r="GY73" i="75" s="1"/>
  <c r="GS101" i="74"/>
  <c r="GP98" i="75"/>
  <c r="GP101" i="75"/>
  <c r="GP105" i="75"/>
  <c r="FY116" i="75"/>
  <c r="GP103" i="75"/>
  <c r="GP104" i="75"/>
  <c r="GB110" i="75"/>
  <c r="FY119" i="75"/>
  <c r="GP97" i="75"/>
  <c r="FY118" i="75"/>
  <c r="GP99" i="75"/>
  <c r="GP102" i="75"/>
  <c r="GP96" i="75"/>
  <c r="FY117" i="75"/>
  <c r="GP100" i="75"/>
  <c r="HA8" i="74"/>
  <c r="HB8" i="74"/>
  <c r="HC8" i="74" s="1"/>
  <c r="HA10" i="74"/>
  <c r="HB10" i="74"/>
  <c r="HC10" i="74" s="1"/>
  <c r="HB15" i="74"/>
  <c r="HC15" i="74" s="1"/>
  <c r="HA15" i="74"/>
  <c r="HB11" i="74"/>
  <c r="HC11" i="74" s="1"/>
  <c r="HA11" i="74"/>
  <c r="GT10" i="74"/>
  <c r="GU10" i="74" s="1"/>
  <c r="GT15" i="74"/>
  <c r="GU15" i="74" s="1"/>
  <c r="GS7" i="74"/>
  <c r="HB7" i="74"/>
  <c r="HC7" i="74" s="1"/>
  <c r="HA7" i="74"/>
  <c r="GT21" i="74"/>
  <c r="GS8" i="74"/>
  <c r="HB14" i="74"/>
  <c r="HC14" i="74" s="1"/>
  <c r="HA14" i="74"/>
  <c r="GT11" i="74"/>
  <c r="GU11" i="74" s="1"/>
  <c r="GS12" i="74"/>
  <c r="GT9" i="74"/>
  <c r="GU9" i="74" s="1"/>
  <c r="GV12" i="74"/>
  <c r="GW12" i="74"/>
  <c r="HB13" i="74"/>
  <c r="HC13" i="74" s="1"/>
  <c r="HA13" i="74"/>
  <c r="HB9" i="74"/>
  <c r="HC9" i="74" s="1"/>
  <c r="HA9" i="74"/>
  <c r="GI57" i="74"/>
  <c r="GT8" i="74"/>
  <c r="GU8" i="74" s="1"/>
  <c r="GT14" i="74"/>
  <c r="GU14" i="74" s="1"/>
  <c r="GS10" i="74"/>
  <c r="HB12" i="74"/>
  <c r="HC12" i="74" s="1"/>
  <c r="HA12" i="74"/>
  <c r="HA16" i="74"/>
  <c r="HB16" i="74"/>
  <c r="HC16" i="74" s="1"/>
  <c r="GS15" i="74"/>
  <c r="GT13" i="74"/>
  <c r="GU13" i="74" s="1"/>
  <c r="GW7" i="74"/>
  <c r="GV7" i="74"/>
  <c r="GU17" i="74"/>
  <c r="GP98" i="68"/>
  <c r="FY117" i="68"/>
  <c r="GH117" i="68" s="1"/>
  <c r="GB110" i="68"/>
  <c r="FY119" i="68"/>
  <c r="GH119" i="68" s="1"/>
  <c r="GT97" i="74"/>
  <c r="GU97" i="74" s="1"/>
  <c r="GT99" i="74"/>
  <c r="GU99" i="74" s="1"/>
  <c r="GS102" i="74"/>
  <c r="GY70" i="75"/>
  <c r="GX69" i="75"/>
  <c r="GX70" i="75"/>
  <c r="GZ67" i="75"/>
  <c r="GZ72" i="75"/>
  <c r="GZ76" i="75"/>
  <c r="GX76" i="75"/>
  <c r="GX71" i="75"/>
  <c r="GX74" i="75"/>
  <c r="GX75" i="75"/>
  <c r="GX73" i="75"/>
  <c r="GX77" i="75" s="1"/>
  <c r="GP81" i="75" s="1"/>
  <c r="GZ71" i="75"/>
  <c r="GZ68" i="75"/>
  <c r="GZ75" i="75"/>
  <c r="GX67" i="75"/>
  <c r="GX72" i="75"/>
  <c r="GX68" i="75"/>
  <c r="GZ74" i="75"/>
  <c r="GY69" i="75"/>
  <c r="GY75" i="75"/>
  <c r="GY76" i="75"/>
  <c r="GY67" i="75"/>
  <c r="GY68" i="75"/>
  <c r="HF77" i="75"/>
  <c r="GV81" i="75"/>
  <c r="GU81" i="75"/>
  <c r="GY71" i="75"/>
  <c r="GB118" i="74"/>
  <c r="GF118" i="74" s="1"/>
  <c r="GS103" i="74"/>
  <c r="GB117" i="74"/>
  <c r="GF117" i="74" s="1"/>
  <c r="GA117" i="74"/>
  <c r="GE117" i="74" s="1"/>
  <c r="GA119" i="74"/>
  <c r="GE119" i="74" s="1"/>
  <c r="GY38" i="75"/>
  <c r="HF47" i="75"/>
  <c r="GY46" i="75"/>
  <c r="GY37" i="75"/>
  <c r="GY43" i="75"/>
  <c r="GY42" i="75"/>
  <c r="GY40" i="75"/>
  <c r="GY39" i="75"/>
  <c r="GY41" i="75"/>
  <c r="GY45" i="75"/>
  <c r="GY44" i="75"/>
  <c r="GZ9" i="75"/>
  <c r="GX12" i="75"/>
  <c r="GZ7" i="75"/>
  <c r="GZ8" i="75"/>
  <c r="GX15" i="75"/>
  <c r="GX16" i="75"/>
  <c r="GX7" i="75"/>
  <c r="GZ16" i="75"/>
  <c r="GZ10" i="75"/>
  <c r="GZ12" i="75"/>
  <c r="GX8" i="75"/>
  <c r="GZ15" i="75"/>
  <c r="GX10" i="75"/>
  <c r="GZ14" i="75"/>
  <c r="GZ11" i="75"/>
  <c r="GX13" i="75"/>
  <c r="GX9" i="75"/>
  <c r="GZ13" i="75"/>
  <c r="GX11" i="75"/>
  <c r="GX14" i="75"/>
  <c r="GO48" i="75"/>
  <c r="GV21" i="75"/>
  <c r="GU21" i="75"/>
  <c r="GY9" i="75"/>
  <c r="GY8" i="75"/>
  <c r="GY15" i="75"/>
  <c r="GY7" i="75"/>
  <c r="GY16" i="75"/>
  <c r="GY12" i="75"/>
  <c r="GY11" i="75"/>
  <c r="GV51" i="75"/>
  <c r="GU51" i="75"/>
  <c r="GY14" i="75"/>
  <c r="GY13" i="75"/>
  <c r="GY10" i="75"/>
  <c r="GR15" i="68"/>
  <c r="GQ15" i="68"/>
  <c r="GQ9" i="68"/>
  <c r="GR9" i="68"/>
  <c r="GS9" i="68"/>
  <c r="GQ13" i="68"/>
  <c r="GR13" i="68"/>
  <c r="GD90" i="68"/>
  <c r="FZ90" i="68"/>
  <c r="GA90" i="68" s="1"/>
  <c r="GE90" i="68" s="1"/>
  <c r="GQ70" i="68"/>
  <c r="GR70" i="68"/>
  <c r="GQ71" i="68"/>
  <c r="GR71" i="68"/>
  <c r="GT71" i="68" s="1"/>
  <c r="GU71" i="68" s="1"/>
  <c r="GQ76" i="68"/>
  <c r="GR76" i="68"/>
  <c r="GD28" i="68"/>
  <c r="GH88" i="68"/>
  <c r="GB28" i="68"/>
  <c r="GF28" i="68" s="1"/>
  <c r="FZ28" i="68"/>
  <c r="GQ7" i="68"/>
  <c r="GR7" i="68"/>
  <c r="GT7" i="68" s="1"/>
  <c r="GU7" i="68" s="1"/>
  <c r="GS7" i="68"/>
  <c r="GW7" i="68" s="1"/>
  <c r="GR12" i="68"/>
  <c r="GT12" i="68" s="1"/>
  <c r="GU12" i="68" s="1"/>
  <c r="GQ12" i="68"/>
  <c r="GS12" i="68"/>
  <c r="GW12" i="68" s="1"/>
  <c r="GQ16" i="68"/>
  <c r="GS16" i="68" s="1"/>
  <c r="GR16" i="68"/>
  <c r="GD88" i="68"/>
  <c r="GB88" i="68"/>
  <c r="GF88" i="68" s="1"/>
  <c r="FZ88" i="68"/>
  <c r="GA88" i="68" s="1"/>
  <c r="GE88" i="68" s="1"/>
  <c r="GQ74" i="68"/>
  <c r="GR74" i="68"/>
  <c r="GT74" i="68" s="1"/>
  <c r="GU74" i="68" s="1"/>
  <c r="GS74" i="68"/>
  <c r="GQ73" i="68"/>
  <c r="GR73" i="68"/>
  <c r="GS73" i="68"/>
  <c r="GR68" i="68"/>
  <c r="GT68" i="68" s="1"/>
  <c r="GU68" i="68" s="1"/>
  <c r="GQ68" i="68"/>
  <c r="GS68" i="68" s="1"/>
  <c r="GD89" i="68"/>
  <c r="FZ89" i="68"/>
  <c r="GB89" i="68" s="1"/>
  <c r="GF89" i="68" s="1"/>
  <c r="GQ69" i="68"/>
  <c r="GR69" i="68"/>
  <c r="GS69" i="68"/>
  <c r="GD30" i="68"/>
  <c r="GH90" i="68"/>
  <c r="GA30" i="68"/>
  <c r="GE30" i="68" s="1"/>
  <c r="FZ30" i="68"/>
  <c r="GQ11" i="68"/>
  <c r="GR11" i="68"/>
  <c r="GT11" i="68" s="1"/>
  <c r="GU11" i="68" s="1"/>
  <c r="GQ14" i="68"/>
  <c r="GR14" i="68"/>
  <c r="GT14" i="68" s="1"/>
  <c r="GU14" i="68" s="1"/>
  <c r="GQ72" i="68"/>
  <c r="GS72" i="68" s="1"/>
  <c r="GR72" i="68"/>
  <c r="GP44" i="68"/>
  <c r="GP41" i="68"/>
  <c r="GP45" i="68"/>
  <c r="GP40" i="68"/>
  <c r="GP43" i="68"/>
  <c r="GP42" i="68"/>
  <c r="GP46" i="68"/>
  <c r="GP38" i="68"/>
  <c r="GP37" i="68"/>
  <c r="GP39" i="68"/>
  <c r="FY58" i="68"/>
  <c r="GH58" i="68" s="1"/>
  <c r="FY57" i="68"/>
  <c r="GB51" i="68"/>
  <c r="FY59" i="68"/>
  <c r="FY60" i="68"/>
  <c r="GD87" i="68"/>
  <c r="GA87" i="68"/>
  <c r="GE87" i="68" s="1"/>
  <c r="FZ87" i="68"/>
  <c r="GB87" i="68" s="1"/>
  <c r="GF87" i="68" s="1"/>
  <c r="GR67" i="68"/>
  <c r="GQ67" i="68"/>
  <c r="GS67" i="68"/>
  <c r="GR75" i="68"/>
  <c r="GT75" i="68" s="1"/>
  <c r="GU75" i="68" s="1"/>
  <c r="GQ75" i="68"/>
  <c r="GB29" i="68"/>
  <c r="GF29" i="68" s="1"/>
  <c r="GH59" i="68"/>
  <c r="GD29" i="68"/>
  <c r="GH89" i="68"/>
  <c r="FZ29" i="68"/>
  <c r="GH57" i="68"/>
  <c r="GA27" i="68"/>
  <c r="GE27" i="68" s="1"/>
  <c r="GD27" i="68"/>
  <c r="GH87" i="68"/>
  <c r="GB27" i="68"/>
  <c r="GF27" i="68" s="1"/>
  <c r="FZ27" i="68"/>
  <c r="GR10" i="68"/>
  <c r="GQ10" i="68"/>
  <c r="GS10" i="68" s="1"/>
  <c r="GQ8" i="68"/>
  <c r="GR8" i="68"/>
  <c r="GT8" i="68" s="1"/>
  <c r="GU8" i="68" s="1"/>
  <c r="GS8" i="68"/>
  <c r="GT100" i="74"/>
  <c r="GU100" i="74" s="1"/>
  <c r="GW100" i="74" s="1"/>
  <c r="GS97" i="74"/>
  <c r="GW97" i="74" s="1"/>
  <c r="GS67" i="74"/>
  <c r="GT41" i="74"/>
  <c r="GU41" i="74" s="1"/>
  <c r="GA59" i="74"/>
  <c r="GE59" i="74" s="1"/>
  <c r="GT45" i="74"/>
  <c r="GU45" i="74" s="1"/>
  <c r="GT68" i="74"/>
  <c r="GU68" i="74" s="1"/>
  <c r="GT105" i="74"/>
  <c r="GU105" i="74" s="1"/>
  <c r="HA99" i="74"/>
  <c r="HB99" i="74"/>
  <c r="HC99" i="74" s="1"/>
  <c r="HB45" i="74"/>
  <c r="HC45" i="74" s="1"/>
  <c r="HA45" i="74"/>
  <c r="GT75" i="74"/>
  <c r="GU75" i="74" s="1"/>
  <c r="GA87" i="74"/>
  <c r="GE87" i="74" s="1"/>
  <c r="GV38" i="74"/>
  <c r="GW38" i="74"/>
  <c r="GV69" i="74"/>
  <c r="GW69" i="74"/>
  <c r="HB72" i="74"/>
  <c r="HC72" i="74" s="1"/>
  <c r="HA72" i="74"/>
  <c r="GL88" i="74"/>
  <c r="GK88" i="74"/>
  <c r="GJ88" i="74"/>
  <c r="GA60" i="74"/>
  <c r="GE60" i="74" s="1"/>
  <c r="HB103" i="74"/>
  <c r="HC103" i="74" s="1"/>
  <c r="HA103" i="74"/>
  <c r="GB58" i="74"/>
  <c r="GF58" i="74" s="1"/>
  <c r="GS68" i="74"/>
  <c r="GS104" i="74"/>
  <c r="HA71" i="74"/>
  <c r="HB71" i="74"/>
  <c r="HC71" i="74" s="1"/>
  <c r="HB76" i="74"/>
  <c r="HC76" i="74" s="1"/>
  <c r="HA76" i="74"/>
  <c r="GA89" i="74"/>
  <c r="GE89" i="74" s="1"/>
  <c r="GT96" i="74"/>
  <c r="GU96" i="74" s="1"/>
  <c r="HA37" i="74"/>
  <c r="HB37" i="74"/>
  <c r="HC37" i="74" s="1"/>
  <c r="GT51" i="74"/>
  <c r="GV41" i="74"/>
  <c r="GV44" i="74"/>
  <c r="GW44" i="74"/>
  <c r="GA57" i="74"/>
  <c r="GE57" i="74" s="1"/>
  <c r="GS100" i="74"/>
  <c r="GB116" i="74"/>
  <c r="GF116" i="74" s="1"/>
  <c r="GS40" i="74"/>
  <c r="GV73" i="74"/>
  <c r="HA98" i="74"/>
  <c r="HB98" i="74"/>
  <c r="HC98" i="74" s="1"/>
  <c r="HA75" i="74"/>
  <c r="HB75" i="74"/>
  <c r="HC75" i="74" s="1"/>
  <c r="GV42" i="74"/>
  <c r="HB74" i="74"/>
  <c r="HC74" i="74" s="1"/>
  <c r="HA74" i="74"/>
  <c r="GS73" i="74"/>
  <c r="GW73" i="74" s="1"/>
  <c r="GV70" i="74"/>
  <c r="GW70" i="74"/>
  <c r="HA102" i="74"/>
  <c r="HB102" i="74"/>
  <c r="HC102" i="74" s="1"/>
  <c r="HA39" i="74"/>
  <c r="HB39" i="74"/>
  <c r="HC39" i="74" s="1"/>
  <c r="GS42" i="74"/>
  <c r="GS45" i="74"/>
  <c r="GJ117" i="74"/>
  <c r="GK117" i="74"/>
  <c r="GL117" i="74"/>
  <c r="GT67" i="74"/>
  <c r="GU67" i="74" s="1"/>
  <c r="HA70" i="74"/>
  <c r="HB70" i="74"/>
  <c r="HC70" i="74" s="1"/>
  <c r="GK87" i="74"/>
  <c r="GJ87" i="74"/>
  <c r="GL87" i="74"/>
  <c r="GB87" i="74"/>
  <c r="GF87" i="74" s="1"/>
  <c r="GS99" i="74"/>
  <c r="GW99" i="74" s="1"/>
  <c r="GT102" i="74"/>
  <c r="GU102" i="74" s="1"/>
  <c r="GA118" i="74"/>
  <c r="GE118" i="74" s="1"/>
  <c r="GT39" i="74"/>
  <c r="GU39" i="74" s="1"/>
  <c r="HA42" i="74"/>
  <c r="HB42" i="74"/>
  <c r="HC42" i="74" s="1"/>
  <c r="GB59" i="74"/>
  <c r="GF59" i="74" s="1"/>
  <c r="HB38" i="74"/>
  <c r="HC38" i="74" s="1"/>
  <c r="HA38" i="74"/>
  <c r="GS74" i="74"/>
  <c r="GT46" i="74"/>
  <c r="GU46" i="74" s="1"/>
  <c r="HB69" i="74"/>
  <c r="HC69" i="74" s="1"/>
  <c r="HA69" i="74"/>
  <c r="HA73" i="74"/>
  <c r="HB73" i="74"/>
  <c r="HC73" i="74" s="1"/>
  <c r="GT98" i="74"/>
  <c r="GU98" i="74" s="1"/>
  <c r="GT101" i="74"/>
  <c r="GU101" i="74" s="1"/>
  <c r="GB119" i="74"/>
  <c r="GF119" i="74" s="1"/>
  <c r="GL60" i="74"/>
  <c r="GK60" i="74"/>
  <c r="GJ60" i="74"/>
  <c r="GB60" i="74"/>
  <c r="GF60" i="74" s="1"/>
  <c r="GJ58" i="74"/>
  <c r="GK58" i="74"/>
  <c r="GL58" i="74"/>
  <c r="GA58" i="74"/>
  <c r="GE58" i="74" s="1"/>
  <c r="HA68" i="74"/>
  <c r="HB68" i="74"/>
  <c r="HC68" i="74" s="1"/>
  <c r="GA90" i="74"/>
  <c r="GE90" i="74" s="1"/>
  <c r="HA104" i="74"/>
  <c r="HB104" i="74"/>
  <c r="HC104" i="74" s="1"/>
  <c r="GS71" i="74"/>
  <c r="GL89" i="74"/>
  <c r="GK89" i="74"/>
  <c r="GJ89" i="74"/>
  <c r="GB89" i="74"/>
  <c r="GF89" i="74" s="1"/>
  <c r="GS105" i="74"/>
  <c r="GT37" i="74"/>
  <c r="GU37" i="74" s="1"/>
  <c r="GS41" i="74"/>
  <c r="GW41" i="74" s="1"/>
  <c r="GJ57" i="74"/>
  <c r="GK57" i="74"/>
  <c r="GL57" i="74"/>
  <c r="GJ116" i="74"/>
  <c r="GK116" i="74"/>
  <c r="GL116" i="74"/>
  <c r="GA116" i="74"/>
  <c r="GE116" i="74" s="1"/>
  <c r="GT43" i="74"/>
  <c r="GU43" i="74" s="1"/>
  <c r="GK59" i="74"/>
  <c r="GL59" i="74"/>
  <c r="GJ59" i="74"/>
  <c r="GV74" i="74"/>
  <c r="GW74" i="74"/>
  <c r="GV68" i="74"/>
  <c r="GW68" i="74"/>
  <c r="GV104" i="74"/>
  <c r="GW104" i="74"/>
  <c r="HA96" i="74"/>
  <c r="HB96" i="74"/>
  <c r="HC96" i="74" s="1"/>
  <c r="GT110" i="74"/>
  <c r="GV105" i="74"/>
  <c r="GV100" i="74"/>
  <c r="GV40" i="74"/>
  <c r="GW40" i="74"/>
  <c r="HA43" i="74"/>
  <c r="HB43" i="74"/>
  <c r="HC43" i="74" s="1"/>
  <c r="HB67" i="74"/>
  <c r="HC67" i="74" s="1"/>
  <c r="HA67" i="74"/>
  <c r="HA77" i="74" s="1"/>
  <c r="GT81" i="74"/>
  <c r="GV97" i="74"/>
  <c r="GV99" i="74"/>
  <c r="GW45" i="74"/>
  <c r="GV45" i="74"/>
  <c r="HA46" i="74"/>
  <c r="HB46" i="74"/>
  <c r="HC46" i="74" s="1"/>
  <c r="HB101" i="74"/>
  <c r="HC101" i="74" s="1"/>
  <c r="HA101" i="74"/>
  <c r="HB97" i="74"/>
  <c r="HC97" i="74" s="1"/>
  <c r="HA97" i="74"/>
  <c r="GL118" i="74"/>
  <c r="GJ118" i="74"/>
  <c r="GK118" i="74"/>
  <c r="GV72" i="74"/>
  <c r="GW72" i="74"/>
  <c r="GS98" i="74"/>
  <c r="GJ119" i="74"/>
  <c r="GK119" i="74"/>
  <c r="GL119" i="74"/>
  <c r="GT103" i="74"/>
  <c r="GU103" i="74" s="1"/>
  <c r="GJ90" i="74"/>
  <c r="GK90" i="74"/>
  <c r="GL90" i="74"/>
  <c r="GT71" i="74"/>
  <c r="GU71" i="74" s="1"/>
  <c r="GT76" i="74"/>
  <c r="GU76" i="74" s="1"/>
  <c r="GS96" i="74"/>
  <c r="HB105" i="74"/>
  <c r="HC105" i="74" s="1"/>
  <c r="HA105" i="74"/>
  <c r="HA41" i="74"/>
  <c r="HB41" i="74"/>
  <c r="HC41" i="74" s="1"/>
  <c r="HA44" i="74"/>
  <c r="HB44" i="74"/>
  <c r="HC44" i="74" s="1"/>
  <c r="GB57" i="74"/>
  <c r="GF57" i="74" s="1"/>
  <c r="HA100" i="74"/>
  <c r="HB100" i="74"/>
  <c r="HC100" i="74" s="1"/>
  <c r="HB40" i="74"/>
  <c r="HC40" i="74" s="1"/>
  <c r="HA40" i="74"/>
  <c r="GS43" i="74"/>
  <c r="GP104" i="68" l="1"/>
  <c r="FY116" i="68"/>
  <c r="GH116" i="68" s="1"/>
  <c r="FY118" i="68"/>
  <c r="GH118" i="68" s="1"/>
  <c r="GP97" i="68"/>
  <c r="GA110" i="68"/>
  <c r="GP100" i="68"/>
  <c r="GP102" i="68"/>
  <c r="GP96" i="68"/>
  <c r="GP101" i="68"/>
  <c r="GF110" i="68"/>
  <c r="GP99" i="68"/>
  <c r="GQ99" i="68" s="1"/>
  <c r="GP105" i="68"/>
  <c r="GZ69" i="75"/>
  <c r="GZ77" i="75" s="1"/>
  <c r="GN81" i="75" s="1"/>
  <c r="GW81" i="75" s="1"/>
  <c r="GZ70" i="75"/>
  <c r="GY74" i="75"/>
  <c r="GZ73" i="75"/>
  <c r="GY72" i="75"/>
  <c r="GY77" i="75" s="1"/>
  <c r="GR100" i="75"/>
  <c r="GQ100" i="75"/>
  <c r="GR102" i="75"/>
  <c r="GQ102" i="75"/>
  <c r="GH119" i="75"/>
  <c r="GD119" i="75"/>
  <c r="FZ119" i="75"/>
  <c r="GB119" i="75" s="1"/>
  <c r="GF119" i="75" s="1"/>
  <c r="GH116" i="75"/>
  <c r="FZ116" i="75"/>
  <c r="GB116" i="75" s="1"/>
  <c r="GF116" i="75" s="1"/>
  <c r="GD116" i="75"/>
  <c r="GR99" i="75"/>
  <c r="GQ99" i="75"/>
  <c r="FZ117" i="75"/>
  <c r="GD117" i="75"/>
  <c r="GH117" i="75"/>
  <c r="GH118" i="75"/>
  <c r="FZ118" i="75"/>
  <c r="GB118" i="75" s="1"/>
  <c r="GF118" i="75" s="1"/>
  <c r="GD118" i="75"/>
  <c r="GQ104" i="75"/>
  <c r="GS104" i="75" s="1"/>
  <c r="GR104" i="75"/>
  <c r="GR101" i="75"/>
  <c r="GQ101" i="75"/>
  <c r="GR105" i="75"/>
  <c r="GQ105" i="75"/>
  <c r="GR96" i="75"/>
  <c r="GQ96" i="75"/>
  <c r="GR97" i="75"/>
  <c r="GQ97" i="75"/>
  <c r="GR103" i="75"/>
  <c r="GQ103" i="75"/>
  <c r="GR98" i="75"/>
  <c r="GS98" i="75" s="1"/>
  <c r="GQ98" i="75"/>
  <c r="HA17" i="74"/>
  <c r="GW10" i="74"/>
  <c r="GV10" i="74"/>
  <c r="GW9" i="74"/>
  <c r="GV9" i="74"/>
  <c r="GW14" i="74"/>
  <c r="GV14" i="74"/>
  <c r="GV13" i="74"/>
  <c r="GW13" i="74"/>
  <c r="GV8" i="74"/>
  <c r="GW8" i="74"/>
  <c r="GW17" i="74" s="1"/>
  <c r="GS18" i="74" s="1"/>
  <c r="GV11" i="74"/>
  <c r="GW11" i="74"/>
  <c r="GW15" i="74"/>
  <c r="GV15" i="74"/>
  <c r="GR99" i="68"/>
  <c r="GQ105" i="68"/>
  <c r="GR105" i="68"/>
  <c r="GT105" i="68" s="1"/>
  <c r="GU105" i="68" s="1"/>
  <c r="GV105" i="68" s="1"/>
  <c r="GQ103" i="68"/>
  <c r="GR103" i="68"/>
  <c r="GD119" i="68"/>
  <c r="GA119" i="68"/>
  <c r="GE119" i="68" s="1"/>
  <c r="FZ119" i="68"/>
  <c r="GB119" i="68" s="1"/>
  <c r="GF119" i="68" s="1"/>
  <c r="GD117" i="68"/>
  <c r="FZ117" i="68"/>
  <c r="GR98" i="68"/>
  <c r="GQ98" i="68"/>
  <c r="GR104" i="68"/>
  <c r="GQ104" i="68"/>
  <c r="GD116" i="68"/>
  <c r="FZ116" i="68"/>
  <c r="FZ118" i="68"/>
  <c r="GD118" i="68"/>
  <c r="GR97" i="68"/>
  <c r="GQ97" i="68"/>
  <c r="GQ100" i="68"/>
  <c r="GS100" i="68" s="1"/>
  <c r="GR100" i="68"/>
  <c r="GR102" i="68"/>
  <c r="GQ102" i="68"/>
  <c r="GQ96" i="68"/>
  <c r="GR96" i="68"/>
  <c r="GR101" i="68"/>
  <c r="GQ101" i="68"/>
  <c r="GW105" i="74"/>
  <c r="GX17" i="75"/>
  <c r="GP21" i="75" s="1"/>
  <c r="GQ21" i="75" s="1"/>
  <c r="GZ17" i="75"/>
  <c r="GN21" i="75" s="1"/>
  <c r="GY17" i="75"/>
  <c r="GX42" i="75"/>
  <c r="GX38" i="75"/>
  <c r="GZ39" i="75"/>
  <c r="GZ46" i="75"/>
  <c r="GX39" i="75"/>
  <c r="GZ37" i="75"/>
  <c r="GZ38" i="75"/>
  <c r="GX37" i="75"/>
  <c r="GX46" i="75"/>
  <c r="GZ40" i="75"/>
  <c r="GX45" i="75"/>
  <c r="GZ43" i="75"/>
  <c r="GZ41" i="75"/>
  <c r="GZ44" i="75"/>
  <c r="GZ42" i="75"/>
  <c r="GX43" i="75"/>
  <c r="GX41" i="75"/>
  <c r="GZ45" i="75"/>
  <c r="GX44" i="75"/>
  <c r="GX40" i="75"/>
  <c r="GQ81" i="75"/>
  <c r="GY47" i="75"/>
  <c r="GJ58" i="68"/>
  <c r="GT10" i="68"/>
  <c r="GU10" i="68" s="1"/>
  <c r="GJ57" i="68"/>
  <c r="GV8" i="68"/>
  <c r="GW8" i="68"/>
  <c r="GI89" i="68"/>
  <c r="GL89" i="68" s="1"/>
  <c r="GI118" i="68"/>
  <c r="GK118" i="68" s="1"/>
  <c r="GA29" i="68"/>
  <c r="GE29" i="68" s="1"/>
  <c r="HB67" i="68"/>
  <c r="HC67" i="68" s="1"/>
  <c r="GT81" i="68"/>
  <c r="HA67" i="68"/>
  <c r="GR37" i="68"/>
  <c r="GT37" i="68" s="1"/>
  <c r="GU37" i="68" s="1"/>
  <c r="GQ37" i="68"/>
  <c r="HB14" i="68"/>
  <c r="HC14" i="68" s="1"/>
  <c r="HA14" i="68"/>
  <c r="HB11" i="68"/>
  <c r="HC11" i="68" s="1"/>
  <c r="HA11" i="68"/>
  <c r="GA89" i="68"/>
  <c r="GE89" i="68" s="1"/>
  <c r="HB8" i="68"/>
  <c r="HC8" i="68" s="1"/>
  <c r="HA8" i="68"/>
  <c r="GI87" i="68"/>
  <c r="GL87" i="68" s="1"/>
  <c r="GJ116" i="68"/>
  <c r="GJ89" i="68"/>
  <c r="GK89" i="68"/>
  <c r="GJ118" i="68"/>
  <c r="GS75" i="68"/>
  <c r="HB75" i="68"/>
  <c r="HC75" i="68" s="1"/>
  <c r="HA75" i="68"/>
  <c r="GT67" i="68"/>
  <c r="GU67" i="68" s="1"/>
  <c r="GA57" i="68"/>
  <c r="GE57" i="68" s="1"/>
  <c r="GB57" i="68"/>
  <c r="GF57" i="68" s="1"/>
  <c r="GD57" i="68"/>
  <c r="FZ57" i="68"/>
  <c r="GI57" i="68" s="1"/>
  <c r="GQ38" i="68"/>
  <c r="GR38" i="68"/>
  <c r="GT38" i="68" s="1"/>
  <c r="GU38" i="68" s="1"/>
  <c r="GR40" i="68"/>
  <c r="GQ40" i="68"/>
  <c r="GS40" i="68" s="1"/>
  <c r="GS14" i="68"/>
  <c r="GB30" i="68"/>
  <c r="GF30" i="68" s="1"/>
  <c r="GI90" i="68"/>
  <c r="GK90" i="68" s="1"/>
  <c r="GI119" i="68"/>
  <c r="GL119" i="68" s="1"/>
  <c r="GJ119" i="68"/>
  <c r="GT69" i="68"/>
  <c r="GU69" i="68" s="1"/>
  <c r="GT73" i="68"/>
  <c r="GU73" i="68" s="1"/>
  <c r="HB74" i="68"/>
  <c r="HC74" i="68" s="1"/>
  <c r="HA74" i="68"/>
  <c r="HB12" i="68"/>
  <c r="HC12" i="68" s="1"/>
  <c r="HA12" i="68"/>
  <c r="GT21" i="68"/>
  <c r="HB7" i="68"/>
  <c r="HC7" i="68" s="1"/>
  <c r="HA7" i="68"/>
  <c r="GS76" i="68"/>
  <c r="HB76" i="68"/>
  <c r="HC76" i="68" s="1"/>
  <c r="HA76" i="68"/>
  <c r="GT70" i="68"/>
  <c r="GU70" i="68" s="1"/>
  <c r="GT13" i="68"/>
  <c r="GU13" i="68" s="1"/>
  <c r="HB9" i="68"/>
  <c r="HC9" i="68" s="1"/>
  <c r="HA9" i="68"/>
  <c r="GV75" i="68"/>
  <c r="GW75" i="68"/>
  <c r="GA60" i="68"/>
  <c r="GE60" i="68" s="1"/>
  <c r="GD60" i="68"/>
  <c r="FZ60" i="68"/>
  <c r="GI60" i="68" s="1"/>
  <c r="GK60" i="68" s="1"/>
  <c r="GA58" i="68"/>
  <c r="GE58" i="68" s="1"/>
  <c r="GB58" i="68"/>
  <c r="GF58" i="68" s="1"/>
  <c r="GD58" i="68"/>
  <c r="FZ58" i="68"/>
  <c r="GR46" i="68"/>
  <c r="GT46" i="68" s="1"/>
  <c r="GU46" i="68" s="1"/>
  <c r="GQ46" i="68"/>
  <c r="GS46" i="68" s="1"/>
  <c r="GQ45" i="68"/>
  <c r="GS45" i="68"/>
  <c r="GR45" i="68"/>
  <c r="GT45" i="68" s="1"/>
  <c r="GU45" i="68" s="1"/>
  <c r="GT72" i="68"/>
  <c r="GU72" i="68" s="1"/>
  <c r="GS11" i="68"/>
  <c r="GW11" i="68" s="1"/>
  <c r="GH60" i="68"/>
  <c r="HB69" i="68"/>
  <c r="HC69" i="68" s="1"/>
  <c r="HA69" i="68"/>
  <c r="HA68" i="68"/>
  <c r="HB68" i="68"/>
  <c r="HC68" i="68" s="1"/>
  <c r="HB73" i="68"/>
  <c r="HC73" i="68" s="1"/>
  <c r="HA73" i="68"/>
  <c r="GT16" i="68"/>
  <c r="GU16" i="68" s="1"/>
  <c r="GV12" i="68"/>
  <c r="GA28" i="68"/>
  <c r="GE28" i="68" s="1"/>
  <c r="GI117" i="68"/>
  <c r="GK117" i="68" s="1"/>
  <c r="GI88" i="68"/>
  <c r="GK88" i="68" s="1"/>
  <c r="GI58" i="68"/>
  <c r="GK58" i="68" s="1"/>
  <c r="GS71" i="68"/>
  <c r="GW71" i="68" s="1"/>
  <c r="GS70" i="68"/>
  <c r="HB70" i="68"/>
  <c r="HC70" i="68" s="1"/>
  <c r="HA70" i="68"/>
  <c r="GB90" i="68"/>
  <c r="GF90" i="68" s="1"/>
  <c r="HB13" i="68"/>
  <c r="HC13" i="68" s="1"/>
  <c r="HA13" i="68"/>
  <c r="HB15" i="68"/>
  <c r="HC15" i="68" s="1"/>
  <c r="HA15" i="68"/>
  <c r="HB10" i="68"/>
  <c r="HC10" i="68" s="1"/>
  <c r="HA10" i="68"/>
  <c r="GV11" i="68"/>
  <c r="GV68" i="68"/>
  <c r="GW68" i="68"/>
  <c r="HB16" i="68"/>
  <c r="HC16" i="68" s="1"/>
  <c r="HA16" i="68"/>
  <c r="GJ117" i="68"/>
  <c r="GV71" i="68"/>
  <c r="GT15" i="68"/>
  <c r="GU15" i="68" s="1"/>
  <c r="GK87" i="68"/>
  <c r="GJ87" i="68"/>
  <c r="GJ59" i="68"/>
  <c r="GD59" i="68"/>
  <c r="FZ59" i="68"/>
  <c r="GI59" i="68" s="1"/>
  <c r="GQ39" i="68"/>
  <c r="GR39" i="68"/>
  <c r="GQ42" i="68"/>
  <c r="GR42" i="68"/>
  <c r="GT42" i="68" s="1"/>
  <c r="GU42" i="68" s="1"/>
  <c r="GS42" i="68"/>
  <c r="GR41" i="68"/>
  <c r="GQ41" i="68"/>
  <c r="GS41" i="68" s="1"/>
  <c r="HB72" i="68"/>
  <c r="HC72" i="68" s="1"/>
  <c r="HA72" i="68"/>
  <c r="GW14" i="68"/>
  <c r="GV14" i="68"/>
  <c r="GJ90" i="68"/>
  <c r="GL90" i="68"/>
  <c r="GQ43" i="68"/>
  <c r="GR43" i="68"/>
  <c r="GT43" i="68" s="1"/>
  <c r="GU43" i="68" s="1"/>
  <c r="GS43" i="68"/>
  <c r="GR44" i="68"/>
  <c r="GT44" i="68" s="1"/>
  <c r="GU44" i="68" s="1"/>
  <c r="GQ44" i="68"/>
  <c r="GV74" i="68"/>
  <c r="GW74" i="68"/>
  <c r="GV7" i="68"/>
  <c r="GJ88" i="68"/>
  <c r="GL88" i="68"/>
  <c r="GT76" i="68"/>
  <c r="GU76" i="68" s="1"/>
  <c r="HB71" i="68"/>
  <c r="HC71" i="68" s="1"/>
  <c r="HA71" i="68"/>
  <c r="GS13" i="68"/>
  <c r="GT9" i="68"/>
  <c r="GU9" i="68" s="1"/>
  <c r="GU17" i="68" s="1"/>
  <c r="GS15" i="68"/>
  <c r="GW71" i="74"/>
  <c r="GV71" i="74"/>
  <c r="GV103" i="74"/>
  <c r="GW103" i="74"/>
  <c r="GU81" i="74"/>
  <c r="GV81" i="74"/>
  <c r="GW43" i="74"/>
  <c r="GV43" i="74"/>
  <c r="GV46" i="74"/>
  <c r="GW46" i="74"/>
  <c r="HA106" i="74"/>
  <c r="GW102" i="74"/>
  <c r="GV102" i="74"/>
  <c r="GV67" i="74"/>
  <c r="GW67" i="74"/>
  <c r="GU77" i="74"/>
  <c r="GW37" i="74"/>
  <c r="GV37" i="74"/>
  <c r="GU47" i="74"/>
  <c r="GV101" i="74"/>
  <c r="GW101" i="74"/>
  <c r="HA47" i="74"/>
  <c r="GV76" i="74"/>
  <c r="GW76" i="74"/>
  <c r="GW98" i="74"/>
  <c r="GV98" i="74"/>
  <c r="GW39" i="74"/>
  <c r="GV39" i="74"/>
  <c r="GW42" i="74"/>
  <c r="GV96" i="74"/>
  <c r="GW96" i="74"/>
  <c r="GU106" i="74"/>
  <c r="GV75" i="74"/>
  <c r="GW75" i="74"/>
  <c r="GT103" i="68" l="1"/>
  <c r="GU103" i="68" s="1"/>
  <c r="GV103" i="68" s="1"/>
  <c r="GS100" i="75"/>
  <c r="GS103" i="75"/>
  <c r="GT102" i="75"/>
  <c r="GU102" i="75" s="1"/>
  <c r="GS105" i="75"/>
  <c r="GT96" i="75"/>
  <c r="GU96" i="75" s="1"/>
  <c r="GS101" i="75"/>
  <c r="GT99" i="75"/>
  <c r="GU99" i="75" s="1"/>
  <c r="GV99" i="75" s="1"/>
  <c r="GS97" i="75"/>
  <c r="GS102" i="75"/>
  <c r="GT98" i="75"/>
  <c r="GU98" i="75" s="1"/>
  <c r="GT110" i="75"/>
  <c r="HB96" i="75"/>
  <c r="HC96" i="75" s="1"/>
  <c r="HA96" i="75"/>
  <c r="GT105" i="75"/>
  <c r="GU105" i="75" s="1"/>
  <c r="GJ117" i="75"/>
  <c r="HA99" i="75"/>
  <c r="HB99" i="75"/>
  <c r="HC99" i="75" s="1"/>
  <c r="GA116" i="75"/>
  <c r="GE116" i="75" s="1"/>
  <c r="GI116" i="75"/>
  <c r="GL116" i="75" s="1"/>
  <c r="GV102" i="75"/>
  <c r="HB97" i="75"/>
  <c r="HC97" i="75" s="1"/>
  <c r="HA97" i="75"/>
  <c r="GV96" i="75"/>
  <c r="GT104" i="75"/>
  <c r="GU104" i="75" s="1"/>
  <c r="GA118" i="75"/>
  <c r="GE118" i="75" s="1"/>
  <c r="GI118" i="75"/>
  <c r="GL118" i="75" s="1"/>
  <c r="GJ116" i="75"/>
  <c r="GJ119" i="75"/>
  <c r="GW98" i="75"/>
  <c r="HB104" i="75"/>
  <c r="HC104" i="75" s="1"/>
  <c r="HA104" i="75"/>
  <c r="GB117" i="75"/>
  <c r="GF117" i="75" s="1"/>
  <c r="GI117" i="75"/>
  <c r="GL117" i="75" s="1"/>
  <c r="HA100" i="75"/>
  <c r="HB100" i="75"/>
  <c r="HC100" i="75" s="1"/>
  <c r="HB103" i="75"/>
  <c r="HC103" i="75" s="1"/>
  <c r="HA103" i="75"/>
  <c r="GT97" i="75"/>
  <c r="GU97" i="75" s="1"/>
  <c r="HA101" i="75"/>
  <c r="HB101" i="75"/>
  <c r="HC101" i="75" s="1"/>
  <c r="GJ118" i="75"/>
  <c r="GK118" i="75"/>
  <c r="HA98" i="75"/>
  <c r="HB98" i="75"/>
  <c r="HC98" i="75" s="1"/>
  <c r="GT103" i="75"/>
  <c r="GU103" i="75" s="1"/>
  <c r="GS96" i="75"/>
  <c r="HB105" i="75"/>
  <c r="HC105" i="75" s="1"/>
  <c r="HA105" i="75"/>
  <c r="GT101" i="75"/>
  <c r="GU101" i="75" s="1"/>
  <c r="GA117" i="75"/>
  <c r="GE117" i="75" s="1"/>
  <c r="GS99" i="75"/>
  <c r="GA119" i="75"/>
  <c r="GE119" i="75" s="1"/>
  <c r="GI119" i="75"/>
  <c r="GK119" i="75" s="1"/>
  <c r="HB102" i="75"/>
  <c r="HC102" i="75" s="1"/>
  <c r="HA102" i="75"/>
  <c r="GT100" i="75"/>
  <c r="GU100" i="75" s="1"/>
  <c r="GY16" i="74"/>
  <c r="GY12" i="74"/>
  <c r="GY10" i="74"/>
  <c r="GY11" i="74"/>
  <c r="GY14" i="74"/>
  <c r="GY13" i="74"/>
  <c r="GY9" i="74"/>
  <c r="GY7" i="74"/>
  <c r="GY15" i="74"/>
  <c r="GY8" i="74"/>
  <c r="GV17" i="74"/>
  <c r="GO18" i="74" s="1"/>
  <c r="GU21" i="74"/>
  <c r="GV21" i="74"/>
  <c r="HB102" i="68"/>
  <c r="HC102" i="68" s="1"/>
  <c r="HA102" i="68"/>
  <c r="GA116" i="68"/>
  <c r="GE116" i="68" s="1"/>
  <c r="GB116" i="68"/>
  <c r="GF116" i="68" s="1"/>
  <c r="GS103" i="68"/>
  <c r="GW103" i="68" s="1"/>
  <c r="HA103" i="68"/>
  <c r="HB103" i="68"/>
  <c r="HC103" i="68" s="1"/>
  <c r="GT99" i="68"/>
  <c r="GU99" i="68" s="1"/>
  <c r="GS102" i="68"/>
  <c r="GS97" i="68"/>
  <c r="HA97" i="68"/>
  <c r="HB97" i="68"/>
  <c r="HC97" i="68" s="1"/>
  <c r="HA98" i="68"/>
  <c r="GS98" i="68"/>
  <c r="HB98" i="68"/>
  <c r="HC98" i="68" s="1"/>
  <c r="GT101" i="68"/>
  <c r="GU101" i="68" s="1"/>
  <c r="GT102" i="68"/>
  <c r="GU102" i="68" s="1"/>
  <c r="GT97" i="68"/>
  <c r="GU97" i="68" s="1"/>
  <c r="GT98" i="68"/>
  <c r="GU98" i="68" s="1"/>
  <c r="GT96" i="68"/>
  <c r="GU96" i="68" s="1"/>
  <c r="GT100" i="68"/>
  <c r="GU100" i="68" s="1"/>
  <c r="HB104" i="68"/>
  <c r="HC104" i="68" s="1"/>
  <c r="HA104" i="68"/>
  <c r="GA117" i="68"/>
  <c r="GE117" i="68" s="1"/>
  <c r="GB117" i="68"/>
  <c r="GF117" i="68" s="1"/>
  <c r="HB105" i="68"/>
  <c r="HC105" i="68" s="1"/>
  <c r="GS105" i="68"/>
  <c r="GW105" i="68" s="1"/>
  <c r="HA105" i="68"/>
  <c r="HA101" i="68"/>
  <c r="HB101" i="68"/>
  <c r="HC101" i="68" s="1"/>
  <c r="GI116" i="68"/>
  <c r="GL116" i="68" s="1"/>
  <c r="HA96" i="68"/>
  <c r="HB96" i="68"/>
  <c r="HC96" i="68" s="1"/>
  <c r="GT110" i="68"/>
  <c r="GS96" i="68"/>
  <c r="HB100" i="68"/>
  <c r="HC100" i="68" s="1"/>
  <c r="HA100" i="68"/>
  <c r="GA118" i="68"/>
  <c r="GE118" i="68" s="1"/>
  <c r="GB118" i="68"/>
  <c r="GF118" i="68" s="1"/>
  <c r="GS104" i="68"/>
  <c r="GT104" i="68"/>
  <c r="GU104" i="68" s="1"/>
  <c r="HA99" i="68"/>
  <c r="GS99" i="68"/>
  <c r="HB99" i="68"/>
  <c r="HC99" i="68" s="1"/>
  <c r="GS101" i="68"/>
  <c r="GL118" i="68"/>
  <c r="GL117" i="68"/>
  <c r="GK116" i="68"/>
  <c r="GR21" i="75"/>
  <c r="GY81" i="75"/>
  <c r="GZ81" i="75" s="1"/>
  <c r="GO21" i="75"/>
  <c r="GX47" i="75"/>
  <c r="GP51" i="75" s="1"/>
  <c r="GW21" i="75"/>
  <c r="GZ47" i="75"/>
  <c r="GN51" i="75" s="1"/>
  <c r="GR81" i="75"/>
  <c r="GO81" i="75"/>
  <c r="GL57" i="68"/>
  <c r="GK57" i="68"/>
  <c r="GK59" i="68"/>
  <c r="GL59" i="68"/>
  <c r="GW42" i="68"/>
  <c r="GV42" i="68"/>
  <c r="GW16" i="68"/>
  <c r="GV16" i="68"/>
  <c r="GW46" i="68"/>
  <c r="GV46" i="68"/>
  <c r="GS44" i="68"/>
  <c r="HB44" i="68"/>
  <c r="HC44" i="68" s="1"/>
  <c r="HA44" i="68"/>
  <c r="HB43" i="68"/>
  <c r="HC43" i="68" s="1"/>
  <c r="HA43" i="68"/>
  <c r="HB42" i="68"/>
  <c r="HC42" i="68" s="1"/>
  <c r="HA42" i="68"/>
  <c r="GA59" i="68"/>
  <c r="GE59" i="68" s="1"/>
  <c r="HB45" i="68"/>
  <c r="HC45" i="68" s="1"/>
  <c r="HA45" i="68"/>
  <c r="HB38" i="68"/>
  <c r="HC38" i="68" s="1"/>
  <c r="HA38" i="68"/>
  <c r="GT51" i="68"/>
  <c r="HB37" i="68"/>
  <c r="HC37" i="68" s="1"/>
  <c r="HA37" i="68"/>
  <c r="GS39" i="68"/>
  <c r="HB39" i="68"/>
  <c r="HC39" i="68" s="1"/>
  <c r="HA39" i="68"/>
  <c r="GV76" i="68"/>
  <c r="GW76" i="68"/>
  <c r="GW15" i="68"/>
  <c r="GV15" i="68"/>
  <c r="GV44" i="68"/>
  <c r="GW44" i="68"/>
  <c r="GT41" i="68"/>
  <c r="GU41" i="68" s="1"/>
  <c r="GT39" i="68"/>
  <c r="GU39" i="68" s="1"/>
  <c r="GB59" i="68"/>
  <c r="GF59" i="68" s="1"/>
  <c r="GV72" i="68"/>
  <c r="GW72" i="68"/>
  <c r="GB60" i="68"/>
  <c r="GF60" i="68" s="1"/>
  <c r="GK119" i="68"/>
  <c r="GU77" i="68"/>
  <c r="GV67" i="68"/>
  <c r="GW67" i="68"/>
  <c r="GW77" i="68" s="1"/>
  <c r="GS78" i="68" s="1"/>
  <c r="GS37" i="68"/>
  <c r="GW37" i="68" s="1"/>
  <c r="GL58" i="68"/>
  <c r="GW9" i="68"/>
  <c r="GW17" i="68" s="1"/>
  <c r="GS18" i="68" s="1"/>
  <c r="GY16" i="68" s="1"/>
  <c r="GV9" i="68"/>
  <c r="GJ60" i="68"/>
  <c r="GL60" i="68"/>
  <c r="GW45" i="68"/>
  <c r="GV45" i="68"/>
  <c r="HB46" i="68"/>
  <c r="HC46" i="68" s="1"/>
  <c r="HA46" i="68"/>
  <c r="GV73" i="68"/>
  <c r="GW73" i="68"/>
  <c r="GS38" i="68"/>
  <c r="GV37" i="68"/>
  <c r="GU47" i="68"/>
  <c r="GV43" i="68"/>
  <c r="GW43" i="68"/>
  <c r="HB41" i="68"/>
  <c r="HC41" i="68" s="1"/>
  <c r="HA41" i="68"/>
  <c r="GW13" i="68"/>
  <c r="GV13" i="68"/>
  <c r="GY13" i="68"/>
  <c r="GV70" i="68"/>
  <c r="GW70" i="68"/>
  <c r="HA17" i="68"/>
  <c r="GV69" i="68"/>
  <c r="GW69" i="68"/>
  <c r="GT40" i="68"/>
  <c r="GU40" i="68" s="1"/>
  <c r="HB40" i="68"/>
  <c r="HC40" i="68" s="1"/>
  <c r="HA40" i="68"/>
  <c r="GW38" i="68"/>
  <c r="GV38" i="68"/>
  <c r="HA77" i="68"/>
  <c r="GV10" i="68"/>
  <c r="GW10" i="68"/>
  <c r="GY10" i="68"/>
  <c r="GW106" i="74"/>
  <c r="GS107" i="74" s="1"/>
  <c r="GV106" i="74"/>
  <c r="GO107" i="74" s="1"/>
  <c r="GV47" i="74"/>
  <c r="GO48" i="74" s="1"/>
  <c r="GW47" i="74"/>
  <c r="GS48" i="74" s="1"/>
  <c r="GU51" i="74"/>
  <c r="GV51" i="74"/>
  <c r="GW77" i="74"/>
  <c r="GS78" i="74" s="1"/>
  <c r="GV77" i="74"/>
  <c r="GO78" i="74" s="1"/>
  <c r="GV110" i="74"/>
  <c r="GU110" i="74"/>
  <c r="GW102" i="75" l="1"/>
  <c r="GK117" i="75"/>
  <c r="GL119" i="75"/>
  <c r="GW99" i="75"/>
  <c r="GV104" i="75"/>
  <c r="GW104" i="75"/>
  <c r="GW96" i="75"/>
  <c r="GW97" i="75"/>
  <c r="GV97" i="75"/>
  <c r="GK116" i="75"/>
  <c r="GU106" i="75"/>
  <c r="GV100" i="75"/>
  <c r="GW100" i="75"/>
  <c r="GV101" i="75"/>
  <c r="GW101" i="75"/>
  <c r="GV103" i="75"/>
  <c r="GW103" i="75"/>
  <c r="GW105" i="75"/>
  <c r="GV105" i="75"/>
  <c r="GV98" i="75"/>
  <c r="HA106" i="75"/>
  <c r="GZ16" i="74"/>
  <c r="GX16" i="74"/>
  <c r="GZ12" i="74"/>
  <c r="GX7" i="74"/>
  <c r="GX12" i="74"/>
  <c r="GZ7" i="74"/>
  <c r="GX14" i="74"/>
  <c r="GX8" i="74"/>
  <c r="GZ15" i="74"/>
  <c r="GX10" i="74"/>
  <c r="GX9" i="74"/>
  <c r="GX11" i="74"/>
  <c r="GX15" i="74"/>
  <c r="GZ10" i="74"/>
  <c r="GZ13" i="74"/>
  <c r="GZ8" i="74"/>
  <c r="GZ9" i="74"/>
  <c r="GZ14" i="74"/>
  <c r="GX13" i="74"/>
  <c r="GZ11" i="74"/>
  <c r="GY17" i="74"/>
  <c r="HA106" i="68"/>
  <c r="GW96" i="68"/>
  <c r="GU106" i="68"/>
  <c r="GV96" i="68"/>
  <c r="GW101" i="68"/>
  <c r="GV101" i="68"/>
  <c r="GV99" i="68"/>
  <c r="GW99" i="68"/>
  <c r="GV98" i="68"/>
  <c r="GW98" i="68"/>
  <c r="GW97" i="68"/>
  <c r="GV97" i="68"/>
  <c r="GV104" i="68"/>
  <c r="GW104" i="68"/>
  <c r="GV100" i="68"/>
  <c r="GW100" i="68"/>
  <c r="GV102" i="68"/>
  <c r="GW102" i="68"/>
  <c r="GR51" i="75"/>
  <c r="GO51" i="75"/>
  <c r="GQ51" i="75"/>
  <c r="GW51" i="75"/>
  <c r="GY51" i="75"/>
  <c r="GZ51" i="75" s="1"/>
  <c r="HG76" i="75"/>
  <c r="HG68" i="75"/>
  <c r="HG67" i="75"/>
  <c r="HG72" i="75"/>
  <c r="HG69" i="75"/>
  <c r="HG71" i="75"/>
  <c r="HG75" i="75"/>
  <c r="HG70" i="75"/>
  <c r="HG74" i="75"/>
  <c r="HG73" i="75"/>
  <c r="GP89" i="75"/>
  <c r="GS81" i="75"/>
  <c r="GP87" i="75"/>
  <c r="GP90" i="75"/>
  <c r="GP88" i="75"/>
  <c r="HG10" i="75"/>
  <c r="HG12" i="75"/>
  <c r="HG9" i="75"/>
  <c r="HG14" i="75"/>
  <c r="HG8" i="75"/>
  <c r="HG11" i="75"/>
  <c r="HG7" i="75"/>
  <c r="HG15" i="75"/>
  <c r="HG16" i="75"/>
  <c r="HG13" i="75"/>
  <c r="GP27" i="75"/>
  <c r="GS21" i="75"/>
  <c r="GP30" i="75"/>
  <c r="GP29" i="75"/>
  <c r="GP28" i="75"/>
  <c r="HF77" i="68"/>
  <c r="GY75" i="68"/>
  <c r="GY68" i="68"/>
  <c r="GY71" i="68"/>
  <c r="GY74" i="68"/>
  <c r="GY72" i="68"/>
  <c r="GY67" i="68"/>
  <c r="GY70" i="68"/>
  <c r="GY69" i="68"/>
  <c r="GY73" i="68"/>
  <c r="GY76" i="68"/>
  <c r="GY12" i="68"/>
  <c r="GY11" i="68"/>
  <c r="GY8" i="68"/>
  <c r="GY7" i="68"/>
  <c r="GY14" i="68"/>
  <c r="GV21" i="68"/>
  <c r="GU21" i="68"/>
  <c r="GW39" i="68"/>
  <c r="GW47" i="68" s="1"/>
  <c r="GS48" i="68" s="1"/>
  <c r="GV39" i="68"/>
  <c r="GV47" i="68" s="1"/>
  <c r="GO48" i="68" s="1"/>
  <c r="GV77" i="68"/>
  <c r="GO78" i="68" s="1"/>
  <c r="GV17" i="68"/>
  <c r="GO18" i="68" s="1"/>
  <c r="GW41" i="68"/>
  <c r="GV41" i="68"/>
  <c r="GY15" i="68"/>
  <c r="HA47" i="68"/>
  <c r="GY9" i="68"/>
  <c r="GV81" i="68"/>
  <c r="GU81" i="68"/>
  <c r="GW40" i="68"/>
  <c r="GV40" i="68"/>
  <c r="HF47" i="74"/>
  <c r="GY40" i="74"/>
  <c r="GY38" i="74"/>
  <c r="GY44" i="74"/>
  <c r="GY45" i="74"/>
  <c r="GY42" i="74"/>
  <c r="GY41" i="74"/>
  <c r="GY43" i="74"/>
  <c r="GY46" i="74"/>
  <c r="GY39" i="74"/>
  <c r="GY37" i="74"/>
  <c r="GX70" i="74"/>
  <c r="GX74" i="74"/>
  <c r="GZ72" i="74"/>
  <c r="GZ73" i="74"/>
  <c r="GZ74" i="74"/>
  <c r="GZ68" i="74"/>
  <c r="GX72" i="74"/>
  <c r="GX73" i="74"/>
  <c r="GZ70" i="74"/>
  <c r="GX69" i="74"/>
  <c r="GZ69" i="74"/>
  <c r="GX68" i="74"/>
  <c r="GX75" i="74"/>
  <c r="GZ71" i="74"/>
  <c r="GX71" i="74"/>
  <c r="GX67" i="74"/>
  <c r="GX76" i="74"/>
  <c r="GZ75" i="74"/>
  <c r="GZ67" i="74"/>
  <c r="GZ76" i="74"/>
  <c r="GZ38" i="74"/>
  <c r="GX41" i="74"/>
  <c r="GX44" i="74"/>
  <c r="GX42" i="74"/>
  <c r="GZ44" i="74"/>
  <c r="GZ42" i="74"/>
  <c r="GX38" i="74"/>
  <c r="GZ41" i="74"/>
  <c r="GX40" i="74"/>
  <c r="GZ40" i="74"/>
  <c r="GX45" i="74"/>
  <c r="GZ45" i="74"/>
  <c r="GX37" i="74"/>
  <c r="GX43" i="74"/>
  <c r="GX46" i="74"/>
  <c r="GZ37" i="74"/>
  <c r="GZ46" i="74"/>
  <c r="GZ43" i="74"/>
  <c r="GZ39" i="74"/>
  <c r="GX39" i="74"/>
  <c r="HF77" i="74"/>
  <c r="GY70" i="74"/>
  <c r="GY68" i="74"/>
  <c r="GY69" i="74"/>
  <c r="GY74" i="74"/>
  <c r="GY72" i="74"/>
  <c r="GY67" i="74"/>
  <c r="GY76" i="74"/>
  <c r="GY75" i="74"/>
  <c r="GY71" i="74"/>
  <c r="GY73" i="74"/>
  <c r="GX104" i="74"/>
  <c r="GX105" i="74"/>
  <c r="GX97" i="74"/>
  <c r="GX99" i="74"/>
  <c r="GX100" i="74"/>
  <c r="GX102" i="74"/>
  <c r="GX98" i="74"/>
  <c r="GX96" i="74"/>
  <c r="GX103" i="74"/>
  <c r="GX101" i="74"/>
  <c r="HF106" i="74"/>
  <c r="GY100" i="74"/>
  <c r="GZ99" i="74"/>
  <c r="GY105" i="74"/>
  <c r="GZ104" i="74"/>
  <c r="GZ105" i="74"/>
  <c r="GY97" i="74"/>
  <c r="GY104" i="74"/>
  <c r="GZ97" i="74"/>
  <c r="GZ100" i="74"/>
  <c r="GY99" i="74"/>
  <c r="GY101" i="74"/>
  <c r="GY102" i="74"/>
  <c r="GY103" i="74"/>
  <c r="GZ103" i="74"/>
  <c r="GZ101" i="74"/>
  <c r="GY98" i="74"/>
  <c r="GY96" i="74"/>
  <c r="GZ102" i="74"/>
  <c r="GZ98" i="74"/>
  <c r="GZ96" i="74"/>
  <c r="GV106" i="75" l="1"/>
  <c r="GO107" i="75" s="1"/>
  <c r="GX98" i="75" s="1"/>
  <c r="GV110" i="75"/>
  <c r="GU110" i="75"/>
  <c r="GW106" i="75"/>
  <c r="GS107" i="75" s="1"/>
  <c r="GZ17" i="74"/>
  <c r="GX17" i="74"/>
  <c r="GP21" i="74" s="1"/>
  <c r="GV106" i="68"/>
  <c r="GO107" i="68" s="1"/>
  <c r="GW106" i="68"/>
  <c r="GS107" i="68" s="1"/>
  <c r="GV110" i="68"/>
  <c r="GU110" i="68"/>
  <c r="HH12" i="75"/>
  <c r="HJ12" i="75" s="1"/>
  <c r="HI12" i="75"/>
  <c r="HK12" i="75" s="1"/>
  <c r="HL12" i="75" s="1"/>
  <c r="HI73" i="75"/>
  <c r="HH73" i="75"/>
  <c r="HH71" i="75"/>
  <c r="HI71" i="75"/>
  <c r="HH68" i="75"/>
  <c r="HI68" i="75"/>
  <c r="HH7" i="75"/>
  <c r="HJ7" i="75" s="1"/>
  <c r="HI7" i="75"/>
  <c r="HK7" i="75" s="1"/>
  <c r="HL7" i="75" s="1"/>
  <c r="HI75" i="75"/>
  <c r="HH75" i="75"/>
  <c r="HH67" i="75"/>
  <c r="HI67" i="75"/>
  <c r="GY59" i="75"/>
  <c r="GY89" i="75"/>
  <c r="GU29" i="75"/>
  <c r="GQ29" i="75"/>
  <c r="HH11" i="75"/>
  <c r="HJ11" i="75" s="1"/>
  <c r="HI11" i="75"/>
  <c r="HK11" i="75" s="1"/>
  <c r="HL11" i="75" s="1"/>
  <c r="GU30" i="75"/>
  <c r="GY90" i="75"/>
  <c r="GQ30" i="75"/>
  <c r="GR30" i="75" s="1"/>
  <c r="GV30" i="75" s="1"/>
  <c r="HH16" i="75"/>
  <c r="HI16" i="75"/>
  <c r="HK16" i="75" s="1"/>
  <c r="HL16" i="75" s="1"/>
  <c r="HH8" i="75"/>
  <c r="HI8" i="75"/>
  <c r="HJ8" i="75"/>
  <c r="HI10" i="75"/>
  <c r="HH10" i="75"/>
  <c r="HJ10" i="75" s="1"/>
  <c r="GU87" i="75"/>
  <c r="GQ87" i="75"/>
  <c r="GR87" i="75" s="1"/>
  <c r="GV87" i="75" s="1"/>
  <c r="HI74" i="75"/>
  <c r="HH74" i="75"/>
  <c r="HI69" i="75"/>
  <c r="HH69" i="75"/>
  <c r="HJ69" i="75" s="1"/>
  <c r="HH76" i="75"/>
  <c r="HI76" i="75"/>
  <c r="HG44" i="75"/>
  <c r="HG42" i="75"/>
  <c r="HG40" i="75"/>
  <c r="HG46" i="75"/>
  <c r="HG43" i="75"/>
  <c r="HG38" i="75"/>
  <c r="HG41" i="75"/>
  <c r="HG39" i="75"/>
  <c r="HG37" i="75"/>
  <c r="HG45" i="75"/>
  <c r="GS51" i="75"/>
  <c r="GP59" i="75"/>
  <c r="GP60" i="75"/>
  <c r="GP58" i="75"/>
  <c r="GY58" i="75" s="1"/>
  <c r="GP57" i="75"/>
  <c r="GY57" i="75" s="1"/>
  <c r="GY88" i="75"/>
  <c r="GU28" i="75"/>
  <c r="GR28" i="75"/>
  <c r="GV28" i="75" s="1"/>
  <c r="GQ28" i="75"/>
  <c r="GS28" i="75" s="1"/>
  <c r="GW28" i="75" s="1"/>
  <c r="GY87" i="75"/>
  <c r="GU27" i="75"/>
  <c r="GR27" i="75"/>
  <c r="GV27" i="75" s="1"/>
  <c r="GQ27" i="75"/>
  <c r="HI9" i="75"/>
  <c r="HK9" i="75" s="1"/>
  <c r="HL9" i="75" s="1"/>
  <c r="HH9" i="75"/>
  <c r="GU88" i="75"/>
  <c r="GQ88" i="75"/>
  <c r="GZ88" i="75" s="1"/>
  <c r="GU89" i="75"/>
  <c r="GQ89" i="75"/>
  <c r="GZ89" i="75" s="1"/>
  <c r="HI13" i="75"/>
  <c r="HK13" i="75" s="1"/>
  <c r="HL13" i="75" s="1"/>
  <c r="HH13" i="75"/>
  <c r="GU90" i="75"/>
  <c r="GQ90" i="75"/>
  <c r="GS90" i="75" s="1"/>
  <c r="GW90" i="75" s="1"/>
  <c r="HH15" i="75"/>
  <c r="HI15" i="75"/>
  <c r="HJ15" i="75"/>
  <c r="HH14" i="75"/>
  <c r="HI14" i="75"/>
  <c r="HK14" i="75" s="1"/>
  <c r="HL14" i="75" s="1"/>
  <c r="HH70" i="75"/>
  <c r="HI70" i="75"/>
  <c r="HH72" i="75"/>
  <c r="HI72" i="75"/>
  <c r="GY42" i="68"/>
  <c r="HF47" i="68"/>
  <c r="GY45" i="68"/>
  <c r="GY43" i="68"/>
  <c r="GY46" i="68"/>
  <c r="GY44" i="68"/>
  <c r="GY38" i="68"/>
  <c r="GY39" i="68"/>
  <c r="GY41" i="68"/>
  <c r="GY37" i="68"/>
  <c r="GY40" i="68"/>
  <c r="GX42" i="68"/>
  <c r="GZ46" i="68"/>
  <c r="GZ44" i="68"/>
  <c r="GZ45" i="68"/>
  <c r="GZ43" i="68"/>
  <c r="GZ38" i="68"/>
  <c r="GX46" i="68"/>
  <c r="GX43" i="68"/>
  <c r="GX45" i="68"/>
  <c r="GX37" i="68"/>
  <c r="GZ37" i="68"/>
  <c r="GX38" i="68"/>
  <c r="GZ42" i="68"/>
  <c r="GX44" i="68"/>
  <c r="GX40" i="68"/>
  <c r="GX39" i="68"/>
  <c r="GZ41" i="68"/>
  <c r="GX41" i="68"/>
  <c r="GZ40" i="68"/>
  <c r="GZ39" i="68"/>
  <c r="GV51" i="68"/>
  <c r="GU51" i="68"/>
  <c r="GX8" i="68"/>
  <c r="GZ11" i="68"/>
  <c r="GZ12" i="68"/>
  <c r="GX14" i="68"/>
  <c r="GZ7" i="68"/>
  <c r="GX7" i="68"/>
  <c r="GZ8" i="68"/>
  <c r="GX12" i="68"/>
  <c r="GX11" i="68"/>
  <c r="GZ14" i="68"/>
  <c r="GX16" i="68"/>
  <c r="GX13" i="68"/>
  <c r="GX10" i="68"/>
  <c r="GZ16" i="68"/>
  <c r="GX15" i="68"/>
  <c r="GZ9" i="68"/>
  <c r="GZ13" i="68"/>
  <c r="GZ10" i="68"/>
  <c r="GX9" i="68"/>
  <c r="GZ15" i="68"/>
  <c r="GY17" i="68"/>
  <c r="GX68" i="68"/>
  <c r="GX75" i="68"/>
  <c r="GZ68" i="68"/>
  <c r="GX71" i="68"/>
  <c r="GZ74" i="68"/>
  <c r="GZ71" i="68"/>
  <c r="GX74" i="68"/>
  <c r="GZ75" i="68"/>
  <c r="GX76" i="68"/>
  <c r="GX73" i="68"/>
  <c r="GZ73" i="68"/>
  <c r="GZ76" i="68"/>
  <c r="GX70" i="68"/>
  <c r="GZ72" i="68"/>
  <c r="GX67" i="68"/>
  <c r="GZ69" i="68"/>
  <c r="GX72" i="68"/>
  <c r="GZ67" i="68"/>
  <c r="GZ70" i="68"/>
  <c r="GX69" i="68"/>
  <c r="GY77" i="68"/>
  <c r="GY106" i="74"/>
  <c r="GZ106" i="74"/>
  <c r="GZ77" i="74"/>
  <c r="GX106" i="74"/>
  <c r="GP110" i="74" s="1"/>
  <c r="GX47" i="74"/>
  <c r="GP51" i="74" s="1"/>
  <c r="GY47" i="74"/>
  <c r="GY77" i="74"/>
  <c r="GZ47" i="74"/>
  <c r="GN51" i="74" s="1"/>
  <c r="GX77" i="74"/>
  <c r="GP81" i="74" s="1"/>
  <c r="GX102" i="75" l="1"/>
  <c r="GX104" i="75"/>
  <c r="GX96" i="75"/>
  <c r="GX97" i="75"/>
  <c r="GX99" i="75"/>
  <c r="GX103" i="75"/>
  <c r="GX105" i="75"/>
  <c r="GX100" i="75"/>
  <c r="GX101" i="75"/>
  <c r="HJ74" i="75"/>
  <c r="HK71" i="75"/>
  <c r="HL71" i="75" s="1"/>
  <c r="GY104" i="75"/>
  <c r="GZ102" i="75"/>
  <c r="GY102" i="75"/>
  <c r="HF106" i="75"/>
  <c r="GY97" i="75"/>
  <c r="GY96" i="75"/>
  <c r="GZ99" i="75"/>
  <c r="GZ104" i="75"/>
  <c r="GY100" i="75"/>
  <c r="GY101" i="75"/>
  <c r="GY103" i="75"/>
  <c r="GY105" i="75"/>
  <c r="GZ98" i="75"/>
  <c r="GZ97" i="75"/>
  <c r="GZ103" i="75"/>
  <c r="GY98" i="75"/>
  <c r="GZ105" i="75"/>
  <c r="GY99" i="75"/>
  <c r="GZ96" i="75"/>
  <c r="GZ100" i="75"/>
  <c r="GZ101" i="75"/>
  <c r="GQ21" i="74"/>
  <c r="GN21" i="74"/>
  <c r="GY100" i="68"/>
  <c r="HF106" i="68"/>
  <c r="GY105" i="68"/>
  <c r="GZ100" i="68"/>
  <c r="GZ103" i="68"/>
  <c r="GZ97" i="68"/>
  <c r="GY102" i="68"/>
  <c r="GY103" i="68"/>
  <c r="GY98" i="68"/>
  <c r="GZ98" i="68"/>
  <c r="GZ102" i="68"/>
  <c r="GY97" i="68"/>
  <c r="GZ96" i="68"/>
  <c r="GZ105" i="68"/>
  <c r="GZ104" i="68"/>
  <c r="GY99" i="68"/>
  <c r="GZ99" i="68"/>
  <c r="GY96" i="68"/>
  <c r="GZ101" i="68"/>
  <c r="GY101" i="68"/>
  <c r="GY104" i="68"/>
  <c r="GX102" i="68"/>
  <c r="GX100" i="68"/>
  <c r="GX97" i="68"/>
  <c r="GX105" i="68"/>
  <c r="GX101" i="68"/>
  <c r="GX96" i="68"/>
  <c r="GX103" i="68"/>
  <c r="GX104" i="68"/>
  <c r="GX99" i="68"/>
  <c r="GX98" i="68"/>
  <c r="GR90" i="75"/>
  <c r="GV90" i="75" s="1"/>
  <c r="HK72" i="75"/>
  <c r="HL72" i="75" s="1"/>
  <c r="GS88" i="75"/>
  <c r="GW88" i="75" s="1"/>
  <c r="HJ76" i="75"/>
  <c r="HJ75" i="75"/>
  <c r="HJ73" i="75"/>
  <c r="HJ70" i="75"/>
  <c r="HK67" i="75"/>
  <c r="HL67" i="75" s="1"/>
  <c r="HM67" i="75" s="1"/>
  <c r="HK75" i="75"/>
  <c r="HL75" i="75" s="1"/>
  <c r="HN75" i="75" s="1"/>
  <c r="HJ68" i="75"/>
  <c r="GS89" i="75"/>
  <c r="GW89" i="75" s="1"/>
  <c r="HK76" i="75"/>
  <c r="HL76" i="75" s="1"/>
  <c r="HN76" i="75" s="1"/>
  <c r="HK69" i="75"/>
  <c r="HL69" i="75" s="1"/>
  <c r="HN69" i="75" s="1"/>
  <c r="HA58" i="75"/>
  <c r="HA57" i="75"/>
  <c r="HM14" i="75"/>
  <c r="HS15" i="75"/>
  <c r="HT15" i="75" s="1"/>
  <c r="HR15" i="75"/>
  <c r="HJ13" i="75"/>
  <c r="GU60" i="75"/>
  <c r="GS60" i="75"/>
  <c r="GW60" i="75" s="1"/>
  <c r="GQ60" i="75"/>
  <c r="GR60" i="75" s="1"/>
  <c r="GV60" i="75" s="1"/>
  <c r="HH37" i="75"/>
  <c r="HJ37" i="75" s="1"/>
  <c r="HI37" i="75"/>
  <c r="HI43" i="75"/>
  <c r="HH43" i="75"/>
  <c r="HJ43" i="75" s="1"/>
  <c r="HI44" i="75"/>
  <c r="HK44" i="75" s="1"/>
  <c r="HL44" i="75" s="1"/>
  <c r="HH44" i="75"/>
  <c r="HJ44" i="75"/>
  <c r="HN44" i="75" s="1"/>
  <c r="HM16" i="75"/>
  <c r="GY60" i="75"/>
  <c r="HA59" i="75"/>
  <c r="HK68" i="75"/>
  <c r="HL68" i="75" s="1"/>
  <c r="HM71" i="75"/>
  <c r="HK73" i="75"/>
  <c r="HL73" i="75" s="1"/>
  <c r="HM72" i="75"/>
  <c r="HR70" i="75"/>
  <c r="HS70" i="75"/>
  <c r="HT70" i="75" s="1"/>
  <c r="HM9" i="75"/>
  <c r="HJ72" i="75"/>
  <c r="HN72" i="75" s="1"/>
  <c r="HK70" i="75"/>
  <c r="HL70" i="75" s="1"/>
  <c r="HR14" i="75"/>
  <c r="HS14" i="75"/>
  <c r="HT14" i="75" s="1"/>
  <c r="HS13" i="75"/>
  <c r="HT13" i="75" s="1"/>
  <c r="HR13" i="75"/>
  <c r="GR89" i="75"/>
  <c r="GV89" i="75" s="1"/>
  <c r="GR88" i="75"/>
  <c r="GV88" i="75" s="1"/>
  <c r="GS27" i="75"/>
  <c r="GW27" i="75" s="1"/>
  <c r="GZ87" i="75"/>
  <c r="HC87" i="75" s="1"/>
  <c r="GS59" i="75"/>
  <c r="GW59" i="75" s="1"/>
  <c r="GR59" i="75"/>
  <c r="GV59" i="75" s="1"/>
  <c r="GU59" i="75"/>
  <c r="GQ59" i="75"/>
  <c r="GZ59" i="75" s="1"/>
  <c r="HH39" i="75"/>
  <c r="HI39" i="75"/>
  <c r="HH46" i="75"/>
  <c r="HI46" i="75"/>
  <c r="HJ46" i="75"/>
  <c r="HS69" i="75"/>
  <c r="HT69" i="75" s="1"/>
  <c r="HR69" i="75"/>
  <c r="HK74" i="75"/>
  <c r="HL74" i="75" s="1"/>
  <c r="HK8" i="75"/>
  <c r="HL8" i="75" s="1"/>
  <c r="HS16" i="75"/>
  <c r="HT16" i="75" s="1"/>
  <c r="HR16" i="75"/>
  <c r="HA90" i="75"/>
  <c r="GS29" i="75"/>
  <c r="GW29" i="75" s="1"/>
  <c r="GR29" i="75"/>
  <c r="GV29" i="75" s="1"/>
  <c r="HR67" i="75"/>
  <c r="HS67" i="75"/>
  <c r="HT67" i="75" s="1"/>
  <c r="HK81" i="75"/>
  <c r="HS71" i="75"/>
  <c r="HT71" i="75" s="1"/>
  <c r="HR71" i="75"/>
  <c r="HR10" i="75"/>
  <c r="HS10" i="75"/>
  <c r="HT10" i="75" s="1"/>
  <c r="HS8" i="75"/>
  <c r="HT8" i="75" s="1"/>
  <c r="HR8" i="75"/>
  <c r="GZ60" i="75"/>
  <c r="GZ90" i="75"/>
  <c r="HC90" i="75" s="1"/>
  <c r="HM11" i="75"/>
  <c r="HN11" i="75"/>
  <c r="HM7" i="75"/>
  <c r="HN7" i="75"/>
  <c r="HR68" i="75"/>
  <c r="HS68" i="75"/>
  <c r="HT68" i="75" s="1"/>
  <c r="HN12" i="75"/>
  <c r="HM12" i="75"/>
  <c r="HM13" i="75"/>
  <c r="HN13" i="75"/>
  <c r="HA87" i="75"/>
  <c r="GU57" i="75"/>
  <c r="GQ57" i="75"/>
  <c r="GR57" i="75" s="1"/>
  <c r="GV57" i="75" s="1"/>
  <c r="HI41" i="75"/>
  <c r="HH41" i="75"/>
  <c r="HH40" i="75"/>
  <c r="HI40" i="75"/>
  <c r="HK40" i="75" s="1"/>
  <c r="HL40" i="75" s="1"/>
  <c r="HS72" i="75"/>
  <c r="HT72" i="75" s="1"/>
  <c r="HR72" i="75"/>
  <c r="HJ14" i="75"/>
  <c r="HN14" i="75" s="1"/>
  <c r="HK15" i="75"/>
  <c r="HL15" i="75" s="1"/>
  <c r="HJ9" i="75"/>
  <c r="HN9" i="75" s="1"/>
  <c r="HS9" i="75"/>
  <c r="HT9" i="75" s="1"/>
  <c r="HR9" i="75"/>
  <c r="HA88" i="75"/>
  <c r="HB88" i="75"/>
  <c r="HC88" i="75"/>
  <c r="GU58" i="75"/>
  <c r="GS58" i="75"/>
  <c r="GW58" i="75" s="1"/>
  <c r="GQ58" i="75"/>
  <c r="GR58" i="75" s="1"/>
  <c r="GV58" i="75" s="1"/>
  <c r="HH45" i="75"/>
  <c r="HI45" i="75"/>
  <c r="HI38" i="75"/>
  <c r="HK38" i="75" s="1"/>
  <c r="HL38" i="75" s="1"/>
  <c r="HH38" i="75"/>
  <c r="HJ38" i="75"/>
  <c r="HI42" i="75"/>
  <c r="HH42" i="75"/>
  <c r="HS76" i="75"/>
  <c r="HT76" i="75" s="1"/>
  <c r="HR76" i="75"/>
  <c r="HS74" i="75"/>
  <c r="HT74" i="75" s="1"/>
  <c r="HR74" i="75"/>
  <c r="GS87" i="75"/>
  <c r="GW87" i="75" s="1"/>
  <c r="HK10" i="75"/>
  <c r="HL10" i="75" s="1"/>
  <c r="HN10" i="75" s="1"/>
  <c r="HJ16" i="75"/>
  <c r="HN16" i="75" s="1"/>
  <c r="GS30" i="75"/>
  <c r="GW30" i="75" s="1"/>
  <c r="HS11" i="75"/>
  <c r="HT11" i="75" s="1"/>
  <c r="HR11" i="75"/>
  <c r="HA89" i="75"/>
  <c r="HC89" i="75"/>
  <c r="HB89" i="75"/>
  <c r="HJ67" i="75"/>
  <c r="HS75" i="75"/>
  <c r="HT75" i="75" s="1"/>
  <c r="HR75" i="75"/>
  <c r="HS7" i="75"/>
  <c r="HT7" i="75" s="1"/>
  <c r="HK21" i="75"/>
  <c r="HR7" i="75"/>
  <c r="HJ71" i="75"/>
  <c r="HN71" i="75" s="1"/>
  <c r="HS73" i="75"/>
  <c r="HT73" i="75" s="1"/>
  <c r="HR73" i="75"/>
  <c r="HR12" i="75"/>
  <c r="HS12" i="75"/>
  <c r="HT12" i="75" s="1"/>
  <c r="GX77" i="68"/>
  <c r="GP81" i="68" s="1"/>
  <c r="GQ81" i="68" s="1"/>
  <c r="GZ77" i="68"/>
  <c r="GN81" i="68" s="1"/>
  <c r="GX17" i="68"/>
  <c r="GP21" i="68" s="1"/>
  <c r="GZ47" i="68"/>
  <c r="GZ17" i="68"/>
  <c r="GX47" i="68"/>
  <c r="GP51" i="68" s="1"/>
  <c r="GQ51" i="68" s="1"/>
  <c r="GY47" i="68"/>
  <c r="GQ81" i="74"/>
  <c r="GR51" i="74"/>
  <c r="GY51" i="74"/>
  <c r="GZ51" i="74" s="1"/>
  <c r="GO51" i="74"/>
  <c r="GQ110" i="74"/>
  <c r="GQ51" i="74"/>
  <c r="GW51" i="74"/>
  <c r="GN81" i="74"/>
  <c r="GN110" i="74"/>
  <c r="GX106" i="75" l="1"/>
  <c r="GP110" i="75" s="1"/>
  <c r="GQ110" i="75" s="1"/>
  <c r="GX106" i="68"/>
  <c r="GP110" i="68" s="1"/>
  <c r="HM69" i="75"/>
  <c r="GZ106" i="75"/>
  <c r="GY106" i="75"/>
  <c r="GR21" i="74"/>
  <c r="GO21" i="74"/>
  <c r="GW21" i="74"/>
  <c r="GY106" i="68"/>
  <c r="GZ106" i="68"/>
  <c r="GN110" i="68" s="1"/>
  <c r="GW110" i="68" s="1"/>
  <c r="GQ110" i="68"/>
  <c r="HB90" i="75"/>
  <c r="HM76" i="75"/>
  <c r="HB87" i="75"/>
  <c r="HM75" i="75"/>
  <c r="HL77" i="75"/>
  <c r="HB59" i="75"/>
  <c r="HC59" i="75"/>
  <c r="HS38" i="75"/>
  <c r="HT38" i="75" s="1"/>
  <c r="HR38" i="75"/>
  <c r="HJ40" i="75"/>
  <c r="HK41" i="75"/>
  <c r="HL41" i="75" s="1"/>
  <c r="HK39" i="75"/>
  <c r="HL39" i="75" s="1"/>
  <c r="HA60" i="75"/>
  <c r="HC60" i="75"/>
  <c r="HB60" i="75"/>
  <c r="HR44" i="75"/>
  <c r="HS44" i="75"/>
  <c r="HT44" i="75" s="1"/>
  <c r="HK43" i="75"/>
  <c r="HL43" i="75" s="1"/>
  <c r="HJ42" i="75"/>
  <c r="HS42" i="75"/>
  <c r="HT42" i="75" s="1"/>
  <c r="HR42" i="75"/>
  <c r="HN38" i="75"/>
  <c r="HM38" i="75"/>
  <c r="HR77" i="75"/>
  <c r="HM8" i="75"/>
  <c r="HJ39" i="75"/>
  <c r="HS39" i="75"/>
  <c r="HT39" i="75" s="1"/>
  <c r="HR39" i="75"/>
  <c r="HN73" i="75"/>
  <c r="HM73" i="75"/>
  <c r="HM44" i="75"/>
  <c r="HM40" i="75"/>
  <c r="HN40" i="75"/>
  <c r="HK42" i="75"/>
  <c r="HL42" i="75" s="1"/>
  <c r="HK45" i="75"/>
  <c r="HL45" i="75" s="1"/>
  <c r="GZ58" i="75"/>
  <c r="HS40" i="75"/>
  <c r="HT40" i="75" s="1"/>
  <c r="HR40" i="75"/>
  <c r="GS57" i="75"/>
  <c r="GW57" i="75" s="1"/>
  <c r="HN74" i="75"/>
  <c r="HM74" i="75"/>
  <c r="HK46" i="75"/>
  <c r="HL46" i="75" s="1"/>
  <c r="HN67" i="75"/>
  <c r="HN8" i="75"/>
  <c r="HN17" i="75" s="1"/>
  <c r="HJ18" i="75" s="1"/>
  <c r="HK37" i="75"/>
  <c r="HL37" i="75" s="1"/>
  <c r="HM10" i="75"/>
  <c r="HJ45" i="75"/>
  <c r="HS45" i="75"/>
  <c r="HT45" i="75" s="1"/>
  <c r="HR45" i="75"/>
  <c r="HM15" i="75"/>
  <c r="HN15" i="75"/>
  <c r="HO15" i="75"/>
  <c r="HJ41" i="75"/>
  <c r="HS41" i="75"/>
  <c r="HT41" i="75" s="1"/>
  <c r="HR41" i="75"/>
  <c r="HM17" i="75"/>
  <c r="HF18" i="75" s="1"/>
  <c r="HL17" i="75"/>
  <c r="HR17" i="75"/>
  <c r="HS46" i="75"/>
  <c r="HT46" i="75" s="1"/>
  <c r="HR46" i="75"/>
  <c r="GZ57" i="75"/>
  <c r="HM70" i="75"/>
  <c r="HN70" i="75"/>
  <c r="HN68" i="75"/>
  <c r="HM68" i="75"/>
  <c r="HS43" i="75"/>
  <c r="HT43" i="75" s="1"/>
  <c r="HR43" i="75"/>
  <c r="HS37" i="75"/>
  <c r="HT37" i="75" s="1"/>
  <c r="HK51" i="75"/>
  <c r="HR37" i="75"/>
  <c r="GN51" i="68"/>
  <c r="GQ21" i="68"/>
  <c r="GW81" i="68"/>
  <c r="GR81" i="68"/>
  <c r="GO81" i="68"/>
  <c r="GN21" i="68"/>
  <c r="GR110" i="74"/>
  <c r="GY110" i="74"/>
  <c r="GZ110" i="74" s="1"/>
  <c r="GO110" i="74"/>
  <c r="GR81" i="74"/>
  <c r="GY81" i="74"/>
  <c r="GZ81" i="74" s="1"/>
  <c r="GO81" i="74"/>
  <c r="HG37" i="74"/>
  <c r="HG39" i="74"/>
  <c r="HG41" i="74"/>
  <c r="HG43" i="74"/>
  <c r="HG40" i="74"/>
  <c r="HG42" i="74"/>
  <c r="HG38" i="74"/>
  <c r="HG45" i="74"/>
  <c r="GS51" i="74"/>
  <c r="GP58" i="74"/>
  <c r="HG44" i="74"/>
  <c r="GP57" i="74"/>
  <c r="HG46" i="74"/>
  <c r="GP60" i="74"/>
  <c r="GP59" i="74"/>
  <c r="GW81" i="74"/>
  <c r="GW110" i="74"/>
  <c r="GN110" i="75" l="1"/>
  <c r="GW110" i="75" s="1"/>
  <c r="GS21" i="74"/>
  <c r="HG16" i="74"/>
  <c r="GP27" i="74"/>
  <c r="HG10" i="74"/>
  <c r="HG12" i="74"/>
  <c r="HG14" i="74"/>
  <c r="GP30" i="74"/>
  <c r="HG11" i="74"/>
  <c r="HG13" i="74"/>
  <c r="GP28" i="74"/>
  <c r="HG7" i="74"/>
  <c r="HG8" i="74"/>
  <c r="HG15" i="74"/>
  <c r="GP29" i="74"/>
  <c r="HG9" i="74"/>
  <c r="GR110" i="68"/>
  <c r="GO110" i="68"/>
  <c r="HM77" i="75"/>
  <c r="HF78" i="75" s="1"/>
  <c r="HO71" i="75" s="1"/>
  <c r="HP7" i="75"/>
  <c r="HP11" i="75"/>
  <c r="HP13" i="75"/>
  <c r="HP12" i="75"/>
  <c r="HQ10" i="75"/>
  <c r="HP8" i="75"/>
  <c r="HP16" i="75"/>
  <c r="HP14" i="75"/>
  <c r="HP15" i="75"/>
  <c r="HP9" i="75"/>
  <c r="HP10" i="75"/>
  <c r="HC57" i="75"/>
  <c r="HB57" i="75"/>
  <c r="HO14" i="75"/>
  <c r="HQ16" i="75"/>
  <c r="HO9" i="75"/>
  <c r="HQ11" i="75"/>
  <c r="HO13" i="75"/>
  <c r="HO16" i="75"/>
  <c r="HQ9" i="75"/>
  <c r="HO11" i="75"/>
  <c r="HQ12" i="75"/>
  <c r="HQ7" i="75"/>
  <c r="HO12" i="75"/>
  <c r="HQ14" i="75"/>
  <c r="HO7" i="75"/>
  <c r="HQ13" i="75"/>
  <c r="HQ15" i="75"/>
  <c r="HO10" i="75"/>
  <c r="HC58" i="75"/>
  <c r="HB58" i="75"/>
  <c r="HM81" i="75"/>
  <c r="HL81" i="75"/>
  <c r="HR47" i="75"/>
  <c r="HM37" i="75"/>
  <c r="HN37" i="75"/>
  <c r="HL47" i="75"/>
  <c r="HM45" i="75"/>
  <c r="HN45" i="75"/>
  <c r="HQ8" i="75"/>
  <c r="HM43" i="75"/>
  <c r="HN43" i="75"/>
  <c r="HM39" i="75"/>
  <c r="HN39" i="75"/>
  <c r="HM21" i="75"/>
  <c r="HL21" i="75"/>
  <c r="HM46" i="75"/>
  <c r="HN46" i="75"/>
  <c r="HM42" i="75"/>
  <c r="HN42" i="75"/>
  <c r="HN77" i="75"/>
  <c r="HJ78" i="75" s="1"/>
  <c r="HO8" i="75"/>
  <c r="HN41" i="75"/>
  <c r="HM41" i="75"/>
  <c r="GY110" i="68"/>
  <c r="GZ110" i="68" s="1"/>
  <c r="GY51" i="68"/>
  <c r="GZ51" i="68" s="1"/>
  <c r="GR21" i="68"/>
  <c r="GY81" i="68"/>
  <c r="GZ81" i="68" s="1"/>
  <c r="GO21" i="68"/>
  <c r="GW21" i="68"/>
  <c r="HG76" i="68"/>
  <c r="HG72" i="68"/>
  <c r="HG69" i="68"/>
  <c r="HG68" i="68"/>
  <c r="HG75" i="68"/>
  <c r="HG67" i="68"/>
  <c r="HG73" i="68"/>
  <c r="HG71" i="68"/>
  <c r="HG70" i="68"/>
  <c r="HG74" i="68"/>
  <c r="GP88" i="68"/>
  <c r="GS81" i="68"/>
  <c r="GP87" i="68"/>
  <c r="GP90" i="68"/>
  <c r="GP89" i="68"/>
  <c r="GR51" i="68"/>
  <c r="GO51" i="68"/>
  <c r="GW51" i="68"/>
  <c r="GU58" i="74"/>
  <c r="GQ58" i="74"/>
  <c r="GY58" i="74"/>
  <c r="HI42" i="74"/>
  <c r="HH42" i="74"/>
  <c r="HJ42" i="74" s="1"/>
  <c r="HH39" i="74"/>
  <c r="HI39" i="74"/>
  <c r="HI46" i="74"/>
  <c r="HH46" i="74"/>
  <c r="HJ46" i="74" s="1"/>
  <c r="HH40" i="74"/>
  <c r="HI40" i="74"/>
  <c r="HK40" i="74" s="1"/>
  <c r="HL40" i="74" s="1"/>
  <c r="HJ37" i="74"/>
  <c r="HI37" i="74"/>
  <c r="HH37" i="74"/>
  <c r="HG98" i="74"/>
  <c r="HG100" i="74"/>
  <c r="HG102" i="74"/>
  <c r="HG97" i="74"/>
  <c r="HG96" i="74"/>
  <c r="HG99" i="74"/>
  <c r="HG101" i="74"/>
  <c r="HG105" i="74"/>
  <c r="GP119" i="74"/>
  <c r="HG103" i="74"/>
  <c r="HG104" i="74"/>
  <c r="GS110" i="74"/>
  <c r="GP116" i="74"/>
  <c r="GP117" i="74"/>
  <c r="GP118" i="74"/>
  <c r="GU60" i="74"/>
  <c r="GQ60" i="74"/>
  <c r="GY60" i="74"/>
  <c r="HH45" i="74"/>
  <c r="HI45" i="74"/>
  <c r="HH43" i="74"/>
  <c r="HI43" i="74"/>
  <c r="HJ43" i="74"/>
  <c r="HG67" i="74"/>
  <c r="HG68" i="74"/>
  <c r="HG71" i="74"/>
  <c r="HG73" i="74"/>
  <c r="HG70" i="74"/>
  <c r="HG69" i="74"/>
  <c r="HG76" i="74"/>
  <c r="HG72" i="74"/>
  <c r="HG75" i="74"/>
  <c r="HG74" i="74"/>
  <c r="GS81" i="74"/>
  <c r="GP90" i="74"/>
  <c r="GP88" i="74"/>
  <c r="GP89" i="74"/>
  <c r="GP87" i="74"/>
  <c r="GU57" i="74"/>
  <c r="GQ57" i="74"/>
  <c r="GY57" i="74"/>
  <c r="GU59" i="74"/>
  <c r="GS59" i="74"/>
  <c r="GW59" i="74" s="1"/>
  <c r="GQ59" i="74"/>
  <c r="GY59" i="74"/>
  <c r="HI44" i="74"/>
  <c r="HK44" i="74" s="1"/>
  <c r="HL44" i="74" s="1"/>
  <c r="HH44" i="74"/>
  <c r="HJ44" i="74" s="1"/>
  <c r="HI38" i="74"/>
  <c r="HH38" i="74"/>
  <c r="HJ38" i="74"/>
  <c r="HJ41" i="74"/>
  <c r="HH41" i="74"/>
  <c r="HI41" i="74"/>
  <c r="GY110" i="75" l="1"/>
  <c r="GZ110" i="75" s="1"/>
  <c r="GO110" i="75"/>
  <c r="GR110" i="75"/>
  <c r="HO72" i="75"/>
  <c r="HG99" i="75"/>
  <c r="HG96" i="75"/>
  <c r="HG102" i="75"/>
  <c r="GP116" i="75"/>
  <c r="HG104" i="75"/>
  <c r="GP117" i="75"/>
  <c r="HG103" i="75"/>
  <c r="HG100" i="75"/>
  <c r="HG101" i="75"/>
  <c r="HG97" i="75"/>
  <c r="GS110" i="75"/>
  <c r="GP119" i="75"/>
  <c r="HG98" i="75"/>
  <c r="HG105" i="75"/>
  <c r="GP118" i="75"/>
  <c r="HO74" i="75"/>
  <c r="HH8" i="74"/>
  <c r="HI8" i="74"/>
  <c r="HI11" i="74"/>
  <c r="HH11" i="74"/>
  <c r="HH10" i="74"/>
  <c r="HI10" i="74"/>
  <c r="HI9" i="74"/>
  <c r="HK9" i="74" s="1"/>
  <c r="HL9" i="74" s="1"/>
  <c r="HH9" i="74"/>
  <c r="HJ9" i="74" s="1"/>
  <c r="HH7" i="74"/>
  <c r="HI7" i="74"/>
  <c r="HK7" i="74" s="1"/>
  <c r="HL7" i="74" s="1"/>
  <c r="GU30" i="74"/>
  <c r="GQ30" i="74"/>
  <c r="GR30" i="74" s="1"/>
  <c r="GV30" i="74" s="1"/>
  <c r="GS30" i="74"/>
  <c r="GW30" i="74" s="1"/>
  <c r="GU27" i="74"/>
  <c r="GQ27" i="74"/>
  <c r="GZ57" i="74" s="1"/>
  <c r="GS27" i="74"/>
  <c r="GW27" i="74" s="1"/>
  <c r="GU29" i="74"/>
  <c r="GQ29" i="74"/>
  <c r="GR29" i="74" s="1"/>
  <c r="GV29" i="74" s="1"/>
  <c r="GQ28" i="74"/>
  <c r="GZ58" i="74" s="1"/>
  <c r="GU28" i="74"/>
  <c r="GR28" i="74"/>
  <c r="GV28" i="74" s="1"/>
  <c r="GS28" i="74"/>
  <c r="GW28" i="74" s="1"/>
  <c r="HH14" i="74"/>
  <c r="HI14" i="74"/>
  <c r="HK14" i="74" s="1"/>
  <c r="HL14" i="74" s="1"/>
  <c r="HJ14" i="74"/>
  <c r="HI16" i="74"/>
  <c r="HK16" i="74" s="1"/>
  <c r="HL16" i="74" s="1"/>
  <c r="HH16" i="74"/>
  <c r="HI15" i="74"/>
  <c r="HH15" i="74"/>
  <c r="HH13" i="74"/>
  <c r="HI13" i="74"/>
  <c r="HK13" i="74" s="1"/>
  <c r="HL13" i="74" s="1"/>
  <c r="HJ13" i="74"/>
  <c r="HH12" i="74"/>
  <c r="HJ12" i="74" s="1"/>
  <c r="HI12" i="74"/>
  <c r="HG96" i="68"/>
  <c r="HG97" i="68"/>
  <c r="GS110" i="68"/>
  <c r="HG99" i="68"/>
  <c r="HG101" i="68"/>
  <c r="HG105" i="68"/>
  <c r="GP118" i="68"/>
  <c r="HG100" i="68"/>
  <c r="GP116" i="68"/>
  <c r="HG103" i="68"/>
  <c r="HG104" i="68"/>
  <c r="HG98" i="68"/>
  <c r="GP117" i="68"/>
  <c r="HG102" i="68"/>
  <c r="GP119" i="68"/>
  <c r="HQ70" i="75"/>
  <c r="HO73" i="75"/>
  <c r="HO75" i="75"/>
  <c r="HO68" i="75"/>
  <c r="HO69" i="75"/>
  <c r="HO67" i="75"/>
  <c r="HO70" i="75"/>
  <c r="HO76" i="75"/>
  <c r="HM47" i="75"/>
  <c r="HF48" i="75" s="1"/>
  <c r="HL51" i="75"/>
  <c r="HM51" i="75"/>
  <c r="HQ72" i="75"/>
  <c r="HQ71" i="75"/>
  <c r="HN47" i="75"/>
  <c r="HJ48" i="75" s="1"/>
  <c r="HQ17" i="75"/>
  <c r="HP17" i="75"/>
  <c r="HW77" i="75"/>
  <c r="HP75" i="75"/>
  <c r="HP76" i="75"/>
  <c r="HP69" i="75"/>
  <c r="HP67" i="75"/>
  <c r="HP72" i="75"/>
  <c r="HP73" i="75"/>
  <c r="HP68" i="75"/>
  <c r="HP70" i="75"/>
  <c r="HP71" i="75"/>
  <c r="HP74" i="75"/>
  <c r="HO17" i="75"/>
  <c r="HG21" i="75" s="1"/>
  <c r="HH21" i="75" s="1"/>
  <c r="HQ74" i="75"/>
  <c r="HQ67" i="75"/>
  <c r="HQ69" i="75"/>
  <c r="HQ68" i="75"/>
  <c r="HQ73" i="75"/>
  <c r="HQ75" i="75"/>
  <c r="HQ76" i="75"/>
  <c r="HI71" i="68"/>
  <c r="HH71" i="68"/>
  <c r="HJ71" i="68" s="1"/>
  <c r="HH68" i="68"/>
  <c r="HI68" i="68"/>
  <c r="HK68" i="68" s="1"/>
  <c r="HL68" i="68" s="1"/>
  <c r="HJ68" i="68"/>
  <c r="GR88" i="68"/>
  <c r="GV88" i="68" s="1"/>
  <c r="GU88" i="68"/>
  <c r="GQ88" i="68"/>
  <c r="GS88" i="68" s="1"/>
  <c r="GW88" i="68" s="1"/>
  <c r="GU89" i="68"/>
  <c r="GS89" i="68"/>
  <c r="GW89" i="68" s="1"/>
  <c r="GQ89" i="68"/>
  <c r="GR89" i="68" s="1"/>
  <c r="GV89" i="68" s="1"/>
  <c r="HI73" i="68"/>
  <c r="HH73" i="68"/>
  <c r="HJ73" i="68" s="1"/>
  <c r="HH69" i="68"/>
  <c r="HI69" i="68"/>
  <c r="HJ69" i="68"/>
  <c r="GU90" i="68"/>
  <c r="GQ90" i="68"/>
  <c r="GR90" i="68" s="1"/>
  <c r="GV90" i="68" s="1"/>
  <c r="HH74" i="68"/>
  <c r="HI74" i="68"/>
  <c r="HI67" i="68"/>
  <c r="HH67" i="68"/>
  <c r="HJ67" i="68" s="1"/>
  <c r="HH72" i="68"/>
  <c r="HI72" i="68"/>
  <c r="HK72" i="68" s="1"/>
  <c r="HL72" i="68" s="1"/>
  <c r="HG7" i="68"/>
  <c r="HG9" i="68"/>
  <c r="HG15" i="68"/>
  <c r="HG11" i="68"/>
  <c r="HG13" i="68"/>
  <c r="HG8" i="68"/>
  <c r="HG16" i="68"/>
  <c r="HG12" i="68"/>
  <c r="HG10" i="68"/>
  <c r="HG14" i="68"/>
  <c r="GP30" i="68"/>
  <c r="GS21" i="68"/>
  <c r="GP29" i="68"/>
  <c r="GP27" i="68"/>
  <c r="GP28" i="68"/>
  <c r="HG44" i="68"/>
  <c r="HG37" i="68"/>
  <c r="HG41" i="68"/>
  <c r="HG45" i="68"/>
  <c r="HG38" i="68"/>
  <c r="HG40" i="68"/>
  <c r="HG43" i="68"/>
  <c r="HG42" i="68"/>
  <c r="HG46" i="68"/>
  <c r="HG39" i="68"/>
  <c r="GS51" i="68"/>
  <c r="GP59" i="68"/>
  <c r="GP60" i="68"/>
  <c r="GP58" i="68"/>
  <c r="GP57" i="68"/>
  <c r="GU87" i="68"/>
  <c r="GQ87" i="68"/>
  <c r="GR87" i="68" s="1"/>
  <c r="GV87" i="68" s="1"/>
  <c r="HI70" i="68"/>
  <c r="HK70" i="68" s="1"/>
  <c r="HL70" i="68" s="1"/>
  <c r="HH70" i="68"/>
  <c r="HI75" i="68"/>
  <c r="HK75" i="68" s="1"/>
  <c r="HL75" i="68" s="1"/>
  <c r="HH75" i="68"/>
  <c r="HJ75" i="68" s="1"/>
  <c r="HH76" i="68"/>
  <c r="HI76" i="68"/>
  <c r="HK76" i="68" s="1"/>
  <c r="HL76" i="68" s="1"/>
  <c r="HK45" i="74"/>
  <c r="HL45" i="74" s="1"/>
  <c r="HM45" i="74" s="1"/>
  <c r="HK38" i="74"/>
  <c r="HL38" i="74" s="1"/>
  <c r="HK42" i="74"/>
  <c r="HL42" i="74" s="1"/>
  <c r="GU117" i="74"/>
  <c r="GQ117" i="74"/>
  <c r="GZ117" i="74" s="1"/>
  <c r="GY117" i="74"/>
  <c r="HI103" i="74"/>
  <c r="HH103" i="74"/>
  <c r="HI99" i="74"/>
  <c r="HH99" i="74"/>
  <c r="HH100" i="74"/>
  <c r="HI100" i="74"/>
  <c r="HS39" i="74"/>
  <c r="HT39" i="74" s="1"/>
  <c r="HR39" i="74"/>
  <c r="HM42" i="74"/>
  <c r="HN42" i="74"/>
  <c r="HK41" i="74"/>
  <c r="HL41" i="74" s="1"/>
  <c r="HR38" i="74"/>
  <c r="HS38" i="74"/>
  <c r="HT38" i="74" s="1"/>
  <c r="GR57" i="74"/>
  <c r="GV57" i="74" s="1"/>
  <c r="GU87" i="74"/>
  <c r="GR87" i="74"/>
  <c r="GV87" i="74" s="1"/>
  <c r="GQ87" i="74"/>
  <c r="GZ87" i="74" s="1"/>
  <c r="GY87" i="74"/>
  <c r="HH76" i="74"/>
  <c r="HI76" i="74"/>
  <c r="HH71" i="74"/>
  <c r="HI71" i="74"/>
  <c r="HK71" i="74" s="1"/>
  <c r="HL71" i="74" s="1"/>
  <c r="HK43" i="74"/>
  <c r="HL43" i="74" s="1"/>
  <c r="HS45" i="74"/>
  <c r="HT45" i="74" s="1"/>
  <c r="HR45" i="74"/>
  <c r="GS60" i="74"/>
  <c r="GW60" i="74" s="1"/>
  <c r="GU116" i="74"/>
  <c r="GQ116" i="74"/>
  <c r="GZ116" i="74" s="1"/>
  <c r="GY116" i="74"/>
  <c r="GU119" i="74"/>
  <c r="GQ119" i="74"/>
  <c r="GZ119" i="74" s="1"/>
  <c r="GY119" i="74"/>
  <c r="HI96" i="74"/>
  <c r="HH96" i="74"/>
  <c r="HH98" i="74"/>
  <c r="HI98" i="74"/>
  <c r="HJ40" i="74"/>
  <c r="HS46" i="74"/>
  <c r="HT46" i="74" s="1"/>
  <c r="HR46" i="74"/>
  <c r="HJ39" i="74"/>
  <c r="GS58" i="74"/>
  <c r="GW58" i="74" s="1"/>
  <c r="HN44" i="74"/>
  <c r="HM44" i="74"/>
  <c r="HI73" i="74"/>
  <c r="HH73" i="74"/>
  <c r="HS41" i="74"/>
  <c r="HT41" i="74" s="1"/>
  <c r="HR41" i="74"/>
  <c r="HM38" i="74"/>
  <c r="HN38" i="74"/>
  <c r="HA59" i="74"/>
  <c r="GR59" i="74"/>
  <c r="GV59" i="74" s="1"/>
  <c r="GU89" i="74"/>
  <c r="GQ89" i="74"/>
  <c r="GZ89" i="74" s="1"/>
  <c r="GY89" i="74"/>
  <c r="HI74" i="74"/>
  <c r="HK74" i="74" s="1"/>
  <c r="HL74" i="74" s="1"/>
  <c r="HH74" i="74"/>
  <c r="HH69" i="74"/>
  <c r="HI69" i="74"/>
  <c r="HK69" i="74" s="1"/>
  <c r="HL69" i="74" s="1"/>
  <c r="HH68" i="74"/>
  <c r="HI68" i="74"/>
  <c r="HS43" i="74"/>
  <c r="HT43" i="74" s="1"/>
  <c r="HR43" i="74"/>
  <c r="HA60" i="74"/>
  <c r="GR60" i="74"/>
  <c r="GV60" i="74" s="1"/>
  <c r="HH105" i="74"/>
  <c r="HI105" i="74"/>
  <c r="HH97" i="74"/>
  <c r="HI97" i="74"/>
  <c r="HS37" i="74"/>
  <c r="HT37" i="74" s="1"/>
  <c r="HR37" i="74"/>
  <c r="HK51" i="74"/>
  <c r="HN40" i="74"/>
  <c r="HM40" i="74"/>
  <c r="HK46" i="74"/>
  <c r="HL46" i="74" s="1"/>
  <c r="GR58" i="74"/>
  <c r="GV58" i="74" s="1"/>
  <c r="GU90" i="74"/>
  <c r="GQ90" i="74"/>
  <c r="GZ90" i="74" s="1"/>
  <c r="GY90" i="74"/>
  <c r="HI72" i="74"/>
  <c r="HH72" i="74"/>
  <c r="HR44" i="74"/>
  <c r="HS44" i="74"/>
  <c r="HT44" i="74" s="1"/>
  <c r="HA57" i="74"/>
  <c r="GS57" i="74"/>
  <c r="GW57" i="74" s="1"/>
  <c r="GU88" i="74"/>
  <c r="GS88" i="74"/>
  <c r="GW88" i="74" s="1"/>
  <c r="GQ88" i="74"/>
  <c r="GZ88" i="74" s="1"/>
  <c r="GY88" i="74"/>
  <c r="HH75" i="74"/>
  <c r="HI75" i="74"/>
  <c r="HI70" i="74"/>
  <c r="HH70" i="74"/>
  <c r="HH67" i="74"/>
  <c r="HI67" i="74"/>
  <c r="HK67" i="74" s="1"/>
  <c r="HL67" i="74" s="1"/>
  <c r="HJ45" i="74"/>
  <c r="GU118" i="74"/>
  <c r="GQ118" i="74"/>
  <c r="GY118" i="74"/>
  <c r="HH104" i="74"/>
  <c r="HI104" i="74"/>
  <c r="HI101" i="74"/>
  <c r="HH101" i="74"/>
  <c r="HH102" i="74"/>
  <c r="HI102" i="74"/>
  <c r="HK102" i="74" s="1"/>
  <c r="HL102" i="74" s="1"/>
  <c r="HK37" i="74"/>
  <c r="HL37" i="74" s="1"/>
  <c r="HS40" i="74"/>
  <c r="HT40" i="74" s="1"/>
  <c r="HR40" i="74"/>
  <c r="HK39" i="74"/>
  <c r="HL39" i="74" s="1"/>
  <c r="HR42" i="74"/>
  <c r="HS42" i="74"/>
  <c r="HT42" i="74" s="1"/>
  <c r="HA58" i="74"/>
  <c r="GQ119" i="75" l="1"/>
  <c r="GR119" i="75" s="1"/>
  <c r="GV119" i="75" s="1"/>
  <c r="GY119" i="75"/>
  <c r="GU119" i="75"/>
  <c r="HH100" i="75"/>
  <c r="HI100" i="75"/>
  <c r="GU116" i="75"/>
  <c r="GQ116" i="75"/>
  <c r="GZ116" i="75" s="1"/>
  <c r="GY116" i="75"/>
  <c r="GY118" i="75"/>
  <c r="GU118" i="75"/>
  <c r="GQ118" i="75"/>
  <c r="GZ118" i="75" s="1"/>
  <c r="HI103" i="75"/>
  <c r="HH103" i="75"/>
  <c r="HI102" i="75"/>
  <c r="HH102" i="75"/>
  <c r="HH105" i="75"/>
  <c r="HI105" i="75"/>
  <c r="HI97" i="75"/>
  <c r="HH97" i="75"/>
  <c r="GY117" i="75"/>
  <c r="GU117" i="75"/>
  <c r="GQ117" i="75"/>
  <c r="GS117" i="75" s="1"/>
  <c r="GW117" i="75" s="1"/>
  <c r="HH96" i="75"/>
  <c r="HI96" i="75"/>
  <c r="HH98" i="75"/>
  <c r="HI98" i="75"/>
  <c r="HI101" i="75"/>
  <c r="HH101" i="75"/>
  <c r="HI104" i="75"/>
  <c r="HH104" i="75"/>
  <c r="HH99" i="75"/>
  <c r="HI99" i="75"/>
  <c r="HJ99" i="75"/>
  <c r="HO77" i="75"/>
  <c r="HG81" i="75" s="1"/>
  <c r="HH81" i="75" s="1"/>
  <c r="HB58" i="74"/>
  <c r="HC58" i="74"/>
  <c r="HB57" i="74"/>
  <c r="HC57" i="74"/>
  <c r="HM7" i="74"/>
  <c r="HM9" i="74"/>
  <c r="HN9" i="74"/>
  <c r="HR10" i="74"/>
  <c r="HS10" i="74"/>
  <c r="HT10" i="74" s="1"/>
  <c r="HK8" i="74"/>
  <c r="HL8" i="74" s="1"/>
  <c r="HL17" i="74" s="1"/>
  <c r="HM13" i="74"/>
  <c r="HN13" i="74"/>
  <c r="HJ16" i="74"/>
  <c r="GS29" i="74"/>
  <c r="GW29" i="74" s="1"/>
  <c r="HR7" i="74"/>
  <c r="HS7" i="74"/>
  <c r="HT7" i="74" s="1"/>
  <c r="HK21" i="74"/>
  <c r="GZ59" i="74"/>
  <c r="HJ11" i="74"/>
  <c r="HS11" i="74"/>
  <c r="HT11" i="74" s="1"/>
  <c r="HR11" i="74"/>
  <c r="HR8" i="74"/>
  <c r="HS8" i="74"/>
  <c r="HT8" i="74" s="1"/>
  <c r="HJ15" i="74"/>
  <c r="HK15" i="74"/>
  <c r="HL15" i="74" s="1"/>
  <c r="HM14" i="74"/>
  <c r="HN14" i="74"/>
  <c r="GZ118" i="74"/>
  <c r="HK12" i="74"/>
  <c r="HL12" i="74" s="1"/>
  <c r="HR13" i="74"/>
  <c r="HS13" i="74"/>
  <c r="HT13" i="74" s="1"/>
  <c r="HS16" i="74"/>
  <c r="HT16" i="74" s="1"/>
  <c r="HR16" i="74"/>
  <c r="HS14" i="74"/>
  <c r="HT14" i="74" s="1"/>
  <c r="HR14" i="74"/>
  <c r="GR27" i="74"/>
  <c r="GV27" i="74" s="1"/>
  <c r="HJ10" i="74"/>
  <c r="HK11" i="74"/>
  <c r="HL11" i="74" s="1"/>
  <c r="HR12" i="74"/>
  <c r="HS12" i="74"/>
  <c r="HT12" i="74" s="1"/>
  <c r="HS15" i="74"/>
  <c r="HT15" i="74" s="1"/>
  <c r="HR15" i="74"/>
  <c r="HM16" i="74"/>
  <c r="HN16" i="74"/>
  <c r="GZ60" i="74"/>
  <c r="HJ7" i="74"/>
  <c r="HN7" i="74" s="1"/>
  <c r="HR9" i="74"/>
  <c r="HS9" i="74"/>
  <c r="HT9" i="74" s="1"/>
  <c r="HK10" i="74"/>
  <c r="HL10" i="74" s="1"/>
  <c r="HJ8" i="74"/>
  <c r="HN8" i="74" s="1"/>
  <c r="GU117" i="68"/>
  <c r="GQ117" i="68"/>
  <c r="GS117" i="68" s="1"/>
  <c r="GW117" i="68" s="1"/>
  <c r="HH98" i="68"/>
  <c r="HJ98" i="68" s="1"/>
  <c r="HI98" i="68"/>
  <c r="HH100" i="68"/>
  <c r="HI100" i="68"/>
  <c r="HH99" i="68"/>
  <c r="HI99" i="68"/>
  <c r="GU119" i="68"/>
  <c r="GQ119" i="68"/>
  <c r="GR119" i="68" s="1"/>
  <c r="GV119" i="68" s="1"/>
  <c r="HH104" i="68"/>
  <c r="HI104" i="68"/>
  <c r="GU118" i="68"/>
  <c r="GQ118" i="68"/>
  <c r="GR118" i="68" s="1"/>
  <c r="GV118" i="68" s="1"/>
  <c r="HH102" i="68"/>
  <c r="HI102" i="68"/>
  <c r="HH103" i="68"/>
  <c r="HI103" i="68"/>
  <c r="HH105" i="68"/>
  <c r="HI105" i="68"/>
  <c r="HI97" i="68"/>
  <c r="HH97" i="68"/>
  <c r="GQ116" i="68"/>
  <c r="GS116" i="68" s="1"/>
  <c r="GW116" i="68" s="1"/>
  <c r="GU116" i="68"/>
  <c r="HH101" i="68"/>
  <c r="HI101" i="68"/>
  <c r="HK101" i="68" s="1"/>
  <c r="HL101" i="68" s="1"/>
  <c r="HI96" i="68"/>
  <c r="HH96" i="68"/>
  <c r="HJ100" i="74"/>
  <c r="HK103" i="74"/>
  <c r="HL103" i="74" s="1"/>
  <c r="GR117" i="74"/>
  <c r="GV117" i="74" s="1"/>
  <c r="GS117" i="74"/>
  <c r="GW117" i="74" s="1"/>
  <c r="HJ97" i="74"/>
  <c r="HJ96" i="74"/>
  <c r="HJ99" i="74"/>
  <c r="HK98" i="74"/>
  <c r="HL98" i="74" s="1"/>
  <c r="HM98" i="74" s="1"/>
  <c r="HJ101" i="74"/>
  <c r="GS116" i="74"/>
  <c r="GW116" i="74" s="1"/>
  <c r="HQ77" i="75"/>
  <c r="HE81" i="75" s="1"/>
  <c r="HE21" i="75"/>
  <c r="HW47" i="75"/>
  <c r="HP44" i="75"/>
  <c r="HP38" i="75"/>
  <c r="HP40" i="75"/>
  <c r="HP37" i="75"/>
  <c r="HP45" i="75"/>
  <c r="HP43" i="75"/>
  <c r="HP39" i="75"/>
  <c r="HP46" i="75"/>
  <c r="HP41" i="75"/>
  <c r="HP42" i="75"/>
  <c r="HP77" i="75"/>
  <c r="HN21" i="75"/>
  <c r="HO38" i="75"/>
  <c r="HQ44" i="75"/>
  <c r="HQ38" i="75"/>
  <c r="HO44" i="75"/>
  <c r="HO40" i="75"/>
  <c r="HQ40" i="75"/>
  <c r="HO42" i="75"/>
  <c r="HQ45" i="75"/>
  <c r="HO43" i="75"/>
  <c r="HQ39" i="75"/>
  <c r="HQ46" i="75"/>
  <c r="HQ42" i="75"/>
  <c r="HQ37" i="75"/>
  <c r="HO45" i="75"/>
  <c r="HQ43" i="75"/>
  <c r="HO39" i="75"/>
  <c r="HO46" i="75"/>
  <c r="HQ41" i="75"/>
  <c r="HO37" i="75"/>
  <c r="HO41" i="75"/>
  <c r="HM76" i="68"/>
  <c r="HI12" i="68"/>
  <c r="HK12" i="68" s="1"/>
  <c r="HL12" i="68" s="1"/>
  <c r="HH12" i="68"/>
  <c r="HS70" i="68"/>
  <c r="HT70" i="68" s="1"/>
  <c r="HR70" i="68"/>
  <c r="GU59" i="68"/>
  <c r="GR59" i="68"/>
  <c r="GV59" i="68" s="1"/>
  <c r="GQ59" i="68"/>
  <c r="GS59" i="68" s="1"/>
  <c r="GW59" i="68" s="1"/>
  <c r="HH42" i="68"/>
  <c r="HI42" i="68"/>
  <c r="HK42" i="68" s="1"/>
  <c r="HL42" i="68" s="1"/>
  <c r="HH45" i="68"/>
  <c r="HI45" i="68"/>
  <c r="GY116" i="68"/>
  <c r="GU27" i="68"/>
  <c r="GY87" i="68"/>
  <c r="GY57" i="68"/>
  <c r="GQ27" i="68"/>
  <c r="HI14" i="68"/>
  <c r="HK14" i="68" s="1"/>
  <c r="HL14" i="68" s="1"/>
  <c r="HH14" i="68"/>
  <c r="HI8" i="68"/>
  <c r="HH8" i="68"/>
  <c r="HJ8" i="68" s="1"/>
  <c r="HH9" i="68"/>
  <c r="HI9" i="68"/>
  <c r="HK9" i="68" s="1"/>
  <c r="HL9" i="68" s="1"/>
  <c r="HK74" i="68"/>
  <c r="HL74" i="68" s="1"/>
  <c r="HS69" i="68"/>
  <c r="HT69" i="68" s="1"/>
  <c r="HR69" i="68"/>
  <c r="HM75" i="68"/>
  <c r="HN75" i="68"/>
  <c r="GU58" i="68"/>
  <c r="GS58" i="68"/>
  <c r="GW58" i="68" s="1"/>
  <c r="GQ58" i="68"/>
  <c r="HH37" i="68"/>
  <c r="HI37" i="68"/>
  <c r="HK37" i="68" s="1"/>
  <c r="HL37" i="68" s="1"/>
  <c r="HJ37" i="68"/>
  <c r="HJ76" i="68"/>
  <c r="HN76" i="68" s="1"/>
  <c r="HS75" i="68"/>
  <c r="HT75" i="68" s="1"/>
  <c r="HR75" i="68"/>
  <c r="HM70" i="68"/>
  <c r="GR57" i="68"/>
  <c r="GV57" i="68" s="1"/>
  <c r="GU57" i="68"/>
  <c r="GS57" i="68"/>
  <c r="GW57" i="68" s="1"/>
  <c r="GQ57" i="68"/>
  <c r="HH43" i="68"/>
  <c r="HI43" i="68"/>
  <c r="HK43" i="68" s="1"/>
  <c r="HL43" i="68" s="1"/>
  <c r="HH41" i="68"/>
  <c r="HI41" i="68"/>
  <c r="HK41" i="68" s="1"/>
  <c r="HL41" i="68" s="1"/>
  <c r="HJ41" i="68"/>
  <c r="HN41" i="68" s="1"/>
  <c r="GY89" i="68"/>
  <c r="GY59" i="68"/>
  <c r="GU29" i="68"/>
  <c r="GY118" i="68"/>
  <c r="GQ29" i="68"/>
  <c r="HI10" i="68"/>
  <c r="HK10" i="68" s="1"/>
  <c r="HL10" i="68" s="1"/>
  <c r="HH10" i="68"/>
  <c r="HH13" i="68"/>
  <c r="HI13" i="68"/>
  <c r="HK13" i="68" s="1"/>
  <c r="HL13" i="68" s="1"/>
  <c r="HI7" i="68"/>
  <c r="HH7" i="68"/>
  <c r="HJ7" i="68"/>
  <c r="HK67" i="68"/>
  <c r="HL67" i="68" s="1"/>
  <c r="HS67" i="68"/>
  <c r="HT67" i="68" s="1"/>
  <c r="HK81" i="68"/>
  <c r="HR67" i="68"/>
  <c r="HR74" i="68"/>
  <c r="HS74" i="68"/>
  <c r="HT74" i="68" s="1"/>
  <c r="HS71" i="68"/>
  <c r="HT71" i="68" s="1"/>
  <c r="HR71" i="68"/>
  <c r="HH39" i="68"/>
  <c r="HI39" i="68"/>
  <c r="HK39" i="68" s="1"/>
  <c r="HL39" i="68" s="1"/>
  <c r="HJ39" i="68"/>
  <c r="HM72" i="68"/>
  <c r="HS73" i="68"/>
  <c r="HT73" i="68" s="1"/>
  <c r="HR73" i="68"/>
  <c r="HM68" i="68"/>
  <c r="HN68" i="68"/>
  <c r="HK71" i="68"/>
  <c r="HL71" i="68" s="1"/>
  <c r="HN71" i="68" s="1"/>
  <c r="HH40" i="68"/>
  <c r="HI40" i="68"/>
  <c r="HK40" i="68" s="1"/>
  <c r="HL40" i="68" s="1"/>
  <c r="HH11" i="68"/>
  <c r="HI11" i="68"/>
  <c r="HK11" i="68" s="1"/>
  <c r="HL11" i="68" s="1"/>
  <c r="HJ11" i="68"/>
  <c r="HS76" i="68"/>
  <c r="HT76" i="68" s="1"/>
  <c r="HR76" i="68"/>
  <c r="HJ70" i="68"/>
  <c r="HN70" i="68" s="1"/>
  <c r="GS87" i="68"/>
  <c r="GW87" i="68" s="1"/>
  <c r="GU60" i="68"/>
  <c r="GQ60" i="68"/>
  <c r="GR60" i="68" s="1"/>
  <c r="GV60" i="68" s="1"/>
  <c r="HI46" i="68"/>
  <c r="HH46" i="68"/>
  <c r="HJ46" i="68"/>
  <c r="HI38" i="68"/>
  <c r="HK38" i="68" s="1"/>
  <c r="HL38" i="68" s="1"/>
  <c r="HH38" i="68"/>
  <c r="HI44" i="68"/>
  <c r="HH44" i="68"/>
  <c r="GY58" i="68"/>
  <c r="GU28" i="68"/>
  <c r="GY117" i="68"/>
  <c r="GY88" i="68"/>
  <c r="GQ28" i="68"/>
  <c r="GY119" i="68"/>
  <c r="GY60" i="68"/>
  <c r="GU30" i="68"/>
  <c r="GR30" i="68"/>
  <c r="GV30" i="68" s="1"/>
  <c r="GS30" i="68"/>
  <c r="GW30" i="68" s="1"/>
  <c r="GY90" i="68"/>
  <c r="GQ30" i="68"/>
  <c r="HH16" i="68"/>
  <c r="HI16" i="68"/>
  <c r="HK16" i="68" s="1"/>
  <c r="HL16" i="68" s="1"/>
  <c r="HI15" i="68"/>
  <c r="HH15" i="68"/>
  <c r="HJ15" i="68"/>
  <c r="HJ72" i="68"/>
  <c r="HN72" i="68" s="1"/>
  <c r="HS72" i="68"/>
  <c r="HT72" i="68" s="1"/>
  <c r="HR72" i="68"/>
  <c r="HJ74" i="68"/>
  <c r="GS90" i="68"/>
  <c r="GW90" i="68" s="1"/>
  <c r="HK69" i="68"/>
  <c r="HL69" i="68" s="1"/>
  <c r="HK73" i="68"/>
  <c r="HL73" i="68" s="1"/>
  <c r="GZ88" i="68"/>
  <c r="HS68" i="68"/>
  <c r="HT68" i="68" s="1"/>
  <c r="HR68" i="68"/>
  <c r="GS89" i="74"/>
  <c r="GW89" i="74" s="1"/>
  <c r="GR116" i="74"/>
  <c r="GV116" i="74" s="1"/>
  <c r="HJ102" i="74"/>
  <c r="HK104" i="74"/>
  <c r="HL104" i="74" s="1"/>
  <c r="HM104" i="74" s="1"/>
  <c r="GR88" i="74"/>
  <c r="GV88" i="74" s="1"/>
  <c r="GS90" i="74"/>
  <c r="GW90" i="74" s="1"/>
  <c r="HK105" i="74"/>
  <c r="HL105" i="74" s="1"/>
  <c r="HM105" i="74" s="1"/>
  <c r="HK68" i="74"/>
  <c r="HL68" i="74" s="1"/>
  <c r="HR70" i="74"/>
  <c r="HS70" i="74"/>
  <c r="HT70" i="74" s="1"/>
  <c r="HR75" i="74"/>
  <c r="HS75" i="74"/>
  <c r="HT75" i="74" s="1"/>
  <c r="HM68" i="74"/>
  <c r="HM69" i="74"/>
  <c r="HM71" i="74"/>
  <c r="HR76" i="74"/>
  <c r="HS76" i="74"/>
  <c r="HT76" i="74" s="1"/>
  <c r="HR99" i="74"/>
  <c r="HS99" i="74"/>
  <c r="HT99" i="74" s="1"/>
  <c r="HR103" i="74"/>
  <c r="HS103" i="74"/>
  <c r="HT103" i="74" s="1"/>
  <c r="HN45" i="74"/>
  <c r="HC90" i="74"/>
  <c r="HB90" i="74"/>
  <c r="HA90" i="74"/>
  <c r="HM74" i="74"/>
  <c r="HM37" i="74"/>
  <c r="HN37" i="74"/>
  <c r="HL47" i="74"/>
  <c r="HR101" i="74"/>
  <c r="HS101" i="74"/>
  <c r="HT101" i="74" s="1"/>
  <c r="HR104" i="74"/>
  <c r="HS104" i="74"/>
  <c r="HT104" i="74" s="1"/>
  <c r="GR118" i="74"/>
  <c r="GV118" i="74" s="1"/>
  <c r="HJ67" i="74"/>
  <c r="HJ70" i="74"/>
  <c r="HJ75" i="74"/>
  <c r="HR72" i="74"/>
  <c r="HS72" i="74"/>
  <c r="HT72" i="74" s="1"/>
  <c r="HK97" i="74"/>
  <c r="HL97" i="74" s="1"/>
  <c r="HR105" i="74"/>
  <c r="HS105" i="74"/>
  <c r="HT105" i="74" s="1"/>
  <c r="HR68" i="74"/>
  <c r="HS68" i="74"/>
  <c r="HT68" i="74" s="1"/>
  <c r="HS69" i="74"/>
  <c r="HT69" i="74" s="1"/>
  <c r="HR69" i="74"/>
  <c r="HB89" i="74"/>
  <c r="HA89" i="74"/>
  <c r="HC89" i="74"/>
  <c r="GR89" i="74"/>
  <c r="GV89" i="74" s="1"/>
  <c r="HS73" i="74"/>
  <c r="HT73" i="74" s="1"/>
  <c r="HR73" i="74"/>
  <c r="HS98" i="74"/>
  <c r="HT98" i="74" s="1"/>
  <c r="HR98" i="74"/>
  <c r="HB119" i="74"/>
  <c r="HA119" i="74"/>
  <c r="HC119" i="74"/>
  <c r="GR119" i="74"/>
  <c r="GV119" i="74" s="1"/>
  <c r="HS71" i="74"/>
  <c r="HT71" i="74" s="1"/>
  <c r="HR71" i="74"/>
  <c r="HC87" i="74"/>
  <c r="HA87" i="74"/>
  <c r="HB87" i="74"/>
  <c r="HM41" i="74"/>
  <c r="HN41" i="74"/>
  <c r="HM103" i="74"/>
  <c r="HN39" i="74"/>
  <c r="HM39" i="74"/>
  <c r="HJ104" i="74"/>
  <c r="HM67" i="74"/>
  <c r="HN67" i="74"/>
  <c r="HK70" i="74"/>
  <c r="HL70" i="74" s="1"/>
  <c r="HB88" i="74"/>
  <c r="HA88" i="74"/>
  <c r="HC88" i="74"/>
  <c r="HJ68" i="74"/>
  <c r="HN68" i="74" s="1"/>
  <c r="HJ74" i="74"/>
  <c r="HN74" i="74" s="1"/>
  <c r="HK73" i="74"/>
  <c r="HL73" i="74" s="1"/>
  <c r="HR96" i="74"/>
  <c r="HS96" i="74"/>
  <c r="HT96" i="74" s="1"/>
  <c r="HK110" i="74"/>
  <c r="HC116" i="74"/>
  <c r="HA116" i="74"/>
  <c r="HB116" i="74"/>
  <c r="HM43" i="74"/>
  <c r="HN43" i="74"/>
  <c r="HJ76" i="74"/>
  <c r="HK100" i="74"/>
  <c r="HL100" i="74" s="1"/>
  <c r="HK99" i="74"/>
  <c r="HL99" i="74" s="1"/>
  <c r="HA117" i="74"/>
  <c r="HB117" i="74"/>
  <c r="HC117" i="74"/>
  <c r="HN102" i="74"/>
  <c r="HM102" i="74"/>
  <c r="HJ72" i="74"/>
  <c r="HR47" i="74"/>
  <c r="HR97" i="74"/>
  <c r="HS97" i="74"/>
  <c r="HT97" i="74" s="1"/>
  <c r="HS102" i="74"/>
  <c r="HT102" i="74" s="1"/>
  <c r="HR102" i="74"/>
  <c r="HK101" i="74"/>
  <c r="HL101" i="74" s="1"/>
  <c r="HA118" i="74"/>
  <c r="HB118" i="74"/>
  <c r="HC118" i="74"/>
  <c r="GS118" i="74"/>
  <c r="GW118" i="74" s="1"/>
  <c r="HR67" i="74"/>
  <c r="HS67" i="74"/>
  <c r="HT67" i="74" s="1"/>
  <c r="HK81" i="74"/>
  <c r="HK75" i="74"/>
  <c r="HL75" i="74" s="1"/>
  <c r="HK72" i="74"/>
  <c r="HL72" i="74" s="1"/>
  <c r="GR90" i="74"/>
  <c r="GV90" i="74" s="1"/>
  <c r="HM46" i="74"/>
  <c r="HN46" i="74"/>
  <c r="HJ105" i="74"/>
  <c r="HJ69" i="74"/>
  <c r="HR74" i="74"/>
  <c r="HS74" i="74"/>
  <c r="HT74" i="74" s="1"/>
  <c r="HJ73" i="74"/>
  <c r="HJ98" i="74"/>
  <c r="HK96" i="74"/>
  <c r="HL96" i="74" s="1"/>
  <c r="GS119" i="74"/>
  <c r="GW119" i="74" s="1"/>
  <c r="HJ71" i="74"/>
  <c r="HN71" i="74" s="1"/>
  <c r="HK76" i="74"/>
  <c r="HL76" i="74" s="1"/>
  <c r="GS87" i="74"/>
  <c r="GW87" i="74" s="1"/>
  <c r="HS100" i="74"/>
  <c r="HT100" i="74" s="1"/>
  <c r="HR100" i="74"/>
  <c r="HJ103" i="74"/>
  <c r="GR116" i="68" l="1"/>
  <c r="GV116" i="68" s="1"/>
  <c r="HJ103" i="68"/>
  <c r="HJ104" i="68"/>
  <c r="HK99" i="68"/>
  <c r="HL99" i="68" s="1"/>
  <c r="HM99" i="68" s="1"/>
  <c r="HJ96" i="75"/>
  <c r="HK103" i="68"/>
  <c r="HL103" i="68" s="1"/>
  <c r="GS118" i="68"/>
  <c r="GW118" i="68" s="1"/>
  <c r="HJ104" i="75"/>
  <c r="HJ102" i="75"/>
  <c r="HJ101" i="75"/>
  <c r="HJ103" i="75"/>
  <c r="HK100" i="75"/>
  <c r="HL100" i="75" s="1"/>
  <c r="HJ105" i="68"/>
  <c r="HK102" i="68"/>
  <c r="HL102" i="68" s="1"/>
  <c r="GS119" i="68"/>
  <c r="GW119" i="68" s="1"/>
  <c r="HJ99" i="68"/>
  <c r="HN99" i="68" s="1"/>
  <c r="HK98" i="68"/>
  <c r="HL98" i="68" s="1"/>
  <c r="HJ101" i="68"/>
  <c r="HJ98" i="75"/>
  <c r="GR116" i="75"/>
  <c r="GV116" i="75" s="1"/>
  <c r="HK103" i="75"/>
  <c r="HL103" i="75" s="1"/>
  <c r="HN103" i="75" s="1"/>
  <c r="GS116" i="75"/>
  <c r="GW116" i="75" s="1"/>
  <c r="HJ100" i="75"/>
  <c r="HK97" i="68"/>
  <c r="HL97" i="68" s="1"/>
  <c r="HK96" i="68"/>
  <c r="HL96" i="68" s="1"/>
  <c r="HM96" i="68" s="1"/>
  <c r="GR117" i="68"/>
  <c r="GV117" i="68" s="1"/>
  <c r="HS105" i="75"/>
  <c r="HT105" i="75" s="1"/>
  <c r="HR105" i="75"/>
  <c r="HS104" i="75"/>
  <c r="HT104" i="75" s="1"/>
  <c r="HR104" i="75"/>
  <c r="HK99" i="75"/>
  <c r="HL99" i="75" s="1"/>
  <c r="HK104" i="75"/>
  <c r="HL104" i="75" s="1"/>
  <c r="HK96" i="75"/>
  <c r="HL96" i="75" s="1"/>
  <c r="HK97" i="75"/>
  <c r="HL97" i="75" s="1"/>
  <c r="HS103" i="75"/>
  <c r="HT103" i="75" s="1"/>
  <c r="HR103" i="75"/>
  <c r="HK101" i="75"/>
  <c r="HL101" i="75" s="1"/>
  <c r="GR117" i="75"/>
  <c r="GV117" i="75" s="1"/>
  <c r="GZ117" i="75"/>
  <c r="HC117" i="75" s="1"/>
  <c r="HR97" i="75"/>
  <c r="HS97" i="75"/>
  <c r="HT97" i="75" s="1"/>
  <c r="HR99" i="75"/>
  <c r="HS99" i="75"/>
  <c r="HT99" i="75" s="1"/>
  <c r="HK98" i="75"/>
  <c r="HL98" i="75" s="1"/>
  <c r="HK110" i="75"/>
  <c r="HR96" i="75"/>
  <c r="HS96" i="75"/>
  <c r="HT96" i="75" s="1"/>
  <c r="HA117" i="75"/>
  <c r="HB117" i="75"/>
  <c r="HJ105" i="75"/>
  <c r="HS102" i="75"/>
  <c r="HT102" i="75" s="1"/>
  <c r="HR102" i="75"/>
  <c r="HM103" i="75"/>
  <c r="GR118" i="75"/>
  <c r="GV118" i="75" s="1"/>
  <c r="HB116" i="75"/>
  <c r="HA116" i="75"/>
  <c r="HC116" i="75"/>
  <c r="HM100" i="75"/>
  <c r="HN100" i="75"/>
  <c r="HA119" i="75"/>
  <c r="HR101" i="75"/>
  <c r="HS101" i="75"/>
  <c r="HT101" i="75" s="1"/>
  <c r="HS98" i="75"/>
  <c r="HT98" i="75" s="1"/>
  <c r="HR98" i="75"/>
  <c r="HJ97" i="75"/>
  <c r="HK105" i="75"/>
  <c r="HL105" i="75" s="1"/>
  <c r="HK102" i="75"/>
  <c r="HL102" i="75" s="1"/>
  <c r="GS118" i="75"/>
  <c r="GW118" i="75" s="1"/>
  <c r="HA118" i="75"/>
  <c r="HB118" i="75"/>
  <c r="HC118" i="75"/>
  <c r="HR100" i="75"/>
  <c r="HS100" i="75"/>
  <c r="HT100" i="75" s="1"/>
  <c r="GS119" i="75"/>
  <c r="GW119" i="75" s="1"/>
  <c r="GZ119" i="75"/>
  <c r="HB119" i="75" s="1"/>
  <c r="HB59" i="74"/>
  <c r="HC59" i="74"/>
  <c r="HM11" i="74"/>
  <c r="HN11" i="74"/>
  <c r="HN15" i="74"/>
  <c r="HM15" i="74"/>
  <c r="HN12" i="74"/>
  <c r="HM12" i="74"/>
  <c r="HM10" i="74"/>
  <c r="HN10" i="74"/>
  <c r="HN17" i="74" s="1"/>
  <c r="HJ18" i="74" s="1"/>
  <c r="HC60" i="74"/>
  <c r="HB60" i="74"/>
  <c r="HR17" i="74"/>
  <c r="HM8" i="74"/>
  <c r="HM17" i="74"/>
  <c r="HF18" i="74" s="1"/>
  <c r="HN105" i="74"/>
  <c r="HM101" i="68"/>
  <c r="HN101" i="68"/>
  <c r="HK105" i="68"/>
  <c r="HL105" i="68" s="1"/>
  <c r="HS103" i="68"/>
  <c r="HT103" i="68" s="1"/>
  <c r="HR103" i="68"/>
  <c r="HK104" i="68"/>
  <c r="HL104" i="68" s="1"/>
  <c r="HJ100" i="68"/>
  <c r="HK100" i="68"/>
  <c r="HL100" i="68" s="1"/>
  <c r="HR98" i="68"/>
  <c r="HS98" i="68"/>
  <c r="HT98" i="68" s="1"/>
  <c r="HJ96" i="68"/>
  <c r="HS96" i="68"/>
  <c r="HT96" i="68" s="1"/>
  <c r="HK110" i="68"/>
  <c r="HR96" i="68"/>
  <c r="HS101" i="68"/>
  <c r="HT101" i="68" s="1"/>
  <c r="HR101" i="68"/>
  <c r="HJ97" i="68"/>
  <c r="HR97" i="68"/>
  <c r="HS97" i="68"/>
  <c r="HT97" i="68" s="1"/>
  <c r="HS105" i="68"/>
  <c r="HT105" i="68" s="1"/>
  <c r="HR105" i="68"/>
  <c r="HJ102" i="68"/>
  <c r="HN102" i="68" s="1"/>
  <c r="HS104" i="68"/>
  <c r="HT104" i="68" s="1"/>
  <c r="HR104" i="68"/>
  <c r="HR100" i="68"/>
  <c r="HS100" i="68"/>
  <c r="HT100" i="68" s="1"/>
  <c r="HN97" i="68"/>
  <c r="HM97" i="68"/>
  <c r="HM102" i="68"/>
  <c r="HM103" i="68"/>
  <c r="HN103" i="68"/>
  <c r="HS102" i="68"/>
  <c r="HT102" i="68" s="1"/>
  <c r="HR102" i="68"/>
  <c r="HN104" i="68"/>
  <c r="HR99" i="68"/>
  <c r="HS99" i="68"/>
  <c r="HT99" i="68" s="1"/>
  <c r="HM98" i="68"/>
  <c r="HN98" i="68"/>
  <c r="HN104" i="74"/>
  <c r="HP81" i="75"/>
  <c r="HQ81" i="75" s="1"/>
  <c r="HI21" i="75"/>
  <c r="HF21" i="75"/>
  <c r="HQ47" i="75"/>
  <c r="HP47" i="75"/>
  <c r="HI81" i="75"/>
  <c r="HN81" i="75"/>
  <c r="HF81" i="75"/>
  <c r="HO47" i="75"/>
  <c r="HG51" i="75" s="1"/>
  <c r="HM67" i="68"/>
  <c r="HJ13" i="68"/>
  <c r="HS10" i="68"/>
  <c r="HT10" i="68" s="1"/>
  <c r="HR10" i="68"/>
  <c r="HA118" i="68"/>
  <c r="HJ43" i="68"/>
  <c r="GZ58" i="68"/>
  <c r="HM74" i="68"/>
  <c r="HN74" i="68"/>
  <c r="HS14" i="68"/>
  <c r="HT14" i="68" s="1"/>
  <c r="HR14" i="68"/>
  <c r="HA87" i="68"/>
  <c r="HA116" i="68"/>
  <c r="HS45" i="68"/>
  <c r="HT45" i="68" s="1"/>
  <c r="HR45" i="68"/>
  <c r="HS12" i="68"/>
  <c r="HT12" i="68" s="1"/>
  <c r="HR12" i="68"/>
  <c r="HM16" i="68"/>
  <c r="HA119" i="68"/>
  <c r="HS16" i="68"/>
  <c r="HT16" i="68" s="1"/>
  <c r="HR16" i="68"/>
  <c r="GS60" i="68"/>
  <c r="GW60" i="68" s="1"/>
  <c r="HM40" i="68"/>
  <c r="HN13" i="68"/>
  <c r="HM13" i="68"/>
  <c r="HM10" i="68"/>
  <c r="HM9" i="68"/>
  <c r="HS8" i="68"/>
  <c r="HT8" i="68" s="1"/>
  <c r="HR8" i="68"/>
  <c r="HM14" i="68"/>
  <c r="HM42" i="68"/>
  <c r="HM12" i="68"/>
  <c r="GR28" i="68"/>
  <c r="GV28" i="68" s="1"/>
  <c r="GZ117" i="68"/>
  <c r="HC117" i="68" s="1"/>
  <c r="GS28" i="68"/>
  <c r="GW28" i="68" s="1"/>
  <c r="HN43" i="68"/>
  <c r="HM43" i="68"/>
  <c r="HN11" i="68"/>
  <c r="HM11" i="68"/>
  <c r="HJ40" i="68"/>
  <c r="HN40" i="68" s="1"/>
  <c r="HS40" i="68"/>
  <c r="HT40" i="68" s="1"/>
  <c r="HR40" i="68"/>
  <c r="HM39" i="68"/>
  <c r="HN39" i="68"/>
  <c r="HK7" i="68"/>
  <c r="HL7" i="68" s="1"/>
  <c r="HS7" i="68"/>
  <c r="HT7" i="68" s="1"/>
  <c r="HK21" i="68"/>
  <c r="HR7" i="68"/>
  <c r="HS13" i="68"/>
  <c r="HT13" i="68" s="1"/>
  <c r="HR13" i="68"/>
  <c r="GR29" i="68"/>
  <c r="GV29" i="68" s="1"/>
  <c r="GZ89" i="68"/>
  <c r="HC89" i="68" s="1"/>
  <c r="GZ118" i="68"/>
  <c r="HC118" i="68" s="1"/>
  <c r="GZ59" i="68"/>
  <c r="HC59" i="68" s="1"/>
  <c r="HA59" i="68"/>
  <c r="HB59" i="68"/>
  <c r="HM41" i="68"/>
  <c r="HS43" i="68"/>
  <c r="HT43" i="68" s="1"/>
  <c r="HR43" i="68"/>
  <c r="HM37" i="68"/>
  <c r="HN37" i="68"/>
  <c r="HJ9" i="68"/>
  <c r="HN9" i="68" s="1"/>
  <c r="HK8" i="68"/>
  <c r="HL8" i="68" s="1"/>
  <c r="GZ116" i="68"/>
  <c r="HB116" i="68" s="1"/>
  <c r="GZ57" i="68"/>
  <c r="GZ87" i="68"/>
  <c r="HB87" i="68" s="1"/>
  <c r="GR27" i="68"/>
  <c r="GV27" i="68" s="1"/>
  <c r="HK45" i="68"/>
  <c r="HL45" i="68" s="1"/>
  <c r="HS42" i="68"/>
  <c r="HT42" i="68" s="1"/>
  <c r="HR42" i="68"/>
  <c r="HJ44" i="68"/>
  <c r="HS44" i="68"/>
  <c r="HT44" i="68" s="1"/>
  <c r="HR44" i="68"/>
  <c r="HM38" i="68"/>
  <c r="HM73" i="68"/>
  <c r="HN73" i="68"/>
  <c r="HR15" i="68"/>
  <c r="HS15" i="68"/>
  <c r="HT15" i="68" s="1"/>
  <c r="HK44" i="68"/>
  <c r="HL44" i="68" s="1"/>
  <c r="HR77" i="68"/>
  <c r="HL77" i="68"/>
  <c r="HM69" i="68"/>
  <c r="HN69" i="68"/>
  <c r="HK15" i="68"/>
  <c r="HL15" i="68" s="1"/>
  <c r="GZ119" i="68"/>
  <c r="HC119" i="68" s="1"/>
  <c r="GZ90" i="68"/>
  <c r="HC90" i="68" s="1"/>
  <c r="GZ60" i="68"/>
  <c r="HC60" i="68" s="1"/>
  <c r="HB88" i="68"/>
  <c r="HC88" i="68"/>
  <c r="HA88" i="68"/>
  <c r="HA58" i="68"/>
  <c r="HB58" i="68"/>
  <c r="HC58" i="68"/>
  <c r="HJ38" i="68"/>
  <c r="HN38" i="68" s="1"/>
  <c r="HS46" i="68"/>
  <c r="HT46" i="68" s="1"/>
  <c r="HR46" i="68"/>
  <c r="HJ16" i="68"/>
  <c r="HA90" i="68"/>
  <c r="HB90" i="68"/>
  <c r="HA60" i="68"/>
  <c r="HA117" i="68"/>
  <c r="HS38" i="68"/>
  <c r="HT38" i="68" s="1"/>
  <c r="HR38" i="68"/>
  <c r="HK46" i="68"/>
  <c r="HL46" i="68" s="1"/>
  <c r="HS11" i="68"/>
  <c r="HT11" i="68" s="1"/>
  <c r="HR11" i="68"/>
  <c r="HM71" i="68"/>
  <c r="HR39" i="68"/>
  <c r="HS39" i="68"/>
  <c r="HT39" i="68" s="1"/>
  <c r="HJ10" i="68"/>
  <c r="GS29" i="68"/>
  <c r="GW29" i="68" s="1"/>
  <c r="HB89" i="68"/>
  <c r="HA89" i="68"/>
  <c r="HS41" i="68"/>
  <c r="HT41" i="68" s="1"/>
  <c r="HR41" i="68"/>
  <c r="HS37" i="68"/>
  <c r="HT37" i="68" s="1"/>
  <c r="HK51" i="68"/>
  <c r="HR37" i="68"/>
  <c r="GR58" i="68"/>
  <c r="GV58" i="68" s="1"/>
  <c r="HS9" i="68"/>
  <c r="HT9" i="68" s="1"/>
  <c r="HR9" i="68"/>
  <c r="HJ14" i="68"/>
  <c r="HC57" i="68"/>
  <c r="HB57" i="68"/>
  <c r="HA57" i="68"/>
  <c r="GS27" i="68"/>
  <c r="GW27" i="68" s="1"/>
  <c r="HJ45" i="68"/>
  <c r="HJ42" i="68"/>
  <c r="HJ12" i="68"/>
  <c r="HN12" i="68" s="1"/>
  <c r="HN67" i="68"/>
  <c r="HL77" i="74"/>
  <c r="HN75" i="74"/>
  <c r="HM75" i="74"/>
  <c r="HM99" i="74"/>
  <c r="HN99" i="74"/>
  <c r="HL51" i="74"/>
  <c r="HM51" i="74"/>
  <c r="HM100" i="74"/>
  <c r="HN100" i="74"/>
  <c r="HR106" i="74"/>
  <c r="HM101" i="74"/>
  <c r="HN101" i="74"/>
  <c r="HN96" i="74"/>
  <c r="HM96" i="74"/>
  <c r="HL106" i="74"/>
  <c r="HN73" i="74"/>
  <c r="HM73" i="74"/>
  <c r="HN103" i="74"/>
  <c r="HM97" i="74"/>
  <c r="HN97" i="74"/>
  <c r="HN47" i="74"/>
  <c r="HJ48" i="74" s="1"/>
  <c r="HM76" i="74"/>
  <c r="HN76" i="74"/>
  <c r="HM72" i="74"/>
  <c r="HM77" i="74" s="1"/>
  <c r="HF78" i="74" s="1"/>
  <c r="HN72" i="74"/>
  <c r="HR77" i="74"/>
  <c r="HM47" i="74"/>
  <c r="HF48" i="74" s="1"/>
  <c r="HN98" i="74"/>
  <c r="HN69" i="74"/>
  <c r="HM70" i="74"/>
  <c r="HN70" i="74"/>
  <c r="HC119" i="75" l="1"/>
  <c r="HR106" i="75"/>
  <c r="HM97" i="75"/>
  <c r="HN97" i="75"/>
  <c r="HN102" i="75"/>
  <c r="HM102" i="75"/>
  <c r="HM101" i="75"/>
  <c r="HN101" i="75"/>
  <c r="HN96" i="75"/>
  <c r="HL106" i="75"/>
  <c r="HM96" i="75"/>
  <c r="HM105" i="75"/>
  <c r="HN105" i="75"/>
  <c r="HM98" i="75"/>
  <c r="HN98" i="75"/>
  <c r="HM104" i="75"/>
  <c r="HN104" i="75"/>
  <c r="HM99" i="75"/>
  <c r="HN99" i="75"/>
  <c r="HP15" i="74"/>
  <c r="HP9" i="74"/>
  <c r="HP13" i="74"/>
  <c r="HP14" i="74"/>
  <c r="HP16" i="74"/>
  <c r="HP8" i="74"/>
  <c r="HP11" i="74"/>
  <c r="HP10" i="74"/>
  <c r="HP7" i="74"/>
  <c r="HP12" i="74"/>
  <c r="HQ8" i="74"/>
  <c r="HQ7" i="74"/>
  <c r="HO13" i="74"/>
  <c r="HQ9" i="74"/>
  <c r="HO14" i="74"/>
  <c r="HO16" i="74"/>
  <c r="HQ14" i="74"/>
  <c r="HQ16" i="74"/>
  <c r="HO7" i="74"/>
  <c r="HO9" i="74"/>
  <c r="HQ13" i="74"/>
  <c r="HQ15" i="74"/>
  <c r="HL21" i="74"/>
  <c r="HM21" i="74"/>
  <c r="HO10" i="74"/>
  <c r="HQ12" i="74"/>
  <c r="HO15" i="74"/>
  <c r="HQ11" i="74"/>
  <c r="HO8" i="74"/>
  <c r="HQ10" i="74"/>
  <c r="HO12" i="74"/>
  <c r="HO11" i="74"/>
  <c r="HM104" i="68"/>
  <c r="HB117" i="68"/>
  <c r="HR106" i="68"/>
  <c r="HN96" i="68"/>
  <c r="HN100" i="68"/>
  <c r="HM100" i="68"/>
  <c r="HL106" i="68"/>
  <c r="HM105" i="68"/>
  <c r="HN105" i="68"/>
  <c r="HH51" i="75"/>
  <c r="HN51" i="75"/>
  <c r="HX72" i="75"/>
  <c r="HX70" i="75"/>
  <c r="HX68" i="75"/>
  <c r="HX74" i="75"/>
  <c r="HX76" i="75"/>
  <c r="HX73" i="75"/>
  <c r="HX69" i="75"/>
  <c r="HX71" i="75"/>
  <c r="HX75" i="75"/>
  <c r="HX67" i="75"/>
  <c r="HG89" i="75"/>
  <c r="HJ81" i="75"/>
  <c r="HG87" i="75"/>
  <c r="HG90" i="75"/>
  <c r="HG88" i="75"/>
  <c r="HE51" i="75"/>
  <c r="HX8" i="75"/>
  <c r="HX12" i="75"/>
  <c r="HX16" i="75"/>
  <c r="HX7" i="75"/>
  <c r="HX11" i="75"/>
  <c r="HX10" i="75"/>
  <c r="HX9" i="75"/>
  <c r="HX14" i="75"/>
  <c r="HX15" i="75"/>
  <c r="HX13" i="75"/>
  <c r="HG30" i="75"/>
  <c r="HJ21" i="75"/>
  <c r="HG28" i="75"/>
  <c r="HG29" i="75"/>
  <c r="HG27" i="75"/>
  <c r="HB60" i="68"/>
  <c r="HL81" i="68"/>
  <c r="HM81" i="68"/>
  <c r="HM8" i="68"/>
  <c r="HN8" i="68"/>
  <c r="HM7" i="68"/>
  <c r="HL17" i="68"/>
  <c r="HN7" i="68"/>
  <c r="HN42" i="68"/>
  <c r="HC116" i="68"/>
  <c r="HC87" i="68"/>
  <c r="HM15" i="68"/>
  <c r="HN15" i="68"/>
  <c r="HN77" i="68"/>
  <c r="HJ78" i="68" s="1"/>
  <c r="HM44" i="68"/>
  <c r="HN44" i="68"/>
  <c r="HL47" i="68"/>
  <c r="HR17" i="68"/>
  <c r="HN14" i="68"/>
  <c r="HN10" i="68"/>
  <c r="HB119" i="68"/>
  <c r="HM46" i="68"/>
  <c r="HN46" i="68"/>
  <c r="HN16" i="68"/>
  <c r="HR47" i="68"/>
  <c r="HN45" i="68"/>
  <c r="HN47" i="68" s="1"/>
  <c r="HJ48" i="68" s="1"/>
  <c r="HM45" i="68"/>
  <c r="HM47" i="68" s="1"/>
  <c r="HF48" i="68" s="1"/>
  <c r="HB118" i="68"/>
  <c r="HM77" i="68"/>
  <c r="HF78" i="68" s="1"/>
  <c r="HN77" i="74"/>
  <c r="HJ78" i="74" s="1"/>
  <c r="HQ68" i="74"/>
  <c r="HQ71" i="74"/>
  <c r="HO74" i="74"/>
  <c r="HO67" i="74"/>
  <c r="HO68" i="74"/>
  <c r="HO69" i="74"/>
  <c r="HO71" i="74"/>
  <c r="HQ74" i="74"/>
  <c r="HQ67" i="74"/>
  <c r="HQ69" i="74"/>
  <c r="HO75" i="74"/>
  <c r="HQ73" i="74"/>
  <c r="HQ72" i="74"/>
  <c r="HQ70" i="74"/>
  <c r="HQ76" i="74"/>
  <c r="HO72" i="74"/>
  <c r="HO70" i="74"/>
  <c r="HO76" i="74"/>
  <c r="HO73" i="74"/>
  <c r="HQ75" i="74"/>
  <c r="HW77" i="74"/>
  <c r="HP67" i="74"/>
  <c r="HP74" i="74"/>
  <c r="HP70" i="74"/>
  <c r="HP69" i="74"/>
  <c r="HP75" i="74"/>
  <c r="HP71" i="74"/>
  <c r="HP68" i="74"/>
  <c r="HP73" i="74"/>
  <c r="HP76" i="74"/>
  <c r="HP72" i="74"/>
  <c r="HQ45" i="74"/>
  <c r="HQ40" i="74"/>
  <c r="HO45" i="74"/>
  <c r="HO42" i="74"/>
  <c r="HQ44" i="74"/>
  <c r="HO38" i="74"/>
  <c r="HO40" i="74"/>
  <c r="HQ42" i="74"/>
  <c r="HO44" i="74"/>
  <c r="HQ38" i="74"/>
  <c r="HQ41" i="74"/>
  <c r="HO39" i="74"/>
  <c r="HQ39" i="74"/>
  <c r="HO43" i="74"/>
  <c r="HO46" i="74"/>
  <c r="HO37" i="74"/>
  <c r="HO41" i="74"/>
  <c r="HQ43" i="74"/>
  <c r="HQ46" i="74"/>
  <c r="HQ37" i="74"/>
  <c r="HW47" i="74"/>
  <c r="HP40" i="74"/>
  <c r="HP42" i="74"/>
  <c r="HP44" i="74"/>
  <c r="HP38" i="74"/>
  <c r="HP45" i="74"/>
  <c r="HP37" i="74"/>
  <c r="HP43" i="74"/>
  <c r="HP41" i="74"/>
  <c r="HP39" i="74"/>
  <c r="HP46" i="74"/>
  <c r="HM106" i="74"/>
  <c r="HF107" i="74" s="1"/>
  <c r="HN106" i="74"/>
  <c r="HJ107" i="74" s="1"/>
  <c r="HM110" i="74"/>
  <c r="HL110" i="74"/>
  <c r="HL81" i="74"/>
  <c r="HM81" i="74"/>
  <c r="HM106" i="68" l="1"/>
  <c r="HF107" i="68" s="1"/>
  <c r="HO98" i="68" s="1"/>
  <c r="HN106" i="75"/>
  <c r="HJ107" i="75" s="1"/>
  <c r="HM110" i="75"/>
  <c r="HL110" i="75"/>
  <c r="HM106" i="75"/>
  <c r="HF107" i="75" s="1"/>
  <c r="HO17" i="74"/>
  <c r="HG21" i="74" s="1"/>
  <c r="HH21" i="74" s="1"/>
  <c r="HP17" i="74"/>
  <c r="HQ17" i="74"/>
  <c r="HE21" i="74" s="1"/>
  <c r="HN106" i="68"/>
  <c r="HJ107" i="68" s="1"/>
  <c r="HM110" i="68"/>
  <c r="HL110" i="68"/>
  <c r="HZ13" i="75"/>
  <c r="IB13" i="75" s="1"/>
  <c r="IC13" i="75" s="1"/>
  <c r="HY13" i="75"/>
  <c r="IA13" i="75" s="1"/>
  <c r="HY10" i="75"/>
  <c r="HZ10" i="75"/>
  <c r="IB10" i="75" s="1"/>
  <c r="IC10" i="75" s="1"/>
  <c r="HY74" i="75"/>
  <c r="HZ74" i="75"/>
  <c r="HL28" i="75"/>
  <c r="HP88" i="75"/>
  <c r="HJ28" i="75"/>
  <c r="HN28" i="75" s="1"/>
  <c r="HI28" i="75"/>
  <c r="HM28" i="75" s="1"/>
  <c r="HH28" i="75"/>
  <c r="HY15" i="75"/>
  <c r="HZ15" i="75"/>
  <c r="IB15" i="75" s="1"/>
  <c r="IC15" i="75" s="1"/>
  <c r="HY11" i="75"/>
  <c r="HZ11" i="75"/>
  <c r="IB11" i="75" s="1"/>
  <c r="IC11" i="75" s="1"/>
  <c r="IA11" i="75"/>
  <c r="HY8" i="75"/>
  <c r="IA8" i="75" s="1"/>
  <c r="HZ8" i="75"/>
  <c r="HL88" i="75"/>
  <c r="HH88" i="75"/>
  <c r="HI88" i="75" s="1"/>
  <c r="HM88" i="75" s="1"/>
  <c r="HL89" i="75"/>
  <c r="HH89" i="75"/>
  <c r="HI89" i="75" s="1"/>
  <c r="HM89" i="75" s="1"/>
  <c r="HZ69" i="75"/>
  <c r="HY69" i="75"/>
  <c r="HZ68" i="75"/>
  <c r="HY68" i="75"/>
  <c r="HZ12" i="75"/>
  <c r="HY12" i="75"/>
  <c r="HI51" i="75"/>
  <c r="HF51" i="75"/>
  <c r="HP51" i="75"/>
  <c r="HQ51" i="75" s="1"/>
  <c r="HZ71" i="75"/>
  <c r="HY71" i="75"/>
  <c r="HY14" i="75"/>
  <c r="IA14" i="75" s="1"/>
  <c r="HZ14" i="75"/>
  <c r="IB14" i="75" s="1"/>
  <c r="IC14" i="75" s="1"/>
  <c r="HZ7" i="75"/>
  <c r="HY7" i="75"/>
  <c r="IA7" i="75"/>
  <c r="HL90" i="75"/>
  <c r="HH90" i="75"/>
  <c r="HI90" i="75" s="1"/>
  <c r="HM90" i="75" s="1"/>
  <c r="HZ67" i="75"/>
  <c r="HY67" i="75"/>
  <c r="HZ73" i="75"/>
  <c r="HY73" i="75"/>
  <c r="HZ70" i="75"/>
  <c r="HY70" i="75"/>
  <c r="HP89" i="75"/>
  <c r="HL29" i="75"/>
  <c r="HI29" i="75"/>
  <c r="HM29" i="75" s="1"/>
  <c r="HH29" i="75"/>
  <c r="HL27" i="75"/>
  <c r="HJ27" i="75"/>
  <c r="HN27" i="75" s="1"/>
  <c r="HI27" i="75"/>
  <c r="HM27" i="75" s="1"/>
  <c r="HH27" i="75"/>
  <c r="HL30" i="75"/>
  <c r="HP90" i="75"/>
  <c r="HH30" i="75"/>
  <c r="HJ30" i="75" s="1"/>
  <c r="HN30" i="75" s="1"/>
  <c r="HZ9" i="75"/>
  <c r="HY9" i="75"/>
  <c r="IA9" i="75" s="1"/>
  <c r="HY16" i="75"/>
  <c r="IA16" i="75" s="1"/>
  <c r="HZ16" i="75"/>
  <c r="HP87" i="75"/>
  <c r="HL87" i="75"/>
  <c r="HH87" i="75"/>
  <c r="HJ87" i="75" s="1"/>
  <c r="HN87" i="75" s="1"/>
  <c r="HY75" i="75"/>
  <c r="HZ75" i="75"/>
  <c r="HZ76" i="75"/>
  <c r="HY76" i="75"/>
  <c r="HY72" i="75"/>
  <c r="HZ72" i="75"/>
  <c r="HO42" i="68"/>
  <c r="HQ39" i="68"/>
  <c r="HO41" i="68"/>
  <c r="HO40" i="68"/>
  <c r="HQ37" i="68"/>
  <c r="HQ38" i="68"/>
  <c r="HQ42" i="68"/>
  <c r="HO43" i="68"/>
  <c r="HQ40" i="68"/>
  <c r="HQ43" i="68"/>
  <c r="HO39" i="68"/>
  <c r="HO37" i="68"/>
  <c r="HO38" i="68"/>
  <c r="HQ46" i="68"/>
  <c r="HO45" i="68"/>
  <c r="HQ45" i="68"/>
  <c r="HO44" i="68"/>
  <c r="HQ44" i="68"/>
  <c r="HO46" i="68"/>
  <c r="HQ41" i="68"/>
  <c r="HW47" i="68"/>
  <c r="HP43" i="68"/>
  <c r="HP37" i="68"/>
  <c r="HP39" i="68"/>
  <c r="HP41" i="68"/>
  <c r="HP38" i="68"/>
  <c r="HP42" i="68"/>
  <c r="HP44" i="68"/>
  <c r="HP46" i="68"/>
  <c r="HP45" i="68"/>
  <c r="HP40" i="68"/>
  <c r="HW77" i="68"/>
  <c r="HP68" i="68"/>
  <c r="HP75" i="68"/>
  <c r="HP72" i="68"/>
  <c r="HP67" i="68"/>
  <c r="HP69" i="68"/>
  <c r="HP70" i="68"/>
  <c r="HP74" i="68"/>
  <c r="HP73" i="68"/>
  <c r="HP71" i="68"/>
  <c r="HP76" i="68"/>
  <c r="HN17" i="68"/>
  <c r="HJ18" i="68" s="1"/>
  <c r="HM21" i="68"/>
  <c r="HL21" i="68"/>
  <c r="HM51" i="68"/>
  <c r="HL51" i="68"/>
  <c r="HQ70" i="68"/>
  <c r="HQ72" i="68"/>
  <c r="HO72" i="68"/>
  <c r="HO76" i="68"/>
  <c r="HQ75" i="68"/>
  <c r="HQ68" i="68"/>
  <c r="HO70" i="68"/>
  <c r="HQ76" i="68"/>
  <c r="HO75" i="68"/>
  <c r="HO68" i="68"/>
  <c r="HO74" i="68"/>
  <c r="HO73" i="68"/>
  <c r="HO71" i="68"/>
  <c r="HQ67" i="68"/>
  <c r="HQ71" i="68"/>
  <c r="HO67" i="68"/>
  <c r="HQ74" i="68"/>
  <c r="HQ73" i="68"/>
  <c r="HQ69" i="68"/>
  <c r="HO69" i="68"/>
  <c r="HM17" i="68"/>
  <c r="HF18" i="68" s="1"/>
  <c r="HP77" i="74"/>
  <c r="HO77" i="74"/>
  <c r="HG81" i="74" s="1"/>
  <c r="HH81" i="74" s="1"/>
  <c r="HW106" i="74"/>
  <c r="HQ103" i="74"/>
  <c r="HP102" i="74"/>
  <c r="HQ102" i="74"/>
  <c r="HP103" i="74"/>
  <c r="HQ100" i="74"/>
  <c r="HQ104" i="74"/>
  <c r="HP101" i="74"/>
  <c r="HP96" i="74"/>
  <c r="HQ105" i="74"/>
  <c r="HQ98" i="74"/>
  <c r="HQ96" i="74"/>
  <c r="HP97" i="74"/>
  <c r="HP105" i="74"/>
  <c r="HP99" i="74"/>
  <c r="HP100" i="74"/>
  <c r="HQ101" i="74"/>
  <c r="HQ97" i="74"/>
  <c r="HP104" i="74"/>
  <c r="HP98" i="74"/>
  <c r="HQ99" i="74"/>
  <c r="HO104" i="74"/>
  <c r="HO105" i="74"/>
  <c r="HO98" i="74"/>
  <c r="HO103" i="74"/>
  <c r="HO102" i="74"/>
  <c r="HO99" i="74"/>
  <c r="HO100" i="74"/>
  <c r="HO101" i="74"/>
  <c r="HO97" i="74"/>
  <c r="HO96" i="74"/>
  <c r="HP47" i="74"/>
  <c r="HQ47" i="74"/>
  <c r="HO47" i="74"/>
  <c r="HG51" i="74" s="1"/>
  <c r="HQ77" i="74"/>
  <c r="HE81" i="74" s="1"/>
  <c r="HN81" i="74" s="1"/>
  <c r="HO101" i="68" l="1"/>
  <c r="HO103" i="68"/>
  <c r="HO104" i="68"/>
  <c r="HO97" i="68"/>
  <c r="HO100" i="68"/>
  <c r="HO99" i="68"/>
  <c r="HO105" i="68"/>
  <c r="HO102" i="68"/>
  <c r="HO96" i="68"/>
  <c r="HO99" i="75"/>
  <c r="HO101" i="75"/>
  <c r="HO103" i="75"/>
  <c r="HO97" i="75"/>
  <c r="HO102" i="75"/>
  <c r="HO96" i="75"/>
  <c r="HO98" i="75"/>
  <c r="HO104" i="75"/>
  <c r="HO100" i="75"/>
  <c r="HO105" i="75"/>
  <c r="HQ100" i="75"/>
  <c r="HP96" i="75"/>
  <c r="HW106" i="75"/>
  <c r="HP101" i="75"/>
  <c r="HQ101" i="75"/>
  <c r="HQ102" i="75"/>
  <c r="HQ99" i="75"/>
  <c r="HP104" i="75"/>
  <c r="HQ103" i="75"/>
  <c r="HP103" i="75"/>
  <c r="HP97" i="75"/>
  <c r="HP99" i="75"/>
  <c r="HP100" i="75"/>
  <c r="HQ96" i="75"/>
  <c r="HP102" i="75"/>
  <c r="HP98" i="75"/>
  <c r="HQ104" i="75"/>
  <c r="HQ98" i="75"/>
  <c r="HP105" i="75"/>
  <c r="HQ97" i="75"/>
  <c r="HQ105" i="75"/>
  <c r="IB75" i="75"/>
  <c r="IC75" i="75" s="1"/>
  <c r="HN21" i="74"/>
  <c r="HI21" i="74"/>
  <c r="HF21" i="74"/>
  <c r="HQ100" i="68"/>
  <c r="HQ103" i="68"/>
  <c r="HW106" i="68"/>
  <c r="HP98" i="68"/>
  <c r="HQ98" i="68"/>
  <c r="HQ99" i="68"/>
  <c r="HP99" i="68"/>
  <c r="HP103" i="68"/>
  <c r="HQ101" i="68"/>
  <c r="HP101" i="68"/>
  <c r="HQ96" i="68"/>
  <c r="HQ104" i="68"/>
  <c r="HP97" i="68"/>
  <c r="HP100" i="68"/>
  <c r="HQ97" i="68"/>
  <c r="HQ105" i="68"/>
  <c r="HP104" i="68"/>
  <c r="HP102" i="68"/>
  <c r="HP96" i="68"/>
  <c r="HP105" i="68"/>
  <c r="HQ102" i="68"/>
  <c r="HO106" i="68"/>
  <c r="HG110" i="68" s="1"/>
  <c r="HH110" i="68" s="1"/>
  <c r="IB67" i="75"/>
  <c r="IC67" i="75" s="1"/>
  <c r="IA73" i="75"/>
  <c r="IA69" i="75"/>
  <c r="IE69" i="75" s="1"/>
  <c r="IA71" i="75"/>
  <c r="IB68" i="75"/>
  <c r="IC68" i="75" s="1"/>
  <c r="IA68" i="75"/>
  <c r="IA76" i="75"/>
  <c r="IB69" i="75"/>
  <c r="IC69" i="75" s="1"/>
  <c r="HJ88" i="75"/>
  <c r="HN88" i="75" s="1"/>
  <c r="HI87" i="75"/>
  <c r="HM87" i="75" s="1"/>
  <c r="IB73" i="75"/>
  <c r="IC73" i="75" s="1"/>
  <c r="IB71" i="75"/>
  <c r="IC71" i="75" s="1"/>
  <c r="IA67" i="75"/>
  <c r="IE67" i="75" s="1"/>
  <c r="IA74" i="75"/>
  <c r="HQ89" i="75"/>
  <c r="HT89" i="75" s="1"/>
  <c r="IB70" i="75"/>
  <c r="IC70" i="75" s="1"/>
  <c r="IJ7" i="75"/>
  <c r="IK7" i="75" s="1"/>
  <c r="IB21" i="75"/>
  <c r="II7" i="75"/>
  <c r="IB72" i="75"/>
  <c r="IC72" i="75" s="1"/>
  <c r="IB76" i="75"/>
  <c r="IC76" i="75" s="1"/>
  <c r="HJ29" i="75"/>
  <c r="HN29" i="75" s="1"/>
  <c r="IJ67" i="75"/>
  <c r="IK67" i="75" s="1"/>
  <c r="IB81" i="75"/>
  <c r="II67" i="75"/>
  <c r="IB7" i="75"/>
  <c r="IC7" i="75" s="1"/>
  <c r="HX38" i="75"/>
  <c r="HX42" i="75"/>
  <c r="HX46" i="75"/>
  <c r="HX37" i="75"/>
  <c r="HX44" i="75"/>
  <c r="HX45" i="75"/>
  <c r="HX40" i="75"/>
  <c r="HX43" i="75"/>
  <c r="HX39" i="75"/>
  <c r="HX41" i="75"/>
  <c r="HG60" i="75"/>
  <c r="HJ51" i="75"/>
  <c r="HG58" i="75"/>
  <c r="HG57" i="75"/>
  <c r="HG59" i="75"/>
  <c r="IJ68" i="75"/>
  <c r="IK68" i="75" s="1"/>
  <c r="II68" i="75"/>
  <c r="IJ69" i="75"/>
  <c r="IK69" i="75" s="1"/>
  <c r="II69" i="75"/>
  <c r="HJ89" i="75"/>
  <c r="HN89" i="75" s="1"/>
  <c r="IE11" i="75"/>
  <c r="ID11" i="75"/>
  <c r="IJ15" i="75"/>
  <c r="IK15" i="75" s="1"/>
  <c r="II15" i="75"/>
  <c r="HR88" i="75"/>
  <c r="IA10" i="75"/>
  <c r="IJ10" i="75"/>
  <c r="IK10" i="75" s="1"/>
  <c r="II10" i="75"/>
  <c r="IJ70" i="75"/>
  <c r="IK70" i="75" s="1"/>
  <c r="II70" i="75"/>
  <c r="HQ90" i="75"/>
  <c r="HT90" i="75" s="1"/>
  <c r="IJ72" i="75"/>
  <c r="IK72" i="75" s="1"/>
  <c r="II72" i="75"/>
  <c r="IA75" i="75"/>
  <c r="IE75" i="75" s="1"/>
  <c r="IB16" i="75"/>
  <c r="IC16" i="75" s="1"/>
  <c r="IB9" i="75"/>
  <c r="IC9" i="75" s="1"/>
  <c r="HR90" i="75"/>
  <c r="HQ87" i="75"/>
  <c r="HS87" i="75" s="1"/>
  <c r="HR89" i="75"/>
  <c r="HS89" i="75"/>
  <c r="IA70" i="75"/>
  <c r="IJ73" i="75"/>
  <c r="IK73" i="75" s="1"/>
  <c r="II73" i="75"/>
  <c r="ID67" i="75"/>
  <c r="HJ90" i="75"/>
  <c r="HN90" i="75" s="1"/>
  <c r="IJ71" i="75"/>
  <c r="IK71" i="75" s="1"/>
  <c r="II71" i="75"/>
  <c r="ID68" i="75"/>
  <c r="IE68" i="75"/>
  <c r="ID69" i="75"/>
  <c r="IB8" i="75"/>
  <c r="IC8" i="75" s="1"/>
  <c r="IJ11" i="75"/>
  <c r="IK11" i="75" s="1"/>
  <c r="II11" i="75"/>
  <c r="HQ88" i="75"/>
  <c r="HS88" i="75" s="1"/>
  <c r="IB74" i="75"/>
  <c r="IC74" i="75" s="1"/>
  <c r="ID75" i="75"/>
  <c r="IJ16" i="75"/>
  <c r="IK16" i="75" s="1"/>
  <c r="II16" i="75"/>
  <c r="IJ8" i="75"/>
  <c r="IK8" i="75" s="1"/>
  <c r="II8" i="75"/>
  <c r="IA15" i="75"/>
  <c r="IJ74" i="75"/>
  <c r="IK74" i="75" s="1"/>
  <c r="II74" i="75"/>
  <c r="IJ13" i="75"/>
  <c r="IK13" i="75" s="1"/>
  <c r="II13" i="75"/>
  <c r="ID73" i="75"/>
  <c r="ID14" i="75"/>
  <c r="IE14" i="75"/>
  <c r="IE71" i="75"/>
  <c r="ID71" i="75"/>
  <c r="IA12" i="75"/>
  <c r="IJ12" i="75"/>
  <c r="IK12" i="75" s="1"/>
  <c r="II12" i="75"/>
  <c r="IA72" i="75"/>
  <c r="II76" i="75"/>
  <c r="IJ76" i="75"/>
  <c r="IK76" i="75" s="1"/>
  <c r="IJ75" i="75"/>
  <c r="IK75" i="75" s="1"/>
  <c r="II75" i="75"/>
  <c r="HR87" i="75"/>
  <c r="HT87" i="75"/>
  <c r="IJ9" i="75"/>
  <c r="IK9" i="75" s="1"/>
  <c r="II9" i="75"/>
  <c r="HI30" i="75"/>
  <c r="HM30" i="75" s="1"/>
  <c r="II14" i="75"/>
  <c r="IJ14" i="75"/>
  <c r="IK14" i="75" s="1"/>
  <c r="IB12" i="75"/>
  <c r="IC12" i="75" s="1"/>
  <c r="ID15" i="75"/>
  <c r="IE15" i="75"/>
  <c r="IE10" i="75"/>
  <c r="ID10" i="75"/>
  <c r="ID13" i="75"/>
  <c r="IE13" i="75"/>
  <c r="HQ77" i="68"/>
  <c r="HP77" i="68"/>
  <c r="HO10" i="68"/>
  <c r="HO9" i="68"/>
  <c r="HO14" i="68"/>
  <c r="HO11" i="68"/>
  <c r="HQ9" i="68"/>
  <c r="HO12" i="68"/>
  <c r="HQ16" i="68"/>
  <c r="HQ13" i="68"/>
  <c r="HQ12" i="68"/>
  <c r="HO16" i="68"/>
  <c r="HO13" i="68"/>
  <c r="HQ10" i="68"/>
  <c r="HQ14" i="68"/>
  <c r="HQ11" i="68"/>
  <c r="HO7" i="68"/>
  <c r="HO15" i="68"/>
  <c r="HQ7" i="68"/>
  <c r="HO8" i="68"/>
  <c r="HQ15" i="68"/>
  <c r="HQ8" i="68"/>
  <c r="HO77" i="68"/>
  <c r="HG81" i="68" s="1"/>
  <c r="HP13" i="68"/>
  <c r="HP11" i="68"/>
  <c r="HP8" i="68"/>
  <c r="HP16" i="68"/>
  <c r="HP15" i="68"/>
  <c r="HP9" i="68"/>
  <c r="HP14" i="68"/>
  <c r="HP7" i="68"/>
  <c r="HP10" i="68"/>
  <c r="HP12" i="68"/>
  <c r="HQ47" i="68"/>
  <c r="HP47" i="68"/>
  <c r="HO47" i="68"/>
  <c r="HG51" i="68" s="1"/>
  <c r="HH51" i="68" s="1"/>
  <c r="HN51" i="74"/>
  <c r="HH51" i="74"/>
  <c r="HO106" i="74"/>
  <c r="HG110" i="74" s="1"/>
  <c r="HP106" i="74"/>
  <c r="HQ106" i="74"/>
  <c r="HI81" i="74"/>
  <c r="HP81" i="74"/>
  <c r="HQ81" i="74" s="1"/>
  <c r="HF81" i="74"/>
  <c r="HE51" i="74"/>
  <c r="HQ106" i="75" l="1"/>
  <c r="HP106" i="75"/>
  <c r="HO106" i="75"/>
  <c r="HG110" i="75" s="1"/>
  <c r="IE76" i="75"/>
  <c r="HX7" i="74"/>
  <c r="HX13" i="74"/>
  <c r="HX16" i="74"/>
  <c r="HG29" i="74"/>
  <c r="HX9" i="74"/>
  <c r="HX11" i="74"/>
  <c r="HJ21" i="74"/>
  <c r="HG30" i="74"/>
  <c r="HX8" i="74"/>
  <c r="HX14" i="74"/>
  <c r="HG27" i="74"/>
  <c r="HG28" i="74"/>
  <c r="HX10" i="74"/>
  <c r="HX12" i="74"/>
  <c r="HX15" i="74"/>
  <c r="HE110" i="74"/>
  <c r="HP106" i="68"/>
  <c r="HQ106" i="68"/>
  <c r="HE110" i="68" s="1"/>
  <c r="HN110" i="68"/>
  <c r="HS90" i="75"/>
  <c r="IE73" i="75"/>
  <c r="IE12" i="75"/>
  <c r="ID12" i="75"/>
  <c r="IE9" i="75"/>
  <c r="ID9" i="75"/>
  <c r="HT88" i="75"/>
  <c r="HL58" i="75"/>
  <c r="HH58" i="75"/>
  <c r="HP58" i="75"/>
  <c r="HZ39" i="75"/>
  <c r="HY39" i="75"/>
  <c r="IA39" i="75"/>
  <c r="HY44" i="75"/>
  <c r="HZ44" i="75"/>
  <c r="IA44" i="75"/>
  <c r="HZ38" i="75"/>
  <c r="IB38" i="75" s="1"/>
  <c r="IC38" i="75" s="1"/>
  <c r="HY38" i="75"/>
  <c r="II17" i="75"/>
  <c r="ID8" i="75"/>
  <c r="ID16" i="75"/>
  <c r="HY43" i="75"/>
  <c r="IA43" i="75" s="1"/>
  <c r="HZ43" i="75"/>
  <c r="HY37" i="75"/>
  <c r="IA37" i="75" s="1"/>
  <c r="HZ37" i="75"/>
  <c r="IC17" i="75"/>
  <c r="ID7" i="75"/>
  <c r="ID17" i="75" s="1"/>
  <c r="HW18" i="75" s="1"/>
  <c r="IF9" i="75" s="1"/>
  <c r="IE7" i="75"/>
  <c r="IF7" i="75"/>
  <c r="II77" i="75"/>
  <c r="HL59" i="75"/>
  <c r="HJ59" i="75"/>
  <c r="HN59" i="75" s="1"/>
  <c r="HH59" i="75"/>
  <c r="HQ59" i="75" s="1"/>
  <c r="HP59" i="75"/>
  <c r="HL60" i="75"/>
  <c r="HH60" i="75"/>
  <c r="HP60" i="75"/>
  <c r="HY40" i="75"/>
  <c r="IA40" i="75" s="1"/>
  <c r="HZ40" i="75"/>
  <c r="HY46" i="75"/>
  <c r="IA46" i="75"/>
  <c r="HZ46" i="75"/>
  <c r="ID76" i="75"/>
  <c r="IE8" i="75"/>
  <c r="IE74" i="75"/>
  <c r="ID74" i="75"/>
  <c r="IC77" i="75"/>
  <c r="HL57" i="75"/>
  <c r="HH57" i="75"/>
  <c r="HI57" i="75" s="1"/>
  <c r="HM57" i="75" s="1"/>
  <c r="HP57" i="75"/>
  <c r="HY41" i="75"/>
  <c r="HZ41" i="75"/>
  <c r="IB41" i="75" s="1"/>
  <c r="IC41" i="75" s="1"/>
  <c r="IA41" i="75"/>
  <c r="HZ45" i="75"/>
  <c r="HY45" i="75"/>
  <c r="IA45" i="75"/>
  <c r="HY42" i="75"/>
  <c r="IA42" i="75" s="1"/>
  <c r="HZ42" i="75"/>
  <c r="ID72" i="75"/>
  <c r="IE72" i="75"/>
  <c r="IE70" i="75"/>
  <c r="ID70" i="75"/>
  <c r="IE16" i="75"/>
  <c r="HN51" i="68"/>
  <c r="HE51" i="68"/>
  <c r="HO17" i="68"/>
  <c r="HG21" i="68" s="1"/>
  <c r="HH81" i="68"/>
  <c r="HQ17" i="68"/>
  <c r="HE21" i="68" s="1"/>
  <c r="HP17" i="68"/>
  <c r="HE81" i="68"/>
  <c r="HN81" i="68" s="1"/>
  <c r="HX68" i="74"/>
  <c r="HX70" i="74"/>
  <c r="HX72" i="74"/>
  <c r="HX69" i="74"/>
  <c r="HX67" i="74"/>
  <c r="HX71" i="74"/>
  <c r="HX73" i="74"/>
  <c r="HX75" i="74"/>
  <c r="HX74" i="74"/>
  <c r="HX76" i="74"/>
  <c r="HJ81" i="74"/>
  <c r="HG89" i="74"/>
  <c r="HG87" i="74"/>
  <c r="HG90" i="74"/>
  <c r="HG88" i="74"/>
  <c r="HH110" i="74"/>
  <c r="HN110" i="74"/>
  <c r="HI110" i="74"/>
  <c r="HP110" i="74"/>
  <c r="HQ110" i="74" s="1"/>
  <c r="HF110" i="74"/>
  <c r="HI51" i="74"/>
  <c r="HP51" i="74"/>
  <c r="HQ51" i="74" s="1"/>
  <c r="HF51" i="74"/>
  <c r="HH110" i="75" l="1"/>
  <c r="HE110" i="75"/>
  <c r="HN110" i="75" s="1"/>
  <c r="HH28" i="74"/>
  <c r="HI28" i="74" s="1"/>
  <c r="HM28" i="74" s="1"/>
  <c r="HL28" i="74"/>
  <c r="HJ28" i="74"/>
  <c r="HN28" i="74" s="1"/>
  <c r="HJ30" i="74"/>
  <c r="HN30" i="74" s="1"/>
  <c r="HH30" i="74"/>
  <c r="HL30" i="74"/>
  <c r="HI30" i="74"/>
  <c r="HM30" i="74" s="1"/>
  <c r="HL29" i="74"/>
  <c r="HH29" i="74"/>
  <c r="HJ29" i="74" s="1"/>
  <c r="HN29" i="74" s="1"/>
  <c r="HI29" i="74"/>
  <c r="HM29" i="74" s="1"/>
  <c r="HY15" i="74"/>
  <c r="HZ15" i="74"/>
  <c r="IB15" i="74" s="1"/>
  <c r="IC15" i="74" s="1"/>
  <c r="HL27" i="74"/>
  <c r="HH27" i="74"/>
  <c r="HI27" i="74" s="1"/>
  <c r="HM27" i="74" s="1"/>
  <c r="HJ27" i="74"/>
  <c r="HN27" i="74" s="1"/>
  <c r="HZ16" i="74"/>
  <c r="HY16" i="74"/>
  <c r="IA16" i="74"/>
  <c r="HZ12" i="74"/>
  <c r="IB12" i="74" s="1"/>
  <c r="IC12" i="74" s="1"/>
  <c r="HY12" i="74"/>
  <c r="HZ14" i="74"/>
  <c r="HY14" i="74"/>
  <c r="IA14" i="74" s="1"/>
  <c r="HZ11" i="74"/>
  <c r="HY11" i="74"/>
  <c r="IA11" i="74"/>
  <c r="HZ13" i="74"/>
  <c r="HY13" i="74"/>
  <c r="IA13" i="74"/>
  <c r="HY10" i="74"/>
  <c r="IA10" i="74" s="1"/>
  <c r="HZ10" i="74"/>
  <c r="HY8" i="74"/>
  <c r="HZ8" i="74"/>
  <c r="IB8" i="74" s="1"/>
  <c r="IC8" i="74" s="1"/>
  <c r="HY9" i="74"/>
  <c r="HZ9" i="74"/>
  <c r="IB9" i="74" s="1"/>
  <c r="IC9" i="74" s="1"/>
  <c r="IA9" i="74"/>
  <c r="HZ7" i="74"/>
  <c r="HY7" i="74"/>
  <c r="IA7" i="74"/>
  <c r="HI110" i="68"/>
  <c r="HF110" i="68"/>
  <c r="IE77" i="75"/>
  <c r="IA78" i="75" s="1"/>
  <c r="IN77" i="75" s="1"/>
  <c r="HR59" i="75"/>
  <c r="HT59" i="75"/>
  <c r="IJ45" i="75"/>
  <c r="IK45" i="75" s="1"/>
  <c r="II45" i="75"/>
  <c r="IJ41" i="75"/>
  <c r="IK41" i="75" s="1"/>
  <c r="II41" i="75"/>
  <c r="ID77" i="75"/>
  <c r="HW78" i="75" s="1"/>
  <c r="HI60" i="75"/>
  <c r="HM60" i="75" s="1"/>
  <c r="HQ60" i="75"/>
  <c r="HS60" i="75" s="1"/>
  <c r="HS59" i="75"/>
  <c r="ID81" i="75"/>
  <c r="IC81" i="75"/>
  <c r="IF16" i="75"/>
  <c r="IF8" i="75"/>
  <c r="IC21" i="75"/>
  <c r="ID21" i="75"/>
  <c r="IB44" i="75"/>
  <c r="IC44" i="75" s="1"/>
  <c r="IB39" i="75"/>
  <c r="IC39" i="75" s="1"/>
  <c r="IF12" i="75"/>
  <c r="II40" i="75"/>
  <c r="IJ40" i="75"/>
  <c r="IK40" i="75" s="1"/>
  <c r="IE41" i="75"/>
  <c r="ID41" i="75"/>
  <c r="HR60" i="75"/>
  <c r="HT60" i="75"/>
  <c r="IB42" i="75"/>
  <c r="IC42" i="75" s="1"/>
  <c r="IB45" i="75"/>
  <c r="IC45" i="75" s="1"/>
  <c r="HR57" i="75"/>
  <c r="IB46" i="75"/>
  <c r="IC46" i="75" s="1"/>
  <c r="IB40" i="75"/>
  <c r="IC40" i="75" s="1"/>
  <c r="HJ60" i="75"/>
  <c r="HN60" i="75" s="1"/>
  <c r="HI59" i="75"/>
  <c r="HM59" i="75" s="1"/>
  <c r="IB43" i="75"/>
  <c r="IC43" i="75" s="1"/>
  <c r="IA38" i="75"/>
  <c r="IE38" i="75" s="1"/>
  <c r="IJ38" i="75"/>
  <c r="IK38" i="75" s="1"/>
  <c r="II38" i="75"/>
  <c r="IJ44" i="75"/>
  <c r="IK44" i="75" s="1"/>
  <c r="II44" i="75"/>
  <c r="HR58" i="75"/>
  <c r="IJ42" i="75"/>
  <c r="IK42" i="75" s="1"/>
  <c r="II42" i="75"/>
  <c r="HJ57" i="75"/>
  <c r="HN57" i="75" s="1"/>
  <c r="HQ57" i="75"/>
  <c r="HS57" i="75" s="1"/>
  <c r="IE17" i="75"/>
  <c r="IA18" i="75" s="1"/>
  <c r="IH12" i="75" s="1"/>
  <c r="IB37" i="75"/>
  <c r="IC37" i="75" s="1"/>
  <c r="IJ43" i="75"/>
  <c r="IK43" i="75" s="1"/>
  <c r="II43" i="75"/>
  <c r="ID38" i="75"/>
  <c r="IE39" i="75"/>
  <c r="HI58" i="75"/>
  <c r="HM58" i="75" s="1"/>
  <c r="HQ58" i="75"/>
  <c r="HT58" i="75" s="1"/>
  <c r="IJ46" i="75"/>
  <c r="IK46" i="75" s="1"/>
  <c r="II46" i="75"/>
  <c r="IF14" i="75"/>
  <c r="IH10" i="75"/>
  <c r="IH14" i="75"/>
  <c r="IH11" i="75"/>
  <c r="IF11" i="75"/>
  <c r="IF15" i="75"/>
  <c r="IF10" i="75"/>
  <c r="IF17" i="75" s="1"/>
  <c r="HX21" i="75" s="1"/>
  <c r="HY21" i="75" s="1"/>
  <c r="IF13" i="75"/>
  <c r="IH13" i="75"/>
  <c r="IB51" i="75"/>
  <c r="IJ37" i="75"/>
  <c r="IK37" i="75" s="1"/>
  <c r="II37" i="75"/>
  <c r="II47" i="75" s="1"/>
  <c r="IH16" i="75"/>
  <c r="IH8" i="75"/>
  <c r="IJ39" i="75"/>
  <c r="IK39" i="75" s="1"/>
  <c r="II39" i="75"/>
  <c r="HJ58" i="75"/>
  <c r="HN58" i="75" s="1"/>
  <c r="IH9" i="75"/>
  <c r="HI21" i="68"/>
  <c r="HP81" i="68"/>
  <c r="HQ81" i="68" s="1"/>
  <c r="HP51" i="68"/>
  <c r="HQ51" i="68" s="1"/>
  <c r="HP110" i="68"/>
  <c r="HQ110" i="68" s="1"/>
  <c r="HF21" i="68"/>
  <c r="HH21" i="68"/>
  <c r="HN21" i="68"/>
  <c r="HI81" i="68"/>
  <c r="HF81" i="68"/>
  <c r="HI51" i="68"/>
  <c r="HF51" i="68"/>
  <c r="HZ74" i="74"/>
  <c r="IB74" i="74" s="1"/>
  <c r="IC74" i="74" s="1"/>
  <c r="HY74" i="74"/>
  <c r="HL89" i="74"/>
  <c r="HH89" i="74"/>
  <c r="HQ89" i="74" s="1"/>
  <c r="HP89" i="74"/>
  <c r="HY75" i="74"/>
  <c r="HZ75" i="74"/>
  <c r="IB75" i="74" s="1"/>
  <c r="IC75" i="74" s="1"/>
  <c r="HZ69" i="74"/>
  <c r="HY69" i="74"/>
  <c r="HZ67" i="74"/>
  <c r="HY67" i="74"/>
  <c r="HX37" i="74"/>
  <c r="HX39" i="74"/>
  <c r="HX40" i="74"/>
  <c r="HX43" i="74"/>
  <c r="HX44" i="74"/>
  <c r="HX41" i="74"/>
  <c r="HX42" i="74"/>
  <c r="HX38" i="74"/>
  <c r="HJ51" i="74"/>
  <c r="HG59" i="74"/>
  <c r="HX45" i="74"/>
  <c r="HG58" i="74"/>
  <c r="HX46" i="74"/>
  <c r="HG57" i="74"/>
  <c r="HG60" i="74"/>
  <c r="HX96" i="74"/>
  <c r="HX97" i="74"/>
  <c r="HX99" i="74"/>
  <c r="HX101" i="74"/>
  <c r="HX98" i="74"/>
  <c r="HX100" i="74"/>
  <c r="HX102" i="74"/>
  <c r="HX104" i="74"/>
  <c r="HX103" i="74"/>
  <c r="HJ110" i="74"/>
  <c r="HX105" i="74"/>
  <c r="HG118" i="74"/>
  <c r="HG117" i="74"/>
  <c r="HG119" i="74"/>
  <c r="HG116" i="74"/>
  <c r="HL88" i="74"/>
  <c r="HJ88" i="74"/>
  <c r="HN88" i="74" s="1"/>
  <c r="HH88" i="74"/>
  <c r="HQ88" i="74" s="1"/>
  <c r="HP88" i="74"/>
  <c r="HY73" i="74"/>
  <c r="IA73" i="74"/>
  <c r="HZ73" i="74"/>
  <c r="HZ72" i="74"/>
  <c r="HY72" i="74"/>
  <c r="HI87" i="74"/>
  <c r="HM87" i="74" s="1"/>
  <c r="HL87" i="74"/>
  <c r="HH87" i="74"/>
  <c r="HQ87" i="74" s="1"/>
  <c r="HP87" i="74"/>
  <c r="HY68" i="74"/>
  <c r="IA68" i="74" s="1"/>
  <c r="HZ68" i="74"/>
  <c r="HJ90" i="74"/>
  <c r="HN90" i="74" s="1"/>
  <c r="HL90" i="74"/>
  <c r="HH90" i="74"/>
  <c r="HQ90" i="74" s="1"/>
  <c r="HP90" i="74"/>
  <c r="HZ76" i="74"/>
  <c r="HY76" i="74"/>
  <c r="IA76" i="74" s="1"/>
  <c r="HY71" i="74"/>
  <c r="HZ71" i="74"/>
  <c r="HY70" i="74"/>
  <c r="HZ70" i="74"/>
  <c r="IB70" i="74" s="1"/>
  <c r="IC70" i="74" s="1"/>
  <c r="IG76" i="75" l="1"/>
  <c r="IG75" i="75"/>
  <c r="HF110" i="75"/>
  <c r="HI110" i="75"/>
  <c r="HP110" i="75"/>
  <c r="HQ110" i="75" s="1"/>
  <c r="IJ11" i="74"/>
  <c r="IK11" i="74" s="1"/>
  <c r="II11" i="74"/>
  <c r="IB14" i="74"/>
  <c r="IC14" i="74" s="1"/>
  <c r="IJ15" i="74"/>
  <c r="IK15" i="74" s="1"/>
  <c r="II15" i="74"/>
  <c r="IE9" i="74"/>
  <c r="ID9" i="74"/>
  <c r="II8" i="74"/>
  <c r="IJ8" i="74"/>
  <c r="IK8" i="74" s="1"/>
  <c r="II7" i="74"/>
  <c r="IJ7" i="74"/>
  <c r="IK7" i="74" s="1"/>
  <c r="IB21" i="74"/>
  <c r="IJ9" i="74"/>
  <c r="IK9" i="74" s="1"/>
  <c r="II9" i="74"/>
  <c r="II13" i="74"/>
  <c r="IJ13" i="74"/>
  <c r="IK13" i="74" s="1"/>
  <c r="IB11" i="74"/>
  <c r="IC11" i="74" s="1"/>
  <c r="IA12" i="74"/>
  <c r="II16" i="74"/>
  <c r="IJ16" i="74"/>
  <c r="IK16" i="74" s="1"/>
  <c r="IJ10" i="74"/>
  <c r="IK10" i="74" s="1"/>
  <c r="II10" i="74"/>
  <c r="IB7" i="74"/>
  <c r="IC7" i="74" s="1"/>
  <c r="IA8" i="74"/>
  <c r="IB10" i="74"/>
  <c r="IC10" i="74" s="1"/>
  <c r="IB13" i="74"/>
  <c r="IC13" i="74" s="1"/>
  <c r="IE13" i="74" s="1"/>
  <c r="IJ12" i="74"/>
  <c r="IK12" i="74" s="1"/>
  <c r="II12" i="74"/>
  <c r="IB16" i="74"/>
  <c r="IC16" i="74" s="1"/>
  <c r="IA15" i="74"/>
  <c r="IE15" i="74" s="1"/>
  <c r="ID8" i="74"/>
  <c r="IE8" i="74"/>
  <c r="II14" i="74"/>
  <c r="IJ14" i="74"/>
  <c r="IK14" i="74" s="1"/>
  <c r="ID12" i="74"/>
  <c r="IE12" i="74"/>
  <c r="ID15" i="74"/>
  <c r="HX104" i="68"/>
  <c r="HG117" i="68"/>
  <c r="HX99" i="68"/>
  <c r="HX100" i="68"/>
  <c r="HJ110" i="68"/>
  <c r="HX105" i="68"/>
  <c r="HX96" i="68"/>
  <c r="HX102" i="68"/>
  <c r="HX101" i="68"/>
  <c r="HX98" i="68"/>
  <c r="HX103" i="68"/>
  <c r="HX97" i="68"/>
  <c r="HG116" i="68"/>
  <c r="HG118" i="68"/>
  <c r="HG119" i="68"/>
  <c r="IG72" i="75"/>
  <c r="IG71" i="75"/>
  <c r="IG69" i="75"/>
  <c r="IG70" i="75"/>
  <c r="IG67" i="75"/>
  <c r="IG68" i="75"/>
  <c r="IG74" i="75"/>
  <c r="IG73" i="75"/>
  <c r="HT57" i="75"/>
  <c r="IE42" i="75"/>
  <c r="ID42" i="75"/>
  <c r="IH67" i="75"/>
  <c r="IF71" i="75"/>
  <c r="IH69" i="75"/>
  <c r="IH71" i="75"/>
  <c r="IF68" i="75"/>
  <c r="IF75" i="75"/>
  <c r="IF67" i="75"/>
  <c r="IH68" i="75"/>
  <c r="IF69" i="75"/>
  <c r="IH75" i="75"/>
  <c r="IH73" i="75"/>
  <c r="IF73" i="75"/>
  <c r="IF72" i="75"/>
  <c r="IH70" i="75"/>
  <c r="IF76" i="75"/>
  <c r="IH72" i="75"/>
  <c r="IH74" i="75"/>
  <c r="IF70" i="75"/>
  <c r="IH76" i="75"/>
  <c r="IF74" i="75"/>
  <c r="IH15" i="75"/>
  <c r="IE37" i="75"/>
  <c r="IC47" i="75"/>
  <c r="ID37" i="75"/>
  <c r="IE40" i="75"/>
  <c r="ID40" i="75"/>
  <c r="IC51" i="75"/>
  <c r="ID51" i="75"/>
  <c r="IG12" i="75"/>
  <c r="IG13" i="75"/>
  <c r="IG11" i="75"/>
  <c r="IG15" i="75"/>
  <c r="IG14" i="75"/>
  <c r="IG10" i="75"/>
  <c r="IG8" i="75"/>
  <c r="IG16" i="75"/>
  <c r="IG7" i="75"/>
  <c r="IG17" i="75" s="1"/>
  <c r="IG9" i="75"/>
  <c r="HS58" i="75"/>
  <c r="IE46" i="75"/>
  <c r="ID46" i="75"/>
  <c r="ID39" i="75"/>
  <c r="ID43" i="75"/>
  <c r="IE45" i="75"/>
  <c r="ID45" i="75"/>
  <c r="IE44" i="75"/>
  <c r="ID44" i="75"/>
  <c r="IH7" i="75"/>
  <c r="IH17" i="75" s="1"/>
  <c r="HV21" i="75" s="1"/>
  <c r="HW21" i="75" s="1"/>
  <c r="IE43" i="75"/>
  <c r="HX38" i="68"/>
  <c r="HX46" i="68"/>
  <c r="HX42" i="68"/>
  <c r="HX37" i="68"/>
  <c r="HX39" i="68"/>
  <c r="HX41" i="68"/>
  <c r="HX40" i="68"/>
  <c r="HX45" i="68"/>
  <c r="HX43" i="68"/>
  <c r="HX44" i="68"/>
  <c r="HG57" i="68"/>
  <c r="HG59" i="68"/>
  <c r="HG58" i="68"/>
  <c r="HJ51" i="68"/>
  <c r="HG60" i="68"/>
  <c r="HX76" i="68"/>
  <c r="HX74" i="68"/>
  <c r="HX70" i="68"/>
  <c r="HX67" i="68"/>
  <c r="HX71" i="68"/>
  <c r="HX72" i="68"/>
  <c r="HX69" i="68"/>
  <c r="HX68" i="68"/>
  <c r="HX73" i="68"/>
  <c r="HX75" i="68"/>
  <c r="HG90" i="68"/>
  <c r="HG89" i="68"/>
  <c r="HJ81" i="68"/>
  <c r="HG87" i="68"/>
  <c r="HG88" i="68"/>
  <c r="HX15" i="68"/>
  <c r="HX12" i="68"/>
  <c r="HX7" i="68"/>
  <c r="HX16" i="68"/>
  <c r="HX11" i="68"/>
  <c r="HX8" i="68"/>
  <c r="HX9" i="68"/>
  <c r="HX13" i="68"/>
  <c r="HX14" i="68"/>
  <c r="HX10" i="68"/>
  <c r="HG30" i="68"/>
  <c r="HJ21" i="68"/>
  <c r="HG29" i="68"/>
  <c r="HG28" i="68"/>
  <c r="HG27" i="68"/>
  <c r="IB73" i="74"/>
  <c r="IC73" i="74" s="1"/>
  <c r="IB67" i="74"/>
  <c r="IC67" i="74" s="1"/>
  <c r="IB76" i="74"/>
  <c r="IC76" i="74" s="1"/>
  <c r="IB71" i="74"/>
  <c r="IC71" i="74" s="1"/>
  <c r="II72" i="74"/>
  <c r="IJ72" i="74"/>
  <c r="IK72" i="74" s="1"/>
  <c r="HY46" i="74"/>
  <c r="HZ46" i="74"/>
  <c r="HY37" i="74"/>
  <c r="HZ37" i="74"/>
  <c r="IA37" i="74"/>
  <c r="IA70" i="74"/>
  <c r="IA72" i="74"/>
  <c r="HR88" i="74"/>
  <c r="HS88" i="74"/>
  <c r="HT88" i="74"/>
  <c r="HL118" i="74"/>
  <c r="HP118" i="74"/>
  <c r="HH118" i="74"/>
  <c r="HQ118" i="74" s="1"/>
  <c r="HY104" i="74"/>
  <c r="HZ104" i="74"/>
  <c r="HZ101" i="74"/>
  <c r="HY101" i="74"/>
  <c r="HL60" i="74"/>
  <c r="HI60" i="74"/>
  <c r="HM60" i="74" s="1"/>
  <c r="HH60" i="74"/>
  <c r="HQ60" i="74" s="1"/>
  <c r="HP60" i="74"/>
  <c r="HZ45" i="74"/>
  <c r="HY45" i="74"/>
  <c r="IA45" i="74" s="1"/>
  <c r="HY42" i="74"/>
  <c r="HZ42" i="74"/>
  <c r="HZ40" i="74"/>
  <c r="HY40" i="74"/>
  <c r="IJ67" i="74"/>
  <c r="IK67" i="74" s="1"/>
  <c r="II67" i="74"/>
  <c r="IB81" i="74"/>
  <c r="IB69" i="74"/>
  <c r="IC69" i="74" s="1"/>
  <c r="HR89" i="74"/>
  <c r="HT89" i="74"/>
  <c r="HS89" i="74"/>
  <c r="HI89" i="74"/>
  <c r="HM89" i="74" s="1"/>
  <c r="IE70" i="74"/>
  <c r="ID70" i="74"/>
  <c r="ID71" i="74"/>
  <c r="IE71" i="74"/>
  <c r="ID76" i="74"/>
  <c r="IE76" i="74"/>
  <c r="IA71" i="74"/>
  <c r="IJ76" i="74"/>
  <c r="IK76" i="74" s="1"/>
  <c r="II76" i="74"/>
  <c r="IB68" i="74"/>
  <c r="IC68" i="74" s="1"/>
  <c r="ID73" i="74"/>
  <c r="IE73" i="74"/>
  <c r="HL116" i="74"/>
  <c r="HH116" i="74"/>
  <c r="HQ116" i="74" s="1"/>
  <c r="HP116" i="74"/>
  <c r="HZ105" i="74"/>
  <c r="HY105" i="74"/>
  <c r="HY102" i="74"/>
  <c r="HZ102" i="74"/>
  <c r="HY99" i="74"/>
  <c r="HZ99" i="74"/>
  <c r="HL57" i="74"/>
  <c r="HI57" i="74"/>
  <c r="HM57" i="74" s="1"/>
  <c r="HJ57" i="74"/>
  <c r="HN57" i="74" s="1"/>
  <c r="HH57" i="74"/>
  <c r="HQ57" i="74" s="1"/>
  <c r="HP57" i="74"/>
  <c r="HL59" i="74"/>
  <c r="HH59" i="74"/>
  <c r="HQ59" i="74" s="1"/>
  <c r="HP59" i="74"/>
  <c r="HY41" i="74"/>
  <c r="HZ41" i="74"/>
  <c r="HY39" i="74"/>
  <c r="HZ39" i="74"/>
  <c r="IB39" i="74" s="1"/>
  <c r="IC39" i="74" s="1"/>
  <c r="ID67" i="74"/>
  <c r="IA75" i="74"/>
  <c r="II74" i="74"/>
  <c r="IJ74" i="74"/>
  <c r="IK74" i="74" s="1"/>
  <c r="IJ68" i="74"/>
  <c r="IK68" i="74" s="1"/>
  <c r="II68" i="74"/>
  <c r="HY44" i="74"/>
  <c r="HZ44" i="74"/>
  <c r="IB44" i="74" s="1"/>
  <c r="IC44" i="74" s="1"/>
  <c r="ID75" i="74"/>
  <c r="ID74" i="74"/>
  <c r="HL119" i="74"/>
  <c r="HH119" i="74"/>
  <c r="HQ119" i="74" s="1"/>
  <c r="HP119" i="74"/>
  <c r="HY100" i="74"/>
  <c r="HZ100" i="74"/>
  <c r="HZ97" i="74"/>
  <c r="HY97" i="74"/>
  <c r="II69" i="74"/>
  <c r="IJ69" i="74"/>
  <c r="IK69" i="74" s="1"/>
  <c r="II70" i="74"/>
  <c r="IJ70" i="74"/>
  <c r="IK70" i="74" s="1"/>
  <c r="II71" i="74"/>
  <c r="IJ71" i="74"/>
  <c r="IK71" i="74" s="1"/>
  <c r="HS90" i="74"/>
  <c r="HR90" i="74"/>
  <c r="HT90" i="74"/>
  <c r="HI90" i="74"/>
  <c r="HM90" i="74" s="1"/>
  <c r="HS87" i="74"/>
  <c r="HR87" i="74"/>
  <c r="HT87" i="74"/>
  <c r="HJ87" i="74"/>
  <c r="HN87" i="74" s="1"/>
  <c r="IB72" i="74"/>
  <c r="IC72" i="74" s="1"/>
  <c r="IC77" i="74" s="1"/>
  <c r="IJ73" i="74"/>
  <c r="IK73" i="74" s="1"/>
  <c r="II73" i="74"/>
  <c r="HI88" i="74"/>
  <c r="HM88" i="74" s="1"/>
  <c r="HL117" i="74"/>
  <c r="HH117" i="74"/>
  <c r="HQ117" i="74" s="1"/>
  <c r="HP117" i="74"/>
  <c r="HZ103" i="74"/>
  <c r="HY103" i="74"/>
  <c r="HY98" i="74"/>
  <c r="HZ98" i="74"/>
  <c r="HY96" i="74"/>
  <c r="HZ96" i="74"/>
  <c r="HL58" i="74"/>
  <c r="HH58" i="74"/>
  <c r="HQ58" i="74" s="1"/>
  <c r="HP58" i="74"/>
  <c r="HZ38" i="74"/>
  <c r="HY38" i="74"/>
  <c r="HY43" i="74"/>
  <c r="HZ43" i="74"/>
  <c r="IB43" i="74" s="1"/>
  <c r="IC43" i="74" s="1"/>
  <c r="IA43" i="74"/>
  <c r="IA67" i="74"/>
  <c r="IA69" i="74"/>
  <c r="IJ75" i="74"/>
  <c r="IK75" i="74" s="1"/>
  <c r="II75" i="74"/>
  <c r="HJ89" i="74"/>
  <c r="HN89" i="74" s="1"/>
  <c r="IA74" i="74"/>
  <c r="IE74" i="74" s="1"/>
  <c r="HX102" i="75" l="1"/>
  <c r="HX105" i="75"/>
  <c r="HX97" i="75"/>
  <c r="HG117" i="75"/>
  <c r="HX99" i="75"/>
  <c r="HX104" i="75"/>
  <c r="HX96" i="75"/>
  <c r="HJ110" i="75"/>
  <c r="HX101" i="75"/>
  <c r="HX103" i="75"/>
  <c r="HX100" i="75"/>
  <c r="HG118" i="75"/>
  <c r="HG119" i="75"/>
  <c r="HX98" i="75"/>
  <c r="HG116" i="75"/>
  <c r="IG77" i="75"/>
  <c r="ID16" i="74"/>
  <c r="ID10" i="74"/>
  <c r="IE10" i="74"/>
  <c r="IE11" i="74"/>
  <c r="ID11" i="74"/>
  <c r="ID7" i="74"/>
  <c r="IC17" i="74"/>
  <c r="IE16" i="74"/>
  <c r="ID13" i="74"/>
  <c r="II17" i="74"/>
  <c r="IE7" i="74"/>
  <c r="IE17" i="74" s="1"/>
  <c r="IA18" i="74" s="1"/>
  <c r="IG15" i="74" s="1"/>
  <c r="ID14" i="74"/>
  <c r="IE14" i="74"/>
  <c r="HZ97" i="68"/>
  <c r="HY97" i="68"/>
  <c r="IA97" i="68" s="1"/>
  <c r="HY102" i="68"/>
  <c r="HZ102" i="68"/>
  <c r="HY100" i="68"/>
  <c r="HZ100" i="68"/>
  <c r="IB100" i="68" s="1"/>
  <c r="IC100" i="68" s="1"/>
  <c r="IA100" i="68"/>
  <c r="HL119" i="68"/>
  <c r="HH119" i="68"/>
  <c r="HI119" i="68"/>
  <c r="HM119" i="68" s="1"/>
  <c r="HJ119" i="68"/>
  <c r="HN119" i="68" s="1"/>
  <c r="HZ103" i="68"/>
  <c r="HY103" i="68"/>
  <c r="IA103" i="68"/>
  <c r="HZ96" i="68"/>
  <c r="IB96" i="68" s="1"/>
  <c r="IC96" i="68" s="1"/>
  <c r="HY96" i="68"/>
  <c r="HZ99" i="68"/>
  <c r="HY99" i="68"/>
  <c r="IA99" i="68" s="1"/>
  <c r="HL118" i="68"/>
  <c r="HH118" i="68"/>
  <c r="HI118" i="68" s="1"/>
  <c r="HM118" i="68" s="1"/>
  <c r="HZ98" i="68"/>
  <c r="HY98" i="68"/>
  <c r="HY105" i="68"/>
  <c r="HZ105" i="68"/>
  <c r="HH117" i="68"/>
  <c r="HI117" i="68" s="1"/>
  <c r="HM117" i="68" s="1"/>
  <c r="HL117" i="68"/>
  <c r="HH116" i="68"/>
  <c r="HI116" i="68" s="1"/>
  <c r="HM116" i="68" s="1"/>
  <c r="HL116" i="68"/>
  <c r="HY101" i="68"/>
  <c r="HZ101" i="68"/>
  <c r="HZ104" i="68"/>
  <c r="HY104" i="68"/>
  <c r="IA104" i="74"/>
  <c r="IB101" i="74"/>
  <c r="IC101" i="74" s="1"/>
  <c r="IA97" i="74"/>
  <c r="HJ119" i="74"/>
  <c r="HN119" i="74" s="1"/>
  <c r="IA102" i="74"/>
  <c r="IB105" i="74"/>
  <c r="IC105" i="74" s="1"/>
  <c r="HI116" i="74"/>
  <c r="HM116" i="74" s="1"/>
  <c r="IB100" i="74"/>
  <c r="IC100" i="74" s="1"/>
  <c r="ID100" i="74" s="1"/>
  <c r="IB96" i="74"/>
  <c r="IC96" i="74" s="1"/>
  <c r="IA103" i="74"/>
  <c r="IO13" i="75"/>
  <c r="IO12" i="75"/>
  <c r="IO8" i="75"/>
  <c r="IO16" i="75"/>
  <c r="IO10" i="75"/>
  <c r="IO9" i="75"/>
  <c r="IO14" i="75"/>
  <c r="IO7" i="75"/>
  <c r="IO11" i="75"/>
  <c r="IO15" i="75"/>
  <c r="IA21" i="75"/>
  <c r="HX29" i="75"/>
  <c r="HX28" i="75"/>
  <c r="HX27" i="75"/>
  <c r="HX30" i="75"/>
  <c r="IE21" i="75"/>
  <c r="IE47" i="75"/>
  <c r="IA48" i="75" s="1"/>
  <c r="IF77" i="75"/>
  <c r="HX81" i="75" s="1"/>
  <c r="ID47" i="75"/>
  <c r="HW48" i="75" s="1"/>
  <c r="HZ21" i="75"/>
  <c r="IH77" i="75"/>
  <c r="HP87" i="68"/>
  <c r="HJ27" i="68"/>
  <c r="HN27" i="68" s="1"/>
  <c r="HP57" i="68"/>
  <c r="HL27" i="68"/>
  <c r="HH27" i="68"/>
  <c r="HP116" i="68"/>
  <c r="HL30" i="68"/>
  <c r="HP119" i="68"/>
  <c r="HP90" i="68"/>
  <c r="HP60" i="68"/>
  <c r="HI30" i="68"/>
  <c r="HM30" i="68" s="1"/>
  <c r="HJ30" i="68"/>
  <c r="HN30" i="68" s="1"/>
  <c r="HH30" i="68"/>
  <c r="HY9" i="68"/>
  <c r="HZ9" i="68"/>
  <c r="HZ7" i="68"/>
  <c r="HY7" i="68"/>
  <c r="HY73" i="68"/>
  <c r="IA73" i="68"/>
  <c r="HZ73" i="68"/>
  <c r="IB73" i="68" s="1"/>
  <c r="IC73" i="68" s="1"/>
  <c r="HY71" i="68"/>
  <c r="HZ71" i="68"/>
  <c r="IA71" i="68"/>
  <c r="HZ76" i="68"/>
  <c r="IB76" i="68" s="1"/>
  <c r="IC76" i="68" s="1"/>
  <c r="HY76" i="68"/>
  <c r="IA76" i="68" s="1"/>
  <c r="HL58" i="68"/>
  <c r="HJ58" i="68"/>
  <c r="HN58" i="68" s="1"/>
  <c r="HI58" i="68"/>
  <c r="HM58" i="68" s="1"/>
  <c r="HH58" i="68"/>
  <c r="HY43" i="68"/>
  <c r="HZ43" i="68"/>
  <c r="IB43" i="68" s="1"/>
  <c r="IC43" i="68" s="1"/>
  <c r="HY39" i="68"/>
  <c r="HZ39" i="68"/>
  <c r="IB39" i="68" s="1"/>
  <c r="IC39" i="68" s="1"/>
  <c r="IA39" i="68"/>
  <c r="IE39" i="68" s="1"/>
  <c r="HY38" i="68"/>
  <c r="IA38" i="68" s="1"/>
  <c r="HZ38" i="68"/>
  <c r="HL28" i="68"/>
  <c r="HP88" i="68"/>
  <c r="HP58" i="68"/>
  <c r="HJ28" i="68"/>
  <c r="HN28" i="68" s="1"/>
  <c r="HP117" i="68"/>
  <c r="HH28" i="68"/>
  <c r="HY10" i="68"/>
  <c r="HZ10" i="68"/>
  <c r="IB10" i="68" s="1"/>
  <c r="IC10" i="68" s="1"/>
  <c r="HY8" i="68"/>
  <c r="HZ8" i="68"/>
  <c r="IB8" i="68" s="1"/>
  <c r="IC8" i="68" s="1"/>
  <c r="IA8" i="68"/>
  <c r="HZ12" i="68"/>
  <c r="IB12" i="68" s="1"/>
  <c r="IC12" i="68" s="1"/>
  <c r="HY12" i="68"/>
  <c r="HL89" i="68"/>
  <c r="HJ89" i="68"/>
  <c r="HN89" i="68" s="1"/>
  <c r="HH89" i="68"/>
  <c r="HI89" i="68" s="1"/>
  <c r="HM89" i="68" s="1"/>
  <c r="HY68" i="68"/>
  <c r="HZ68" i="68"/>
  <c r="IB68" i="68" s="1"/>
  <c r="IC68" i="68" s="1"/>
  <c r="HZ67" i="68"/>
  <c r="HY67" i="68"/>
  <c r="IA67" i="68"/>
  <c r="HP59" i="68"/>
  <c r="HL59" i="68"/>
  <c r="HH59" i="68"/>
  <c r="HJ59" i="68" s="1"/>
  <c r="HN59" i="68" s="1"/>
  <c r="HZ45" i="68"/>
  <c r="IB45" i="68" s="1"/>
  <c r="IC45" i="68" s="1"/>
  <c r="HY45" i="68"/>
  <c r="HY37" i="68"/>
  <c r="HZ37" i="68"/>
  <c r="IB37" i="68" s="1"/>
  <c r="IC37" i="68" s="1"/>
  <c r="HP89" i="68"/>
  <c r="HJ29" i="68"/>
  <c r="HN29" i="68" s="1"/>
  <c r="HL29" i="68"/>
  <c r="HH29" i="68"/>
  <c r="HP118" i="68"/>
  <c r="HY14" i="68"/>
  <c r="HZ14" i="68"/>
  <c r="IB14" i="68" s="1"/>
  <c r="IC14" i="68" s="1"/>
  <c r="IA14" i="68"/>
  <c r="HZ11" i="68"/>
  <c r="IB11" i="68" s="1"/>
  <c r="IC11" i="68" s="1"/>
  <c r="HY11" i="68"/>
  <c r="HY15" i="68"/>
  <c r="HZ15" i="68"/>
  <c r="IB15" i="68" s="1"/>
  <c r="IC15" i="68" s="1"/>
  <c r="HL88" i="68"/>
  <c r="HH88" i="68"/>
  <c r="HI88" i="68" s="1"/>
  <c r="HM88" i="68" s="1"/>
  <c r="HI90" i="68"/>
  <c r="HM90" i="68" s="1"/>
  <c r="HL90" i="68"/>
  <c r="HH90" i="68"/>
  <c r="HJ90" i="68" s="1"/>
  <c r="HN90" i="68" s="1"/>
  <c r="HZ69" i="68"/>
  <c r="IB69" i="68" s="1"/>
  <c r="IC69" i="68" s="1"/>
  <c r="HY69" i="68"/>
  <c r="HY70" i="68"/>
  <c r="HZ70" i="68"/>
  <c r="IB70" i="68" s="1"/>
  <c r="IC70" i="68" s="1"/>
  <c r="HL60" i="68"/>
  <c r="HJ60" i="68"/>
  <c r="HN60" i="68" s="1"/>
  <c r="HI60" i="68"/>
  <c r="HM60" i="68" s="1"/>
  <c r="HH60" i="68"/>
  <c r="HQ60" i="68" s="1"/>
  <c r="HL57" i="68"/>
  <c r="HH57" i="68"/>
  <c r="HI57" i="68" s="1"/>
  <c r="HM57" i="68" s="1"/>
  <c r="HZ40" i="68"/>
  <c r="HY40" i="68"/>
  <c r="IA40" i="68"/>
  <c r="HZ42" i="68"/>
  <c r="IB42" i="68" s="1"/>
  <c r="IC42" i="68" s="1"/>
  <c r="HY42" i="68"/>
  <c r="HY13" i="68"/>
  <c r="HZ13" i="68"/>
  <c r="IB13" i="68" s="1"/>
  <c r="IC13" i="68" s="1"/>
  <c r="IA13" i="68"/>
  <c r="HY16" i="68"/>
  <c r="HZ16" i="68"/>
  <c r="IB16" i="68" s="1"/>
  <c r="IC16" i="68" s="1"/>
  <c r="HL87" i="68"/>
  <c r="HI87" i="68"/>
  <c r="HM87" i="68" s="1"/>
  <c r="HH87" i="68"/>
  <c r="HJ87" i="68" s="1"/>
  <c r="HN87" i="68" s="1"/>
  <c r="HZ75" i="68"/>
  <c r="HY75" i="68"/>
  <c r="IA75" i="68"/>
  <c r="HY72" i="68"/>
  <c r="HZ72" i="68"/>
  <c r="IB72" i="68" s="1"/>
  <c r="IC72" i="68" s="1"/>
  <c r="IA72" i="68"/>
  <c r="HY74" i="68"/>
  <c r="HZ74" i="68"/>
  <c r="HY44" i="68"/>
  <c r="HZ44" i="68"/>
  <c r="IB44" i="68" s="1"/>
  <c r="IC44" i="68" s="1"/>
  <c r="IA44" i="68"/>
  <c r="HZ41" i="68"/>
  <c r="HY41" i="68"/>
  <c r="IA41" i="68"/>
  <c r="HY46" i="68"/>
  <c r="IA46" i="68" s="1"/>
  <c r="HZ46" i="68"/>
  <c r="HJ59" i="74"/>
  <c r="HN59" i="74" s="1"/>
  <c r="IA99" i="74"/>
  <c r="IB42" i="74"/>
  <c r="IC42" i="74" s="1"/>
  <c r="IA101" i="74"/>
  <c r="IE101" i="74" s="1"/>
  <c r="HI117" i="74"/>
  <c r="HM117" i="74" s="1"/>
  <c r="IB98" i="74"/>
  <c r="IC98" i="74" s="1"/>
  <c r="HI59" i="74"/>
  <c r="HM59" i="74" s="1"/>
  <c r="IA105" i="74"/>
  <c r="IB40" i="74"/>
  <c r="IC40" i="74" s="1"/>
  <c r="IE67" i="74"/>
  <c r="ID39" i="74"/>
  <c r="II41" i="74"/>
  <c r="IJ41" i="74"/>
  <c r="IK41" i="74" s="1"/>
  <c r="IB38" i="74"/>
  <c r="IC38" i="74" s="1"/>
  <c r="HI58" i="74"/>
  <c r="HM58" i="74" s="1"/>
  <c r="HR117" i="74"/>
  <c r="HS117" i="74"/>
  <c r="HT117" i="74"/>
  <c r="IE75" i="74"/>
  <c r="ID44" i="74"/>
  <c r="IJ39" i="74"/>
  <c r="IK39" i="74" s="1"/>
  <c r="II39" i="74"/>
  <c r="HR59" i="74"/>
  <c r="HT59" i="74"/>
  <c r="HS59" i="74"/>
  <c r="ID69" i="74"/>
  <c r="IE69" i="74"/>
  <c r="II40" i="74"/>
  <c r="IJ40" i="74"/>
  <c r="IK40" i="74" s="1"/>
  <c r="II42" i="74"/>
  <c r="IJ42" i="74"/>
  <c r="IK42" i="74" s="1"/>
  <c r="IB45" i="74"/>
  <c r="IC45" i="74" s="1"/>
  <c r="HJ60" i="74"/>
  <c r="HN60" i="74" s="1"/>
  <c r="HI118" i="74"/>
  <c r="HM118" i="74" s="1"/>
  <c r="II46" i="74"/>
  <c r="IJ46" i="74"/>
  <c r="IK46" i="74" s="1"/>
  <c r="IJ96" i="74"/>
  <c r="IK96" i="74" s="1"/>
  <c r="II96" i="74"/>
  <c r="IB110" i="74"/>
  <c r="IE72" i="74"/>
  <c r="ID72" i="74"/>
  <c r="II97" i="74"/>
  <c r="IJ97" i="74"/>
  <c r="IK97" i="74" s="1"/>
  <c r="II100" i="74"/>
  <c r="IJ100" i="74"/>
  <c r="IK100" i="74" s="1"/>
  <c r="IB97" i="74"/>
  <c r="IC97" i="74" s="1"/>
  <c r="HR119" i="74"/>
  <c r="HT119" i="74"/>
  <c r="HS119" i="74"/>
  <c r="HI119" i="74"/>
  <c r="HM119" i="74" s="1"/>
  <c r="IJ44" i="74"/>
  <c r="IK44" i="74" s="1"/>
  <c r="II44" i="74"/>
  <c r="IA41" i="74"/>
  <c r="HR57" i="74"/>
  <c r="HS57" i="74"/>
  <c r="HT57" i="74"/>
  <c r="IJ105" i="74"/>
  <c r="IK105" i="74" s="1"/>
  <c r="II105" i="74"/>
  <c r="ID68" i="74"/>
  <c r="ID77" i="74" s="1"/>
  <c r="HW78" i="74" s="1"/>
  <c r="IE68" i="74"/>
  <c r="IA40" i="74"/>
  <c r="IA42" i="74"/>
  <c r="HR60" i="74"/>
  <c r="HT60" i="74"/>
  <c r="HS60" i="74"/>
  <c r="HT118" i="74"/>
  <c r="HR118" i="74"/>
  <c r="HS118" i="74"/>
  <c r="IB37" i="74"/>
  <c r="IC37" i="74" s="1"/>
  <c r="IA46" i="74"/>
  <c r="II38" i="74"/>
  <c r="IJ38" i="74"/>
  <c r="IK38" i="74" s="1"/>
  <c r="ID96" i="74"/>
  <c r="ID98" i="74"/>
  <c r="II98" i="74"/>
  <c r="IJ98" i="74"/>
  <c r="IK98" i="74" s="1"/>
  <c r="ID43" i="74"/>
  <c r="IE43" i="74"/>
  <c r="IA38" i="74"/>
  <c r="IA96" i="74"/>
  <c r="II103" i="74"/>
  <c r="IJ103" i="74"/>
  <c r="IK103" i="74" s="1"/>
  <c r="II43" i="74"/>
  <c r="IJ43" i="74"/>
  <c r="IK43" i="74" s="1"/>
  <c r="HT58" i="74"/>
  <c r="HR58" i="74"/>
  <c r="HS58" i="74"/>
  <c r="HJ58" i="74"/>
  <c r="HN58" i="74" s="1"/>
  <c r="IA98" i="74"/>
  <c r="IE98" i="74" s="1"/>
  <c r="IB103" i="74"/>
  <c r="IC103" i="74" s="1"/>
  <c r="HJ117" i="74"/>
  <c r="HN117" i="74" s="1"/>
  <c r="IA100" i="74"/>
  <c r="IA44" i="74"/>
  <c r="IA39" i="74"/>
  <c r="IB41" i="74"/>
  <c r="IC41" i="74" s="1"/>
  <c r="IB99" i="74"/>
  <c r="IC99" i="74" s="1"/>
  <c r="IB102" i="74"/>
  <c r="IC102" i="74" s="1"/>
  <c r="ID105" i="74"/>
  <c r="IE105" i="74"/>
  <c r="HJ116" i="74"/>
  <c r="HN116" i="74" s="1"/>
  <c r="II77" i="74"/>
  <c r="ID40" i="74"/>
  <c r="IE40" i="74"/>
  <c r="II101" i="74"/>
  <c r="IJ101" i="74"/>
  <c r="IK101" i="74" s="1"/>
  <c r="IB104" i="74"/>
  <c r="IC104" i="74" s="1"/>
  <c r="II37" i="74"/>
  <c r="IJ37" i="74"/>
  <c r="IK37" i="74" s="1"/>
  <c r="IB51" i="74"/>
  <c r="II99" i="74"/>
  <c r="IJ99" i="74"/>
  <c r="IK99" i="74" s="1"/>
  <c r="IJ102" i="74"/>
  <c r="IK102" i="74" s="1"/>
  <c r="II102" i="74"/>
  <c r="HR116" i="74"/>
  <c r="HS116" i="74"/>
  <c r="HT116" i="74"/>
  <c r="IE42" i="74"/>
  <c r="ID42" i="74"/>
  <c r="II45" i="74"/>
  <c r="IJ45" i="74"/>
  <c r="IK45" i="74" s="1"/>
  <c r="ID101" i="74"/>
  <c r="IJ104" i="74"/>
  <c r="IK104" i="74" s="1"/>
  <c r="II104" i="74"/>
  <c r="HJ118" i="74"/>
  <c r="HN118" i="74" s="1"/>
  <c r="IB46" i="74"/>
  <c r="IC46" i="74" s="1"/>
  <c r="IA101" i="68" l="1"/>
  <c r="IB104" i="68"/>
  <c r="IC104" i="68" s="1"/>
  <c r="HJ116" i="68"/>
  <c r="HN116" i="68" s="1"/>
  <c r="IB98" i="68"/>
  <c r="IC98" i="68" s="1"/>
  <c r="IA105" i="68"/>
  <c r="HJ118" i="68"/>
  <c r="HN118" i="68" s="1"/>
  <c r="IA104" i="68"/>
  <c r="IE104" i="68" s="1"/>
  <c r="IA98" i="68"/>
  <c r="IA96" i="68"/>
  <c r="IE96" i="68" s="1"/>
  <c r="IB103" i="68"/>
  <c r="IC103" i="68" s="1"/>
  <c r="IE103" i="68" s="1"/>
  <c r="IB102" i="68"/>
  <c r="IC102" i="68" s="1"/>
  <c r="HP118" i="75"/>
  <c r="HL118" i="75"/>
  <c r="HH118" i="75"/>
  <c r="HI118" i="75" s="1"/>
  <c r="HM118" i="75" s="1"/>
  <c r="HP117" i="75"/>
  <c r="HL117" i="75"/>
  <c r="HH117" i="75"/>
  <c r="HQ117" i="75" s="1"/>
  <c r="HL116" i="75"/>
  <c r="HH116" i="75"/>
  <c r="HJ116" i="75" s="1"/>
  <c r="HN116" i="75" s="1"/>
  <c r="HP116" i="75"/>
  <c r="HZ100" i="75"/>
  <c r="HY100" i="75"/>
  <c r="IA100" i="75" s="1"/>
  <c r="HZ96" i="75"/>
  <c r="HY96" i="75"/>
  <c r="HY97" i="75"/>
  <c r="HZ97" i="75"/>
  <c r="HZ98" i="75"/>
  <c r="HY98" i="75"/>
  <c r="HZ103" i="75"/>
  <c r="HY103" i="75"/>
  <c r="HY104" i="75"/>
  <c r="HZ104" i="75"/>
  <c r="HZ105" i="75"/>
  <c r="HY105" i="75"/>
  <c r="HH119" i="75"/>
  <c r="HI119" i="75" s="1"/>
  <c r="HM119" i="75" s="1"/>
  <c r="HP119" i="75"/>
  <c r="HL119" i="75"/>
  <c r="HY101" i="75"/>
  <c r="HZ101" i="75"/>
  <c r="HY99" i="75"/>
  <c r="HZ99" i="75"/>
  <c r="IB99" i="75" s="1"/>
  <c r="IC99" i="75" s="1"/>
  <c r="ID99" i="75" s="1"/>
  <c r="HZ102" i="75"/>
  <c r="HY102" i="75"/>
  <c r="IG14" i="74"/>
  <c r="IC21" i="74"/>
  <c r="ID21" i="74"/>
  <c r="IG13" i="74"/>
  <c r="ID17" i="74"/>
  <c r="HW18" i="74" s="1"/>
  <c r="IG16" i="74"/>
  <c r="IG11" i="74"/>
  <c r="IG8" i="74"/>
  <c r="IG9" i="74"/>
  <c r="IG12" i="74"/>
  <c r="IG7" i="74"/>
  <c r="IG10" i="74"/>
  <c r="IB99" i="68"/>
  <c r="IC99" i="68" s="1"/>
  <c r="ID100" i="68"/>
  <c r="IE100" i="68"/>
  <c r="II102" i="68"/>
  <c r="IJ102" i="68"/>
  <c r="IK102" i="68" s="1"/>
  <c r="IB101" i="68"/>
  <c r="IC101" i="68" s="1"/>
  <c r="II98" i="68"/>
  <c r="IJ98" i="68"/>
  <c r="IK98" i="68" s="1"/>
  <c r="IJ103" i="68"/>
  <c r="IK103" i="68" s="1"/>
  <c r="II103" i="68"/>
  <c r="IJ100" i="68"/>
  <c r="IK100" i="68" s="1"/>
  <c r="II100" i="68"/>
  <c r="ID104" i="68"/>
  <c r="IJ104" i="68"/>
  <c r="IK104" i="68" s="1"/>
  <c r="II104" i="68"/>
  <c r="IJ101" i="68"/>
  <c r="IK101" i="68" s="1"/>
  <c r="II101" i="68"/>
  <c r="HJ117" i="68"/>
  <c r="HN117" i="68" s="1"/>
  <c r="IB105" i="68"/>
  <c r="IC105" i="68" s="1"/>
  <c r="IE105" i="68" s="1"/>
  <c r="ID98" i="68"/>
  <c r="IE98" i="68"/>
  <c r="IB110" i="68"/>
  <c r="II96" i="68"/>
  <c r="IJ96" i="68"/>
  <c r="IK96" i="68" s="1"/>
  <c r="IA102" i="68"/>
  <c r="II97" i="68"/>
  <c r="IJ97" i="68"/>
  <c r="IK97" i="68" s="1"/>
  <c r="IJ105" i="68"/>
  <c r="IK105" i="68" s="1"/>
  <c r="II105" i="68"/>
  <c r="II99" i="68"/>
  <c r="IJ99" i="68"/>
  <c r="IK99" i="68" s="1"/>
  <c r="ID96" i="68"/>
  <c r="ID102" i="68"/>
  <c r="IB97" i="68"/>
  <c r="IC97" i="68" s="1"/>
  <c r="HV81" i="75"/>
  <c r="IG81" i="75" s="1"/>
  <c r="IH81" i="75" s="1"/>
  <c r="IF38" i="75"/>
  <c r="IH38" i="75"/>
  <c r="IH41" i="75"/>
  <c r="IF41" i="75"/>
  <c r="IH37" i="75"/>
  <c r="IF40" i="75"/>
  <c r="IF44" i="75"/>
  <c r="IF43" i="75"/>
  <c r="IF45" i="75"/>
  <c r="IH40" i="75"/>
  <c r="IH46" i="75"/>
  <c r="IH43" i="75"/>
  <c r="IF46" i="75"/>
  <c r="IH42" i="75"/>
  <c r="IF39" i="75"/>
  <c r="IF42" i="75"/>
  <c r="IF37" i="75"/>
  <c r="IF47" i="75" s="1"/>
  <c r="HX51" i="75" s="1"/>
  <c r="HY51" i="75" s="1"/>
  <c r="IH39" i="75"/>
  <c r="IH45" i="75"/>
  <c r="IH44" i="75"/>
  <c r="IA29" i="75"/>
  <c r="IE29" i="75" s="1"/>
  <c r="IC29" i="75"/>
  <c r="HY29" i="75"/>
  <c r="HZ29" i="75" s="1"/>
  <c r="ID29" i="75" s="1"/>
  <c r="IQ7" i="75"/>
  <c r="IP7" i="75"/>
  <c r="IR7" i="75" s="1"/>
  <c r="IP16" i="75"/>
  <c r="IQ16" i="75"/>
  <c r="HY81" i="75"/>
  <c r="IE81" i="75"/>
  <c r="IC30" i="75"/>
  <c r="HY30" i="75"/>
  <c r="IR14" i="75"/>
  <c r="IQ14" i="75"/>
  <c r="IP14" i="75"/>
  <c r="IP8" i="75"/>
  <c r="IR8" i="75"/>
  <c r="IQ8" i="75"/>
  <c r="IC27" i="75"/>
  <c r="HY27" i="75"/>
  <c r="HZ27" i="75" s="1"/>
  <c r="ID27" i="75" s="1"/>
  <c r="IP15" i="75"/>
  <c r="IQ15" i="75"/>
  <c r="IS15" i="75" s="1"/>
  <c r="IT15" i="75" s="1"/>
  <c r="IP9" i="75"/>
  <c r="IR9" i="75" s="1"/>
  <c r="IQ9" i="75"/>
  <c r="IQ12" i="75"/>
  <c r="IP12" i="75"/>
  <c r="IR12" i="75" s="1"/>
  <c r="IN47" i="75"/>
  <c r="IG41" i="75"/>
  <c r="IG38" i="75"/>
  <c r="IG46" i="75"/>
  <c r="IG43" i="75"/>
  <c r="IG45" i="75"/>
  <c r="IG42" i="75"/>
  <c r="IG39" i="75"/>
  <c r="IG44" i="75"/>
  <c r="IG37" i="75"/>
  <c r="IG47" i="75" s="1"/>
  <c r="IG40" i="75"/>
  <c r="IC28" i="75"/>
  <c r="IA28" i="75"/>
  <c r="IE28" i="75" s="1"/>
  <c r="HY28" i="75"/>
  <c r="IP11" i="75"/>
  <c r="IQ11" i="75"/>
  <c r="IQ10" i="75"/>
  <c r="IP10" i="75"/>
  <c r="IR10" i="75"/>
  <c r="IP13" i="75"/>
  <c r="IQ13" i="75"/>
  <c r="IS13" i="75" s="1"/>
  <c r="IT13" i="75" s="1"/>
  <c r="ID42" i="68"/>
  <c r="IE44" i="68"/>
  <c r="ID44" i="68"/>
  <c r="ID13" i="68"/>
  <c r="IE13" i="68"/>
  <c r="HJ57" i="68"/>
  <c r="HN57" i="68" s="1"/>
  <c r="IJ41" i="68"/>
  <c r="IK41" i="68" s="1"/>
  <c r="II41" i="68"/>
  <c r="IJ44" i="68"/>
  <c r="IK44" i="68" s="1"/>
  <c r="II44" i="68"/>
  <c r="ID16" i="68"/>
  <c r="IJ13" i="68"/>
  <c r="IK13" i="68" s="1"/>
  <c r="II13" i="68"/>
  <c r="IJ40" i="68"/>
  <c r="IK40" i="68" s="1"/>
  <c r="II40" i="68"/>
  <c r="IA69" i="68"/>
  <c r="HJ88" i="68"/>
  <c r="HN88" i="68" s="1"/>
  <c r="IA15" i="68"/>
  <c r="IJ15" i="68"/>
  <c r="IK15" i="68" s="1"/>
  <c r="II15" i="68"/>
  <c r="IA45" i="68"/>
  <c r="HI59" i="68"/>
  <c r="HM59" i="68" s="1"/>
  <c r="IJ67" i="68"/>
  <c r="IK67" i="68" s="1"/>
  <c r="IB81" i="68"/>
  <c r="II67" i="68"/>
  <c r="IJ68" i="68"/>
  <c r="IK68" i="68" s="1"/>
  <c r="II68" i="68"/>
  <c r="IA12" i="68"/>
  <c r="ID8" i="68"/>
  <c r="IE8" i="68"/>
  <c r="IJ10" i="68"/>
  <c r="IK10" i="68" s="1"/>
  <c r="II10" i="68"/>
  <c r="HR58" i="68"/>
  <c r="ID39" i="68"/>
  <c r="II43" i="68"/>
  <c r="IJ43" i="68"/>
  <c r="IK43" i="68" s="1"/>
  <c r="IB21" i="68"/>
  <c r="IJ7" i="68"/>
  <c r="IK7" i="68" s="1"/>
  <c r="II7" i="68"/>
  <c r="IJ9" i="68"/>
  <c r="IK9" i="68" s="1"/>
  <c r="II9" i="68"/>
  <c r="HR60" i="68"/>
  <c r="HT60" i="68"/>
  <c r="HS60" i="68"/>
  <c r="HR116" i="68"/>
  <c r="IJ46" i="68"/>
  <c r="IK46" i="68" s="1"/>
  <c r="II46" i="68"/>
  <c r="IA74" i="68"/>
  <c r="IJ74" i="68"/>
  <c r="IK74" i="68" s="1"/>
  <c r="II74" i="68"/>
  <c r="IJ70" i="68"/>
  <c r="IK70" i="68" s="1"/>
  <c r="II70" i="68"/>
  <c r="ID15" i="68"/>
  <c r="IE15" i="68"/>
  <c r="HQ89" i="68"/>
  <c r="HS89" i="68" s="1"/>
  <c r="HQ59" i="68"/>
  <c r="HQ118" i="68"/>
  <c r="HS118" i="68" s="1"/>
  <c r="HR89" i="68"/>
  <c r="IB51" i="68"/>
  <c r="IJ37" i="68"/>
  <c r="IK37" i="68" s="1"/>
  <c r="II37" i="68"/>
  <c r="ID68" i="68"/>
  <c r="ID10" i="68"/>
  <c r="IE72" i="68"/>
  <c r="ID72" i="68"/>
  <c r="IB75" i="68"/>
  <c r="IC75" i="68" s="1"/>
  <c r="IE14" i="68"/>
  <c r="ID14" i="68"/>
  <c r="HI29" i="68"/>
  <c r="HM29" i="68" s="1"/>
  <c r="IB46" i="68"/>
  <c r="IC46" i="68" s="1"/>
  <c r="IB41" i="68"/>
  <c r="IC41" i="68" s="1"/>
  <c r="IB74" i="68"/>
  <c r="IC74" i="68" s="1"/>
  <c r="IJ72" i="68"/>
  <c r="IK72" i="68" s="1"/>
  <c r="II72" i="68"/>
  <c r="IA16" i="68"/>
  <c r="IJ16" i="68"/>
  <c r="IK16" i="68" s="1"/>
  <c r="II16" i="68"/>
  <c r="IA42" i="68"/>
  <c r="IE42" i="68" s="1"/>
  <c r="IJ42" i="68"/>
  <c r="IK42" i="68" s="1"/>
  <c r="II42" i="68"/>
  <c r="IB40" i="68"/>
  <c r="IC40" i="68" s="1"/>
  <c r="IA70" i="68"/>
  <c r="IJ69" i="68"/>
  <c r="IK69" i="68" s="1"/>
  <c r="II69" i="68"/>
  <c r="IA11" i="68"/>
  <c r="IE11" i="68" s="1"/>
  <c r="IJ11" i="68"/>
  <c r="IK11" i="68" s="1"/>
  <c r="II11" i="68"/>
  <c r="IJ14" i="68"/>
  <c r="IK14" i="68" s="1"/>
  <c r="II14" i="68"/>
  <c r="IA37" i="68"/>
  <c r="IE37" i="68" s="1"/>
  <c r="IJ45" i="68"/>
  <c r="IK45" i="68" s="1"/>
  <c r="II45" i="68"/>
  <c r="IB67" i="68"/>
  <c r="IC67" i="68" s="1"/>
  <c r="IJ12" i="68"/>
  <c r="IK12" i="68" s="1"/>
  <c r="II12" i="68"/>
  <c r="IJ8" i="68"/>
  <c r="IK8" i="68" s="1"/>
  <c r="II8" i="68"/>
  <c r="HQ58" i="68"/>
  <c r="HS58" i="68" s="1"/>
  <c r="HQ88" i="68"/>
  <c r="HQ117" i="68"/>
  <c r="HS117" i="68" s="1"/>
  <c r="HI28" i="68"/>
  <c r="HM28" i="68" s="1"/>
  <c r="IB38" i="68"/>
  <c r="IC38" i="68" s="1"/>
  <c r="IC47" i="68" s="1"/>
  <c r="IJ39" i="68"/>
  <c r="IK39" i="68" s="1"/>
  <c r="II39" i="68"/>
  <c r="IB71" i="68"/>
  <c r="IC71" i="68" s="1"/>
  <c r="IJ73" i="68"/>
  <c r="IK73" i="68" s="1"/>
  <c r="II73" i="68"/>
  <c r="IB7" i="68"/>
  <c r="IC7" i="68" s="1"/>
  <c r="HQ90" i="68"/>
  <c r="HS90" i="68" s="1"/>
  <c r="HQ119" i="68"/>
  <c r="HT119" i="68" s="1"/>
  <c r="HR90" i="68"/>
  <c r="HT90" i="68"/>
  <c r="HI27" i="68"/>
  <c r="HM27" i="68" s="1"/>
  <c r="HQ116" i="68"/>
  <c r="HS116" i="68" s="1"/>
  <c r="HQ87" i="68"/>
  <c r="HS87" i="68" s="1"/>
  <c r="HQ57" i="68"/>
  <c r="HS57" i="68" s="1"/>
  <c r="HR87" i="68"/>
  <c r="ID70" i="68"/>
  <c r="IE70" i="68"/>
  <c r="ID11" i="68"/>
  <c r="HR118" i="68"/>
  <c r="ID37" i="68"/>
  <c r="ID45" i="68"/>
  <c r="IE45" i="68"/>
  <c r="HR59" i="68"/>
  <c r="HS59" i="68"/>
  <c r="HT59" i="68"/>
  <c r="IA68" i="68"/>
  <c r="ID12" i="68"/>
  <c r="IE12" i="68"/>
  <c r="IA10" i="68"/>
  <c r="IE10" i="68" s="1"/>
  <c r="HR117" i="68"/>
  <c r="HT117" i="68"/>
  <c r="HS88" i="68"/>
  <c r="HR88" i="68"/>
  <c r="HT88" i="68"/>
  <c r="IJ38" i="68"/>
  <c r="IK38" i="68" s="1"/>
  <c r="II38" i="68"/>
  <c r="IA43" i="68"/>
  <c r="II76" i="68"/>
  <c r="IJ76" i="68"/>
  <c r="IK76" i="68" s="1"/>
  <c r="IJ71" i="68"/>
  <c r="IK71" i="68" s="1"/>
  <c r="II71" i="68"/>
  <c r="IA9" i="68"/>
  <c r="IE9" i="68" s="1"/>
  <c r="HR119" i="68"/>
  <c r="ID69" i="68"/>
  <c r="IE69" i="68"/>
  <c r="IJ75" i="68"/>
  <c r="IK75" i="68" s="1"/>
  <c r="II75" i="68"/>
  <c r="IE43" i="68"/>
  <c r="ID43" i="68"/>
  <c r="ID76" i="68"/>
  <c r="IE76" i="68"/>
  <c r="IE73" i="68"/>
  <c r="ID73" i="68"/>
  <c r="IA7" i="68"/>
  <c r="IB9" i="68"/>
  <c r="IC9" i="68" s="1"/>
  <c r="HR57" i="68"/>
  <c r="HT57" i="68"/>
  <c r="IC106" i="74"/>
  <c r="IF73" i="74"/>
  <c r="IF70" i="74"/>
  <c r="IF71" i="74"/>
  <c r="IF76" i="74"/>
  <c r="IF67" i="74"/>
  <c r="IF74" i="74"/>
  <c r="IF75" i="74"/>
  <c r="IF68" i="74"/>
  <c r="IF69" i="74"/>
  <c r="IF72" i="74"/>
  <c r="IE103" i="74"/>
  <c r="ID103" i="74"/>
  <c r="ID97" i="74"/>
  <c r="IE97" i="74"/>
  <c r="IE44" i="74"/>
  <c r="IE39" i="74"/>
  <c r="IE46" i="74"/>
  <c r="ID46" i="74"/>
  <c r="II47" i="74"/>
  <c r="IE102" i="74"/>
  <c r="ID102" i="74"/>
  <c r="IE96" i="74"/>
  <c r="ID37" i="74"/>
  <c r="IE37" i="74"/>
  <c r="IC47" i="74"/>
  <c r="ID104" i="74"/>
  <c r="IE104" i="74"/>
  <c r="IC81" i="74"/>
  <c r="ID81" i="74"/>
  <c r="IE99" i="74"/>
  <c r="ID99" i="74"/>
  <c r="IE100" i="74"/>
  <c r="ID45" i="74"/>
  <c r="IE45" i="74"/>
  <c r="ID41" i="74"/>
  <c r="IE41" i="74"/>
  <c r="II106" i="74"/>
  <c r="IE38" i="74"/>
  <c r="ID38" i="74"/>
  <c r="IE77" i="74"/>
  <c r="IA78" i="74" s="1"/>
  <c r="IH73" i="74" s="1"/>
  <c r="IE102" i="68" l="1"/>
  <c r="IA102" i="75"/>
  <c r="IB104" i="75"/>
  <c r="IC104" i="75" s="1"/>
  <c r="ID104" i="75" s="1"/>
  <c r="IA98" i="75"/>
  <c r="IB96" i="75"/>
  <c r="IC96" i="75" s="1"/>
  <c r="HJ117" i="75"/>
  <c r="HN117" i="75" s="1"/>
  <c r="IA103" i="75"/>
  <c r="IB97" i="75"/>
  <c r="IC97" i="75" s="1"/>
  <c r="HI117" i="75"/>
  <c r="HM117" i="75" s="1"/>
  <c r="ID103" i="68"/>
  <c r="IB103" i="75"/>
  <c r="IC103" i="75" s="1"/>
  <c r="IA101" i="75"/>
  <c r="HW81" i="75"/>
  <c r="HZ81" i="75"/>
  <c r="II102" i="75"/>
  <c r="IJ102" i="75"/>
  <c r="IK102" i="75" s="1"/>
  <c r="II99" i="75"/>
  <c r="IJ99" i="75"/>
  <c r="IK99" i="75" s="1"/>
  <c r="IA105" i="75"/>
  <c r="IJ105" i="75"/>
  <c r="IK105" i="75" s="1"/>
  <c r="II105" i="75"/>
  <c r="IB102" i="75"/>
  <c r="IC102" i="75" s="1"/>
  <c r="IB105" i="75"/>
  <c r="IC105" i="75" s="1"/>
  <c r="II98" i="75"/>
  <c r="IJ98" i="75"/>
  <c r="IK98" i="75" s="1"/>
  <c r="IA96" i="75"/>
  <c r="II100" i="75"/>
  <c r="IJ100" i="75"/>
  <c r="IK100" i="75" s="1"/>
  <c r="HI116" i="75"/>
  <c r="HM116" i="75" s="1"/>
  <c r="HQ116" i="75"/>
  <c r="HS116" i="75" s="1"/>
  <c r="HJ118" i="75"/>
  <c r="HN118" i="75" s="1"/>
  <c r="HQ118" i="75"/>
  <c r="HT118" i="75" s="1"/>
  <c r="IJ104" i="75"/>
  <c r="IK104" i="75" s="1"/>
  <c r="II104" i="75"/>
  <c r="IA97" i="75"/>
  <c r="IE97" i="75" s="1"/>
  <c r="IJ97" i="75"/>
  <c r="IK97" i="75" s="1"/>
  <c r="II97" i="75"/>
  <c r="HR116" i="75"/>
  <c r="IA99" i="75"/>
  <c r="IE99" i="75" s="1"/>
  <c r="IB101" i="75"/>
  <c r="IC101" i="75" s="1"/>
  <c r="IE101" i="75" s="1"/>
  <c r="HR119" i="75"/>
  <c r="IA104" i="75"/>
  <c r="IE104" i="75" s="1"/>
  <c r="IJ103" i="75"/>
  <c r="IK103" i="75" s="1"/>
  <c r="II103" i="75"/>
  <c r="IB98" i="75"/>
  <c r="IC98" i="75" s="1"/>
  <c r="IJ96" i="75"/>
  <c r="IK96" i="75" s="1"/>
  <c r="II96" i="75"/>
  <c r="IB110" i="75"/>
  <c r="IB100" i="75"/>
  <c r="IC100" i="75" s="1"/>
  <c r="IJ101" i="75"/>
  <c r="IK101" i="75" s="1"/>
  <c r="II101" i="75"/>
  <c r="HJ119" i="75"/>
  <c r="HN119" i="75" s="1"/>
  <c r="HQ119" i="75"/>
  <c r="HT119" i="75" s="1"/>
  <c r="ID103" i="75"/>
  <c r="IE103" i="75"/>
  <c r="ID97" i="75"/>
  <c r="IE96" i="75"/>
  <c r="ID96" i="75"/>
  <c r="HT117" i="75"/>
  <c r="HR117" i="75"/>
  <c r="HS117" i="75"/>
  <c r="HR118" i="75"/>
  <c r="HS118" i="75"/>
  <c r="IG17" i="74"/>
  <c r="IH13" i="74"/>
  <c r="IH15" i="74"/>
  <c r="IH8" i="74"/>
  <c r="IF9" i="74"/>
  <c r="IH9" i="74"/>
  <c r="IF12" i="74"/>
  <c r="IH12" i="74"/>
  <c r="IF15" i="74"/>
  <c r="IF8" i="74"/>
  <c r="IH11" i="74"/>
  <c r="IH14" i="74"/>
  <c r="IH16" i="74"/>
  <c r="IF7" i="74"/>
  <c r="IF13" i="74"/>
  <c r="IF14" i="74"/>
  <c r="IF10" i="74"/>
  <c r="IH7" i="74"/>
  <c r="IF16" i="74"/>
  <c r="IH10" i="74"/>
  <c r="IF11" i="74"/>
  <c r="HT118" i="68"/>
  <c r="IE101" i="68"/>
  <c r="ID101" i="68"/>
  <c r="ID97" i="68"/>
  <c r="IE97" i="68"/>
  <c r="IC106" i="68"/>
  <c r="II106" i="68"/>
  <c r="ID105" i="68"/>
  <c r="IE99" i="68"/>
  <c r="ID99" i="68"/>
  <c r="ID106" i="74"/>
  <c r="HW107" i="74" s="1"/>
  <c r="IF97" i="74" s="1"/>
  <c r="IU13" i="75"/>
  <c r="IR13" i="75"/>
  <c r="IV13" i="75" s="1"/>
  <c r="JA13" i="75"/>
  <c r="JB13" i="75" s="1"/>
  <c r="IZ13" i="75"/>
  <c r="IS11" i="75"/>
  <c r="IT11" i="75" s="1"/>
  <c r="IZ15" i="75"/>
  <c r="JA15" i="75"/>
  <c r="JB15" i="75" s="1"/>
  <c r="IS8" i="75"/>
  <c r="IT8" i="75" s="1"/>
  <c r="IS14" i="75"/>
  <c r="IT14" i="75" s="1"/>
  <c r="JA12" i="75"/>
  <c r="JB12" i="75" s="1"/>
  <c r="IZ12" i="75"/>
  <c r="IS21" i="75"/>
  <c r="JA7" i="75"/>
  <c r="JB7" i="75" s="1"/>
  <c r="IZ7" i="75"/>
  <c r="IH47" i="75"/>
  <c r="HV51" i="75" s="1"/>
  <c r="IR11" i="75"/>
  <c r="JA11" i="75"/>
  <c r="JB11" i="75" s="1"/>
  <c r="IZ11" i="75"/>
  <c r="JA9" i="75"/>
  <c r="JB9" i="75" s="1"/>
  <c r="IZ9" i="75"/>
  <c r="IS10" i="75"/>
  <c r="IT10" i="75" s="1"/>
  <c r="IV10" i="75" s="1"/>
  <c r="JA10" i="75"/>
  <c r="JB10" i="75" s="1"/>
  <c r="IZ10" i="75"/>
  <c r="HZ28" i="75"/>
  <c r="ID28" i="75" s="1"/>
  <c r="IS12" i="75"/>
  <c r="IT12" i="75" s="1"/>
  <c r="IR15" i="75"/>
  <c r="IA27" i="75"/>
  <c r="IE27" i="75" s="1"/>
  <c r="JA8" i="75"/>
  <c r="JB8" i="75" s="1"/>
  <c r="IZ8" i="75"/>
  <c r="IA30" i="75"/>
  <c r="IE30" i="75" s="1"/>
  <c r="HZ30" i="75"/>
  <c r="ID30" i="75" s="1"/>
  <c r="IS16" i="75"/>
  <c r="IT16" i="75" s="1"/>
  <c r="IS7" i="75"/>
  <c r="IT7" i="75" s="1"/>
  <c r="IO75" i="75"/>
  <c r="IO76" i="75"/>
  <c r="IO70" i="75"/>
  <c r="IO71" i="75"/>
  <c r="IO67" i="75"/>
  <c r="IO69" i="75"/>
  <c r="IO73" i="75"/>
  <c r="IO74" i="75"/>
  <c r="IO68" i="75"/>
  <c r="IO72" i="75"/>
  <c r="HX90" i="75"/>
  <c r="HX88" i="75"/>
  <c r="HX87" i="75"/>
  <c r="IA81" i="75"/>
  <c r="HX89" i="75"/>
  <c r="IS9" i="75"/>
  <c r="IT9" i="75" s="1"/>
  <c r="IT17" i="75"/>
  <c r="IV15" i="75"/>
  <c r="IU15" i="75"/>
  <c r="JA14" i="75"/>
  <c r="JB14" i="75" s="1"/>
  <c r="IZ14" i="75"/>
  <c r="IR16" i="75"/>
  <c r="JA16" i="75"/>
  <c r="JB16" i="75" s="1"/>
  <c r="IZ16" i="75"/>
  <c r="IC77" i="68"/>
  <c r="IE67" i="68"/>
  <c r="ID67" i="68"/>
  <c r="ID40" i="68"/>
  <c r="II77" i="68"/>
  <c r="IE40" i="68"/>
  <c r="ID9" i="68"/>
  <c r="HS119" i="68"/>
  <c r="IC17" i="68"/>
  <c r="ID7" i="68"/>
  <c r="ID17" i="68" s="1"/>
  <c r="HW18" i="68" s="1"/>
  <c r="IE7" i="68"/>
  <c r="IE17" i="68" s="1"/>
  <c r="IA18" i="68" s="1"/>
  <c r="ID74" i="68"/>
  <c r="IE74" i="68"/>
  <c r="IE68" i="68"/>
  <c r="HT58" i="68"/>
  <c r="IE16" i="68"/>
  <c r="ID71" i="68"/>
  <c r="IE71" i="68"/>
  <c r="HT87" i="68"/>
  <c r="ID41" i="68"/>
  <c r="IE41" i="68"/>
  <c r="ID75" i="68"/>
  <c r="IE75" i="68"/>
  <c r="II47" i="68"/>
  <c r="HT89" i="68"/>
  <c r="II17" i="68"/>
  <c r="ID38" i="68"/>
  <c r="IE38" i="68"/>
  <c r="IE47" i="68" s="1"/>
  <c r="IA48" i="68" s="1"/>
  <c r="IE46" i="68"/>
  <c r="ID46" i="68"/>
  <c r="HT116" i="68"/>
  <c r="ID51" i="74"/>
  <c r="IC51" i="74"/>
  <c r="IH74" i="74"/>
  <c r="IH71" i="74"/>
  <c r="IF77" i="74"/>
  <c r="HX81" i="74" s="1"/>
  <c r="HY81" i="74" s="1"/>
  <c r="IF99" i="74"/>
  <c r="IF104" i="74"/>
  <c r="IE106" i="74"/>
  <c r="IA107" i="74" s="1"/>
  <c r="IH72" i="74"/>
  <c r="IH67" i="74"/>
  <c r="IH70" i="74"/>
  <c r="IF98" i="74"/>
  <c r="IF100" i="74"/>
  <c r="IF96" i="74"/>
  <c r="IF105" i="74"/>
  <c r="IF101" i="74"/>
  <c r="IE47" i="74"/>
  <c r="IA48" i="74" s="1"/>
  <c r="IF102" i="74"/>
  <c r="IF103" i="74"/>
  <c r="IH69" i="74"/>
  <c r="ID110" i="74"/>
  <c r="IC110" i="74"/>
  <c r="IN77" i="74"/>
  <c r="IG70" i="74"/>
  <c r="IG76" i="74"/>
  <c r="IG74" i="74"/>
  <c r="IG73" i="74"/>
  <c r="IG68" i="74"/>
  <c r="IG75" i="74"/>
  <c r="IG71" i="74"/>
  <c r="IG72" i="74"/>
  <c r="IG67" i="74"/>
  <c r="IG69" i="74"/>
  <c r="ID47" i="74"/>
  <c r="HW48" i="74" s="1"/>
  <c r="IH68" i="74"/>
  <c r="IH76" i="74"/>
  <c r="IH75" i="74"/>
  <c r="IE106" i="68" l="1"/>
  <c r="IA107" i="68" s="1"/>
  <c r="IH99" i="68" s="1"/>
  <c r="HT116" i="75"/>
  <c r="IH105" i="68"/>
  <c r="ID106" i="68"/>
  <c r="HW107" i="68" s="1"/>
  <c r="IF105" i="68" s="1"/>
  <c r="ID100" i="75"/>
  <c r="IE100" i="75"/>
  <c r="IE98" i="75"/>
  <c r="ID98" i="75"/>
  <c r="HS119" i="75"/>
  <c r="IC106" i="75"/>
  <c r="II106" i="75"/>
  <c r="ID101" i="75"/>
  <c r="ID105" i="75"/>
  <c r="IE105" i="75"/>
  <c r="ID102" i="75"/>
  <c r="IE102" i="75"/>
  <c r="IH17" i="74"/>
  <c r="IF17" i="74"/>
  <c r="HX21" i="74" s="1"/>
  <c r="HY21" i="74" s="1"/>
  <c r="IF104" i="68"/>
  <c r="IF101" i="68"/>
  <c r="IN106" i="68"/>
  <c r="IH98" i="68"/>
  <c r="IG103" i="68"/>
  <c r="IG98" i="68"/>
  <c r="IG96" i="68"/>
  <c r="IH104" i="68"/>
  <c r="IC110" i="68"/>
  <c r="ID110" i="68"/>
  <c r="IG102" i="68"/>
  <c r="IG101" i="68"/>
  <c r="IG99" i="68"/>
  <c r="IC89" i="75"/>
  <c r="HY89" i="75"/>
  <c r="IH89" i="75" s="1"/>
  <c r="IJ89" i="75" s="1"/>
  <c r="IG89" i="75"/>
  <c r="IC90" i="75"/>
  <c r="HY90" i="75"/>
  <c r="HZ90" i="75" s="1"/>
  <c r="ID90" i="75" s="1"/>
  <c r="IG90" i="75"/>
  <c r="IQ73" i="75"/>
  <c r="IP73" i="75"/>
  <c r="IQ70" i="75"/>
  <c r="IP70" i="75"/>
  <c r="IU16" i="75"/>
  <c r="IV16" i="75"/>
  <c r="IZ17" i="75"/>
  <c r="IU10" i="75"/>
  <c r="IV14" i="75"/>
  <c r="IU14" i="75"/>
  <c r="IV8" i="75"/>
  <c r="IU8" i="75"/>
  <c r="IQ72" i="75"/>
  <c r="IP72" i="75"/>
  <c r="IP69" i="75"/>
  <c r="IQ69" i="75"/>
  <c r="IQ76" i="75"/>
  <c r="IP76" i="75"/>
  <c r="IC87" i="75"/>
  <c r="HY87" i="75"/>
  <c r="IH87" i="75" s="1"/>
  <c r="IG87" i="75"/>
  <c r="IQ68" i="75"/>
  <c r="IP68" i="75"/>
  <c r="IP67" i="75"/>
  <c r="IQ67" i="75"/>
  <c r="IQ75" i="75"/>
  <c r="IP75" i="75"/>
  <c r="IU12" i="75"/>
  <c r="IV12" i="75"/>
  <c r="IV9" i="75"/>
  <c r="IU9" i="75"/>
  <c r="IC88" i="75"/>
  <c r="HY88" i="75"/>
  <c r="IG88" i="75"/>
  <c r="IP74" i="75"/>
  <c r="IQ74" i="75"/>
  <c r="IQ71" i="75"/>
  <c r="IP71" i="75"/>
  <c r="IV7" i="75"/>
  <c r="IV17" i="75" s="1"/>
  <c r="IR18" i="75" s="1"/>
  <c r="IU7" i="75"/>
  <c r="IE51" i="75"/>
  <c r="HZ51" i="75"/>
  <c r="IG51" i="75"/>
  <c r="IH51" i="75" s="1"/>
  <c r="HW51" i="75"/>
  <c r="IV11" i="75"/>
  <c r="IU11" i="75"/>
  <c r="IG15" i="68"/>
  <c r="IG13" i="68"/>
  <c r="IG12" i="68"/>
  <c r="IG14" i="68"/>
  <c r="IG11" i="68"/>
  <c r="IG8" i="68"/>
  <c r="IG16" i="68"/>
  <c r="IG10" i="68"/>
  <c r="IG9" i="68"/>
  <c r="IG7" i="68"/>
  <c r="IN47" i="68"/>
  <c r="IG44" i="68"/>
  <c r="IG45" i="68"/>
  <c r="IG43" i="68"/>
  <c r="IG39" i="68"/>
  <c r="IG37" i="68"/>
  <c r="IG40" i="68"/>
  <c r="IG41" i="68"/>
  <c r="IG38" i="68"/>
  <c r="IG42" i="68"/>
  <c r="IG46" i="68"/>
  <c r="IF13" i="68"/>
  <c r="IH16" i="68"/>
  <c r="IF14" i="68"/>
  <c r="IF8" i="68"/>
  <c r="IH15" i="68"/>
  <c r="IF10" i="68"/>
  <c r="IH14" i="68"/>
  <c r="IF12" i="68"/>
  <c r="IH13" i="68"/>
  <c r="IH8" i="68"/>
  <c r="IH10" i="68"/>
  <c r="IF11" i="68"/>
  <c r="IH12" i="68"/>
  <c r="IH11" i="68"/>
  <c r="IF16" i="68"/>
  <c r="IF15" i="68"/>
  <c r="IH7" i="68"/>
  <c r="IH17" i="68" s="1"/>
  <c r="HV21" i="68" s="1"/>
  <c r="IF9" i="68"/>
  <c r="IF7" i="68"/>
  <c r="IF17" i="68" s="1"/>
  <c r="HX21" i="68" s="1"/>
  <c r="HY21" i="68" s="1"/>
  <c r="IH9" i="68"/>
  <c r="ID77" i="68"/>
  <c r="HW78" i="68" s="1"/>
  <c r="IC81" i="68"/>
  <c r="ID81" i="68"/>
  <c r="ID47" i="68"/>
  <c r="HW48" i="68" s="1"/>
  <c r="IC21" i="68"/>
  <c r="ID21" i="68"/>
  <c r="IC51" i="68"/>
  <c r="ID51" i="68"/>
  <c r="IE77" i="68"/>
  <c r="IA78" i="68" s="1"/>
  <c r="IG77" i="74"/>
  <c r="IF106" i="74"/>
  <c r="HX110" i="74" s="1"/>
  <c r="HY110" i="74" s="1"/>
  <c r="IH77" i="74"/>
  <c r="HV81" i="74" s="1"/>
  <c r="IH39" i="74"/>
  <c r="IF40" i="74"/>
  <c r="IF39" i="74"/>
  <c r="IF44" i="74"/>
  <c r="IH44" i="74"/>
  <c r="IF43" i="74"/>
  <c r="IH42" i="74"/>
  <c r="IH43" i="74"/>
  <c r="IH40" i="74"/>
  <c r="IF42" i="74"/>
  <c r="IF46" i="74"/>
  <c r="IF45" i="74"/>
  <c r="IH37" i="74"/>
  <c r="IH45" i="74"/>
  <c r="IF41" i="74"/>
  <c r="IH38" i="74"/>
  <c r="IH46" i="74"/>
  <c r="IF38" i="74"/>
  <c r="IH41" i="74"/>
  <c r="IF37" i="74"/>
  <c r="IN47" i="74"/>
  <c r="IG42" i="74"/>
  <c r="IG40" i="74"/>
  <c r="IG43" i="74"/>
  <c r="IG39" i="74"/>
  <c r="IG45" i="74"/>
  <c r="IG46" i="74"/>
  <c r="IG41" i="74"/>
  <c r="IG38" i="74"/>
  <c r="IG44" i="74"/>
  <c r="IG37" i="74"/>
  <c r="IN106" i="74"/>
  <c r="IH105" i="74"/>
  <c r="IH101" i="74"/>
  <c r="IG96" i="74"/>
  <c r="IG105" i="74"/>
  <c r="IG101" i="74"/>
  <c r="IG98" i="74"/>
  <c r="IH103" i="74"/>
  <c r="IH97" i="74"/>
  <c r="IG102" i="74"/>
  <c r="IH100" i="74"/>
  <c r="IH98" i="74"/>
  <c r="IG100" i="74"/>
  <c r="IH99" i="74"/>
  <c r="IG103" i="74"/>
  <c r="IG104" i="74"/>
  <c r="IH96" i="74"/>
  <c r="IG97" i="74"/>
  <c r="IH102" i="74"/>
  <c r="IH104" i="74"/>
  <c r="IG99" i="74"/>
  <c r="IE81" i="74"/>
  <c r="IH101" i="68" l="1"/>
  <c r="IG97" i="68"/>
  <c r="IH96" i="68"/>
  <c r="IG100" i="68"/>
  <c r="IH103" i="68"/>
  <c r="IF103" i="68"/>
  <c r="IH102" i="68"/>
  <c r="IG105" i="68"/>
  <c r="IH97" i="68"/>
  <c r="IG104" i="68"/>
  <c r="IG106" i="68" s="1"/>
  <c r="IH100" i="68"/>
  <c r="IF99" i="68"/>
  <c r="IF96" i="68"/>
  <c r="IF102" i="68"/>
  <c r="IF98" i="68"/>
  <c r="IE106" i="75"/>
  <c r="IA107" i="75" s="1"/>
  <c r="IH104" i="75" s="1"/>
  <c r="ID106" i="75"/>
  <c r="HW107" i="75" s="1"/>
  <c r="IF104" i="75" s="1"/>
  <c r="IF97" i="68"/>
  <c r="IF100" i="68"/>
  <c r="IN106" i="75"/>
  <c r="IH103" i="75"/>
  <c r="IH101" i="75"/>
  <c r="IH97" i="75"/>
  <c r="IH105" i="75"/>
  <c r="IG102" i="75"/>
  <c r="IG104" i="75"/>
  <c r="IG101" i="75"/>
  <c r="IH96" i="75"/>
  <c r="IH102" i="75"/>
  <c r="IG98" i="75"/>
  <c r="IH99" i="75"/>
  <c r="IG97" i="75"/>
  <c r="IF103" i="75"/>
  <c r="IF97" i="75"/>
  <c r="IF96" i="75"/>
  <c r="IF98" i="75"/>
  <c r="IF101" i="75"/>
  <c r="IF102" i="75"/>
  <c r="ID110" i="75"/>
  <c r="IC110" i="75"/>
  <c r="IR75" i="75"/>
  <c r="IR69" i="75"/>
  <c r="HV21" i="74"/>
  <c r="IR67" i="75"/>
  <c r="IS68" i="75"/>
  <c r="IT68" i="75" s="1"/>
  <c r="IS71" i="75"/>
  <c r="IT71" i="75" s="1"/>
  <c r="IU71" i="75" s="1"/>
  <c r="IS76" i="75"/>
  <c r="IT76" i="75" s="1"/>
  <c r="IU76" i="75" s="1"/>
  <c r="IA87" i="75"/>
  <c r="IE87" i="75" s="1"/>
  <c r="IS74" i="75"/>
  <c r="IT74" i="75" s="1"/>
  <c r="IU74" i="75" s="1"/>
  <c r="IS75" i="75"/>
  <c r="IT75" i="75" s="1"/>
  <c r="IU75" i="75" s="1"/>
  <c r="IS67" i="75"/>
  <c r="IT67" i="75" s="1"/>
  <c r="HZ87" i="75"/>
  <c r="ID87" i="75" s="1"/>
  <c r="IR72" i="75"/>
  <c r="IX15" i="75"/>
  <c r="IX16" i="75"/>
  <c r="IX13" i="75"/>
  <c r="IX14" i="75"/>
  <c r="IX8" i="75"/>
  <c r="IX12" i="75"/>
  <c r="IX7" i="75"/>
  <c r="IX11" i="75"/>
  <c r="IX9" i="75"/>
  <c r="IX10" i="75"/>
  <c r="IZ71" i="75"/>
  <c r="JA71" i="75"/>
  <c r="JB71" i="75" s="1"/>
  <c r="II88" i="75"/>
  <c r="IR68" i="75"/>
  <c r="JA68" i="75"/>
  <c r="JB68" i="75" s="1"/>
  <c r="IZ68" i="75"/>
  <c r="JA76" i="75"/>
  <c r="JB76" i="75" s="1"/>
  <c r="IZ76" i="75"/>
  <c r="JA69" i="75"/>
  <c r="JB69" i="75" s="1"/>
  <c r="IZ69" i="75"/>
  <c r="IZ70" i="75"/>
  <c r="JA70" i="75"/>
  <c r="JB70" i="75" s="1"/>
  <c r="IA89" i="75"/>
  <c r="IE89" i="75" s="1"/>
  <c r="IU21" i="75"/>
  <c r="IT21" i="75"/>
  <c r="IS70" i="75"/>
  <c r="IT70" i="75" s="1"/>
  <c r="II90" i="75"/>
  <c r="IK89" i="75"/>
  <c r="II89" i="75"/>
  <c r="HZ89" i="75"/>
  <c r="ID89" i="75" s="1"/>
  <c r="JA72" i="75"/>
  <c r="JB72" i="75" s="1"/>
  <c r="IZ72" i="75"/>
  <c r="IS73" i="75"/>
  <c r="IT73" i="75" s="1"/>
  <c r="JA73" i="75"/>
  <c r="JB73" i="75" s="1"/>
  <c r="IZ73" i="75"/>
  <c r="IA90" i="75"/>
  <c r="IE90" i="75" s="1"/>
  <c r="IH90" i="75"/>
  <c r="IJ90" i="75" s="1"/>
  <c r="IA88" i="75"/>
  <c r="IE88" i="75" s="1"/>
  <c r="IH88" i="75"/>
  <c r="IJ88" i="75" s="1"/>
  <c r="IV68" i="75"/>
  <c r="IU68" i="75"/>
  <c r="IO45" i="75"/>
  <c r="IO38" i="75"/>
  <c r="IO39" i="75"/>
  <c r="IO46" i="75"/>
  <c r="IO37" i="75"/>
  <c r="IO43" i="75"/>
  <c r="IO41" i="75"/>
  <c r="IO42" i="75"/>
  <c r="IO40" i="75"/>
  <c r="IO44" i="75"/>
  <c r="IA51" i="75"/>
  <c r="HX57" i="75"/>
  <c r="HX60" i="75"/>
  <c r="HX59" i="75"/>
  <c r="HX58" i="75"/>
  <c r="IU67" i="75"/>
  <c r="II87" i="75"/>
  <c r="IK87" i="75"/>
  <c r="IJ87" i="75"/>
  <c r="IR71" i="75"/>
  <c r="IR74" i="75"/>
  <c r="IV74" i="75" s="1"/>
  <c r="JA74" i="75"/>
  <c r="JB74" i="75" s="1"/>
  <c r="IZ74" i="75"/>
  <c r="HZ88" i="75"/>
  <c r="ID88" i="75" s="1"/>
  <c r="IU17" i="75"/>
  <c r="IN18" i="75" s="1"/>
  <c r="JA75" i="75"/>
  <c r="JB75" i="75" s="1"/>
  <c r="IZ75" i="75"/>
  <c r="IS81" i="75"/>
  <c r="JA67" i="75"/>
  <c r="JB67" i="75" s="1"/>
  <c r="IZ67" i="75"/>
  <c r="IR76" i="75"/>
  <c r="IS69" i="75"/>
  <c r="IT69" i="75" s="1"/>
  <c r="IS72" i="75"/>
  <c r="IT72" i="75" s="1"/>
  <c r="IR70" i="75"/>
  <c r="IR73" i="75"/>
  <c r="IF68" i="68"/>
  <c r="IH72" i="68"/>
  <c r="IH76" i="68"/>
  <c r="IH73" i="68"/>
  <c r="IF73" i="68"/>
  <c r="IH68" i="68"/>
  <c r="IF72" i="68"/>
  <c r="IF70" i="68"/>
  <c r="IH69" i="68"/>
  <c r="IH70" i="68"/>
  <c r="IF69" i="68"/>
  <c r="IF76" i="68"/>
  <c r="IH67" i="68"/>
  <c r="IF74" i="68"/>
  <c r="IH71" i="68"/>
  <c r="IH75" i="68"/>
  <c r="IF75" i="68"/>
  <c r="IF67" i="68"/>
  <c r="IH74" i="68"/>
  <c r="IF71" i="68"/>
  <c r="HZ21" i="68"/>
  <c r="IN77" i="68"/>
  <c r="IG69" i="68"/>
  <c r="IG76" i="68"/>
  <c r="IG73" i="68"/>
  <c r="IG72" i="68"/>
  <c r="IG70" i="68"/>
  <c r="IG68" i="68"/>
  <c r="IG67" i="68"/>
  <c r="IG74" i="68"/>
  <c r="IG71" i="68"/>
  <c r="IG75" i="68"/>
  <c r="IE21" i="68"/>
  <c r="IG17" i="68"/>
  <c r="IH42" i="68"/>
  <c r="IH39" i="68"/>
  <c r="IH44" i="68"/>
  <c r="IH43" i="68"/>
  <c r="IF43" i="68"/>
  <c r="IF42" i="68"/>
  <c r="IF39" i="68"/>
  <c r="IH45" i="68"/>
  <c r="IF37" i="68"/>
  <c r="IH37" i="68"/>
  <c r="IF45" i="68"/>
  <c r="IF44" i="68"/>
  <c r="IH40" i="68"/>
  <c r="IF41" i="68"/>
  <c r="IH38" i="68"/>
  <c r="IF46" i="68"/>
  <c r="IH46" i="68"/>
  <c r="IH41" i="68"/>
  <c r="IF38" i="68"/>
  <c r="IF40" i="68"/>
  <c r="IG47" i="68"/>
  <c r="HW21" i="68"/>
  <c r="HZ81" i="74"/>
  <c r="IG81" i="74"/>
  <c r="IH81" i="74" s="1"/>
  <c r="HW81" i="74"/>
  <c r="IH47" i="74"/>
  <c r="IG47" i="74"/>
  <c r="IH106" i="74"/>
  <c r="HV110" i="74" s="1"/>
  <c r="IF47" i="74"/>
  <c r="HX51" i="74" s="1"/>
  <c r="IG106" i="74"/>
  <c r="IH106" i="68" l="1"/>
  <c r="IG105" i="75"/>
  <c r="IG100" i="75"/>
  <c r="IH98" i="75"/>
  <c r="IH100" i="75"/>
  <c r="IG103" i="75"/>
  <c r="IF106" i="68"/>
  <c r="HX110" i="68" s="1"/>
  <c r="HY110" i="68" s="1"/>
  <c r="IF105" i="75"/>
  <c r="IF99" i="75"/>
  <c r="IF100" i="75"/>
  <c r="IG96" i="75"/>
  <c r="IG99" i="75"/>
  <c r="IH106" i="75"/>
  <c r="IE21" i="74"/>
  <c r="HZ21" i="74"/>
  <c r="HW21" i="74"/>
  <c r="IV67" i="75"/>
  <c r="IT77" i="75"/>
  <c r="IZ77" i="75"/>
  <c r="IU81" i="75" s="1"/>
  <c r="IV75" i="75"/>
  <c r="IV72" i="75"/>
  <c r="IU72" i="75"/>
  <c r="IW13" i="75"/>
  <c r="IW15" i="75"/>
  <c r="IY15" i="75"/>
  <c r="IY13" i="75"/>
  <c r="IY10" i="75"/>
  <c r="IY11" i="75"/>
  <c r="IY9" i="75"/>
  <c r="IY7" i="75"/>
  <c r="IW12" i="75"/>
  <c r="IY16" i="75"/>
  <c r="IY14" i="75"/>
  <c r="IW8" i="75"/>
  <c r="IY8" i="75"/>
  <c r="IW16" i="75"/>
  <c r="IW10" i="75"/>
  <c r="IW14" i="75"/>
  <c r="IW9" i="75"/>
  <c r="IW7" i="75"/>
  <c r="IW17" i="75" s="1"/>
  <c r="IO21" i="75" s="1"/>
  <c r="IP21" i="75" s="1"/>
  <c r="IY12" i="75"/>
  <c r="IW11" i="75"/>
  <c r="IC60" i="75"/>
  <c r="HZ60" i="75"/>
  <c r="ID60" i="75" s="1"/>
  <c r="HY60" i="75"/>
  <c r="IG60" i="75"/>
  <c r="IQ40" i="75"/>
  <c r="IP40" i="75"/>
  <c r="IQ37" i="75"/>
  <c r="IS37" i="75" s="1"/>
  <c r="IT37" i="75" s="1"/>
  <c r="IP37" i="75"/>
  <c r="IR45" i="75"/>
  <c r="IP45" i="75"/>
  <c r="IQ45" i="75"/>
  <c r="IV71" i="75"/>
  <c r="IK90" i="75"/>
  <c r="IV76" i="75"/>
  <c r="IK88" i="75"/>
  <c r="IX17" i="75"/>
  <c r="IC57" i="75"/>
  <c r="IA57" i="75"/>
  <c r="IE57" i="75" s="1"/>
  <c r="HY57" i="75"/>
  <c r="IG57" i="75"/>
  <c r="IP42" i="75"/>
  <c r="IR42" i="75" s="1"/>
  <c r="IQ42" i="75"/>
  <c r="IS42" i="75" s="1"/>
  <c r="IT42" i="75" s="1"/>
  <c r="IQ46" i="75"/>
  <c r="IS46" i="75" s="1"/>
  <c r="IT46" i="75" s="1"/>
  <c r="IP46" i="75"/>
  <c r="IR46" i="75"/>
  <c r="IV46" i="75" s="1"/>
  <c r="IC58" i="75"/>
  <c r="IA58" i="75"/>
  <c r="IE58" i="75" s="1"/>
  <c r="HY58" i="75"/>
  <c r="IG58" i="75"/>
  <c r="IP41" i="75"/>
  <c r="IR41" i="75"/>
  <c r="IQ41" i="75"/>
  <c r="IS41" i="75" s="1"/>
  <c r="IT41" i="75" s="1"/>
  <c r="IP39" i="75"/>
  <c r="IR39" i="75" s="1"/>
  <c r="IQ39" i="75"/>
  <c r="IV73" i="75"/>
  <c r="IU73" i="75"/>
  <c r="IV70" i="75"/>
  <c r="IU70" i="75"/>
  <c r="IU69" i="75"/>
  <c r="IV69" i="75"/>
  <c r="HZ59" i="75"/>
  <c r="ID59" i="75" s="1"/>
  <c r="IA59" i="75"/>
  <c r="IE59" i="75" s="1"/>
  <c r="IC59" i="75"/>
  <c r="HY59" i="75"/>
  <c r="IH59" i="75" s="1"/>
  <c r="IG59" i="75"/>
  <c r="IP44" i="75"/>
  <c r="IR44" i="75" s="1"/>
  <c r="IQ44" i="75"/>
  <c r="IP43" i="75"/>
  <c r="IQ43" i="75"/>
  <c r="IQ38" i="75"/>
  <c r="IP38" i="75"/>
  <c r="IF77" i="68"/>
  <c r="HX81" i="68" s="1"/>
  <c r="IO7" i="68"/>
  <c r="IO16" i="68"/>
  <c r="IO14" i="68"/>
  <c r="IO11" i="68"/>
  <c r="IO9" i="68"/>
  <c r="IO13" i="68"/>
  <c r="IO12" i="68"/>
  <c r="IO10" i="68"/>
  <c r="IO15" i="68"/>
  <c r="IO8" i="68"/>
  <c r="HX28" i="68"/>
  <c r="HX29" i="68"/>
  <c r="IA21" i="68"/>
  <c r="HX30" i="68"/>
  <c r="HX27" i="68"/>
  <c r="IH47" i="68"/>
  <c r="IF47" i="68"/>
  <c r="HX51" i="68" s="1"/>
  <c r="IG77" i="68"/>
  <c r="IH77" i="68"/>
  <c r="HV81" i="68" s="1"/>
  <c r="IO70" i="74"/>
  <c r="IO72" i="74"/>
  <c r="IO74" i="74"/>
  <c r="IO69" i="74"/>
  <c r="IO71" i="74"/>
  <c r="IO67" i="74"/>
  <c r="IO68" i="74"/>
  <c r="IO75" i="74"/>
  <c r="HX88" i="74"/>
  <c r="IO73" i="74"/>
  <c r="IO76" i="74"/>
  <c r="IA81" i="74"/>
  <c r="HX90" i="74"/>
  <c r="HX87" i="74"/>
  <c r="HX89" i="74"/>
  <c r="HY51" i="74"/>
  <c r="IE51" i="74"/>
  <c r="HZ110" i="74"/>
  <c r="IG110" i="74"/>
  <c r="IH110" i="74" s="1"/>
  <c r="HW110" i="74"/>
  <c r="IE110" i="74"/>
  <c r="HV51" i="74"/>
  <c r="IF106" i="75" l="1"/>
  <c r="HX110" i="75" s="1"/>
  <c r="HY110" i="75" s="1"/>
  <c r="IG106" i="75"/>
  <c r="HV110" i="68"/>
  <c r="IE110" i="68" s="1"/>
  <c r="IT81" i="75"/>
  <c r="HV110" i="75"/>
  <c r="IO8" i="74"/>
  <c r="IO16" i="74"/>
  <c r="IO14" i="74"/>
  <c r="HX29" i="74"/>
  <c r="IA21" i="74"/>
  <c r="IO10" i="74"/>
  <c r="IO12" i="74"/>
  <c r="HX27" i="74"/>
  <c r="IO7" i="74"/>
  <c r="IO11" i="74"/>
  <c r="HX28" i="74"/>
  <c r="IO15" i="74"/>
  <c r="IO13" i="74"/>
  <c r="IO9" i="74"/>
  <c r="HX30" i="74"/>
  <c r="IV77" i="75"/>
  <c r="IR78" i="75" s="1"/>
  <c r="IX67" i="75" s="1"/>
  <c r="IU77" i="75"/>
  <c r="IN78" i="75" s="1"/>
  <c r="IW68" i="75" s="1"/>
  <c r="IW67" i="75"/>
  <c r="IW74" i="75"/>
  <c r="IW73" i="75"/>
  <c r="IU46" i="75"/>
  <c r="II57" i="75"/>
  <c r="JA40" i="75"/>
  <c r="JB40" i="75" s="1"/>
  <c r="IZ40" i="75"/>
  <c r="IS38" i="75"/>
  <c r="IT38" i="75" s="1"/>
  <c r="IJ59" i="75"/>
  <c r="IS39" i="75"/>
  <c r="IT39" i="75" s="1"/>
  <c r="JA41" i="75"/>
  <c r="JB41" i="75" s="1"/>
  <c r="IZ41" i="75"/>
  <c r="HZ57" i="75"/>
  <c r="ID57" i="75" s="1"/>
  <c r="IH57" i="75"/>
  <c r="IJ57" i="75" s="1"/>
  <c r="IR37" i="75"/>
  <c r="IS51" i="75"/>
  <c r="JA37" i="75"/>
  <c r="JB37" i="75" s="1"/>
  <c r="IZ37" i="75"/>
  <c r="IS40" i="75"/>
  <c r="IT40" i="75" s="1"/>
  <c r="IZ38" i="75"/>
  <c r="JA38" i="75"/>
  <c r="JB38" i="75" s="1"/>
  <c r="JA43" i="75"/>
  <c r="JB43" i="75" s="1"/>
  <c r="IZ43" i="75"/>
  <c r="II59" i="75"/>
  <c r="IK59" i="75"/>
  <c r="IR43" i="75"/>
  <c r="IS44" i="75"/>
  <c r="IT44" i="75" s="1"/>
  <c r="IZ39" i="75"/>
  <c r="JA39" i="75"/>
  <c r="JB39" i="75" s="1"/>
  <c r="II58" i="75"/>
  <c r="IU42" i="75"/>
  <c r="IV42" i="75"/>
  <c r="IS45" i="75"/>
  <c r="IT45" i="75" s="1"/>
  <c r="IT47" i="75"/>
  <c r="IU37" i="75"/>
  <c r="IV37" i="75"/>
  <c r="II60" i="75"/>
  <c r="IY17" i="75"/>
  <c r="IM21" i="75" s="1"/>
  <c r="IR38" i="75"/>
  <c r="IS43" i="75"/>
  <c r="IT43" i="75" s="1"/>
  <c r="JA44" i="75"/>
  <c r="JB44" i="75" s="1"/>
  <c r="IZ44" i="75"/>
  <c r="IU41" i="75"/>
  <c r="IV41" i="75"/>
  <c r="HZ58" i="75"/>
  <c r="ID58" i="75" s="1"/>
  <c r="IH58" i="75"/>
  <c r="IJ58" i="75" s="1"/>
  <c r="IZ46" i="75"/>
  <c r="JA46" i="75"/>
  <c r="JB46" i="75" s="1"/>
  <c r="JA42" i="75"/>
  <c r="JB42" i="75" s="1"/>
  <c r="IZ42" i="75"/>
  <c r="JA45" i="75"/>
  <c r="JB45" i="75" s="1"/>
  <c r="IZ45" i="75"/>
  <c r="IR40" i="75"/>
  <c r="IA60" i="75"/>
  <c r="IE60" i="75" s="1"/>
  <c r="IH60" i="75"/>
  <c r="IK60" i="75" s="1"/>
  <c r="HV51" i="68"/>
  <c r="IP15" i="68"/>
  <c r="IQ15" i="68"/>
  <c r="IQ9" i="68"/>
  <c r="IP9" i="68"/>
  <c r="IP7" i="68"/>
  <c r="IQ7" i="68"/>
  <c r="IC29" i="68"/>
  <c r="IA29" i="68"/>
  <c r="IE29" i="68" s="1"/>
  <c r="HZ29" i="68"/>
  <c r="ID29" i="68" s="1"/>
  <c r="HY29" i="68"/>
  <c r="IP10" i="68"/>
  <c r="IQ10" i="68"/>
  <c r="IS10" i="68" s="1"/>
  <c r="IT10" i="68" s="1"/>
  <c r="IR10" i="68"/>
  <c r="IQ11" i="68"/>
  <c r="IP11" i="68"/>
  <c r="IR11" i="68"/>
  <c r="HY81" i="68"/>
  <c r="IE81" i="68"/>
  <c r="HZ81" i="68"/>
  <c r="IG81" i="68"/>
  <c r="IH81" i="68" s="1"/>
  <c r="HW81" i="68"/>
  <c r="IC27" i="68"/>
  <c r="HY27" i="68"/>
  <c r="IC28" i="68"/>
  <c r="IA28" i="68"/>
  <c r="IE28" i="68" s="1"/>
  <c r="HY28" i="68"/>
  <c r="HZ28" i="68" s="1"/>
  <c r="ID28" i="68" s="1"/>
  <c r="IP12" i="68"/>
  <c r="IQ12" i="68"/>
  <c r="IS12" i="68" s="1"/>
  <c r="IT12" i="68" s="1"/>
  <c r="IR12" i="68"/>
  <c r="IV12" i="68" s="1"/>
  <c r="IQ14" i="68"/>
  <c r="IP14" i="68"/>
  <c r="IR14" i="68"/>
  <c r="HY51" i="68"/>
  <c r="IE51" i="68"/>
  <c r="HZ30" i="68"/>
  <c r="ID30" i="68" s="1"/>
  <c r="IC30" i="68"/>
  <c r="IA30" i="68"/>
  <c r="IE30" i="68" s="1"/>
  <c r="HY30" i="68"/>
  <c r="IP8" i="68"/>
  <c r="IQ8" i="68"/>
  <c r="IS8" i="68" s="1"/>
  <c r="IT8" i="68" s="1"/>
  <c r="IR8" i="68"/>
  <c r="IV8" i="68" s="1"/>
  <c r="IQ13" i="68"/>
  <c r="IS13" i="68" s="1"/>
  <c r="IT13" i="68" s="1"/>
  <c r="IP13" i="68"/>
  <c r="IP16" i="68"/>
  <c r="IQ16" i="68"/>
  <c r="HZ51" i="74"/>
  <c r="IG51" i="74"/>
  <c r="IH51" i="74" s="1"/>
  <c r="HW51" i="74"/>
  <c r="IC89" i="74"/>
  <c r="HY89" i="74"/>
  <c r="IG89" i="74"/>
  <c r="IP76" i="74"/>
  <c r="IQ76" i="74"/>
  <c r="IS76" i="74" s="1"/>
  <c r="IT76" i="74" s="1"/>
  <c r="IP68" i="74"/>
  <c r="IQ68" i="74"/>
  <c r="IR68" i="74"/>
  <c r="IR74" i="74"/>
  <c r="IP74" i="74"/>
  <c r="IQ74" i="74"/>
  <c r="IS74" i="74" s="1"/>
  <c r="IT74" i="74" s="1"/>
  <c r="IC87" i="74"/>
  <c r="HZ87" i="74"/>
  <c r="ID87" i="74" s="1"/>
  <c r="HY87" i="74"/>
  <c r="IG87" i="74"/>
  <c r="IQ73" i="74"/>
  <c r="IP73" i="74"/>
  <c r="IP67" i="74"/>
  <c r="IQ67" i="74"/>
  <c r="IP72" i="74"/>
  <c r="IQ72" i="74"/>
  <c r="IS72" i="74" s="1"/>
  <c r="IT72" i="74" s="1"/>
  <c r="IO97" i="74"/>
  <c r="IO99" i="74"/>
  <c r="IO101" i="74"/>
  <c r="IO103" i="74"/>
  <c r="IO96" i="74"/>
  <c r="IO98" i="74"/>
  <c r="IO100" i="74"/>
  <c r="IO102" i="74"/>
  <c r="IO104" i="74"/>
  <c r="HX118" i="74"/>
  <c r="IA110" i="74"/>
  <c r="HX116" i="74"/>
  <c r="HX117" i="74"/>
  <c r="IO105" i="74"/>
  <c r="HX119" i="74"/>
  <c r="IC90" i="74"/>
  <c r="HY90" i="74"/>
  <c r="IG90" i="74"/>
  <c r="IC88" i="74"/>
  <c r="HZ88" i="74"/>
  <c r="ID88" i="74" s="1"/>
  <c r="HY88" i="74"/>
  <c r="IG88" i="74"/>
  <c r="IQ71" i="74"/>
  <c r="IR71" i="74"/>
  <c r="IP71" i="74"/>
  <c r="IP70" i="74"/>
  <c r="IQ70" i="74"/>
  <c r="IR70" i="74"/>
  <c r="IP75" i="74"/>
  <c r="IQ75" i="74"/>
  <c r="IR75" i="74" s="1"/>
  <c r="IQ69" i="74"/>
  <c r="IS69" i="74" s="1"/>
  <c r="IT69" i="74" s="1"/>
  <c r="IP69" i="74"/>
  <c r="IY70" i="75" l="1"/>
  <c r="IY69" i="75"/>
  <c r="IW70" i="75"/>
  <c r="IG110" i="68"/>
  <c r="IH110" i="68" s="1"/>
  <c r="HW110" i="68"/>
  <c r="HZ110" i="68"/>
  <c r="IY73" i="75"/>
  <c r="IY72" i="75"/>
  <c r="IY68" i="75"/>
  <c r="IY67" i="75"/>
  <c r="IY71" i="75"/>
  <c r="IY74" i="75"/>
  <c r="IX71" i="75"/>
  <c r="IX70" i="75"/>
  <c r="HW110" i="75"/>
  <c r="HZ110" i="75"/>
  <c r="IG110" i="75"/>
  <c r="IH110" i="75" s="1"/>
  <c r="IE110" i="75"/>
  <c r="IW71" i="75"/>
  <c r="IW76" i="75"/>
  <c r="IY76" i="75"/>
  <c r="IX73" i="75"/>
  <c r="IX68" i="75"/>
  <c r="IW69" i="75"/>
  <c r="IW72" i="75"/>
  <c r="IW75" i="75"/>
  <c r="IY75" i="75"/>
  <c r="IY77" i="75" s="1"/>
  <c r="IX74" i="75"/>
  <c r="JE77" i="75"/>
  <c r="IQ15" i="74"/>
  <c r="IS15" i="74" s="1"/>
  <c r="IT15" i="74" s="1"/>
  <c r="IP15" i="74"/>
  <c r="IR15" i="74" s="1"/>
  <c r="HZ27" i="74"/>
  <c r="ID27" i="74" s="1"/>
  <c r="IC27" i="74"/>
  <c r="HY27" i="74"/>
  <c r="IA27" i="74"/>
  <c r="IE27" i="74" s="1"/>
  <c r="IC29" i="74"/>
  <c r="HY29" i="74"/>
  <c r="HZ29" i="74"/>
  <c r="ID29" i="74" s="1"/>
  <c r="IA29" i="74"/>
  <c r="IE29" i="74" s="1"/>
  <c r="IH90" i="74"/>
  <c r="HY30" i="74"/>
  <c r="HZ30" i="74" s="1"/>
  <c r="ID30" i="74" s="1"/>
  <c r="IC30" i="74"/>
  <c r="IA30" i="74"/>
  <c r="IE30" i="74" s="1"/>
  <c r="HY28" i="74"/>
  <c r="IC28" i="74"/>
  <c r="IA28" i="74"/>
  <c r="IE28" i="74" s="1"/>
  <c r="HZ28" i="74"/>
  <c r="ID28" i="74" s="1"/>
  <c r="IQ12" i="74"/>
  <c r="IP12" i="74"/>
  <c r="IR12" i="74"/>
  <c r="IQ14" i="74"/>
  <c r="IS14" i="74" s="1"/>
  <c r="IT14" i="74" s="1"/>
  <c r="IP14" i="74"/>
  <c r="IQ9" i="74"/>
  <c r="IP9" i="74"/>
  <c r="IR9" i="74" s="1"/>
  <c r="IQ11" i="74"/>
  <c r="IP11" i="74"/>
  <c r="IR11" i="74"/>
  <c r="IQ10" i="74"/>
  <c r="IP10" i="74"/>
  <c r="IR10" i="74"/>
  <c r="IP16" i="74"/>
  <c r="IQ16" i="74"/>
  <c r="IH88" i="74"/>
  <c r="IJ88" i="74" s="1"/>
  <c r="IH87" i="74"/>
  <c r="IK87" i="74" s="1"/>
  <c r="IH89" i="74"/>
  <c r="IQ13" i="74"/>
  <c r="IP13" i="74"/>
  <c r="IR13" i="74"/>
  <c r="IP7" i="74"/>
  <c r="IQ7" i="74"/>
  <c r="IS7" i="74" s="1"/>
  <c r="IT7" i="74" s="1"/>
  <c r="IQ8" i="74"/>
  <c r="IP8" i="74"/>
  <c r="IX72" i="75"/>
  <c r="IX69" i="75"/>
  <c r="IX75" i="75"/>
  <c r="IX76" i="75"/>
  <c r="IV43" i="75"/>
  <c r="IU43" i="75"/>
  <c r="IJ60" i="75"/>
  <c r="IK58" i="75"/>
  <c r="IZ47" i="75"/>
  <c r="IU38" i="75"/>
  <c r="IV38" i="75"/>
  <c r="IV47" i="75" s="1"/>
  <c r="IR48" i="75" s="1"/>
  <c r="IV39" i="75"/>
  <c r="IU39" i="75"/>
  <c r="IQ21" i="75"/>
  <c r="IV21" i="75"/>
  <c r="IN21" i="75"/>
  <c r="IU45" i="75"/>
  <c r="IV45" i="75"/>
  <c r="IU44" i="75"/>
  <c r="IU47" i="75" s="1"/>
  <c r="IN48" i="75" s="1"/>
  <c r="IV44" i="75"/>
  <c r="IU40" i="75"/>
  <c r="IV40" i="75"/>
  <c r="IK57" i="75"/>
  <c r="IW77" i="75"/>
  <c r="IO81" i="75" s="1"/>
  <c r="IS7" i="68"/>
  <c r="IT7" i="68" s="1"/>
  <c r="IS15" i="68"/>
  <c r="IT15" i="68" s="1"/>
  <c r="IS21" i="68"/>
  <c r="JA7" i="68"/>
  <c r="JB7" i="68" s="1"/>
  <c r="IZ7" i="68"/>
  <c r="IR15" i="68"/>
  <c r="JA15" i="68"/>
  <c r="JB15" i="68" s="1"/>
  <c r="IZ15" i="68"/>
  <c r="IR13" i="68"/>
  <c r="IU8" i="68"/>
  <c r="IU12" i="68"/>
  <c r="IU10" i="68"/>
  <c r="IV10" i="68"/>
  <c r="JA13" i="68"/>
  <c r="JB13" i="68" s="1"/>
  <c r="IZ13" i="68"/>
  <c r="JA8" i="68"/>
  <c r="JB8" i="68" s="1"/>
  <c r="IZ8" i="68"/>
  <c r="JA14" i="68"/>
  <c r="JB14" i="68" s="1"/>
  <c r="IZ14" i="68"/>
  <c r="JA12" i="68"/>
  <c r="JB12" i="68" s="1"/>
  <c r="IZ12" i="68"/>
  <c r="IA27" i="68"/>
  <c r="IE27" i="68" s="1"/>
  <c r="HZ27" i="68"/>
  <c r="ID27" i="68" s="1"/>
  <c r="IO70" i="68"/>
  <c r="IO74" i="68"/>
  <c r="IO72" i="68"/>
  <c r="IO75" i="68"/>
  <c r="IO68" i="68"/>
  <c r="IO67" i="68"/>
  <c r="IO71" i="68"/>
  <c r="IO69" i="68"/>
  <c r="IO73" i="68"/>
  <c r="IO76" i="68"/>
  <c r="HX90" i="68"/>
  <c r="HX87" i="68"/>
  <c r="IA81" i="68"/>
  <c r="HX89" i="68"/>
  <c r="HX88" i="68"/>
  <c r="JA11" i="68"/>
  <c r="JB11" i="68" s="1"/>
  <c r="IZ11" i="68"/>
  <c r="JA10" i="68"/>
  <c r="JB10" i="68" s="1"/>
  <c r="IZ10" i="68"/>
  <c r="IR9" i="68"/>
  <c r="JA9" i="68"/>
  <c r="JB9" i="68" s="1"/>
  <c r="IZ9" i="68"/>
  <c r="HZ51" i="68"/>
  <c r="IG51" i="68"/>
  <c r="IH51" i="68" s="1"/>
  <c r="HW51" i="68"/>
  <c r="IR16" i="68"/>
  <c r="JA16" i="68"/>
  <c r="JB16" i="68" s="1"/>
  <c r="IZ16" i="68"/>
  <c r="IS16" i="68"/>
  <c r="IT16" i="68" s="1"/>
  <c r="IV13" i="68"/>
  <c r="IU13" i="68"/>
  <c r="IS14" i="68"/>
  <c r="IT14" i="68" s="1"/>
  <c r="IS11" i="68"/>
  <c r="IT11" i="68" s="1"/>
  <c r="IR7" i="68"/>
  <c r="IV7" i="68" s="1"/>
  <c r="IS9" i="68"/>
  <c r="IT9" i="68" s="1"/>
  <c r="IR72" i="74"/>
  <c r="IS73" i="74"/>
  <c r="IT73" i="74" s="1"/>
  <c r="IU73" i="74" s="1"/>
  <c r="IS68" i="74"/>
  <c r="IT68" i="74" s="1"/>
  <c r="IR67" i="74"/>
  <c r="IU76" i="74"/>
  <c r="IZ69" i="74"/>
  <c r="JA69" i="74"/>
  <c r="JB69" i="74" s="1"/>
  <c r="IS75" i="74"/>
  <c r="IT75" i="74" s="1"/>
  <c r="IS70" i="74"/>
  <c r="IT70" i="74" s="1"/>
  <c r="IS71" i="74"/>
  <c r="IT71" i="74" s="1"/>
  <c r="IA88" i="74"/>
  <c r="IE88" i="74" s="1"/>
  <c r="IP105" i="74"/>
  <c r="IQ105" i="74"/>
  <c r="IC118" i="74"/>
  <c r="HY118" i="74"/>
  <c r="IH118" i="74" s="1"/>
  <c r="IG118" i="74"/>
  <c r="IQ98" i="74"/>
  <c r="IS98" i="74" s="1"/>
  <c r="IT98" i="74" s="1"/>
  <c r="IP98" i="74"/>
  <c r="IP99" i="74"/>
  <c r="IQ99" i="74"/>
  <c r="II87" i="74"/>
  <c r="IZ76" i="74"/>
  <c r="JA76" i="74"/>
  <c r="JB76" i="74" s="1"/>
  <c r="HZ89" i="74"/>
  <c r="ID89" i="74" s="1"/>
  <c r="IO38" i="74"/>
  <c r="IO37" i="74"/>
  <c r="IO39" i="74"/>
  <c r="IO40" i="74"/>
  <c r="IO42" i="74"/>
  <c r="IO41" i="74"/>
  <c r="IO43" i="74"/>
  <c r="IO44" i="74"/>
  <c r="IO46" i="74"/>
  <c r="IA51" i="74"/>
  <c r="HX60" i="74"/>
  <c r="IO45" i="74"/>
  <c r="HX57" i="74"/>
  <c r="HX59" i="74"/>
  <c r="HX58" i="74"/>
  <c r="IC119" i="74"/>
  <c r="HY119" i="74"/>
  <c r="IH119" i="74" s="1"/>
  <c r="IG119" i="74"/>
  <c r="IQ100" i="74"/>
  <c r="IP100" i="74"/>
  <c r="IV72" i="74"/>
  <c r="IU72" i="74"/>
  <c r="IZ75" i="74"/>
  <c r="JA75" i="74"/>
  <c r="JB75" i="74" s="1"/>
  <c r="IP104" i="74"/>
  <c r="IQ104" i="74"/>
  <c r="IP96" i="74"/>
  <c r="IQ96" i="74"/>
  <c r="IP97" i="74"/>
  <c r="IQ97" i="74"/>
  <c r="JA72" i="74"/>
  <c r="JB72" i="74" s="1"/>
  <c r="IZ72" i="74"/>
  <c r="IR73" i="74"/>
  <c r="IV74" i="74"/>
  <c r="IU74" i="74"/>
  <c r="IV68" i="74"/>
  <c r="IU68" i="74"/>
  <c r="IR76" i="74"/>
  <c r="IA89" i="74"/>
  <c r="IE89" i="74" s="1"/>
  <c r="IP101" i="74"/>
  <c r="IQ101" i="74"/>
  <c r="IZ67" i="74"/>
  <c r="JA67" i="74"/>
  <c r="JB67" i="74" s="1"/>
  <c r="IS81" i="74"/>
  <c r="IU69" i="74"/>
  <c r="JA70" i="74"/>
  <c r="JB70" i="74" s="1"/>
  <c r="IZ70" i="74"/>
  <c r="IK88" i="74"/>
  <c r="II88" i="74"/>
  <c r="IA90" i="74"/>
  <c r="IE90" i="74" s="1"/>
  <c r="IC117" i="74"/>
  <c r="HY117" i="74"/>
  <c r="IH117" i="74" s="1"/>
  <c r="IG117" i="74"/>
  <c r="IR69" i="74"/>
  <c r="IV69" i="74" s="1"/>
  <c r="IZ71" i="74"/>
  <c r="JA71" i="74"/>
  <c r="JB71" i="74" s="1"/>
  <c r="II90" i="74"/>
  <c r="IK90" i="74"/>
  <c r="IJ90" i="74"/>
  <c r="HZ90" i="74"/>
  <c r="ID90" i="74" s="1"/>
  <c r="IC116" i="74"/>
  <c r="HY116" i="74"/>
  <c r="IH116" i="74" s="1"/>
  <c r="IG116" i="74"/>
  <c r="IQ102" i="74"/>
  <c r="IP102" i="74"/>
  <c r="IP103" i="74"/>
  <c r="IQ103" i="74"/>
  <c r="IS67" i="74"/>
  <c r="IT67" i="74" s="1"/>
  <c r="JA73" i="74"/>
  <c r="JB73" i="74" s="1"/>
  <c r="IZ73" i="74"/>
  <c r="IA87" i="74"/>
  <c r="IE87" i="74" s="1"/>
  <c r="JA74" i="74"/>
  <c r="JB74" i="74" s="1"/>
  <c r="IZ74" i="74"/>
  <c r="JA68" i="74"/>
  <c r="JB68" i="74" s="1"/>
  <c r="IZ68" i="74"/>
  <c r="II89" i="74"/>
  <c r="IJ89" i="74"/>
  <c r="IK89" i="74"/>
  <c r="IO102" i="68" l="1"/>
  <c r="IO103" i="68"/>
  <c r="IO97" i="68"/>
  <c r="IO101" i="68"/>
  <c r="HX116" i="68"/>
  <c r="IO98" i="68"/>
  <c r="HX117" i="68"/>
  <c r="IA110" i="68"/>
  <c r="HX118" i="68"/>
  <c r="IO105" i="68"/>
  <c r="IO104" i="68"/>
  <c r="IO96" i="68"/>
  <c r="IO99" i="68"/>
  <c r="HX119" i="68"/>
  <c r="IO100" i="68"/>
  <c r="IS101" i="74"/>
  <c r="IT101" i="74" s="1"/>
  <c r="IO97" i="75"/>
  <c r="IO102" i="75"/>
  <c r="HX118" i="75"/>
  <c r="IO103" i="75"/>
  <c r="IO104" i="75"/>
  <c r="IO96" i="75"/>
  <c r="HX119" i="75"/>
  <c r="IA110" i="75"/>
  <c r="IO98" i="75"/>
  <c r="IO101" i="75"/>
  <c r="IO105" i="75"/>
  <c r="HX116" i="75"/>
  <c r="IO99" i="75"/>
  <c r="IO100" i="75"/>
  <c r="HX117" i="75"/>
  <c r="IX77" i="75"/>
  <c r="JA8" i="74"/>
  <c r="JB8" i="74" s="1"/>
  <c r="IZ8" i="74"/>
  <c r="IU14" i="74"/>
  <c r="IJ87" i="74"/>
  <c r="IR8" i="74"/>
  <c r="IR7" i="74"/>
  <c r="IS21" i="74"/>
  <c r="JA7" i="74"/>
  <c r="JB7" i="74" s="1"/>
  <c r="IZ7" i="74"/>
  <c r="IS16" i="74"/>
  <c r="IT16" i="74" s="1"/>
  <c r="IS10" i="74"/>
  <c r="IT10" i="74" s="1"/>
  <c r="JA14" i="74"/>
  <c r="JB14" i="74" s="1"/>
  <c r="IZ14" i="74"/>
  <c r="IS12" i="74"/>
  <c r="IT12" i="74" s="1"/>
  <c r="IZ16" i="74"/>
  <c r="JA16" i="74"/>
  <c r="JB16" i="74" s="1"/>
  <c r="JA9" i="74"/>
  <c r="JB9" i="74" s="1"/>
  <c r="IZ9" i="74"/>
  <c r="IZ13" i="74"/>
  <c r="JA13" i="74"/>
  <c r="JB13" i="74" s="1"/>
  <c r="IS9" i="74"/>
  <c r="IT9" i="74" s="1"/>
  <c r="IZ15" i="74"/>
  <c r="JA15" i="74"/>
  <c r="JB15" i="74" s="1"/>
  <c r="IS8" i="74"/>
  <c r="IT8" i="74" s="1"/>
  <c r="IT17" i="74" s="1"/>
  <c r="IZ11" i="74"/>
  <c r="JA11" i="74"/>
  <c r="JB11" i="74" s="1"/>
  <c r="IU7" i="74"/>
  <c r="IV7" i="74"/>
  <c r="IS13" i="74"/>
  <c r="IT13" i="74" s="1"/>
  <c r="IR16" i="74"/>
  <c r="IZ10" i="74"/>
  <c r="JA10" i="74"/>
  <c r="JB10" i="74" s="1"/>
  <c r="IS11" i="74"/>
  <c r="IT11" i="74" s="1"/>
  <c r="IR14" i="74"/>
  <c r="IV14" i="74" s="1"/>
  <c r="IZ12" i="74"/>
  <c r="JA12" i="74"/>
  <c r="JB12" i="74" s="1"/>
  <c r="IU15" i="74"/>
  <c r="IV15" i="74"/>
  <c r="IR102" i="74"/>
  <c r="HZ117" i="74"/>
  <c r="ID117" i="74" s="1"/>
  <c r="IR97" i="74"/>
  <c r="IS96" i="74"/>
  <c r="IT96" i="74" s="1"/>
  <c r="HZ119" i="74"/>
  <c r="ID119" i="74" s="1"/>
  <c r="IR105" i="74"/>
  <c r="IR103" i="74"/>
  <c r="IS97" i="74"/>
  <c r="IT97" i="74" s="1"/>
  <c r="IR96" i="74"/>
  <c r="IV96" i="74" s="1"/>
  <c r="IS104" i="74"/>
  <c r="IT104" i="74" s="1"/>
  <c r="IU104" i="74" s="1"/>
  <c r="IA118" i="74"/>
  <c r="IE118" i="74" s="1"/>
  <c r="IR101" i="74"/>
  <c r="IW46" i="75"/>
  <c r="IY37" i="75"/>
  <c r="IY41" i="75"/>
  <c r="IW37" i="75"/>
  <c r="IY46" i="75"/>
  <c r="IW42" i="75"/>
  <c r="IW41" i="75"/>
  <c r="IY42" i="75"/>
  <c r="IY43" i="75"/>
  <c r="IY39" i="75"/>
  <c r="IY40" i="75"/>
  <c r="IW38" i="75"/>
  <c r="IW39" i="75"/>
  <c r="IY45" i="75"/>
  <c r="IY44" i="75"/>
  <c r="IW43" i="75"/>
  <c r="IY38" i="75"/>
  <c r="IW45" i="75"/>
  <c r="IW44" i="75"/>
  <c r="IW40" i="75"/>
  <c r="JE47" i="75"/>
  <c r="IX42" i="75"/>
  <c r="IX41" i="75"/>
  <c r="IX46" i="75"/>
  <c r="IX37" i="75"/>
  <c r="IX44" i="75"/>
  <c r="IX43" i="75"/>
  <c r="IX40" i="75"/>
  <c r="IX38" i="75"/>
  <c r="IX45" i="75"/>
  <c r="IX39" i="75"/>
  <c r="IM81" i="75"/>
  <c r="IU51" i="75"/>
  <c r="IT51" i="75"/>
  <c r="IP81" i="75"/>
  <c r="IV81" i="75"/>
  <c r="JF13" i="75"/>
  <c r="JF7" i="75"/>
  <c r="JF15" i="75"/>
  <c r="JF16" i="75"/>
  <c r="JF11" i="75"/>
  <c r="JF9" i="75"/>
  <c r="JF10" i="75"/>
  <c r="JF12" i="75"/>
  <c r="JF8" i="75"/>
  <c r="JF14" i="75"/>
  <c r="IO27" i="75"/>
  <c r="IO29" i="75"/>
  <c r="IO30" i="75"/>
  <c r="IO28" i="75"/>
  <c r="IR21" i="75"/>
  <c r="IQ75" i="68"/>
  <c r="IP75" i="68"/>
  <c r="IR75" i="68" s="1"/>
  <c r="IT17" i="68"/>
  <c r="IV9" i="68"/>
  <c r="IU9" i="68"/>
  <c r="IU11" i="68"/>
  <c r="IV11" i="68"/>
  <c r="IO44" i="68"/>
  <c r="IO38" i="68"/>
  <c r="IO42" i="68"/>
  <c r="IO40" i="68"/>
  <c r="IO46" i="68"/>
  <c r="IO41" i="68"/>
  <c r="IO39" i="68"/>
  <c r="IO43" i="68"/>
  <c r="IO37" i="68"/>
  <c r="IO45" i="68"/>
  <c r="HX58" i="68"/>
  <c r="HX59" i="68"/>
  <c r="IA51" i="68"/>
  <c r="HX57" i="68"/>
  <c r="HX60" i="68"/>
  <c r="IC89" i="68"/>
  <c r="IA89" i="68"/>
  <c r="IE89" i="68" s="1"/>
  <c r="HY89" i="68"/>
  <c r="IG89" i="68"/>
  <c r="IP76" i="68"/>
  <c r="IR76" i="68" s="1"/>
  <c r="IQ76" i="68"/>
  <c r="IS76" i="68" s="1"/>
  <c r="IT76" i="68" s="1"/>
  <c r="IQ67" i="68"/>
  <c r="IP67" i="68"/>
  <c r="IP74" i="68"/>
  <c r="IQ74" i="68"/>
  <c r="IZ17" i="68"/>
  <c r="IP73" i="68"/>
  <c r="IQ73" i="68"/>
  <c r="IS73" i="68" s="1"/>
  <c r="IT73" i="68" s="1"/>
  <c r="IR73" i="68"/>
  <c r="IQ68" i="68"/>
  <c r="IP68" i="68"/>
  <c r="IR68" i="68"/>
  <c r="IP70" i="68"/>
  <c r="IQ70" i="68"/>
  <c r="IV15" i="68"/>
  <c r="IU15" i="68"/>
  <c r="IV14" i="68"/>
  <c r="IU14" i="68"/>
  <c r="IC87" i="68"/>
  <c r="HY87" i="68"/>
  <c r="IH87" i="68" s="1"/>
  <c r="IJ87" i="68" s="1"/>
  <c r="IG87" i="68"/>
  <c r="IQ69" i="68"/>
  <c r="IP69" i="68"/>
  <c r="IV16" i="68"/>
  <c r="IU16" i="68"/>
  <c r="IC88" i="68"/>
  <c r="HY88" i="68"/>
  <c r="IH88" i="68" s="1"/>
  <c r="IG88" i="68"/>
  <c r="HZ90" i="68"/>
  <c r="ID90" i="68" s="1"/>
  <c r="IC90" i="68"/>
  <c r="HY90" i="68"/>
  <c r="IH90" i="68" s="1"/>
  <c r="IK90" i="68" s="1"/>
  <c r="IG90" i="68"/>
  <c r="IP71" i="68"/>
  <c r="IR71" i="68"/>
  <c r="IQ71" i="68"/>
  <c r="IP72" i="68"/>
  <c r="IQ72" i="68"/>
  <c r="IS72" i="68" s="1"/>
  <c r="IT72" i="68" s="1"/>
  <c r="IR72" i="68"/>
  <c r="IU7" i="68"/>
  <c r="IS105" i="74"/>
  <c r="IT105" i="74" s="1"/>
  <c r="IS103" i="74"/>
  <c r="IT103" i="74" s="1"/>
  <c r="IU103" i="74" s="1"/>
  <c r="IS100" i="74"/>
  <c r="IT100" i="74" s="1"/>
  <c r="IJ119" i="74"/>
  <c r="II119" i="74"/>
  <c r="IK119" i="74"/>
  <c r="IQ45" i="74"/>
  <c r="IP45" i="74"/>
  <c r="IR45" i="74" s="1"/>
  <c r="IP44" i="74"/>
  <c r="IR44" i="74" s="1"/>
  <c r="IQ44" i="74"/>
  <c r="IQ40" i="74"/>
  <c r="IP40" i="74"/>
  <c r="JA99" i="74"/>
  <c r="JB99" i="74" s="1"/>
  <c r="IZ99" i="74"/>
  <c r="IK118" i="74"/>
  <c r="IJ118" i="74"/>
  <c r="II118" i="74"/>
  <c r="IV73" i="74"/>
  <c r="II117" i="74"/>
  <c r="IJ117" i="74"/>
  <c r="IK117" i="74"/>
  <c r="IZ102" i="74"/>
  <c r="JA102" i="74"/>
  <c r="JB102" i="74" s="1"/>
  <c r="HZ116" i="74"/>
  <c r="ID116" i="74" s="1"/>
  <c r="JA101" i="74"/>
  <c r="JB101" i="74" s="1"/>
  <c r="IZ101" i="74"/>
  <c r="IU97" i="74"/>
  <c r="IU96" i="74"/>
  <c r="IZ104" i="74"/>
  <c r="JA104" i="74"/>
  <c r="JB104" i="74" s="1"/>
  <c r="IZ100" i="74"/>
  <c r="JA100" i="74"/>
  <c r="JB100" i="74" s="1"/>
  <c r="IA58" i="74"/>
  <c r="IE58" i="74" s="1"/>
  <c r="IC58" i="74"/>
  <c r="IG58" i="74"/>
  <c r="HY58" i="74"/>
  <c r="IH58" i="74" s="1"/>
  <c r="IC60" i="74"/>
  <c r="IG60" i="74"/>
  <c r="HY60" i="74"/>
  <c r="IH60" i="74" s="1"/>
  <c r="IQ43" i="74"/>
  <c r="IP43" i="74"/>
  <c r="IR43" i="74" s="1"/>
  <c r="IQ39" i="74"/>
  <c r="IP39" i="74"/>
  <c r="IZ98" i="74"/>
  <c r="JA98" i="74"/>
  <c r="JB98" i="74" s="1"/>
  <c r="IU71" i="74"/>
  <c r="IV71" i="74"/>
  <c r="IV67" i="74"/>
  <c r="IU67" i="74"/>
  <c r="IT77" i="74"/>
  <c r="JA103" i="74"/>
  <c r="JB103" i="74" s="1"/>
  <c r="IZ103" i="74"/>
  <c r="IS102" i="74"/>
  <c r="IT102" i="74" s="1"/>
  <c r="IA117" i="74"/>
  <c r="IE117" i="74" s="1"/>
  <c r="IZ77" i="74"/>
  <c r="IZ97" i="74"/>
  <c r="JA97" i="74"/>
  <c r="JB97" i="74" s="1"/>
  <c r="IZ96" i="74"/>
  <c r="JA96" i="74"/>
  <c r="JB96" i="74" s="1"/>
  <c r="IS110" i="74"/>
  <c r="IR100" i="74"/>
  <c r="IV100" i="74" s="1"/>
  <c r="IA119" i="74"/>
  <c r="IE119" i="74" s="1"/>
  <c r="IC59" i="74"/>
  <c r="HY59" i="74"/>
  <c r="IH59" i="74" s="1"/>
  <c r="IG59" i="74"/>
  <c r="IQ41" i="74"/>
  <c r="IR41" i="74" s="1"/>
  <c r="IP41" i="74"/>
  <c r="IQ37" i="74"/>
  <c r="IP37" i="74"/>
  <c r="IR99" i="74"/>
  <c r="IR98" i="74"/>
  <c r="HZ118" i="74"/>
  <c r="ID118" i="74" s="1"/>
  <c r="IZ105" i="74"/>
  <c r="JA105" i="74"/>
  <c r="JB105" i="74" s="1"/>
  <c r="IU70" i="74"/>
  <c r="IV70" i="74"/>
  <c r="IV76" i="74"/>
  <c r="IJ116" i="74"/>
  <c r="IK116" i="74"/>
  <c r="II116" i="74"/>
  <c r="IA116" i="74"/>
  <c r="IE116" i="74" s="1"/>
  <c r="IV101" i="74"/>
  <c r="IU101" i="74"/>
  <c r="IR104" i="74"/>
  <c r="IV104" i="74" s="1"/>
  <c r="IU100" i="74"/>
  <c r="IC57" i="74"/>
  <c r="HZ57" i="74"/>
  <c r="ID57" i="74" s="1"/>
  <c r="IG57" i="74"/>
  <c r="HY57" i="74"/>
  <c r="IH57" i="74" s="1"/>
  <c r="IQ46" i="74"/>
  <c r="IP46" i="74"/>
  <c r="IR46" i="74" s="1"/>
  <c r="IP42" i="74"/>
  <c r="IQ42" i="74"/>
  <c r="IR42" i="74"/>
  <c r="IP38" i="74"/>
  <c r="IR38" i="74" s="1"/>
  <c r="IQ38" i="74"/>
  <c r="IS99" i="74"/>
  <c r="IT99" i="74" s="1"/>
  <c r="IU98" i="74"/>
  <c r="IV98" i="74"/>
  <c r="IU75" i="74"/>
  <c r="IV75" i="74"/>
  <c r="IQ96" i="68" l="1"/>
  <c r="IS96" i="68" s="1"/>
  <c r="IT96" i="68" s="1"/>
  <c r="IU96" i="68" s="1"/>
  <c r="IP96" i="68"/>
  <c r="IQ101" i="68"/>
  <c r="IS101" i="68" s="1"/>
  <c r="IT101" i="68" s="1"/>
  <c r="IP101" i="68"/>
  <c r="IQ100" i="68"/>
  <c r="IS100" i="68" s="1"/>
  <c r="IT100" i="68" s="1"/>
  <c r="IP100" i="68"/>
  <c r="IQ104" i="68"/>
  <c r="IS104" i="68" s="1"/>
  <c r="IT104" i="68" s="1"/>
  <c r="IU104" i="68" s="1"/>
  <c r="IP104" i="68"/>
  <c r="IG117" i="68"/>
  <c r="IC117" i="68"/>
  <c r="HY117" i="68"/>
  <c r="IQ97" i="68"/>
  <c r="IP97" i="68"/>
  <c r="IG119" i="68"/>
  <c r="HY119" i="68"/>
  <c r="IC119" i="68"/>
  <c r="IP105" i="68"/>
  <c r="IQ105" i="68"/>
  <c r="IQ98" i="68"/>
  <c r="IP98" i="68"/>
  <c r="IQ103" i="68"/>
  <c r="IP103" i="68"/>
  <c r="IP99" i="68"/>
  <c r="IQ99" i="68"/>
  <c r="IG118" i="68"/>
  <c r="IC118" i="68"/>
  <c r="HY118" i="68"/>
  <c r="IG116" i="68"/>
  <c r="IC116" i="68"/>
  <c r="HY116" i="68"/>
  <c r="IQ102" i="68"/>
  <c r="IP102" i="68"/>
  <c r="HY116" i="75"/>
  <c r="IH116" i="75" s="1"/>
  <c r="IC116" i="75"/>
  <c r="IG116" i="75"/>
  <c r="IP103" i="75"/>
  <c r="IQ103" i="75"/>
  <c r="IG117" i="75"/>
  <c r="IC117" i="75"/>
  <c r="HY117" i="75"/>
  <c r="HZ117" i="75" s="1"/>
  <c r="ID117" i="75" s="1"/>
  <c r="IP105" i="75"/>
  <c r="IQ105" i="75"/>
  <c r="IC119" i="75"/>
  <c r="HY119" i="75"/>
  <c r="IH119" i="75" s="1"/>
  <c r="IG119" i="75"/>
  <c r="IC118" i="75"/>
  <c r="HY118" i="75"/>
  <c r="IH118" i="75" s="1"/>
  <c r="IG118" i="75"/>
  <c r="IP100" i="75"/>
  <c r="IR100" i="75" s="1"/>
  <c r="IQ100" i="75"/>
  <c r="IP101" i="75"/>
  <c r="IQ101" i="75"/>
  <c r="IQ96" i="75"/>
  <c r="IP96" i="75"/>
  <c r="IP102" i="75"/>
  <c r="IQ102" i="75"/>
  <c r="IQ99" i="75"/>
  <c r="IP99" i="75"/>
  <c r="IQ98" i="75"/>
  <c r="IP98" i="75"/>
  <c r="IP104" i="75"/>
  <c r="IQ104" i="75"/>
  <c r="IP97" i="75"/>
  <c r="IQ97" i="75"/>
  <c r="IU11" i="74"/>
  <c r="IV11" i="74"/>
  <c r="IV13" i="74"/>
  <c r="IU13" i="74"/>
  <c r="IU9" i="74"/>
  <c r="IV9" i="74"/>
  <c r="IZ17" i="74"/>
  <c r="IV8" i="74"/>
  <c r="IU8" i="74"/>
  <c r="IV10" i="74"/>
  <c r="IU10" i="74"/>
  <c r="IU12" i="74"/>
  <c r="IV12" i="74"/>
  <c r="IV16" i="74"/>
  <c r="IU16" i="74"/>
  <c r="IU17" i="74" s="1"/>
  <c r="IN18" i="74" s="1"/>
  <c r="IU100" i="68"/>
  <c r="IU101" i="68"/>
  <c r="IV105" i="74"/>
  <c r="IV103" i="74"/>
  <c r="IV97" i="74"/>
  <c r="IU105" i="74"/>
  <c r="JH13" i="75"/>
  <c r="JG13" i="75"/>
  <c r="JI13" i="75" s="1"/>
  <c r="IR29" i="75"/>
  <c r="IV29" i="75" s="1"/>
  <c r="IT29" i="75"/>
  <c r="IQ29" i="75"/>
  <c r="IU29" i="75" s="1"/>
  <c r="IP29" i="75"/>
  <c r="JH12" i="75"/>
  <c r="JJ12" i="75" s="1"/>
  <c r="JK12" i="75" s="1"/>
  <c r="JG12" i="75"/>
  <c r="JI12" i="75"/>
  <c r="JG16" i="75"/>
  <c r="JH16" i="75"/>
  <c r="JJ16" i="75" s="1"/>
  <c r="JK16" i="75" s="1"/>
  <c r="IW47" i="75"/>
  <c r="IO51" i="75" s="1"/>
  <c r="IP51" i="75" s="1"/>
  <c r="IT30" i="75"/>
  <c r="IP30" i="75"/>
  <c r="IQ30" i="75" s="1"/>
  <c r="IU30" i="75" s="1"/>
  <c r="JH8" i="75"/>
  <c r="JG8" i="75"/>
  <c r="IT27" i="75"/>
  <c r="IP27" i="75"/>
  <c r="JG10" i="75"/>
  <c r="JH10" i="75"/>
  <c r="JJ10" i="75" s="1"/>
  <c r="JK10" i="75" s="1"/>
  <c r="JH15" i="75"/>
  <c r="JJ15" i="75" s="1"/>
  <c r="JK15" i="75" s="1"/>
  <c r="JG15" i="75"/>
  <c r="IQ81" i="75"/>
  <c r="IN81" i="75"/>
  <c r="IX81" i="75"/>
  <c r="IY81" i="75" s="1"/>
  <c r="IX47" i="75"/>
  <c r="JG11" i="75"/>
  <c r="JH11" i="75"/>
  <c r="JI11" i="75"/>
  <c r="IT28" i="75"/>
  <c r="IP28" i="75"/>
  <c r="JG14" i="75"/>
  <c r="JH14" i="75"/>
  <c r="JJ14" i="75" s="1"/>
  <c r="JK14" i="75" s="1"/>
  <c r="JG9" i="75"/>
  <c r="JI9" i="75" s="1"/>
  <c r="JH9" i="75"/>
  <c r="JG7" i="75"/>
  <c r="JH7" i="75"/>
  <c r="JJ7" i="75" s="1"/>
  <c r="JK7" i="75" s="1"/>
  <c r="IY47" i="75"/>
  <c r="IM51" i="75" s="1"/>
  <c r="IV51" i="75"/>
  <c r="IS71" i="68"/>
  <c r="IT71" i="68" s="1"/>
  <c r="IJ88" i="68"/>
  <c r="II88" i="68"/>
  <c r="IK88" i="68"/>
  <c r="IA88" i="68"/>
  <c r="IE88" i="68" s="1"/>
  <c r="II87" i="68"/>
  <c r="IK87" i="68"/>
  <c r="IS70" i="68"/>
  <c r="IT70" i="68" s="1"/>
  <c r="IS74" i="68"/>
  <c r="IT74" i="68" s="1"/>
  <c r="HZ89" i="68"/>
  <c r="ID89" i="68" s="1"/>
  <c r="IH89" i="68"/>
  <c r="IC57" i="68"/>
  <c r="HY57" i="68"/>
  <c r="IH57" i="68" s="1"/>
  <c r="IJ57" i="68" s="1"/>
  <c r="IG57" i="68"/>
  <c r="IP45" i="68"/>
  <c r="IQ45" i="68"/>
  <c r="IS45" i="68" s="1"/>
  <c r="IT45" i="68" s="1"/>
  <c r="IR45" i="68"/>
  <c r="IV45" i="68" s="1"/>
  <c r="IP41" i="68"/>
  <c r="IQ41" i="68"/>
  <c r="IS41" i="68" s="1"/>
  <c r="IT41" i="68" s="1"/>
  <c r="IR41" i="68"/>
  <c r="IP38" i="68"/>
  <c r="IR38" i="68" s="1"/>
  <c r="IQ38" i="68"/>
  <c r="JA70" i="68"/>
  <c r="JB70" i="68" s="1"/>
  <c r="IZ70" i="68"/>
  <c r="IT21" i="68"/>
  <c r="IU21" i="68"/>
  <c r="JA74" i="68"/>
  <c r="JB74" i="68" s="1"/>
  <c r="IZ74" i="68"/>
  <c r="IV76" i="68"/>
  <c r="IU76" i="68"/>
  <c r="IQ37" i="68"/>
  <c r="IP37" i="68"/>
  <c r="IR37" i="68"/>
  <c r="IQ46" i="68"/>
  <c r="IP46" i="68"/>
  <c r="IR46" i="68"/>
  <c r="IP44" i="68"/>
  <c r="IR44" i="68" s="1"/>
  <c r="IQ44" i="68"/>
  <c r="IV72" i="68"/>
  <c r="IU72" i="68"/>
  <c r="JA71" i="68"/>
  <c r="JB71" i="68" s="1"/>
  <c r="IZ71" i="68"/>
  <c r="HZ88" i="68"/>
  <c r="ID88" i="68" s="1"/>
  <c r="IR69" i="68"/>
  <c r="JA69" i="68"/>
  <c r="JB69" i="68" s="1"/>
  <c r="IZ69" i="68"/>
  <c r="HZ87" i="68"/>
  <c r="ID87" i="68" s="1"/>
  <c r="IU73" i="68"/>
  <c r="IV73" i="68"/>
  <c r="IR67" i="68"/>
  <c r="JA67" i="68"/>
  <c r="JB67" i="68" s="1"/>
  <c r="IS81" i="68"/>
  <c r="IZ67" i="68"/>
  <c r="JA76" i="68"/>
  <c r="JB76" i="68" s="1"/>
  <c r="IZ76" i="68"/>
  <c r="IC59" i="68"/>
  <c r="HY59" i="68"/>
  <c r="IG59" i="68"/>
  <c r="IQ43" i="68"/>
  <c r="IP43" i="68"/>
  <c r="IR43" i="68"/>
  <c r="IP40" i="68"/>
  <c r="IQ40" i="68"/>
  <c r="IS40" i="68" s="1"/>
  <c r="IT40" i="68" s="1"/>
  <c r="IR40" i="68"/>
  <c r="JA75" i="68"/>
  <c r="JB75" i="68" s="1"/>
  <c r="IZ75" i="68"/>
  <c r="IU17" i="68"/>
  <c r="IN18" i="68" s="1"/>
  <c r="IZ72" i="68"/>
  <c r="JA72" i="68"/>
  <c r="JB72" i="68" s="1"/>
  <c r="II90" i="68"/>
  <c r="IJ90" i="68"/>
  <c r="IA90" i="68"/>
  <c r="IE90" i="68" s="1"/>
  <c r="IS69" i="68"/>
  <c r="IT69" i="68" s="1"/>
  <c r="IA87" i="68"/>
  <c r="IE87" i="68" s="1"/>
  <c r="IR70" i="68"/>
  <c r="IV70" i="68" s="1"/>
  <c r="IS68" i="68"/>
  <c r="IT68" i="68" s="1"/>
  <c r="JA68" i="68"/>
  <c r="JB68" i="68" s="1"/>
  <c r="IZ68" i="68"/>
  <c r="IZ73" i="68"/>
  <c r="JA73" i="68"/>
  <c r="JB73" i="68" s="1"/>
  <c r="IR74" i="68"/>
  <c r="IS67" i="68"/>
  <c r="IT67" i="68" s="1"/>
  <c r="IJ89" i="68"/>
  <c r="IK89" i="68"/>
  <c r="II89" i="68"/>
  <c r="IA60" i="68"/>
  <c r="IE60" i="68" s="1"/>
  <c r="IC60" i="68"/>
  <c r="HY60" i="68"/>
  <c r="IH60" i="68" s="1"/>
  <c r="IG60" i="68"/>
  <c r="HZ58" i="68"/>
  <c r="ID58" i="68" s="1"/>
  <c r="IA58" i="68"/>
  <c r="IE58" i="68" s="1"/>
  <c r="IC58" i="68"/>
  <c r="HY58" i="68"/>
  <c r="IH58" i="68" s="1"/>
  <c r="IG58" i="68"/>
  <c r="IQ39" i="68"/>
  <c r="IS39" i="68" s="1"/>
  <c r="IT39" i="68" s="1"/>
  <c r="IP39" i="68"/>
  <c r="IP42" i="68"/>
  <c r="IQ42" i="68"/>
  <c r="IS42" i="68" s="1"/>
  <c r="IT42" i="68" s="1"/>
  <c r="IV17" i="68"/>
  <c r="IR18" i="68" s="1"/>
  <c r="IS75" i="68"/>
  <c r="IT75" i="68" s="1"/>
  <c r="IS37" i="74"/>
  <c r="IT37" i="74" s="1"/>
  <c r="IS46" i="74"/>
  <c r="IT46" i="74" s="1"/>
  <c r="IS43" i="74"/>
  <c r="IT43" i="74" s="1"/>
  <c r="IS45" i="74"/>
  <c r="IT45" i="74" s="1"/>
  <c r="IV45" i="74" s="1"/>
  <c r="IS39" i="74"/>
  <c r="IT39" i="74" s="1"/>
  <c r="IS44" i="74"/>
  <c r="IT44" i="74" s="1"/>
  <c r="IU44" i="74" s="1"/>
  <c r="IZ106" i="74"/>
  <c r="IU110" i="74" s="1"/>
  <c r="IU99" i="74"/>
  <c r="IV99" i="74"/>
  <c r="JA46" i="74"/>
  <c r="JB46" i="74" s="1"/>
  <c r="IZ46" i="74"/>
  <c r="IJ57" i="74"/>
  <c r="IK57" i="74"/>
  <c r="II57" i="74"/>
  <c r="IU37" i="74"/>
  <c r="IK59" i="74"/>
  <c r="IJ59" i="74"/>
  <c r="II59" i="74"/>
  <c r="IA59" i="74"/>
  <c r="IE59" i="74" s="1"/>
  <c r="IT81" i="74"/>
  <c r="IU81" i="74"/>
  <c r="IU77" i="74"/>
  <c r="IN78" i="74" s="1"/>
  <c r="IZ39" i="74"/>
  <c r="JA39" i="74"/>
  <c r="JB39" i="74" s="1"/>
  <c r="IU43" i="74"/>
  <c r="IV43" i="74"/>
  <c r="IA60" i="74"/>
  <c r="IE60" i="74" s="1"/>
  <c r="IU45" i="74"/>
  <c r="IV77" i="74"/>
  <c r="IR78" i="74" s="1"/>
  <c r="IZ40" i="74"/>
  <c r="JA40" i="74"/>
  <c r="JB40" i="74" s="1"/>
  <c r="IV44" i="74"/>
  <c r="IU39" i="74"/>
  <c r="IS38" i="74"/>
  <c r="IT38" i="74" s="1"/>
  <c r="IS42" i="74"/>
  <c r="IT42" i="74" s="1"/>
  <c r="IV46" i="74"/>
  <c r="IU46" i="74"/>
  <c r="IR37" i="74"/>
  <c r="IV37" i="74" s="1"/>
  <c r="IZ41" i="74"/>
  <c r="JA41" i="74"/>
  <c r="JB41" i="74" s="1"/>
  <c r="HZ59" i="74"/>
  <c r="ID59" i="74" s="1"/>
  <c r="IK60" i="74"/>
  <c r="II60" i="74"/>
  <c r="IJ60" i="74"/>
  <c r="HZ58" i="74"/>
  <c r="ID58" i="74" s="1"/>
  <c r="IS40" i="74"/>
  <c r="IT40" i="74" s="1"/>
  <c r="JA44" i="74"/>
  <c r="JB44" i="74" s="1"/>
  <c r="IZ44" i="74"/>
  <c r="IU102" i="74"/>
  <c r="IV102" i="74"/>
  <c r="JA38" i="74"/>
  <c r="JB38" i="74" s="1"/>
  <c r="IZ38" i="74"/>
  <c r="JA42" i="74"/>
  <c r="JB42" i="74" s="1"/>
  <c r="IZ42" i="74"/>
  <c r="IA57" i="74"/>
  <c r="IE57" i="74" s="1"/>
  <c r="JA37" i="74"/>
  <c r="JB37" i="74" s="1"/>
  <c r="IZ37" i="74"/>
  <c r="IS51" i="74"/>
  <c r="IS41" i="74"/>
  <c r="IT41" i="74" s="1"/>
  <c r="IR39" i="74"/>
  <c r="JA43" i="74"/>
  <c r="JB43" i="74" s="1"/>
  <c r="IZ43" i="74"/>
  <c r="HZ60" i="74"/>
  <c r="ID60" i="74" s="1"/>
  <c r="IJ58" i="74"/>
  <c r="IK58" i="74"/>
  <c r="II58" i="74"/>
  <c r="IT106" i="74"/>
  <c r="IR40" i="74"/>
  <c r="IZ45" i="74"/>
  <c r="JA45" i="74"/>
  <c r="JB45" i="74" s="1"/>
  <c r="IR102" i="68" l="1"/>
  <c r="IS99" i="68"/>
  <c r="IT99" i="68" s="1"/>
  <c r="IS105" i="68"/>
  <c r="IT105" i="68" s="1"/>
  <c r="IU105" i="68" s="1"/>
  <c r="IR103" i="75"/>
  <c r="IR97" i="75"/>
  <c r="IS98" i="75"/>
  <c r="IT98" i="75" s="1"/>
  <c r="IR102" i="75"/>
  <c r="HZ116" i="75"/>
  <c r="ID116" i="75" s="1"/>
  <c r="IR99" i="75"/>
  <c r="IS103" i="75"/>
  <c r="IT103" i="75" s="1"/>
  <c r="IS102" i="68"/>
  <c r="IT102" i="68" s="1"/>
  <c r="HZ118" i="68"/>
  <c r="ID118" i="68" s="1"/>
  <c r="IH118" i="68"/>
  <c r="IK118" i="68" s="1"/>
  <c r="JA99" i="68"/>
  <c r="JB99" i="68" s="1"/>
  <c r="IZ99" i="68"/>
  <c r="IS98" i="68"/>
  <c r="IT98" i="68" s="1"/>
  <c r="IS97" i="68"/>
  <c r="IT97" i="68" s="1"/>
  <c r="JA104" i="68"/>
  <c r="JB104" i="68" s="1"/>
  <c r="IZ104" i="68"/>
  <c r="IR104" i="68"/>
  <c r="IV104" i="68" s="1"/>
  <c r="IR101" i="68"/>
  <c r="IV101" i="68" s="1"/>
  <c r="IZ101" i="68"/>
  <c r="JA101" i="68"/>
  <c r="JB101" i="68" s="1"/>
  <c r="IR103" i="68"/>
  <c r="JA103" i="68"/>
  <c r="JB103" i="68" s="1"/>
  <c r="IZ103" i="68"/>
  <c r="IA118" i="68"/>
  <c r="IE118" i="68" s="1"/>
  <c r="HZ119" i="68"/>
  <c r="ID119" i="68" s="1"/>
  <c r="IH119" i="68"/>
  <c r="IK119" i="68" s="1"/>
  <c r="HZ117" i="68"/>
  <c r="ID117" i="68" s="1"/>
  <c r="IH117" i="68"/>
  <c r="IK117" i="68" s="1"/>
  <c r="IA117" i="68"/>
  <c r="IE117" i="68" s="1"/>
  <c r="II118" i="68"/>
  <c r="IJ118" i="68"/>
  <c r="IS103" i="68"/>
  <c r="IT103" i="68" s="1"/>
  <c r="IU103" i="68" s="1"/>
  <c r="IZ105" i="68"/>
  <c r="JA105" i="68"/>
  <c r="JB105" i="68" s="1"/>
  <c r="II119" i="68"/>
  <c r="IJ119" i="68"/>
  <c r="IR100" i="68"/>
  <c r="IV100" i="68" s="1"/>
  <c r="IZ100" i="68"/>
  <c r="JA100" i="68"/>
  <c r="JB100" i="68" s="1"/>
  <c r="IR96" i="68"/>
  <c r="IV96" i="68" s="1"/>
  <c r="IS110" i="68"/>
  <c r="IZ96" i="68"/>
  <c r="JA96" i="68"/>
  <c r="JB96" i="68" s="1"/>
  <c r="IR99" i="68"/>
  <c r="IA116" i="68"/>
  <c r="IE116" i="68" s="1"/>
  <c r="HZ116" i="68"/>
  <c r="ID116" i="68" s="1"/>
  <c r="IH116" i="68"/>
  <c r="IJ116" i="68" s="1"/>
  <c r="JA102" i="68"/>
  <c r="JB102" i="68" s="1"/>
  <c r="IZ102" i="68"/>
  <c r="II116" i="68"/>
  <c r="IK116" i="68"/>
  <c r="IV99" i="68"/>
  <c r="IU99" i="68"/>
  <c r="IR98" i="68"/>
  <c r="IZ98" i="68"/>
  <c r="JA98" i="68"/>
  <c r="JB98" i="68" s="1"/>
  <c r="IA119" i="68"/>
  <c r="IE119" i="68" s="1"/>
  <c r="IZ97" i="68"/>
  <c r="JA97" i="68"/>
  <c r="JB97" i="68" s="1"/>
  <c r="IR97" i="68"/>
  <c r="II117" i="68"/>
  <c r="IJ117" i="68"/>
  <c r="IR105" i="68"/>
  <c r="IV105" i="68" s="1"/>
  <c r="IS104" i="75"/>
  <c r="IT104" i="75" s="1"/>
  <c r="IS102" i="75"/>
  <c r="IT102" i="75" s="1"/>
  <c r="IV102" i="75" s="1"/>
  <c r="IA116" i="75"/>
  <c r="IE116" i="75" s="1"/>
  <c r="IS99" i="75"/>
  <c r="IT99" i="75" s="1"/>
  <c r="IK118" i="75"/>
  <c r="IR101" i="75"/>
  <c r="IA118" i="75"/>
  <c r="IE118" i="75" s="1"/>
  <c r="IS97" i="75"/>
  <c r="IT97" i="75" s="1"/>
  <c r="IU97" i="75" s="1"/>
  <c r="IR98" i="75"/>
  <c r="HZ118" i="75"/>
  <c r="ID118" i="75" s="1"/>
  <c r="IZ104" i="75"/>
  <c r="JA104" i="75"/>
  <c r="JB104" i="75" s="1"/>
  <c r="IS96" i="75"/>
  <c r="IT96" i="75" s="1"/>
  <c r="IA119" i="75"/>
  <c r="IE119" i="75" s="1"/>
  <c r="IA117" i="75"/>
  <c r="IE117" i="75" s="1"/>
  <c r="IH117" i="75"/>
  <c r="IJ117" i="75" s="1"/>
  <c r="IU103" i="75"/>
  <c r="IV103" i="75"/>
  <c r="II116" i="75"/>
  <c r="IJ116" i="75"/>
  <c r="IK116" i="75"/>
  <c r="IZ97" i="75"/>
  <c r="JA97" i="75"/>
  <c r="JB97" i="75" s="1"/>
  <c r="IZ99" i="75"/>
  <c r="JA99" i="75"/>
  <c r="JB99" i="75" s="1"/>
  <c r="IZ102" i="75"/>
  <c r="JA102" i="75"/>
  <c r="JB102" i="75" s="1"/>
  <c r="IS100" i="75"/>
  <c r="IT100" i="75" s="1"/>
  <c r="II118" i="75"/>
  <c r="IJ118" i="75"/>
  <c r="HZ119" i="75"/>
  <c r="ID119" i="75" s="1"/>
  <c r="IS105" i="75"/>
  <c r="IT105" i="75" s="1"/>
  <c r="IZ103" i="75"/>
  <c r="JA103" i="75"/>
  <c r="JB103" i="75" s="1"/>
  <c r="IU104" i="75"/>
  <c r="IU98" i="75"/>
  <c r="IV98" i="75"/>
  <c r="JA96" i="75"/>
  <c r="JB96" i="75" s="1"/>
  <c r="IZ96" i="75"/>
  <c r="IS110" i="75"/>
  <c r="IZ101" i="75"/>
  <c r="JA101" i="75"/>
  <c r="JB101" i="75" s="1"/>
  <c r="IR104" i="75"/>
  <c r="IV104" i="75" s="1"/>
  <c r="JA98" i="75"/>
  <c r="JB98" i="75" s="1"/>
  <c r="IZ98" i="75"/>
  <c r="IV99" i="75"/>
  <c r="IU99" i="75"/>
  <c r="IR96" i="75"/>
  <c r="IS101" i="75"/>
  <c r="IT101" i="75" s="1"/>
  <c r="IV101" i="75" s="1"/>
  <c r="IZ100" i="75"/>
  <c r="JA100" i="75"/>
  <c r="JB100" i="75" s="1"/>
  <c r="IJ119" i="75"/>
  <c r="II119" i="75"/>
  <c r="IK119" i="75"/>
  <c r="IR105" i="75"/>
  <c r="JA105" i="75"/>
  <c r="JB105" i="75" s="1"/>
  <c r="IZ105" i="75"/>
  <c r="II117" i="75"/>
  <c r="IW14" i="74"/>
  <c r="IW15" i="74"/>
  <c r="IW7" i="74"/>
  <c r="IW12" i="74"/>
  <c r="IW13" i="74"/>
  <c r="IW8" i="74"/>
  <c r="IW10" i="74"/>
  <c r="IY12" i="74"/>
  <c r="IW11" i="74"/>
  <c r="IW9" i="74"/>
  <c r="IY10" i="74"/>
  <c r="IW16" i="74"/>
  <c r="IV17" i="74"/>
  <c r="IR18" i="74" s="1"/>
  <c r="IY11" i="74" s="1"/>
  <c r="IU21" i="74"/>
  <c r="IT21" i="74"/>
  <c r="IV106" i="74"/>
  <c r="IR107" i="74" s="1"/>
  <c r="IU106" i="74"/>
  <c r="IT110" i="74"/>
  <c r="JL14" i="75"/>
  <c r="JL10" i="75"/>
  <c r="JI8" i="75"/>
  <c r="JR8" i="75"/>
  <c r="JS8" i="75" s="1"/>
  <c r="JQ8" i="75"/>
  <c r="IX51" i="75"/>
  <c r="IY51" i="75" s="1"/>
  <c r="IQ51" i="75"/>
  <c r="IN51" i="75"/>
  <c r="JJ9" i="75"/>
  <c r="JK9" i="75" s="1"/>
  <c r="JR14" i="75"/>
  <c r="JS14" i="75" s="1"/>
  <c r="JQ14" i="75"/>
  <c r="JJ11" i="75"/>
  <c r="JK11" i="75" s="1"/>
  <c r="JF76" i="75"/>
  <c r="JF69" i="75"/>
  <c r="JF67" i="75"/>
  <c r="JF75" i="75"/>
  <c r="JF71" i="75"/>
  <c r="JF73" i="75"/>
  <c r="JF68" i="75"/>
  <c r="JF70" i="75"/>
  <c r="JF72" i="75"/>
  <c r="JF74" i="75"/>
  <c r="IO87" i="75"/>
  <c r="IO90" i="75"/>
  <c r="IR81" i="75"/>
  <c r="IO89" i="75"/>
  <c r="IO88" i="75"/>
  <c r="JI15" i="75"/>
  <c r="JR15" i="75"/>
  <c r="JS15" i="75" s="1"/>
  <c r="JQ15" i="75"/>
  <c r="JR10" i="75"/>
  <c r="JS10" i="75" s="1"/>
  <c r="JQ10" i="75"/>
  <c r="JJ8" i="75"/>
  <c r="JK8" i="75" s="1"/>
  <c r="JR12" i="75"/>
  <c r="JS12" i="75" s="1"/>
  <c r="JQ12" i="75"/>
  <c r="JL7" i="75"/>
  <c r="JR9" i="75"/>
  <c r="JS9" i="75" s="1"/>
  <c r="JQ9" i="75"/>
  <c r="IQ28" i="75"/>
  <c r="IU28" i="75" s="1"/>
  <c r="JQ11" i="75"/>
  <c r="JR11" i="75"/>
  <c r="JS11" i="75" s="1"/>
  <c r="IQ27" i="75"/>
  <c r="IU27" i="75" s="1"/>
  <c r="JQ13" i="75"/>
  <c r="JR13" i="75"/>
  <c r="JS13" i="75" s="1"/>
  <c r="JM15" i="75"/>
  <c r="JL15" i="75"/>
  <c r="JL16" i="75"/>
  <c r="JL12" i="75"/>
  <c r="JM12" i="75"/>
  <c r="JI7" i="75"/>
  <c r="JM7" i="75" s="1"/>
  <c r="JR7" i="75"/>
  <c r="JS7" i="75" s="1"/>
  <c r="JJ21" i="75"/>
  <c r="JQ7" i="75"/>
  <c r="JI14" i="75"/>
  <c r="IR28" i="75"/>
  <c r="IV28" i="75" s="1"/>
  <c r="JI10" i="75"/>
  <c r="JM10" i="75" s="1"/>
  <c r="IR27" i="75"/>
  <c r="IV27" i="75" s="1"/>
  <c r="IR30" i="75"/>
  <c r="IV30" i="75" s="1"/>
  <c r="JI16" i="75"/>
  <c r="JR16" i="75"/>
  <c r="JS16" i="75" s="1"/>
  <c r="JQ16" i="75"/>
  <c r="JJ13" i="75"/>
  <c r="JK13" i="75" s="1"/>
  <c r="IU42" i="68"/>
  <c r="IU39" i="68"/>
  <c r="JA42" i="68"/>
  <c r="JB42" i="68" s="1"/>
  <c r="IZ42" i="68"/>
  <c r="IJ58" i="68"/>
  <c r="IK58" i="68"/>
  <c r="II58" i="68"/>
  <c r="IX8" i="68"/>
  <c r="IX10" i="68"/>
  <c r="IX12" i="68"/>
  <c r="IX13" i="68"/>
  <c r="IX11" i="68"/>
  <c r="IX15" i="68"/>
  <c r="IX14" i="68"/>
  <c r="IX9" i="68"/>
  <c r="IX16" i="68"/>
  <c r="IX7" i="68"/>
  <c r="IR39" i="68"/>
  <c r="IV39" i="68" s="1"/>
  <c r="JA39" i="68"/>
  <c r="JB39" i="68" s="1"/>
  <c r="IZ39" i="68"/>
  <c r="IV69" i="68"/>
  <c r="IU69" i="68"/>
  <c r="IW12" i="68"/>
  <c r="IY13" i="68"/>
  <c r="IW13" i="68"/>
  <c r="IW10" i="68"/>
  <c r="IY8" i="68"/>
  <c r="IY10" i="68"/>
  <c r="IW8" i="68"/>
  <c r="IY12" i="68"/>
  <c r="IW9" i="68"/>
  <c r="IY16" i="68"/>
  <c r="IW7" i="68"/>
  <c r="IY7" i="68"/>
  <c r="IY11" i="68"/>
  <c r="IY15" i="68"/>
  <c r="IY14" i="68"/>
  <c r="IW16" i="68"/>
  <c r="IY9" i="68"/>
  <c r="IW11" i="68"/>
  <c r="IW15" i="68"/>
  <c r="IW14" i="68"/>
  <c r="IU40" i="68"/>
  <c r="IV40" i="68"/>
  <c r="IS43" i="68"/>
  <c r="IT43" i="68" s="1"/>
  <c r="JA46" i="68"/>
  <c r="JB46" i="68" s="1"/>
  <c r="IZ46" i="68"/>
  <c r="IS37" i="68"/>
  <c r="IT37" i="68" s="1"/>
  <c r="IU41" i="68"/>
  <c r="IV41" i="68"/>
  <c r="JA45" i="68"/>
  <c r="JB45" i="68" s="1"/>
  <c r="IZ45" i="68"/>
  <c r="HZ57" i="68"/>
  <c r="ID57" i="68" s="1"/>
  <c r="IV74" i="68"/>
  <c r="IU74" i="68"/>
  <c r="IU68" i="68"/>
  <c r="IV68" i="68"/>
  <c r="IZ40" i="68"/>
  <c r="JA40" i="68"/>
  <c r="JB40" i="68" s="1"/>
  <c r="II59" i="68"/>
  <c r="IS44" i="68"/>
  <c r="IT44" i="68" s="1"/>
  <c r="IS46" i="68"/>
  <c r="IT46" i="68" s="1"/>
  <c r="IS38" i="68"/>
  <c r="IT38" i="68" s="1"/>
  <c r="JA41" i="68"/>
  <c r="JB41" i="68" s="1"/>
  <c r="IZ41" i="68"/>
  <c r="IK57" i="68"/>
  <c r="II57" i="68"/>
  <c r="IA59" i="68"/>
  <c r="IE59" i="68" s="1"/>
  <c r="IH59" i="68"/>
  <c r="IK59" i="68" s="1"/>
  <c r="JA44" i="68"/>
  <c r="JB44" i="68" s="1"/>
  <c r="IZ44" i="68"/>
  <c r="IZ38" i="68"/>
  <c r="JA38" i="68"/>
  <c r="JB38" i="68" s="1"/>
  <c r="IU71" i="68"/>
  <c r="IV71" i="68"/>
  <c r="IU75" i="68"/>
  <c r="IR42" i="68"/>
  <c r="IV42" i="68" s="1"/>
  <c r="IK60" i="68"/>
  <c r="II60" i="68"/>
  <c r="IJ60" i="68"/>
  <c r="HZ60" i="68"/>
  <c r="ID60" i="68" s="1"/>
  <c r="IT77" i="68"/>
  <c r="IU67" i="68"/>
  <c r="IV67" i="68"/>
  <c r="JA43" i="68"/>
  <c r="JB43" i="68" s="1"/>
  <c r="IZ43" i="68"/>
  <c r="HZ59" i="68"/>
  <c r="ID59" i="68" s="1"/>
  <c r="IZ77" i="68"/>
  <c r="IS51" i="68"/>
  <c r="JA37" i="68"/>
  <c r="JB37" i="68" s="1"/>
  <c r="IZ37" i="68"/>
  <c r="IZ47" i="68" s="1"/>
  <c r="IU45" i="68"/>
  <c r="IA57" i="68"/>
  <c r="IE57" i="68" s="1"/>
  <c r="IU70" i="68"/>
  <c r="IV75" i="68"/>
  <c r="IY99" i="74"/>
  <c r="IX102" i="74"/>
  <c r="IY104" i="74"/>
  <c r="IX104" i="74"/>
  <c r="IT47" i="74"/>
  <c r="IN107" i="74"/>
  <c r="IW97" i="74" s="1"/>
  <c r="IW104" i="74"/>
  <c r="IV39" i="74"/>
  <c r="IW73" i="74"/>
  <c r="IY73" i="74"/>
  <c r="IY76" i="74"/>
  <c r="IY74" i="74"/>
  <c r="IW68" i="74"/>
  <c r="IW69" i="74"/>
  <c r="IW72" i="74"/>
  <c r="IY72" i="74"/>
  <c r="IY69" i="74"/>
  <c r="IW74" i="74"/>
  <c r="IY68" i="74"/>
  <c r="IW76" i="74"/>
  <c r="IW67" i="74"/>
  <c r="IY75" i="74"/>
  <c r="IY71" i="74"/>
  <c r="IY67" i="74"/>
  <c r="IW71" i="74"/>
  <c r="IW70" i="74"/>
  <c r="IW75" i="74"/>
  <c r="IY70" i="74"/>
  <c r="JE106" i="74"/>
  <c r="IY96" i="74"/>
  <c r="IX103" i="74"/>
  <c r="IY101" i="74"/>
  <c r="IY100" i="74"/>
  <c r="IY98" i="74"/>
  <c r="IY103" i="74"/>
  <c r="IX97" i="74"/>
  <c r="IX105" i="74"/>
  <c r="IY97" i="74"/>
  <c r="IX96" i="74"/>
  <c r="IY105" i="74"/>
  <c r="IX100" i="74"/>
  <c r="IX98" i="74"/>
  <c r="IX101" i="74"/>
  <c r="IY102" i="74"/>
  <c r="IV40" i="74"/>
  <c r="IU40" i="74"/>
  <c r="IU42" i="74"/>
  <c r="IV42" i="74"/>
  <c r="JE77" i="74"/>
  <c r="IX72" i="74"/>
  <c r="IX74" i="74"/>
  <c r="IX68" i="74"/>
  <c r="IX76" i="74"/>
  <c r="IX71" i="74"/>
  <c r="IX75" i="74"/>
  <c r="IX73" i="74"/>
  <c r="IX67" i="74"/>
  <c r="IX69" i="74"/>
  <c r="IX70" i="74"/>
  <c r="IX99" i="74"/>
  <c r="IZ47" i="74"/>
  <c r="IU41" i="74"/>
  <c r="IV41" i="74"/>
  <c r="IV38" i="74"/>
  <c r="IV47" i="74" s="1"/>
  <c r="IR48" i="74" s="1"/>
  <c r="IU38" i="74"/>
  <c r="IU102" i="75" l="1"/>
  <c r="IZ106" i="68"/>
  <c r="IV97" i="68"/>
  <c r="IU97" i="68"/>
  <c r="IT106" i="68"/>
  <c r="IV103" i="68"/>
  <c r="IU98" i="68"/>
  <c r="IV98" i="68"/>
  <c r="IU102" i="68"/>
  <c r="IV102" i="68"/>
  <c r="IV97" i="75"/>
  <c r="IU105" i="75"/>
  <c r="IV105" i="75"/>
  <c r="IU100" i="75"/>
  <c r="IV100" i="75"/>
  <c r="IK117" i="75"/>
  <c r="IV96" i="75"/>
  <c r="IU96" i="75"/>
  <c r="IT106" i="75"/>
  <c r="IZ106" i="75"/>
  <c r="IU101" i="75"/>
  <c r="IY13" i="74"/>
  <c r="IY8" i="74"/>
  <c r="IX14" i="74"/>
  <c r="IX7" i="74"/>
  <c r="IX15" i="74"/>
  <c r="IX11" i="74"/>
  <c r="IX8" i="74"/>
  <c r="IX9" i="74"/>
  <c r="IX10" i="74"/>
  <c r="IX16" i="74"/>
  <c r="IX13" i="74"/>
  <c r="IX12" i="74"/>
  <c r="IY9" i="74"/>
  <c r="IY16" i="74"/>
  <c r="IY15" i="74"/>
  <c r="IY7" i="74"/>
  <c r="IW17" i="74"/>
  <c r="IO21" i="74" s="1"/>
  <c r="IP21" i="74" s="1"/>
  <c r="IY14" i="74"/>
  <c r="IW105" i="74"/>
  <c r="IW100" i="74"/>
  <c r="IW99" i="74"/>
  <c r="IW98" i="74"/>
  <c r="IW101" i="74"/>
  <c r="IW102" i="74"/>
  <c r="IW103" i="74"/>
  <c r="JL13" i="75"/>
  <c r="JM13" i="75"/>
  <c r="IT88" i="75"/>
  <c r="IP88" i="75"/>
  <c r="IY88" i="75" s="1"/>
  <c r="IX88" i="75"/>
  <c r="IT87" i="75"/>
  <c r="IP87" i="75"/>
  <c r="IY87" i="75" s="1"/>
  <c r="IX87" i="75"/>
  <c r="JG68" i="75"/>
  <c r="JH68" i="75"/>
  <c r="JG67" i="75"/>
  <c r="JH67" i="75"/>
  <c r="IT89" i="75"/>
  <c r="IP89" i="75"/>
  <c r="IQ89" i="75" s="1"/>
  <c r="IU89" i="75" s="1"/>
  <c r="IX89" i="75"/>
  <c r="JH74" i="75"/>
  <c r="JG74" i="75"/>
  <c r="JH73" i="75"/>
  <c r="JG73" i="75"/>
  <c r="JH69" i="75"/>
  <c r="JG69" i="75"/>
  <c r="JM14" i="75"/>
  <c r="JQ17" i="75"/>
  <c r="JM16" i="75"/>
  <c r="JK17" i="75"/>
  <c r="JM8" i="75"/>
  <c r="JM17" i="75" s="1"/>
  <c r="JI18" i="75" s="1"/>
  <c r="JL8" i="75"/>
  <c r="JL17" i="75" s="1"/>
  <c r="JE18" i="75" s="1"/>
  <c r="JG72" i="75"/>
  <c r="JH72" i="75"/>
  <c r="JH71" i="75"/>
  <c r="JG71" i="75"/>
  <c r="JG76" i="75"/>
  <c r="JH76" i="75"/>
  <c r="JM9" i="75"/>
  <c r="JL9" i="75"/>
  <c r="IT90" i="75"/>
  <c r="IP90" i="75"/>
  <c r="IY90" i="75" s="1"/>
  <c r="IX90" i="75"/>
  <c r="JH70" i="75"/>
  <c r="JG70" i="75"/>
  <c r="JH75" i="75"/>
  <c r="JG75" i="75"/>
  <c r="JL11" i="75"/>
  <c r="JM11" i="75"/>
  <c r="JF43" i="75"/>
  <c r="JF45" i="75"/>
  <c r="JF39" i="75"/>
  <c r="JF37" i="75"/>
  <c r="JF40" i="75"/>
  <c r="JF46" i="75"/>
  <c r="JF42" i="75"/>
  <c r="JF41" i="75"/>
  <c r="JF38" i="75"/>
  <c r="JF44" i="75"/>
  <c r="IR51" i="75"/>
  <c r="IO59" i="75"/>
  <c r="IO57" i="75"/>
  <c r="IO58" i="75"/>
  <c r="IO60" i="75"/>
  <c r="IV77" i="68"/>
  <c r="IR78" i="68" s="1"/>
  <c r="IV43" i="68"/>
  <c r="IU43" i="68"/>
  <c r="IT81" i="68"/>
  <c r="IU81" i="68"/>
  <c r="IT51" i="68"/>
  <c r="IU51" i="68"/>
  <c r="IU77" i="68"/>
  <c r="IN78" i="68" s="1"/>
  <c r="IV46" i="68"/>
  <c r="IU46" i="68"/>
  <c r="IT47" i="68"/>
  <c r="IV37" i="68"/>
  <c r="IU37" i="68"/>
  <c r="IU44" i="68"/>
  <c r="IV44" i="68"/>
  <c r="IY17" i="68"/>
  <c r="IX17" i="68"/>
  <c r="IV38" i="68"/>
  <c r="IU38" i="68"/>
  <c r="IJ59" i="68"/>
  <c r="IW17" i="68"/>
  <c r="IO21" i="68" s="1"/>
  <c r="IU47" i="74"/>
  <c r="IN48" i="74" s="1"/>
  <c r="IW96" i="74"/>
  <c r="JE47" i="74"/>
  <c r="IX45" i="74"/>
  <c r="IX46" i="74"/>
  <c r="IX44" i="74"/>
  <c r="IX43" i="74"/>
  <c r="IX39" i="74"/>
  <c r="IX42" i="74"/>
  <c r="IX37" i="74"/>
  <c r="IX40" i="74"/>
  <c r="IX41" i="74"/>
  <c r="IX38" i="74"/>
  <c r="IY39" i="74"/>
  <c r="IW37" i="74"/>
  <c r="IW43" i="74"/>
  <c r="IY44" i="74"/>
  <c r="IY46" i="74"/>
  <c r="IY45" i="74"/>
  <c r="IW44" i="74"/>
  <c r="IW39" i="74"/>
  <c r="IW46" i="74"/>
  <c r="IY37" i="74"/>
  <c r="IY43" i="74"/>
  <c r="IW45" i="74"/>
  <c r="IY40" i="74"/>
  <c r="IW42" i="74"/>
  <c r="IY41" i="74"/>
  <c r="IY38" i="74"/>
  <c r="IW38" i="74"/>
  <c r="IW40" i="74"/>
  <c r="IY42" i="74"/>
  <c r="IW41" i="74"/>
  <c r="IX77" i="74"/>
  <c r="IX106" i="74"/>
  <c r="IY106" i="74"/>
  <c r="IW77" i="74"/>
  <c r="IO81" i="74" s="1"/>
  <c r="IT51" i="74"/>
  <c r="IU51" i="74"/>
  <c r="IY77" i="74"/>
  <c r="IV106" i="68" l="1"/>
  <c r="IR107" i="68" s="1"/>
  <c r="IX100" i="68" s="1"/>
  <c r="IY104" i="68"/>
  <c r="IY100" i="68"/>
  <c r="JE106" i="68"/>
  <c r="IY102" i="68"/>
  <c r="IX103" i="68"/>
  <c r="IX102" i="68"/>
  <c r="IY103" i="68"/>
  <c r="IX101" i="68"/>
  <c r="IX98" i="68"/>
  <c r="IY101" i="68"/>
  <c r="IY97" i="68"/>
  <c r="IY105" i="68"/>
  <c r="IX99" i="68"/>
  <c r="IU106" i="68"/>
  <c r="IN107" i="68" s="1"/>
  <c r="IU110" i="68"/>
  <c r="IT110" i="68"/>
  <c r="IV106" i="75"/>
  <c r="IR107" i="75" s="1"/>
  <c r="IY103" i="75" s="1"/>
  <c r="IU106" i="75"/>
  <c r="IN107" i="75" s="1"/>
  <c r="IW97" i="75" s="1"/>
  <c r="IW99" i="75"/>
  <c r="IW102" i="75"/>
  <c r="IW96" i="75"/>
  <c r="IU110" i="75"/>
  <c r="IT110" i="75"/>
  <c r="IY17" i="74"/>
  <c r="IM21" i="74" s="1"/>
  <c r="IX17" i="74"/>
  <c r="IV21" i="74"/>
  <c r="IW106" i="74"/>
  <c r="IO110" i="74" s="1"/>
  <c r="JI72" i="75"/>
  <c r="JM72" i="75" s="1"/>
  <c r="JI68" i="75"/>
  <c r="JJ71" i="75"/>
  <c r="JK71" i="75" s="1"/>
  <c r="JL71" i="75" s="1"/>
  <c r="JJ75" i="75"/>
  <c r="JK75" i="75" s="1"/>
  <c r="JB90" i="75"/>
  <c r="JJ72" i="75"/>
  <c r="JK72" i="75" s="1"/>
  <c r="JJ68" i="75"/>
  <c r="JK68" i="75" s="1"/>
  <c r="JM68" i="75" s="1"/>
  <c r="JJ73" i="75"/>
  <c r="JK73" i="75" s="1"/>
  <c r="JL73" i="75" s="1"/>
  <c r="JI71" i="75"/>
  <c r="JB87" i="75"/>
  <c r="JB88" i="75"/>
  <c r="JI75" i="75"/>
  <c r="IQ87" i="75"/>
  <c r="IU87" i="75" s="1"/>
  <c r="JJ67" i="75"/>
  <c r="JK67" i="75" s="1"/>
  <c r="JO12" i="75"/>
  <c r="JO15" i="75"/>
  <c r="JO14" i="75"/>
  <c r="JO8" i="75"/>
  <c r="JO7" i="75"/>
  <c r="JO11" i="75"/>
  <c r="JO16" i="75"/>
  <c r="JO13" i="75"/>
  <c r="JO9" i="75"/>
  <c r="JO10" i="75"/>
  <c r="JP10" i="75"/>
  <c r="JN14" i="75"/>
  <c r="JN10" i="75"/>
  <c r="JN7" i="75"/>
  <c r="JN15" i="75"/>
  <c r="JP12" i="75"/>
  <c r="JP16" i="75"/>
  <c r="JP14" i="75"/>
  <c r="JP7" i="75"/>
  <c r="JP15" i="75"/>
  <c r="JN16" i="75"/>
  <c r="JN12" i="75"/>
  <c r="JN9" i="75"/>
  <c r="JP13" i="75"/>
  <c r="JP9" i="75"/>
  <c r="JP11" i="75"/>
  <c r="JN8" i="75"/>
  <c r="JN11" i="75"/>
  <c r="JN13" i="75"/>
  <c r="JP8" i="75"/>
  <c r="JG41" i="75"/>
  <c r="JI41" i="75"/>
  <c r="JH41" i="75"/>
  <c r="JJ41" i="75" s="1"/>
  <c r="JK41" i="75" s="1"/>
  <c r="JR70" i="75"/>
  <c r="JS70" i="75" s="1"/>
  <c r="JQ70" i="75"/>
  <c r="JR76" i="75"/>
  <c r="JS76" i="75" s="1"/>
  <c r="JQ76" i="75"/>
  <c r="JI70" i="75"/>
  <c r="IR90" i="75"/>
  <c r="IV90" i="75" s="1"/>
  <c r="JL72" i="75"/>
  <c r="JI69" i="75"/>
  <c r="JR69" i="75"/>
  <c r="JS69" i="75" s="1"/>
  <c r="JQ69" i="75"/>
  <c r="JI74" i="75"/>
  <c r="JR74" i="75"/>
  <c r="JS74" i="75" s="1"/>
  <c r="JQ74" i="75"/>
  <c r="JL67" i="75"/>
  <c r="JR68" i="75"/>
  <c r="JS68" i="75" s="1"/>
  <c r="JQ68" i="75"/>
  <c r="IR87" i="75"/>
  <c r="IV87" i="75" s="1"/>
  <c r="IQ88" i="75"/>
  <c r="IU88" i="75" s="1"/>
  <c r="IR89" i="75"/>
  <c r="IV89" i="75" s="1"/>
  <c r="IY89" i="75"/>
  <c r="JB89" i="75" s="1"/>
  <c r="IT60" i="75"/>
  <c r="IP60" i="75"/>
  <c r="IY60" i="75" s="1"/>
  <c r="IX60" i="75"/>
  <c r="JG42" i="75"/>
  <c r="JH42" i="75"/>
  <c r="JJ42" i="75" s="1"/>
  <c r="JK42" i="75" s="1"/>
  <c r="JH39" i="75"/>
  <c r="JJ39" i="75" s="1"/>
  <c r="JK39" i="75" s="1"/>
  <c r="JG39" i="75"/>
  <c r="JI39" i="75" s="1"/>
  <c r="IT58" i="75"/>
  <c r="IP58" i="75"/>
  <c r="IQ58" i="75" s="1"/>
  <c r="IU58" i="75" s="1"/>
  <c r="IX58" i="75"/>
  <c r="JH44" i="75"/>
  <c r="JG44" i="75"/>
  <c r="JH46" i="75"/>
  <c r="JJ46" i="75" s="1"/>
  <c r="JK46" i="75" s="1"/>
  <c r="JG46" i="75"/>
  <c r="JG45" i="75"/>
  <c r="JH45" i="75"/>
  <c r="JR75" i="75"/>
  <c r="JS75" i="75" s="1"/>
  <c r="JQ75" i="75"/>
  <c r="JJ70" i="75"/>
  <c r="JK70" i="75" s="1"/>
  <c r="JI76" i="75"/>
  <c r="JQ71" i="75"/>
  <c r="JR71" i="75"/>
  <c r="JS71" i="75" s="1"/>
  <c r="JR72" i="75"/>
  <c r="JS72" i="75" s="1"/>
  <c r="JQ72" i="75"/>
  <c r="JL21" i="75"/>
  <c r="JK21" i="75"/>
  <c r="JJ69" i="75"/>
  <c r="JK69" i="75" s="1"/>
  <c r="JJ74" i="75"/>
  <c r="JK74" i="75" s="1"/>
  <c r="JI67" i="75"/>
  <c r="JR67" i="75"/>
  <c r="JS67" i="75" s="1"/>
  <c r="JJ81" i="75"/>
  <c r="JQ67" i="75"/>
  <c r="IZ87" i="75"/>
  <c r="JA87" i="75"/>
  <c r="IX59" i="75"/>
  <c r="IQ59" i="75"/>
  <c r="IU59" i="75" s="1"/>
  <c r="IT59" i="75"/>
  <c r="IP59" i="75"/>
  <c r="JG37" i="75"/>
  <c r="JH37" i="75"/>
  <c r="JJ37" i="75" s="1"/>
  <c r="JK37" i="75" s="1"/>
  <c r="JI37" i="75"/>
  <c r="IT57" i="75"/>
  <c r="IP57" i="75"/>
  <c r="IY57" i="75" s="1"/>
  <c r="IX57" i="75"/>
  <c r="JH38" i="75"/>
  <c r="JG38" i="75"/>
  <c r="JI38" i="75"/>
  <c r="JG40" i="75"/>
  <c r="JH40" i="75"/>
  <c r="JJ40" i="75" s="1"/>
  <c r="JK40" i="75" s="1"/>
  <c r="JH43" i="75"/>
  <c r="JJ43" i="75" s="1"/>
  <c r="JK43" i="75" s="1"/>
  <c r="JG43" i="75"/>
  <c r="JM75" i="75"/>
  <c r="JL75" i="75"/>
  <c r="JA90" i="75"/>
  <c r="IZ90" i="75"/>
  <c r="IQ90" i="75"/>
  <c r="IU90" i="75" s="1"/>
  <c r="JJ76" i="75"/>
  <c r="JK76" i="75" s="1"/>
  <c r="JM71" i="75"/>
  <c r="JI73" i="75"/>
  <c r="JM73" i="75" s="1"/>
  <c r="JR73" i="75"/>
  <c r="JS73" i="75" s="1"/>
  <c r="JQ73" i="75"/>
  <c r="IZ89" i="75"/>
  <c r="JA88" i="75"/>
  <c r="IZ88" i="75"/>
  <c r="IR88" i="75"/>
  <c r="IV88" i="75" s="1"/>
  <c r="IP21" i="68"/>
  <c r="IM21" i="68"/>
  <c r="IU47" i="68"/>
  <c r="IN48" i="68" s="1"/>
  <c r="IY76" i="68"/>
  <c r="IW72" i="68"/>
  <c r="IY73" i="68"/>
  <c r="IW76" i="68"/>
  <c r="IY72" i="68"/>
  <c r="IW73" i="68"/>
  <c r="IW68" i="68"/>
  <c r="IY69" i="68"/>
  <c r="IY71" i="68"/>
  <c r="IY75" i="68"/>
  <c r="IY67" i="68"/>
  <c r="IY74" i="68"/>
  <c r="IY68" i="68"/>
  <c r="IW67" i="68"/>
  <c r="IW70" i="68"/>
  <c r="IW69" i="68"/>
  <c r="IW74" i="68"/>
  <c r="IW71" i="68"/>
  <c r="IW75" i="68"/>
  <c r="IY70" i="68"/>
  <c r="IV47" i="68"/>
  <c r="IR48" i="68" s="1"/>
  <c r="JE77" i="68"/>
  <c r="IX76" i="68"/>
  <c r="IX72" i="68"/>
  <c r="IX73" i="68"/>
  <c r="IX69" i="68"/>
  <c r="IX74" i="68"/>
  <c r="IX71" i="68"/>
  <c r="IX75" i="68"/>
  <c r="IX70" i="68"/>
  <c r="IX67" i="68"/>
  <c r="IX68" i="68"/>
  <c r="IP110" i="74"/>
  <c r="IV51" i="74"/>
  <c r="IP81" i="74"/>
  <c r="IM81" i="74"/>
  <c r="IY47" i="74"/>
  <c r="IM51" i="74" s="1"/>
  <c r="IW47" i="74"/>
  <c r="IO51" i="74" s="1"/>
  <c r="IP51" i="74" s="1"/>
  <c r="IX47" i="74"/>
  <c r="IY99" i="68" l="1"/>
  <c r="IX97" i="68"/>
  <c r="IY98" i="68"/>
  <c r="IY96" i="68"/>
  <c r="IY106" i="68" s="1"/>
  <c r="IX96" i="68"/>
  <c r="IX104" i="68"/>
  <c r="IX105" i="68"/>
  <c r="IX106" i="68" s="1"/>
  <c r="IX100" i="75"/>
  <c r="IY102" i="75"/>
  <c r="IY104" i="75"/>
  <c r="IX105" i="75"/>
  <c r="IX97" i="75"/>
  <c r="IW103" i="68"/>
  <c r="IW101" i="68"/>
  <c r="IW105" i="68"/>
  <c r="IW98" i="68"/>
  <c r="IW96" i="68"/>
  <c r="IW100" i="68"/>
  <c r="IW97" i="68"/>
  <c r="IW102" i="68"/>
  <c r="IW99" i="68"/>
  <c r="IW104" i="68"/>
  <c r="IM110" i="74"/>
  <c r="IX101" i="75"/>
  <c r="IX104" i="75"/>
  <c r="IY105" i="75"/>
  <c r="IX99" i="75"/>
  <c r="IY99" i="75"/>
  <c r="JE106" i="75"/>
  <c r="IY96" i="75"/>
  <c r="IY101" i="75"/>
  <c r="IX103" i="75"/>
  <c r="IY98" i="75"/>
  <c r="IX98" i="75"/>
  <c r="IW100" i="75"/>
  <c r="IW103" i="75"/>
  <c r="IY100" i="75"/>
  <c r="IX96" i="75"/>
  <c r="IX102" i="75"/>
  <c r="IX106" i="75" s="1"/>
  <c r="IY97" i="75"/>
  <c r="IW101" i="75"/>
  <c r="IW104" i="75"/>
  <c r="IW98" i="75"/>
  <c r="IW105" i="75"/>
  <c r="IQ21" i="74"/>
  <c r="IN21" i="74"/>
  <c r="IQ110" i="74"/>
  <c r="JM67" i="75"/>
  <c r="JL68" i="75"/>
  <c r="JQ77" i="75"/>
  <c r="JL81" i="75" s="1"/>
  <c r="IX110" i="74"/>
  <c r="IY110" i="74" s="1"/>
  <c r="JM69" i="75"/>
  <c r="JL69" i="75"/>
  <c r="JL70" i="75"/>
  <c r="JM70" i="75"/>
  <c r="JL39" i="75"/>
  <c r="JM39" i="75"/>
  <c r="JA89" i="75"/>
  <c r="JM76" i="75"/>
  <c r="JL76" i="75"/>
  <c r="JI40" i="75"/>
  <c r="JJ38" i="75"/>
  <c r="JK38" i="75" s="1"/>
  <c r="IR57" i="75"/>
  <c r="IV57" i="75" s="1"/>
  <c r="JR37" i="75"/>
  <c r="JS37" i="75" s="1"/>
  <c r="JJ51" i="75"/>
  <c r="JQ37" i="75"/>
  <c r="IZ59" i="75"/>
  <c r="JI46" i="75"/>
  <c r="JJ44" i="75"/>
  <c r="JK44" i="75" s="1"/>
  <c r="JL42" i="75"/>
  <c r="JK77" i="75"/>
  <c r="JR41" i="75"/>
  <c r="JS41" i="75" s="1"/>
  <c r="JQ41" i="75"/>
  <c r="JP17" i="75"/>
  <c r="JL40" i="75"/>
  <c r="JM40" i="75"/>
  <c r="JQ38" i="75"/>
  <c r="JR38" i="75"/>
  <c r="JS38" i="75" s="1"/>
  <c r="IQ57" i="75"/>
  <c r="IU57" i="75" s="1"/>
  <c r="JM37" i="75"/>
  <c r="JL37" i="75"/>
  <c r="JK81" i="75"/>
  <c r="JI45" i="75"/>
  <c r="JR45" i="75"/>
  <c r="JS45" i="75" s="1"/>
  <c r="JQ45" i="75"/>
  <c r="JI43" i="75"/>
  <c r="JR43" i="75"/>
  <c r="JS43" i="75" s="1"/>
  <c r="JQ43" i="75"/>
  <c r="JR40" i="75"/>
  <c r="JS40" i="75" s="1"/>
  <c r="JQ40" i="75"/>
  <c r="IZ57" i="75"/>
  <c r="JA57" i="75"/>
  <c r="JB57" i="75"/>
  <c r="IR59" i="75"/>
  <c r="IV59" i="75" s="1"/>
  <c r="IY59" i="75"/>
  <c r="JA59" i="75" s="1"/>
  <c r="JR46" i="75"/>
  <c r="JS46" i="75" s="1"/>
  <c r="JQ46" i="75"/>
  <c r="IZ58" i="75"/>
  <c r="JI42" i="75"/>
  <c r="JR42" i="75"/>
  <c r="JS42" i="75" s="1"/>
  <c r="JQ42" i="75"/>
  <c r="IR60" i="75"/>
  <c r="IV60" i="75" s="1"/>
  <c r="JN17" i="75"/>
  <c r="JF21" i="75" s="1"/>
  <c r="JG21" i="75" s="1"/>
  <c r="JM43" i="75"/>
  <c r="JL43" i="75"/>
  <c r="JL74" i="75"/>
  <c r="JM74" i="75"/>
  <c r="JJ45" i="75"/>
  <c r="JK45" i="75" s="1"/>
  <c r="JL46" i="75"/>
  <c r="JM46" i="75"/>
  <c r="IR58" i="75"/>
  <c r="IV58" i="75" s="1"/>
  <c r="IY58" i="75"/>
  <c r="JA58" i="75" s="1"/>
  <c r="JQ39" i="75"/>
  <c r="JR39" i="75"/>
  <c r="JS39" i="75" s="1"/>
  <c r="JA60" i="75"/>
  <c r="IZ60" i="75"/>
  <c r="JB60" i="75"/>
  <c r="IQ60" i="75"/>
  <c r="IU60" i="75" s="1"/>
  <c r="JL41" i="75"/>
  <c r="JM41" i="75"/>
  <c r="JO17" i="75"/>
  <c r="JI44" i="75"/>
  <c r="JR44" i="75"/>
  <c r="JS44" i="75" s="1"/>
  <c r="JQ44" i="75"/>
  <c r="IX77" i="68"/>
  <c r="IW77" i="68"/>
  <c r="IO81" i="68" s="1"/>
  <c r="IX37" i="68"/>
  <c r="JE47" i="68"/>
  <c r="IX40" i="68"/>
  <c r="IX41" i="68"/>
  <c r="IX45" i="68"/>
  <c r="IX46" i="68"/>
  <c r="IX42" i="68"/>
  <c r="IX44" i="68"/>
  <c r="IX39" i="68"/>
  <c r="IX43" i="68"/>
  <c r="IX38" i="68"/>
  <c r="IQ21" i="68"/>
  <c r="IN21" i="68"/>
  <c r="IW42" i="68"/>
  <c r="IW39" i="68"/>
  <c r="IY39" i="68"/>
  <c r="IW40" i="68"/>
  <c r="IY40" i="68"/>
  <c r="IW41" i="68"/>
  <c r="IW45" i="68"/>
  <c r="IY45" i="68"/>
  <c r="IY42" i="68"/>
  <c r="IY41" i="68"/>
  <c r="IW43" i="68"/>
  <c r="IY43" i="68"/>
  <c r="IY44" i="68"/>
  <c r="IY38" i="68"/>
  <c r="IW44" i="68"/>
  <c r="IY37" i="68"/>
  <c r="IW38" i="68"/>
  <c r="IY46" i="68"/>
  <c r="IW46" i="68"/>
  <c r="IW37" i="68"/>
  <c r="IV21" i="68"/>
  <c r="IY77" i="68"/>
  <c r="IM81" i="68" s="1"/>
  <c r="IX81" i="68" s="1"/>
  <c r="IY81" i="68" s="1"/>
  <c r="IQ51" i="74"/>
  <c r="IX51" i="74"/>
  <c r="IY51" i="74" s="1"/>
  <c r="IN51" i="74"/>
  <c r="IQ81" i="74"/>
  <c r="IX81" i="74"/>
  <c r="IY81" i="74" s="1"/>
  <c r="IN81" i="74"/>
  <c r="IV81" i="74"/>
  <c r="IY106" i="75" l="1"/>
  <c r="IW106" i="68"/>
  <c r="IO110" i="68" s="1"/>
  <c r="IN110" i="74"/>
  <c r="IV110" i="74"/>
  <c r="IW106" i="75"/>
  <c r="IO110" i="75" s="1"/>
  <c r="IP110" i="75" s="1"/>
  <c r="JF8" i="74"/>
  <c r="JF12" i="74"/>
  <c r="JF16" i="74"/>
  <c r="IO27" i="74"/>
  <c r="JF7" i="74"/>
  <c r="JF14" i="74"/>
  <c r="JF10" i="74"/>
  <c r="IO29" i="74"/>
  <c r="JF9" i="74"/>
  <c r="JF15" i="74"/>
  <c r="IR21" i="74"/>
  <c r="IO30" i="74"/>
  <c r="JF11" i="74"/>
  <c r="JF13" i="74"/>
  <c r="IO28" i="74"/>
  <c r="JL77" i="75"/>
  <c r="JE78" i="75" s="1"/>
  <c r="JP72" i="75" s="1"/>
  <c r="JM77" i="75"/>
  <c r="JI78" i="75" s="1"/>
  <c r="JV77" i="75" s="1"/>
  <c r="JO71" i="75"/>
  <c r="JO70" i="75"/>
  <c r="JO76" i="75"/>
  <c r="JO69" i="75"/>
  <c r="JO73" i="75"/>
  <c r="JO67" i="75"/>
  <c r="JP69" i="75"/>
  <c r="JB58" i="75"/>
  <c r="JM42" i="75"/>
  <c r="JQ47" i="75"/>
  <c r="JL38" i="75"/>
  <c r="JM38" i="75"/>
  <c r="JP76" i="75"/>
  <c r="JL45" i="75"/>
  <c r="JM45" i="75"/>
  <c r="JD21" i="75"/>
  <c r="JB59" i="75"/>
  <c r="JP67" i="75"/>
  <c r="JN73" i="75"/>
  <c r="JN67" i="75"/>
  <c r="JN71" i="75"/>
  <c r="JN68" i="75"/>
  <c r="JK47" i="75"/>
  <c r="JL44" i="75"/>
  <c r="JL47" i="75" s="1"/>
  <c r="JE48" i="75" s="1"/>
  <c r="JM44" i="75"/>
  <c r="IQ81" i="68"/>
  <c r="IN81" i="68"/>
  <c r="IW47" i="68"/>
  <c r="IO51" i="68" s="1"/>
  <c r="IY47" i="68"/>
  <c r="JF16" i="68"/>
  <c r="JF14" i="68"/>
  <c r="JF12" i="68"/>
  <c r="JF7" i="68"/>
  <c r="JF13" i="68"/>
  <c r="JF9" i="68"/>
  <c r="JF10" i="68"/>
  <c r="JF8" i="68"/>
  <c r="JF11" i="68"/>
  <c r="JF15" i="68"/>
  <c r="IO29" i="68"/>
  <c r="IO27" i="68"/>
  <c r="IO30" i="68"/>
  <c r="IR21" i="68"/>
  <c r="IO28" i="68"/>
  <c r="IP81" i="68"/>
  <c r="IV81" i="68"/>
  <c r="IX47" i="68"/>
  <c r="JF67" i="74"/>
  <c r="JF69" i="74"/>
  <c r="JF71" i="74"/>
  <c r="JF68" i="74"/>
  <c r="JF70" i="74"/>
  <c r="JF72" i="74"/>
  <c r="JF74" i="74"/>
  <c r="JF76" i="74"/>
  <c r="JF73" i="74"/>
  <c r="JF75" i="74"/>
  <c r="IR81" i="74"/>
  <c r="IO89" i="74"/>
  <c r="IO87" i="74"/>
  <c r="IO88" i="74"/>
  <c r="IO90" i="74"/>
  <c r="JF37" i="74"/>
  <c r="JF38" i="74"/>
  <c r="JF40" i="74"/>
  <c r="JF39" i="74"/>
  <c r="JF41" i="74"/>
  <c r="JF42" i="74"/>
  <c r="JF45" i="74"/>
  <c r="JF43" i="74"/>
  <c r="IR51" i="74"/>
  <c r="JF44" i="74"/>
  <c r="JF46" i="74"/>
  <c r="IO59" i="74"/>
  <c r="IO60" i="74"/>
  <c r="IO57" i="74"/>
  <c r="IO58" i="74"/>
  <c r="JN69" i="75" l="1"/>
  <c r="JP73" i="75"/>
  <c r="JN75" i="75"/>
  <c r="JP68" i="75"/>
  <c r="JO68" i="75"/>
  <c r="JO72" i="75"/>
  <c r="JN72" i="75"/>
  <c r="JP75" i="75"/>
  <c r="IM110" i="68"/>
  <c r="IV110" i="68" s="1"/>
  <c r="IP110" i="68"/>
  <c r="JF97" i="74"/>
  <c r="JF104" i="74"/>
  <c r="IO119" i="74"/>
  <c r="JF98" i="74"/>
  <c r="JF103" i="74"/>
  <c r="IO118" i="74"/>
  <c r="IO117" i="74"/>
  <c r="JF96" i="74"/>
  <c r="JF100" i="74"/>
  <c r="JF105" i="74"/>
  <c r="IR110" i="74"/>
  <c r="JF99" i="74"/>
  <c r="JF102" i="74"/>
  <c r="JF101" i="74"/>
  <c r="IO116" i="74"/>
  <c r="JP71" i="75"/>
  <c r="IV110" i="75"/>
  <c r="IM110" i="75"/>
  <c r="JN70" i="75"/>
  <c r="JN76" i="75"/>
  <c r="JO74" i="75"/>
  <c r="JO75" i="75"/>
  <c r="JN74" i="75"/>
  <c r="JP70" i="75"/>
  <c r="JP74" i="75"/>
  <c r="JP77" i="75" s="1"/>
  <c r="IT30" i="74"/>
  <c r="IP30" i="74"/>
  <c r="IR30" i="74"/>
  <c r="IV30" i="74" s="1"/>
  <c r="IQ30" i="74"/>
  <c r="IU30" i="74" s="1"/>
  <c r="IT29" i="74"/>
  <c r="IP29" i="74"/>
  <c r="IQ29" i="74"/>
  <c r="IU29" i="74" s="1"/>
  <c r="IR29" i="74"/>
  <c r="IV29" i="74" s="1"/>
  <c r="IT27" i="74"/>
  <c r="IP27" i="74"/>
  <c r="IQ27" i="74" s="1"/>
  <c r="IU27" i="74" s="1"/>
  <c r="IR27" i="74"/>
  <c r="IV27" i="74" s="1"/>
  <c r="IT28" i="74"/>
  <c r="IP28" i="74"/>
  <c r="IR28" i="74"/>
  <c r="IV28" i="74" s="1"/>
  <c r="IQ28" i="74"/>
  <c r="IU28" i="74" s="1"/>
  <c r="JH10" i="74"/>
  <c r="JJ10" i="74" s="1"/>
  <c r="JK10" i="74" s="1"/>
  <c r="JG10" i="74"/>
  <c r="JG16" i="74"/>
  <c r="JI16" i="74" s="1"/>
  <c r="JM16" i="74" s="1"/>
  <c r="JH16" i="74"/>
  <c r="JJ16" i="74" s="1"/>
  <c r="JK16" i="74" s="1"/>
  <c r="JH15" i="74"/>
  <c r="JG15" i="74"/>
  <c r="JI15" i="74"/>
  <c r="JG14" i="74"/>
  <c r="JH14" i="74"/>
  <c r="JJ14" i="74" s="1"/>
  <c r="JK14" i="74" s="1"/>
  <c r="JI14" i="74"/>
  <c r="JG12" i="74"/>
  <c r="JI12" i="74" s="1"/>
  <c r="JH12" i="74"/>
  <c r="JH13" i="74"/>
  <c r="JG13" i="74"/>
  <c r="JI13" i="74" s="1"/>
  <c r="JG11" i="74"/>
  <c r="JI11" i="74" s="1"/>
  <c r="JH11" i="74"/>
  <c r="JJ11" i="74" s="1"/>
  <c r="JK11" i="74" s="1"/>
  <c r="JH9" i="74"/>
  <c r="JG9" i="74"/>
  <c r="JI9" i="74"/>
  <c r="JH7" i="74"/>
  <c r="JG7" i="74"/>
  <c r="JI7" i="74"/>
  <c r="JG8" i="74"/>
  <c r="JH8" i="74"/>
  <c r="JO77" i="75"/>
  <c r="JN43" i="75"/>
  <c r="JN42" i="75"/>
  <c r="JN40" i="75"/>
  <c r="JN41" i="75"/>
  <c r="JN46" i="75"/>
  <c r="JN39" i="75"/>
  <c r="JN37" i="75"/>
  <c r="JN45" i="75"/>
  <c r="JN38" i="75"/>
  <c r="JN44" i="75"/>
  <c r="JH21" i="75"/>
  <c r="JE21" i="75"/>
  <c r="JM21" i="75"/>
  <c r="JM47" i="75"/>
  <c r="JI48" i="75" s="1"/>
  <c r="JP41" i="75" s="1"/>
  <c r="JN77" i="75"/>
  <c r="JF81" i="75" s="1"/>
  <c r="JK51" i="75"/>
  <c r="JL51" i="75"/>
  <c r="IT28" i="68"/>
  <c r="IR28" i="68"/>
  <c r="IV28" i="68" s="1"/>
  <c r="IP28" i="68"/>
  <c r="IT29" i="68"/>
  <c r="IP29" i="68"/>
  <c r="IR29" i="68" s="1"/>
  <c r="IV29" i="68" s="1"/>
  <c r="JH10" i="68"/>
  <c r="JG10" i="68"/>
  <c r="JG12" i="68"/>
  <c r="JH12" i="68"/>
  <c r="JJ12" i="68" s="1"/>
  <c r="JK12" i="68" s="1"/>
  <c r="IV51" i="68"/>
  <c r="IP51" i="68"/>
  <c r="JH15" i="68"/>
  <c r="JJ15" i="68" s="1"/>
  <c r="JK15" i="68" s="1"/>
  <c r="JG15" i="68"/>
  <c r="JG9" i="68"/>
  <c r="JH9" i="68"/>
  <c r="JJ9" i="68" s="1"/>
  <c r="JK9" i="68" s="1"/>
  <c r="JH14" i="68"/>
  <c r="JJ14" i="68" s="1"/>
  <c r="JK14" i="68" s="1"/>
  <c r="JG14" i="68"/>
  <c r="JF75" i="68"/>
  <c r="JF70" i="68"/>
  <c r="JF68" i="68"/>
  <c r="JF76" i="68"/>
  <c r="JF74" i="68"/>
  <c r="JF71" i="68"/>
  <c r="JF72" i="68"/>
  <c r="JF69" i="68"/>
  <c r="JF73" i="68"/>
  <c r="JF67" i="68"/>
  <c r="IO90" i="68"/>
  <c r="IR81" i="68"/>
  <c r="IO87" i="68"/>
  <c r="IX87" i="68" s="1"/>
  <c r="IO88" i="68"/>
  <c r="IX88" i="68" s="1"/>
  <c r="IO89" i="68"/>
  <c r="JH13" i="68"/>
  <c r="JJ13" i="68" s="1"/>
  <c r="JK13" i="68" s="1"/>
  <c r="JG13" i="68"/>
  <c r="JG16" i="68"/>
  <c r="JI16" i="68" s="1"/>
  <c r="JH16" i="68"/>
  <c r="IT30" i="68"/>
  <c r="IP30" i="68"/>
  <c r="JG11" i="68"/>
  <c r="JH11" i="68"/>
  <c r="JJ11" i="68" s="1"/>
  <c r="JK11" i="68" s="1"/>
  <c r="IT27" i="68"/>
  <c r="IR27" i="68"/>
  <c r="IV27" i="68" s="1"/>
  <c r="IP27" i="68"/>
  <c r="JG8" i="68"/>
  <c r="JH8" i="68"/>
  <c r="JJ8" i="68" s="1"/>
  <c r="JK8" i="68" s="1"/>
  <c r="JG7" i="68"/>
  <c r="JH7" i="68"/>
  <c r="JI7" i="68"/>
  <c r="IM51" i="68"/>
  <c r="IT59" i="74"/>
  <c r="IX59" i="74"/>
  <c r="IP59" i="74"/>
  <c r="IY59" i="74" s="1"/>
  <c r="JG43" i="74"/>
  <c r="JH43" i="74"/>
  <c r="JJ43" i="74" s="1"/>
  <c r="JK43" i="74" s="1"/>
  <c r="JH39" i="74"/>
  <c r="JG39" i="74"/>
  <c r="IT90" i="74"/>
  <c r="IQ90" i="74"/>
  <c r="IU90" i="74" s="1"/>
  <c r="IP90" i="74"/>
  <c r="IY90" i="74" s="1"/>
  <c r="IX90" i="74"/>
  <c r="JG74" i="74"/>
  <c r="JH74" i="74"/>
  <c r="JJ74" i="74" s="1"/>
  <c r="JK74" i="74" s="1"/>
  <c r="JG71" i="74"/>
  <c r="JH71" i="74"/>
  <c r="JJ71" i="74" s="1"/>
  <c r="JK71" i="74" s="1"/>
  <c r="IT58" i="74"/>
  <c r="IX58" i="74"/>
  <c r="IP58" i="74"/>
  <c r="IY58" i="74" s="1"/>
  <c r="JG46" i="74"/>
  <c r="JH46" i="74"/>
  <c r="JJ46" i="74" s="1"/>
  <c r="JK46" i="74" s="1"/>
  <c r="JI45" i="74"/>
  <c r="JG45" i="74"/>
  <c r="JH45" i="74"/>
  <c r="JG40" i="74"/>
  <c r="JH40" i="74"/>
  <c r="IQ88" i="74"/>
  <c r="IU88" i="74" s="1"/>
  <c r="IT88" i="74"/>
  <c r="IX88" i="74"/>
  <c r="IP88" i="74"/>
  <c r="IY88" i="74" s="1"/>
  <c r="JH75" i="74"/>
  <c r="JJ75" i="74" s="1"/>
  <c r="JK75" i="74" s="1"/>
  <c r="JG75" i="74"/>
  <c r="JG72" i="74"/>
  <c r="JH72" i="74"/>
  <c r="JG69" i="74"/>
  <c r="JH69" i="74"/>
  <c r="IT57" i="74"/>
  <c r="IR57" i="74"/>
  <c r="IV57" i="74" s="1"/>
  <c r="IX57" i="74"/>
  <c r="IP57" i="74"/>
  <c r="IY57" i="74" s="1"/>
  <c r="JH44" i="74"/>
  <c r="JG44" i="74"/>
  <c r="JI44" i="74" s="1"/>
  <c r="JG42" i="74"/>
  <c r="JI42" i="74" s="1"/>
  <c r="JH42" i="74"/>
  <c r="JG38" i="74"/>
  <c r="JH38" i="74"/>
  <c r="IR87" i="74"/>
  <c r="IV87" i="74" s="1"/>
  <c r="IT87" i="74"/>
  <c r="IP87" i="74"/>
  <c r="IY87" i="74" s="1"/>
  <c r="IX87" i="74"/>
  <c r="JH73" i="74"/>
  <c r="JJ73" i="74" s="1"/>
  <c r="JK73" i="74" s="1"/>
  <c r="JG73" i="74"/>
  <c r="JI73" i="74" s="1"/>
  <c r="JG70" i="74"/>
  <c r="JH70" i="74"/>
  <c r="JH67" i="74"/>
  <c r="JG67" i="74"/>
  <c r="IQ60" i="74"/>
  <c r="IU60" i="74" s="1"/>
  <c r="IT60" i="74"/>
  <c r="IX60" i="74"/>
  <c r="IP60" i="74"/>
  <c r="IY60" i="74" s="1"/>
  <c r="JG41" i="74"/>
  <c r="JH41" i="74"/>
  <c r="JJ41" i="74" s="1"/>
  <c r="JK41" i="74" s="1"/>
  <c r="JG37" i="74"/>
  <c r="JH37" i="74"/>
  <c r="IR89" i="74"/>
  <c r="IV89" i="74" s="1"/>
  <c r="IQ89" i="74"/>
  <c r="IU89" i="74" s="1"/>
  <c r="IT89" i="74"/>
  <c r="IP89" i="74"/>
  <c r="IY89" i="74" s="1"/>
  <c r="IX89" i="74"/>
  <c r="JH76" i="74"/>
  <c r="JJ76" i="74" s="1"/>
  <c r="JK76" i="74" s="1"/>
  <c r="JG76" i="74"/>
  <c r="JH68" i="74"/>
  <c r="JG68" i="74"/>
  <c r="JI68" i="74" s="1"/>
  <c r="IQ110" i="68" l="1"/>
  <c r="IN110" i="68"/>
  <c r="IX110" i="68"/>
  <c r="IY110" i="68" s="1"/>
  <c r="JG105" i="74"/>
  <c r="JH105" i="74"/>
  <c r="JH99" i="74"/>
  <c r="JG99" i="74"/>
  <c r="JG96" i="74"/>
  <c r="JH96" i="74"/>
  <c r="JH98" i="74"/>
  <c r="JG98" i="74"/>
  <c r="IP118" i="74"/>
  <c r="IR118" i="74" s="1"/>
  <c r="IV118" i="74" s="1"/>
  <c r="IT118" i="74"/>
  <c r="IX118" i="74"/>
  <c r="IZ118" i="74" s="1"/>
  <c r="IQ118" i="74"/>
  <c r="IU118" i="74" s="1"/>
  <c r="IY118" i="74"/>
  <c r="JB118" i="74" s="1"/>
  <c r="IY119" i="74"/>
  <c r="IT116" i="74"/>
  <c r="IP116" i="74"/>
  <c r="IX116" i="74"/>
  <c r="IX117" i="74"/>
  <c r="IP117" i="74"/>
  <c r="IT117" i="74"/>
  <c r="IX119" i="74"/>
  <c r="IZ119" i="74" s="1"/>
  <c r="IT119" i="74"/>
  <c r="IP119" i="74"/>
  <c r="JG104" i="74"/>
  <c r="JH104" i="74"/>
  <c r="JI104" i="74" s="1"/>
  <c r="JG101" i="74"/>
  <c r="JH101" i="74"/>
  <c r="JG102" i="74"/>
  <c r="JH102" i="74"/>
  <c r="JH100" i="74"/>
  <c r="JG100" i="74"/>
  <c r="JG103" i="74"/>
  <c r="JH103" i="74"/>
  <c r="JG97" i="74"/>
  <c r="JH97" i="74"/>
  <c r="JJ97" i="74" s="1"/>
  <c r="JK97" i="74" s="1"/>
  <c r="IN110" i="75"/>
  <c r="IQ110" i="75"/>
  <c r="IX110" i="75"/>
  <c r="IY110" i="75" s="1"/>
  <c r="JA118" i="74"/>
  <c r="JR8" i="74"/>
  <c r="JS8" i="74" s="1"/>
  <c r="JQ8" i="74"/>
  <c r="JL10" i="74"/>
  <c r="JQ9" i="74"/>
  <c r="JR9" i="74"/>
  <c r="JS9" i="74" s="1"/>
  <c r="JJ13" i="74"/>
  <c r="JK13" i="74" s="1"/>
  <c r="JI8" i="74"/>
  <c r="JR7" i="74"/>
  <c r="JS7" i="74" s="1"/>
  <c r="JQ7" i="74"/>
  <c r="JJ21" i="74"/>
  <c r="JJ9" i="74"/>
  <c r="JK9" i="74" s="1"/>
  <c r="JJ15" i="74"/>
  <c r="JK15" i="74" s="1"/>
  <c r="JI10" i="74"/>
  <c r="JJ8" i="74"/>
  <c r="JK8" i="74" s="1"/>
  <c r="JJ7" i="74"/>
  <c r="JK7" i="74" s="1"/>
  <c r="JJ12" i="74"/>
  <c r="JK12" i="74" s="1"/>
  <c r="JR14" i="74"/>
  <c r="JS14" i="74" s="1"/>
  <c r="JQ14" i="74"/>
  <c r="JR10" i="74"/>
  <c r="JS10" i="74" s="1"/>
  <c r="JQ10" i="74"/>
  <c r="JL11" i="74"/>
  <c r="JM11" i="74"/>
  <c r="JR13" i="74"/>
  <c r="JS13" i="74" s="1"/>
  <c r="JQ13" i="74"/>
  <c r="JQ12" i="74"/>
  <c r="JR12" i="74"/>
  <c r="JS12" i="74" s="1"/>
  <c r="JQ11" i="74"/>
  <c r="JR11" i="74"/>
  <c r="JS11" i="74" s="1"/>
  <c r="JR15" i="74"/>
  <c r="JS15" i="74" s="1"/>
  <c r="JQ15" i="74"/>
  <c r="JR16" i="74"/>
  <c r="JS16" i="74" s="1"/>
  <c r="JQ16" i="74"/>
  <c r="JL16" i="74"/>
  <c r="JL14" i="74"/>
  <c r="JM14" i="74"/>
  <c r="JD81" i="75"/>
  <c r="JO81" i="75" s="1"/>
  <c r="JP81" i="75" s="1"/>
  <c r="JP40" i="75"/>
  <c r="JP43" i="75"/>
  <c r="JP39" i="75"/>
  <c r="JP45" i="75"/>
  <c r="JP38" i="75"/>
  <c r="JP37" i="75"/>
  <c r="JV47" i="75"/>
  <c r="JO39" i="75"/>
  <c r="JO40" i="75"/>
  <c r="JO41" i="75"/>
  <c r="JO37" i="75"/>
  <c r="JO43" i="75"/>
  <c r="JO42" i="75"/>
  <c r="JO44" i="75"/>
  <c r="JO46" i="75"/>
  <c r="JO45" i="75"/>
  <c r="JO38" i="75"/>
  <c r="JP44" i="75"/>
  <c r="JP42" i="75"/>
  <c r="JP46" i="75"/>
  <c r="JG81" i="75"/>
  <c r="JM81" i="75"/>
  <c r="JW14" i="75"/>
  <c r="JW9" i="75"/>
  <c r="JW13" i="75"/>
  <c r="JW10" i="75"/>
  <c r="JW15" i="75"/>
  <c r="JW8" i="75"/>
  <c r="JW11" i="75"/>
  <c r="JW7" i="75"/>
  <c r="JW12" i="75"/>
  <c r="JW16" i="75"/>
  <c r="JF30" i="75"/>
  <c r="JF27" i="75"/>
  <c r="JI21" i="75"/>
  <c r="JF28" i="75"/>
  <c r="JF29" i="75"/>
  <c r="JN47" i="75"/>
  <c r="JF51" i="75" s="1"/>
  <c r="JG51" i="75" s="1"/>
  <c r="IZ88" i="68"/>
  <c r="IZ87" i="68"/>
  <c r="IQ30" i="68"/>
  <c r="IU30" i="68" s="1"/>
  <c r="JG73" i="68"/>
  <c r="JI73" i="68" s="1"/>
  <c r="JH73" i="68"/>
  <c r="JJ73" i="68" s="1"/>
  <c r="JK73" i="68" s="1"/>
  <c r="JG75" i="68"/>
  <c r="JI75" i="68" s="1"/>
  <c r="JH75" i="68"/>
  <c r="JJ75" i="68" s="1"/>
  <c r="JK75" i="68" s="1"/>
  <c r="JM9" i="68"/>
  <c r="JL9" i="68"/>
  <c r="JL15" i="68"/>
  <c r="JJ7" i="68"/>
  <c r="JK7" i="68" s="1"/>
  <c r="JR8" i="68"/>
  <c r="JS8" i="68" s="1"/>
  <c r="JQ8" i="68"/>
  <c r="JI11" i="68"/>
  <c r="JM11" i="68" s="1"/>
  <c r="IR30" i="68"/>
  <c r="IV30" i="68" s="1"/>
  <c r="JI13" i="68"/>
  <c r="JR13" i="68"/>
  <c r="JS13" i="68" s="1"/>
  <c r="JQ13" i="68"/>
  <c r="JH69" i="68"/>
  <c r="JG69" i="68"/>
  <c r="JI69" i="68" s="1"/>
  <c r="JG76" i="68"/>
  <c r="JH76" i="68"/>
  <c r="JJ76" i="68" s="1"/>
  <c r="JK76" i="68" s="1"/>
  <c r="JR14" i="68"/>
  <c r="JS14" i="68" s="1"/>
  <c r="JQ14" i="68"/>
  <c r="JI9" i="68"/>
  <c r="JR9" i="68"/>
  <c r="JS9" i="68" s="1"/>
  <c r="JQ9" i="68"/>
  <c r="JR12" i="68"/>
  <c r="JS12" i="68" s="1"/>
  <c r="JQ12" i="68"/>
  <c r="IQ29" i="68"/>
  <c r="IU29" i="68" s="1"/>
  <c r="JR7" i="68"/>
  <c r="JS7" i="68" s="1"/>
  <c r="JJ21" i="68"/>
  <c r="JQ7" i="68"/>
  <c r="JL11" i="68"/>
  <c r="JG72" i="68"/>
  <c r="JH72" i="68"/>
  <c r="JJ72" i="68" s="1"/>
  <c r="JK72" i="68" s="1"/>
  <c r="JG68" i="68"/>
  <c r="JH68" i="68"/>
  <c r="JI68" i="68"/>
  <c r="JI10" i="68"/>
  <c r="JR10" i="68"/>
  <c r="JS10" i="68" s="1"/>
  <c r="JQ10" i="68"/>
  <c r="JM13" i="68"/>
  <c r="JL13" i="68"/>
  <c r="IT89" i="68"/>
  <c r="IP89" i="68"/>
  <c r="IR89" i="68" s="1"/>
  <c r="IV89" i="68" s="1"/>
  <c r="IT90" i="68"/>
  <c r="IR90" i="68"/>
  <c r="IV90" i="68" s="1"/>
  <c r="IP90" i="68"/>
  <c r="IQ90" i="68" s="1"/>
  <c r="IU90" i="68" s="1"/>
  <c r="JL14" i="68"/>
  <c r="JI15" i="68"/>
  <c r="IQ51" i="68"/>
  <c r="IX51" i="68"/>
  <c r="IY51" i="68" s="1"/>
  <c r="IN51" i="68"/>
  <c r="JI8" i="68"/>
  <c r="IQ27" i="68"/>
  <c r="IU27" i="68" s="1"/>
  <c r="JR11" i="68"/>
  <c r="JS11" i="68" s="1"/>
  <c r="JQ11" i="68"/>
  <c r="IX90" i="68"/>
  <c r="JJ16" i="68"/>
  <c r="JK16" i="68" s="1"/>
  <c r="JM16" i="68" s="1"/>
  <c r="IQ88" i="68"/>
  <c r="IU88" i="68" s="1"/>
  <c r="IT88" i="68"/>
  <c r="IR88" i="68"/>
  <c r="IV88" i="68" s="1"/>
  <c r="IP88" i="68"/>
  <c r="JG67" i="68"/>
  <c r="JH67" i="68"/>
  <c r="JH71" i="68"/>
  <c r="JJ71" i="68" s="1"/>
  <c r="JK71" i="68" s="1"/>
  <c r="JG71" i="68"/>
  <c r="JG70" i="68"/>
  <c r="JH70" i="68"/>
  <c r="JJ70" i="68" s="1"/>
  <c r="JK70" i="68" s="1"/>
  <c r="JI14" i="68"/>
  <c r="JM14" i="68" s="1"/>
  <c r="JR15" i="68"/>
  <c r="JS15" i="68" s="1"/>
  <c r="JQ15" i="68"/>
  <c r="JI12" i="68"/>
  <c r="JJ10" i="68"/>
  <c r="JK10" i="68" s="1"/>
  <c r="IX89" i="68"/>
  <c r="IQ28" i="68"/>
  <c r="IU28" i="68" s="1"/>
  <c r="IY88" i="68"/>
  <c r="JA88" i="68" s="1"/>
  <c r="JL8" i="68"/>
  <c r="JR16" i="68"/>
  <c r="JS16" i="68" s="1"/>
  <c r="JQ16" i="68"/>
  <c r="IT87" i="68"/>
  <c r="IQ87" i="68"/>
  <c r="IU87" i="68" s="1"/>
  <c r="IP87" i="68"/>
  <c r="IR87" i="68" s="1"/>
  <c r="IV87" i="68" s="1"/>
  <c r="JG74" i="68"/>
  <c r="JH74" i="68"/>
  <c r="JI74" i="68"/>
  <c r="JL12" i="68"/>
  <c r="JM12" i="68"/>
  <c r="IY89" i="68"/>
  <c r="JB89" i="68" s="1"/>
  <c r="JI46" i="74"/>
  <c r="JI41" i="74"/>
  <c r="JJ68" i="74"/>
  <c r="JK68" i="74" s="1"/>
  <c r="JJ70" i="74"/>
  <c r="JK70" i="74" s="1"/>
  <c r="IQ87" i="74"/>
  <c r="IU87" i="74" s="1"/>
  <c r="JJ72" i="74"/>
  <c r="JK72" i="74" s="1"/>
  <c r="JJ69" i="74"/>
  <c r="JK69" i="74" s="1"/>
  <c r="JI40" i="74"/>
  <c r="JR67" i="74"/>
  <c r="JS67" i="74" s="1"/>
  <c r="JQ67" i="74"/>
  <c r="JJ81" i="74"/>
  <c r="JL70" i="74"/>
  <c r="JR38" i="74"/>
  <c r="JS38" i="74" s="1"/>
  <c r="JQ38" i="74"/>
  <c r="IZ57" i="74"/>
  <c r="JA57" i="74"/>
  <c r="JB57" i="74"/>
  <c r="JI72" i="74"/>
  <c r="JR75" i="74"/>
  <c r="JS75" i="74" s="1"/>
  <c r="JQ75" i="74"/>
  <c r="IQ58" i="74"/>
  <c r="IU58" i="74" s="1"/>
  <c r="JI74" i="74"/>
  <c r="JL43" i="74"/>
  <c r="JA59" i="74"/>
  <c r="JB59" i="74"/>
  <c r="IZ59" i="74"/>
  <c r="JL76" i="74"/>
  <c r="JQ37" i="74"/>
  <c r="JR37" i="74"/>
  <c r="JS37" i="74" s="1"/>
  <c r="JJ51" i="74"/>
  <c r="JL68" i="74"/>
  <c r="JM68" i="74"/>
  <c r="JB89" i="74"/>
  <c r="JA89" i="74"/>
  <c r="IZ89" i="74"/>
  <c r="JL75" i="74"/>
  <c r="JL46" i="74"/>
  <c r="JM46" i="74"/>
  <c r="IZ58" i="74"/>
  <c r="JA58" i="74"/>
  <c r="JB58" i="74"/>
  <c r="JL71" i="74"/>
  <c r="JL74" i="74"/>
  <c r="JM74" i="74"/>
  <c r="JQ39" i="74"/>
  <c r="JR39" i="74"/>
  <c r="JS39" i="74" s="1"/>
  <c r="JQ43" i="74"/>
  <c r="JR43" i="74"/>
  <c r="JS43" i="74" s="1"/>
  <c r="JL97" i="74"/>
  <c r="JR40" i="74"/>
  <c r="JS40" i="74" s="1"/>
  <c r="JQ40" i="74"/>
  <c r="JR76" i="74"/>
  <c r="JS76" i="74" s="1"/>
  <c r="JQ76" i="74"/>
  <c r="JJ67" i="74"/>
  <c r="JK67" i="74" s="1"/>
  <c r="JQ73" i="74"/>
  <c r="JR73" i="74"/>
  <c r="JS73" i="74" s="1"/>
  <c r="JI38" i="74"/>
  <c r="JJ42" i="74"/>
  <c r="JK42" i="74" s="1"/>
  <c r="JJ44" i="74"/>
  <c r="JK44" i="74" s="1"/>
  <c r="IQ57" i="74"/>
  <c r="IU57" i="74" s="1"/>
  <c r="JR69" i="74"/>
  <c r="JS69" i="74" s="1"/>
  <c r="JQ69" i="74"/>
  <c r="JR72" i="74"/>
  <c r="JS72" i="74" s="1"/>
  <c r="JQ72" i="74"/>
  <c r="IR88" i="74"/>
  <c r="IV88" i="74" s="1"/>
  <c r="JJ45" i="74"/>
  <c r="JK45" i="74" s="1"/>
  <c r="JQ71" i="74"/>
  <c r="JR71" i="74"/>
  <c r="JS71" i="74" s="1"/>
  <c r="JR74" i="74"/>
  <c r="JS74" i="74" s="1"/>
  <c r="JQ74" i="74"/>
  <c r="IR90" i="74"/>
  <c r="IV90" i="74" s="1"/>
  <c r="JJ39" i="74"/>
  <c r="JK39" i="74" s="1"/>
  <c r="JI43" i="74"/>
  <c r="IR59" i="74"/>
  <c r="IV59" i="74" s="1"/>
  <c r="JI37" i="74"/>
  <c r="IR60" i="74"/>
  <c r="IV60" i="74" s="1"/>
  <c r="JI67" i="74"/>
  <c r="JQ70" i="74"/>
  <c r="JR70" i="74"/>
  <c r="JS70" i="74" s="1"/>
  <c r="JA87" i="74"/>
  <c r="IZ87" i="74"/>
  <c r="JB87" i="74"/>
  <c r="JQ44" i="74"/>
  <c r="JR44" i="74"/>
  <c r="JS44" i="74" s="1"/>
  <c r="JL69" i="74"/>
  <c r="JL72" i="74"/>
  <c r="JM72" i="74"/>
  <c r="JM41" i="74"/>
  <c r="JL41" i="74"/>
  <c r="JB60" i="74"/>
  <c r="JA60" i="74"/>
  <c r="IZ60" i="74"/>
  <c r="JQ68" i="74"/>
  <c r="JR68" i="74"/>
  <c r="JS68" i="74" s="1"/>
  <c r="JI76" i="74"/>
  <c r="JM76" i="74" s="1"/>
  <c r="JJ37" i="74"/>
  <c r="JK37" i="74" s="1"/>
  <c r="JQ41" i="74"/>
  <c r="JR41" i="74"/>
  <c r="JS41" i="74" s="1"/>
  <c r="JI70" i="74"/>
  <c r="JM70" i="74" s="1"/>
  <c r="JM73" i="74"/>
  <c r="JL73" i="74"/>
  <c r="JJ38" i="74"/>
  <c r="JK38" i="74" s="1"/>
  <c r="JQ42" i="74"/>
  <c r="JR42" i="74"/>
  <c r="JS42" i="74" s="1"/>
  <c r="JI69" i="74"/>
  <c r="JI75" i="74"/>
  <c r="JA88" i="74"/>
  <c r="IZ88" i="74"/>
  <c r="JB88" i="74"/>
  <c r="JJ40" i="74"/>
  <c r="JK40" i="74" s="1"/>
  <c r="JR45" i="74"/>
  <c r="JS45" i="74" s="1"/>
  <c r="JQ45" i="74"/>
  <c r="JQ46" i="74"/>
  <c r="JR46" i="74"/>
  <c r="JS46" i="74" s="1"/>
  <c r="IR58" i="74"/>
  <c r="IV58" i="74" s="1"/>
  <c r="JI71" i="74"/>
  <c r="IZ90" i="74"/>
  <c r="JA90" i="74"/>
  <c r="JB90" i="74"/>
  <c r="JI39" i="74"/>
  <c r="IQ59" i="74"/>
  <c r="IU59" i="74" s="1"/>
  <c r="JA119" i="74" l="1"/>
  <c r="JB119" i="74"/>
  <c r="JF100" i="68"/>
  <c r="JF105" i="68"/>
  <c r="IR110" i="68"/>
  <c r="IO118" i="68"/>
  <c r="IO119" i="68"/>
  <c r="JF97" i="68"/>
  <c r="IO116" i="68"/>
  <c r="IO117" i="68"/>
  <c r="JF103" i="68"/>
  <c r="JF101" i="68"/>
  <c r="JF99" i="68"/>
  <c r="JF98" i="68"/>
  <c r="JF96" i="68"/>
  <c r="JF102" i="68"/>
  <c r="JF104" i="68"/>
  <c r="JJ103" i="74"/>
  <c r="JK103" i="74" s="1"/>
  <c r="JJ102" i="74"/>
  <c r="JK102" i="74" s="1"/>
  <c r="JQ101" i="74"/>
  <c r="JR101" i="74"/>
  <c r="JS101" i="74" s="1"/>
  <c r="IZ117" i="74"/>
  <c r="JJ96" i="74"/>
  <c r="JK96" i="74" s="1"/>
  <c r="JJ105" i="74"/>
  <c r="JK105" i="74" s="1"/>
  <c r="JQ100" i="74"/>
  <c r="JI100" i="74"/>
  <c r="JR100" i="74"/>
  <c r="JS100" i="74" s="1"/>
  <c r="JR103" i="74"/>
  <c r="JS103" i="74" s="1"/>
  <c r="JI103" i="74"/>
  <c r="JQ103" i="74"/>
  <c r="JI102" i="74"/>
  <c r="JQ102" i="74"/>
  <c r="JR102" i="74"/>
  <c r="JS102" i="74" s="1"/>
  <c r="JJ104" i="74"/>
  <c r="JK104" i="74" s="1"/>
  <c r="IZ116" i="74"/>
  <c r="JR96" i="74"/>
  <c r="JS96" i="74" s="1"/>
  <c r="JQ96" i="74"/>
  <c r="JI96" i="74"/>
  <c r="JJ110" i="74"/>
  <c r="JI105" i="74"/>
  <c r="JR105" i="74"/>
  <c r="JS105" i="74" s="1"/>
  <c r="JQ105" i="74"/>
  <c r="JI98" i="74"/>
  <c r="JQ98" i="74"/>
  <c r="JR98" i="74"/>
  <c r="JS98" i="74" s="1"/>
  <c r="JI99" i="74"/>
  <c r="JR99" i="74"/>
  <c r="JS99" i="74" s="1"/>
  <c r="JQ99" i="74"/>
  <c r="JR104" i="74"/>
  <c r="JS104" i="74" s="1"/>
  <c r="JQ104" i="74"/>
  <c r="IR116" i="74"/>
  <c r="IV116" i="74" s="1"/>
  <c r="IQ116" i="74"/>
  <c r="IU116" i="74" s="1"/>
  <c r="IY116" i="74"/>
  <c r="JA116" i="74" s="1"/>
  <c r="JR97" i="74"/>
  <c r="JS97" i="74" s="1"/>
  <c r="JI97" i="74"/>
  <c r="JM97" i="74" s="1"/>
  <c r="JQ97" i="74"/>
  <c r="JJ100" i="74"/>
  <c r="JK100" i="74" s="1"/>
  <c r="JJ101" i="74"/>
  <c r="JK101" i="74" s="1"/>
  <c r="IR119" i="74"/>
  <c r="IV119" i="74" s="1"/>
  <c r="IQ119" i="74"/>
  <c r="IU119" i="74" s="1"/>
  <c r="IY117" i="74"/>
  <c r="JA117" i="74" s="1"/>
  <c r="IR117" i="74"/>
  <c r="IV117" i="74" s="1"/>
  <c r="IQ117" i="74"/>
  <c r="IU117" i="74" s="1"/>
  <c r="JJ98" i="74"/>
  <c r="JK98" i="74" s="1"/>
  <c r="JJ99" i="74"/>
  <c r="JK99" i="74" s="1"/>
  <c r="JI101" i="74"/>
  <c r="JF103" i="75"/>
  <c r="JF96" i="75"/>
  <c r="JF105" i="75"/>
  <c r="IR110" i="75"/>
  <c r="IO119" i="75"/>
  <c r="IO116" i="75"/>
  <c r="IO117" i="75"/>
  <c r="JF102" i="75"/>
  <c r="IO118" i="75"/>
  <c r="JF99" i="75"/>
  <c r="JF98" i="75"/>
  <c r="JF97" i="75"/>
  <c r="JF101" i="75"/>
  <c r="JF100" i="75"/>
  <c r="JF104" i="75"/>
  <c r="JL12" i="74"/>
  <c r="JM12" i="74"/>
  <c r="JL15" i="74"/>
  <c r="JM15" i="74"/>
  <c r="JM10" i="74"/>
  <c r="JL7" i="74"/>
  <c r="JK17" i="74"/>
  <c r="JM7" i="74"/>
  <c r="JM9" i="74"/>
  <c r="JL9" i="74"/>
  <c r="JL8" i="74"/>
  <c r="JM8" i="74"/>
  <c r="JL13" i="74"/>
  <c r="JM13" i="74"/>
  <c r="JQ17" i="74"/>
  <c r="JH81" i="75"/>
  <c r="JE81" i="75"/>
  <c r="JW72" i="75" s="1"/>
  <c r="JK28" i="75"/>
  <c r="JG28" i="75"/>
  <c r="JY8" i="75"/>
  <c r="KA8" i="75" s="1"/>
  <c r="KB8" i="75" s="1"/>
  <c r="JX8" i="75"/>
  <c r="JZ8" i="75" s="1"/>
  <c r="KD8" i="75" s="1"/>
  <c r="JK27" i="75"/>
  <c r="JH27" i="75"/>
  <c r="JL27" i="75" s="1"/>
  <c r="JI27" i="75"/>
  <c r="JM27" i="75" s="1"/>
  <c r="JG27" i="75"/>
  <c r="JY7" i="75"/>
  <c r="JX7" i="75"/>
  <c r="JO47" i="75"/>
  <c r="JP47" i="75"/>
  <c r="JD51" i="75" s="1"/>
  <c r="JX16" i="75"/>
  <c r="JY16" i="75"/>
  <c r="KA16" i="75" s="1"/>
  <c r="KB16" i="75" s="1"/>
  <c r="JY9" i="75"/>
  <c r="JX9" i="75"/>
  <c r="JY10" i="75"/>
  <c r="KA10" i="75" s="1"/>
  <c r="KB10" i="75" s="1"/>
  <c r="JX10" i="75"/>
  <c r="JK29" i="75"/>
  <c r="JG29" i="75"/>
  <c r="JK30" i="75"/>
  <c r="JG30" i="75"/>
  <c r="JH30" i="75" s="1"/>
  <c r="JL30" i="75" s="1"/>
  <c r="JY11" i="75"/>
  <c r="KA11" i="75" s="1"/>
  <c r="KB11" i="75" s="1"/>
  <c r="JX11" i="75"/>
  <c r="JY13" i="75"/>
  <c r="JX13" i="75"/>
  <c r="JX12" i="75"/>
  <c r="JY12" i="75"/>
  <c r="JY15" i="75"/>
  <c r="JX15" i="75"/>
  <c r="JY14" i="75"/>
  <c r="JX14" i="75"/>
  <c r="JL71" i="68"/>
  <c r="JL72" i="68"/>
  <c r="IY87" i="68"/>
  <c r="JJ74" i="68"/>
  <c r="JK74" i="68" s="1"/>
  <c r="IZ89" i="68"/>
  <c r="JA89" i="68"/>
  <c r="JR70" i="68"/>
  <c r="JS70" i="68" s="1"/>
  <c r="JQ70" i="68"/>
  <c r="JJ67" i="68"/>
  <c r="JK67" i="68" s="1"/>
  <c r="JF44" i="68"/>
  <c r="JF40" i="68"/>
  <c r="JF46" i="68"/>
  <c r="JF38" i="68"/>
  <c r="JF39" i="68"/>
  <c r="JF43" i="68"/>
  <c r="JF45" i="68"/>
  <c r="JF37" i="68"/>
  <c r="JF41" i="68"/>
  <c r="JF42" i="68"/>
  <c r="IO57" i="68"/>
  <c r="IO58" i="68"/>
  <c r="IO59" i="68"/>
  <c r="IO60" i="68"/>
  <c r="IR51" i="68"/>
  <c r="JQ72" i="68"/>
  <c r="JR72" i="68"/>
  <c r="JS72" i="68" s="1"/>
  <c r="JQ17" i="68"/>
  <c r="JR76" i="68"/>
  <c r="JS76" i="68" s="1"/>
  <c r="JQ76" i="68"/>
  <c r="JJ69" i="68"/>
  <c r="JK69" i="68" s="1"/>
  <c r="IY90" i="68"/>
  <c r="JB90" i="68" s="1"/>
  <c r="JM8" i="68"/>
  <c r="JI71" i="68"/>
  <c r="JI67" i="68"/>
  <c r="JJ81" i="68"/>
  <c r="JR67" i="68"/>
  <c r="JS67" i="68" s="1"/>
  <c r="JQ67" i="68"/>
  <c r="JJ68" i="68"/>
  <c r="JK68" i="68" s="1"/>
  <c r="JR68" i="68"/>
  <c r="JS68" i="68" s="1"/>
  <c r="JQ68" i="68"/>
  <c r="JI76" i="68"/>
  <c r="JL7" i="68"/>
  <c r="JM7" i="68"/>
  <c r="JK17" i="68"/>
  <c r="JM75" i="68"/>
  <c r="JL75" i="68"/>
  <c r="JR73" i="68"/>
  <c r="JS73" i="68" s="1"/>
  <c r="JQ73" i="68"/>
  <c r="JL70" i="68"/>
  <c r="JR74" i="68"/>
  <c r="JS74" i="68" s="1"/>
  <c r="JQ74" i="68"/>
  <c r="JL10" i="68"/>
  <c r="JM10" i="68"/>
  <c r="JI70" i="68"/>
  <c r="JM70" i="68" s="1"/>
  <c r="JQ71" i="68"/>
  <c r="JR71" i="68"/>
  <c r="JS71" i="68" s="1"/>
  <c r="JL16" i="68"/>
  <c r="IQ89" i="68"/>
  <c r="IU89" i="68" s="1"/>
  <c r="JI72" i="68"/>
  <c r="JM72" i="68" s="1"/>
  <c r="JM15" i="68"/>
  <c r="JR75" i="68"/>
  <c r="JS75" i="68" s="1"/>
  <c r="JQ75" i="68"/>
  <c r="JB88" i="68"/>
  <c r="IZ90" i="68"/>
  <c r="JA90" i="68"/>
  <c r="JM68" i="68"/>
  <c r="JM76" i="68"/>
  <c r="JL76" i="68"/>
  <c r="JR69" i="68"/>
  <c r="JS69" i="68" s="1"/>
  <c r="JQ69" i="68"/>
  <c r="JM73" i="68"/>
  <c r="JL73" i="68"/>
  <c r="JL40" i="74"/>
  <c r="JM40" i="74"/>
  <c r="JL38" i="74"/>
  <c r="JM38" i="74"/>
  <c r="JM69" i="74"/>
  <c r="JL42" i="74"/>
  <c r="JM42" i="74"/>
  <c r="JM67" i="74"/>
  <c r="JL67" i="74"/>
  <c r="JL77" i="74" s="1"/>
  <c r="JE78" i="74" s="1"/>
  <c r="JK77" i="74"/>
  <c r="JM43" i="74"/>
  <c r="JM39" i="74"/>
  <c r="JL39" i="74"/>
  <c r="JM71" i="74"/>
  <c r="JM75" i="74"/>
  <c r="JQ47" i="74"/>
  <c r="JQ77" i="74"/>
  <c r="JM37" i="74"/>
  <c r="JL37" i="74"/>
  <c r="JK47" i="74"/>
  <c r="JM45" i="74"/>
  <c r="JL45" i="74"/>
  <c r="JL44" i="74"/>
  <c r="JM44" i="74"/>
  <c r="JG96" i="68" l="1"/>
  <c r="JH96" i="68"/>
  <c r="JG98" i="68"/>
  <c r="JH98" i="68"/>
  <c r="IP117" i="68"/>
  <c r="IY117" i="68" s="1"/>
  <c r="IT117" i="68"/>
  <c r="IR117" i="68"/>
  <c r="IV117" i="68" s="1"/>
  <c r="IQ117" i="68"/>
  <c r="IU117" i="68" s="1"/>
  <c r="IX117" i="68"/>
  <c r="IT118" i="68"/>
  <c r="IP118" i="68"/>
  <c r="IY118" i="68" s="1"/>
  <c r="JB118" i="68" s="1"/>
  <c r="IQ118" i="68"/>
  <c r="IU118" i="68" s="1"/>
  <c r="IX118" i="68"/>
  <c r="JG104" i="68"/>
  <c r="JH104" i="68"/>
  <c r="JJ104" i="68" s="1"/>
  <c r="JK104" i="68" s="1"/>
  <c r="JG99" i="68"/>
  <c r="JI99" i="68" s="1"/>
  <c r="JH99" i="68"/>
  <c r="IP116" i="68"/>
  <c r="IY116" i="68" s="1"/>
  <c r="IT116" i="68"/>
  <c r="IX116" i="68"/>
  <c r="JH102" i="68"/>
  <c r="JI102" i="68" s="1"/>
  <c r="JG102" i="68"/>
  <c r="JH101" i="68"/>
  <c r="JG101" i="68"/>
  <c r="JI101" i="68" s="1"/>
  <c r="JG97" i="68"/>
  <c r="JH97" i="68"/>
  <c r="JH105" i="68"/>
  <c r="JG105" i="68"/>
  <c r="JH103" i="68"/>
  <c r="JG103" i="68"/>
  <c r="JI103" i="68"/>
  <c r="IP119" i="68"/>
  <c r="IY119" i="68" s="1"/>
  <c r="IT119" i="68"/>
  <c r="IQ119" i="68"/>
  <c r="IU119" i="68" s="1"/>
  <c r="IR119" i="68"/>
  <c r="IV119" i="68" s="1"/>
  <c r="IX119" i="68"/>
  <c r="JH100" i="68"/>
  <c r="JG100" i="68"/>
  <c r="JI100" i="68"/>
  <c r="JM104" i="74"/>
  <c r="JL104" i="74"/>
  <c r="JB117" i="74"/>
  <c r="JL102" i="74"/>
  <c r="JM102" i="74"/>
  <c r="JL98" i="74"/>
  <c r="JM98" i="74"/>
  <c r="JB116" i="74"/>
  <c r="JL105" i="74"/>
  <c r="JM105" i="74"/>
  <c r="JL103" i="74"/>
  <c r="JM103" i="74"/>
  <c r="JL101" i="74"/>
  <c r="JM101" i="74"/>
  <c r="JL99" i="74"/>
  <c r="JM99" i="74"/>
  <c r="JL100" i="74"/>
  <c r="JM100" i="74"/>
  <c r="JQ106" i="74"/>
  <c r="JK106" i="74"/>
  <c r="JL96" i="74"/>
  <c r="JM96" i="74"/>
  <c r="JG97" i="75"/>
  <c r="JH97" i="75"/>
  <c r="JG102" i="75"/>
  <c r="JI102" i="75" s="1"/>
  <c r="JH102" i="75"/>
  <c r="JH104" i="75"/>
  <c r="JG104" i="75"/>
  <c r="JG98" i="75"/>
  <c r="JH98" i="75"/>
  <c r="IX117" i="75"/>
  <c r="IZ117" i="75" s="1"/>
  <c r="IT117" i="75"/>
  <c r="IP117" i="75"/>
  <c r="IR117" i="75" s="1"/>
  <c r="IV117" i="75" s="1"/>
  <c r="JH105" i="75"/>
  <c r="JG105" i="75"/>
  <c r="JI105" i="75" s="1"/>
  <c r="JH100" i="75"/>
  <c r="JG100" i="75"/>
  <c r="JH99" i="75"/>
  <c r="JG99" i="75"/>
  <c r="IT116" i="75"/>
  <c r="IX116" i="75"/>
  <c r="IZ116" i="75" s="1"/>
  <c r="IP116" i="75"/>
  <c r="JG96" i="75"/>
  <c r="JH96" i="75"/>
  <c r="JG101" i="75"/>
  <c r="JH101" i="75"/>
  <c r="IP118" i="75"/>
  <c r="IY118" i="75" s="1"/>
  <c r="IT118" i="75"/>
  <c r="IX118" i="75"/>
  <c r="IX119" i="75"/>
  <c r="IZ119" i="75" s="1"/>
  <c r="IP119" i="75"/>
  <c r="IY119" i="75" s="1"/>
  <c r="IT119" i="75"/>
  <c r="JH103" i="75"/>
  <c r="JG103" i="75"/>
  <c r="JM17" i="74"/>
  <c r="JI18" i="74" s="1"/>
  <c r="JK21" i="74"/>
  <c r="JL21" i="74"/>
  <c r="JL17" i="74"/>
  <c r="JE18" i="74" s="1"/>
  <c r="JI81" i="75"/>
  <c r="JW67" i="75"/>
  <c r="JW70" i="75"/>
  <c r="JX70" i="75" s="1"/>
  <c r="JF89" i="75"/>
  <c r="JF88" i="75"/>
  <c r="JW73" i="75"/>
  <c r="JY73" i="75" s="1"/>
  <c r="JW69" i="75"/>
  <c r="JW68" i="75"/>
  <c r="JF87" i="75"/>
  <c r="JW71" i="75"/>
  <c r="JX71" i="75" s="1"/>
  <c r="JW74" i="75"/>
  <c r="JW76" i="75"/>
  <c r="JF90" i="75"/>
  <c r="JO90" i="75" s="1"/>
  <c r="JQ90" i="75" s="1"/>
  <c r="JW75" i="75"/>
  <c r="JY75" i="75" s="1"/>
  <c r="KI15" i="75"/>
  <c r="KJ15" i="75" s="1"/>
  <c r="KH15" i="75"/>
  <c r="KI13" i="75"/>
  <c r="KJ13" i="75" s="1"/>
  <c r="KH13" i="75"/>
  <c r="KC10" i="75"/>
  <c r="KI7" i="75"/>
  <c r="KJ7" i="75" s="1"/>
  <c r="KA21" i="75"/>
  <c r="KH7" i="75"/>
  <c r="KC8" i="75"/>
  <c r="KI14" i="75"/>
  <c r="KJ14" i="75" s="1"/>
  <c r="KH14" i="75"/>
  <c r="KI12" i="75"/>
  <c r="KJ12" i="75" s="1"/>
  <c r="KH12" i="75"/>
  <c r="JY72" i="75"/>
  <c r="JX72" i="75"/>
  <c r="KC11" i="75"/>
  <c r="JH29" i="75"/>
  <c r="JL29" i="75" s="1"/>
  <c r="KA15" i="75"/>
  <c r="KB15" i="75" s="1"/>
  <c r="JK89" i="75"/>
  <c r="JG89" i="75"/>
  <c r="JI89" i="75" s="1"/>
  <c r="JM89" i="75" s="1"/>
  <c r="JY67" i="75"/>
  <c r="JX67" i="75"/>
  <c r="JY70" i="75"/>
  <c r="KH16" i="75"/>
  <c r="KI16" i="75"/>
  <c r="KJ16" i="75" s="1"/>
  <c r="KA14" i="75"/>
  <c r="KB14" i="75" s="1"/>
  <c r="JZ12" i="75"/>
  <c r="JK88" i="75"/>
  <c r="JG88" i="75"/>
  <c r="JP88" i="75" s="1"/>
  <c r="JX73" i="75"/>
  <c r="JY69" i="75"/>
  <c r="JX69" i="75"/>
  <c r="JY68" i="75"/>
  <c r="JX68" i="75"/>
  <c r="JZ11" i="75"/>
  <c r="KI10" i="75"/>
  <c r="KJ10" i="75" s="1"/>
  <c r="KH10" i="75"/>
  <c r="KA9" i="75"/>
  <c r="KB9" i="75" s="1"/>
  <c r="JH51" i="75"/>
  <c r="JO51" i="75"/>
  <c r="JP51" i="75" s="1"/>
  <c r="JM51" i="75"/>
  <c r="JE51" i="75"/>
  <c r="KA7" i="75"/>
  <c r="KB7" i="75" s="1"/>
  <c r="JI28" i="75"/>
  <c r="JM28" i="75" s="1"/>
  <c r="JO88" i="75"/>
  <c r="KC16" i="75"/>
  <c r="JZ14" i="75"/>
  <c r="KA13" i="75"/>
  <c r="KB13" i="75" s="1"/>
  <c r="JI29" i="75"/>
  <c r="JM29" i="75" s="1"/>
  <c r="JO89" i="75"/>
  <c r="JZ9" i="75"/>
  <c r="KI9" i="75"/>
  <c r="KJ9" i="75" s="1"/>
  <c r="KH9" i="75"/>
  <c r="JZ7" i="75"/>
  <c r="JZ15" i="75"/>
  <c r="KA12" i="75"/>
  <c r="KB12" i="75" s="1"/>
  <c r="JK87" i="75"/>
  <c r="JG87" i="75"/>
  <c r="JH87" i="75" s="1"/>
  <c r="JL87" i="75" s="1"/>
  <c r="JY71" i="75"/>
  <c r="JX74" i="75"/>
  <c r="JY74" i="75"/>
  <c r="JX76" i="75"/>
  <c r="JY76" i="75"/>
  <c r="JZ13" i="75"/>
  <c r="KI11" i="75"/>
  <c r="KJ11" i="75" s="1"/>
  <c r="KH11" i="75"/>
  <c r="JI30" i="75"/>
  <c r="JM30" i="75" s="1"/>
  <c r="JZ10" i="75"/>
  <c r="KD10" i="75" s="1"/>
  <c r="JZ16" i="75"/>
  <c r="JO87" i="75"/>
  <c r="KI8" i="75"/>
  <c r="KJ8" i="75" s="1"/>
  <c r="KH8" i="75"/>
  <c r="JH28" i="75"/>
  <c r="JL28" i="75" s="1"/>
  <c r="JL68" i="68"/>
  <c r="JL69" i="68"/>
  <c r="JM69" i="68"/>
  <c r="IQ60" i="68"/>
  <c r="IU60" i="68" s="1"/>
  <c r="IT60" i="68"/>
  <c r="IP60" i="68"/>
  <c r="IY60" i="68" s="1"/>
  <c r="IX60" i="68"/>
  <c r="JH42" i="68"/>
  <c r="JJ42" i="68" s="1"/>
  <c r="JK42" i="68" s="1"/>
  <c r="JG42" i="68"/>
  <c r="JI42" i="68" s="1"/>
  <c r="JG43" i="68"/>
  <c r="JH43" i="68"/>
  <c r="JG40" i="68"/>
  <c r="JH40" i="68"/>
  <c r="JI40" i="68"/>
  <c r="JB87" i="68"/>
  <c r="JA87" i="68"/>
  <c r="JM71" i="68"/>
  <c r="JQ77" i="68"/>
  <c r="IT59" i="68"/>
  <c r="IP59" i="68"/>
  <c r="IY59" i="68" s="1"/>
  <c r="JA59" i="68" s="1"/>
  <c r="IX59" i="68"/>
  <c r="JG41" i="68"/>
  <c r="JH41" i="68"/>
  <c r="JJ41" i="68" s="1"/>
  <c r="JK41" i="68" s="1"/>
  <c r="JH39" i="68"/>
  <c r="JJ39" i="68" s="1"/>
  <c r="JK39" i="68" s="1"/>
  <c r="JG39" i="68"/>
  <c r="JG44" i="68"/>
  <c r="JH44" i="68"/>
  <c r="JJ44" i="68" s="1"/>
  <c r="JK44" i="68" s="1"/>
  <c r="JL17" i="68"/>
  <c r="JE18" i="68" s="1"/>
  <c r="IX58" i="68"/>
  <c r="IT58" i="68"/>
  <c r="IR58" i="68"/>
  <c r="IV58" i="68" s="1"/>
  <c r="IP58" i="68"/>
  <c r="IY58" i="68" s="1"/>
  <c r="JG37" i="68"/>
  <c r="JH37" i="68"/>
  <c r="JJ37" i="68" s="1"/>
  <c r="JK37" i="68" s="1"/>
  <c r="JH38" i="68"/>
  <c r="JJ38" i="68" s="1"/>
  <c r="JK38" i="68" s="1"/>
  <c r="JG38" i="68"/>
  <c r="JL67" i="68"/>
  <c r="JM67" i="68"/>
  <c r="JM77" i="68" s="1"/>
  <c r="JI78" i="68" s="1"/>
  <c r="JK77" i="68"/>
  <c r="JM17" i="68"/>
  <c r="JI18" i="68" s="1"/>
  <c r="JK21" i="68"/>
  <c r="JL21" i="68"/>
  <c r="IT57" i="68"/>
  <c r="IP57" i="68"/>
  <c r="IY57" i="68" s="1"/>
  <c r="JB57" i="68" s="1"/>
  <c r="IX57" i="68"/>
  <c r="JH45" i="68"/>
  <c r="JJ45" i="68" s="1"/>
  <c r="JK45" i="68" s="1"/>
  <c r="JG45" i="68"/>
  <c r="JH46" i="68"/>
  <c r="JG46" i="68"/>
  <c r="JL74" i="68"/>
  <c r="JM74" i="68"/>
  <c r="JO74" i="68"/>
  <c r="JL47" i="74"/>
  <c r="JE48" i="74" s="1"/>
  <c r="JK81" i="74"/>
  <c r="JL81" i="74"/>
  <c r="JK51" i="74"/>
  <c r="JL51" i="74"/>
  <c r="JM47" i="74"/>
  <c r="JI48" i="74" s="1"/>
  <c r="JN76" i="74"/>
  <c r="JN74" i="74"/>
  <c r="JN73" i="74"/>
  <c r="JN68" i="74"/>
  <c r="JN70" i="74"/>
  <c r="JN75" i="74"/>
  <c r="JN71" i="74"/>
  <c r="JN69" i="74"/>
  <c r="JN72" i="74"/>
  <c r="JN67" i="74"/>
  <c r="JM77" i="74"/>
  <c r="JI78" i="74" s="1"/>
  <c r="JP75" i="74" s="1"/>
  <c r="JJ98" i="68" l="1"/>
  <c r="JK98" i="68" s="1"/>
  <c r="JI97" i="68"/>
  <c r="IQ116" i="68"/>
  <c r="IU116" i="68" s="1"/>
  <c r="IR116" i="68"/>
  <c r="IV116" i="68" s="1"/>
  <c r="JJ99" i="68"/>
  <c r="JK99" i="68" s="1"/>
  <c r="JI96" i="68"/>
  <c r="JI103" i="75"/>
  <c r="JJ99" i="75"/>
  <c r="JK99" i="75" s="1"/>
  <c r="JL99" i="75" s="1"/>
  <c r="JJ105" i="75"/>
  <c r="JK105" i="75" s="1"/>
  <c r="JJ97" i="75"/>
  <c r="JK97" i="75" s="1"/>
  <c r="JA119" i="75"/>
  <c r="JB119" i="75"/>
  <c r="IQ118" i="75"/>
  <c r="IU118" i="75" s="1"/>
  <c r="JJ98" i="75"/>
  <c r="JK98" i="75" s="1"/>
  <c r="JL98" i="75" s="1"/>
  <c r="JR103" i="68"/>
  <c r="JS103" i="68" s="1"/>
  <c r="JQ103" i="68"/>
  <c r="JJ105" i="68"/>
  <c r="JK105" i="68" s="1"/>
  <c r="JQ102" i="68"/>
  <c r="JR102" i="68"/>
  <c r="JS102" i="68" s="1"/>
  <c r="JQ104" i="68"/>
  <c r="JR104" i="68"/>
  <c r="JS104" i="68" s="1"/>
  <c r="JJ100" i="68"/>
  <c r="JK100" i="68" s="1"/>
  <c r="JM100" i="68" s="1"/>
  <c r="JJ103" i="68"/>
  <c r="JK103" i="68" s="1"/>
  <c r="JR101" i="68"/>
  <c r="JS101" i="68" s="1"/>
  <c r="JQ101" i="68"/>
  <c r="JJ102" i="68"/>
  <c r="JK102" i="68" s="1"/>
  <c r="JR99" i="68"/>
  <c r="JS99" i="68" s="1"/>
  <c r="JQ99" i="68"/>
  <c r="IR118" i="68"/>
  <c r="IV118" i="68" s="1"/>
  <c r="JQ98" i="68"/>
  <c r="JR98" i="68"/>
  <c r="JS98" i="68" s="1"/>
  <c r="JQ105" i="68"/>
  <c r="JR105" i="68"/>
  <c r="JS105" i="68" s="1"/>
  <c r="JQ97" i="68"/>
  <c r="JR97" i="68"/>
  <c r="JS97" i="68" s="1"/>
  <c r="JM102" i="68"/>
  <c r="JM99" i="68"/>
  <c r="JL99" i="68"/>
  <c r="IZ119" i="68"/>
  <c r="JB119" i="68"/>
  <c r="JA119" i="68"/>
  <c r="JI105" i="68"/>
  <c r="JM105" i="68" s="1"/>
  <c r="JJ97" i="68"/>
  <c r="JK97" i="68" s="1"/>
  <c r="JJ101" i="68"/>
  <c r="JK101" i="68" s="1"/>
  <c r="JM101" i="68" s="1"/>
  <c r="IZ116" i="68"/>
  <c r="JB116" i="68"/>
  <c r="JA116" i="68"/>
  <c r="JI104" i="68"/>
  <c r="IZ118" i="68"/>
  <c r="JA118" i="68"/>
  <c r="IZ117" i="68"/>
  <c r="JA117" i="68"/>
  <c r="JB117" i="68"/>
  <c r="JI98" i="68"/>
  <c r="JJ96" i="68"/>
  <c r="JK96" i="68" s="1"/>
  <c r="JM103" i="68"/>
  <c r="JL104" i="68"/>
  <c r="JQ100" i="68"/>
  <c r="JR100" i="68"/>
  <c r="JS100" i="68" s="1"/>
  <c r="JM98" i="68"/>
  <c r="JL98" i="68"/>
  <c r="JJ110" i="68"/>
  <c r="JQ96" i="68"/>
  <c r="JR96" i="68"/>
  <c r="JS96" i="68" s="1"/>
  <c r="JM106" i="74"/>
  <c r="JI107" i="74" s="1"/>
  <c r="JL106" i="74"/>
  <c r="JE107" i="74" s="1"/>
  <c r="JL110" i="74"/>
  <c r="JK110" i="74"/>
  <c r="IR119" i="75"/>
  <c r="IV119" i="75" s="1"/>
  <c r="JI100" i="75"/>
  <c r="JQ100" i="75"/>
  <c r="JR100" i="75"/>
  <c r="JS100" i="75" s="1"/>
  <c r="JJ103" i="75"/>
  <c r="JK103" i="75" s="1"/>
  <c r="JJ96" i="75"/>
  <c r="JK96" i="75" s="1"/>
  <c r="JJ100" i="75"/>
  <c r="JK100" i="75" s="1"/>
  <c r="IY117" i="75"/>
  <c r="IQ117" i="75"/>
  <c r="IU117" i="75" s="1"/>
  <c r="JR98" i="75"/>
  <c r="JS98" i="75" s="1"/>
  <c r="JQ98" i="75"/>
  <c r="IQ119" i="75"/>
  <c r="IU119" i="75" s="1"/>
  <c r="IZ118" i="75"/>
  <c r="JB118" i="75"/>
  <c r="JA118" i="75"/>
  <c r="JJ101" i="75"/>
  <c r="JK101" i="75" s="1"/>
  <c r="JL101" i="75" s="1"/>
  <c r="JI96" i="75"/>
  <c r="JQ96" i="75"/>
  <c r="JR96" i="75"/>
  <c r="JS96" i="75" s="1"/>
  <c r="JJ110" i="75"/>
  <c r="JQ99" i="75"/>
  <c r="JR99" i="75"/>
  <c r="JS99" i="75" s="1"/>
  <c r="JI99" i="75"/>
  <c r="JM99" i="75" s="1"/>
  <c r="JR105" i="75"/>
  <c r="JS105" i="75" s="1"/>
  <c r="JQ105" i="75"/>
  <c r="JI104" i="75"/>
  <c r="JQ104" i="75"/>
  <c r="JR104" i="75"/>
  <c r="JS104" i="75" s="1"/>
  <c r="JQ102" i="75"/>
  <c r="JR102" i="75"/>
  <c r="JS102" i="75" s="1"/>
  <c r="IR118" i="75"/>
  <c r="IV118" i="75" s="1"/>
  <c r="JQ103" i="75"/>
  <c r="JR103" i="75"/>
  <c r="JS103" i="75" s="1"/>
  <c r="JQ101" i="75"/>
  <c r="JR101" i="75"/>
  <c r="JS101" i="75" s="1"/>
  <c r="IQ116" i="75"/>
  <c r="IU116" i="75" s="1"/>
  <c r="IY116" i="75"/>
  <c r="JB116" i="75" s="1"/>
  <c r="IR116" i="75"/>
  <c r="IV116" i="75" s="1"/>
  <c r="JL105" i="75"/>
  <c r="JM105" i="75"/>
  <c r="JJ104" i="75"/>
  <c r="JK104" i="75" s="1"/>
  <c r="JL97" i="75"/>
  <c r="JI101" i="75"/>
  <c r="JM101" i="75" s="1"/>
  <c r="JJ102" i="75"/>
  <c r="JK102" i="75" s="1"/>
  <c r="JI97" i="75"/>
  <c r="JM97" i="75" s="1"/>
  <c r="JQ97" i="75"/>
  <c r="JR97" i="75"/>
  <c r="JS97" i="75" s="1"/>
  <c r="JI98" i="75"/>
  <c r="JM98" i="75" s="1"/>
  <c r="JN10" i="74"/>
  <c r="JP16" i="74"/>
  <c r="JN14" i="74"/>
  <c r="JP10" i="74"/>
  <c r="JP11" i="74"/>
  <c r="JN16" i="74"/>
  <c r="JP14" i="74"/>
  <c r="JN11" i="74"/>
  <c r="JP9" i="74"/>
  <c r="JN12" i="74"/>
  <c r="JP15" i="74"/>
  <c r="JN7" i="74"/>
  <c r="JN8" i="74"/>
  <c r="JN15" i="74"/>
  <c r="JN9" i="74"/>
  <c r="JP8" i="74"/>
  <c r="JN13" i="74"/>
  <c r="JP12" i="74"/>
  <c r="JP7" i="74"/>
  <c r="JP13" i="74"/>
  <c r="JO11" i="74"/>
  <c r="JO16" i="74"/>
  <c r="JO14" i="74"/>
  <c r="JO10" i="74"/>
  <c r="JO12" i="74"/>
  <c r="JO15" i="74"/>
  <c r="JO7" i="74"/>
  <c r="JO13" i="74"/>
  <c r="JO9" i="74"/>
  <c r="JO8" i="74"/>
  <c r="KA71" i="75"/>
  <c r="KB71" i="75" s="1"/>
  <c r="JX75" i="75"/>
  <c r="JZ75" i="75" s="1"/>
  <c r="KA73" i="75"/>
  <c r="KB73" i="75" s="1"/>
  <c r="JZ76" i="75"/>
  <c r="JZ71" i="75"/>
  <c r="JR88" i="75"/>
  <c r="JZ67" i="75"/>
  <c r="JP87" i="75"/>
  <c r="JS87" i="75" s="1"/>
  <c r="JH88" i="75"/>
  <c r="JL88" i="75" s="1"/>
  <c r="KA67" i="75"/>
  <c r="KB67" i="75" s="1"/>
  <c r="JG90" i="75"/>
  <c r="JI90" i="75" s="1"/>
  <c r="JM90" i="75" s="1"/>
  <c r="JI88" i="75"/>
  <c r="JM88" i="75" s="1"/>
  <c r="JK90" i="75"/>
  <c r="JZ68" i="75"/>
  <c r="JZ72" i="75"/>
  <c r="KC12" i="75"/>
  <c r="KD12" i="75"/>
  <c r="JQ87" i="75"/>
  <c r="JR87" i="75"/>
  <c r="KI76" i="75"/>
  <c r="KJ76" i="75" s="1"/>
  <c r="KH76" i="75"/>
  <c r="JI87" i="75"/>
  <c r="JM87" i="75" s="1"/>
  <c r="KC73" i="75"/>
  <c r="JZ70" i="75"/>
  <c r="KI70" i="75"/>
  <c r="KJ70" i="75" s="1"/>
  <c r="KH70" i="75"/>
  <c r="KD15" i="75"/>
  <c r="KC15" i="75"/>
  <c r="KA72" i="75"/>
  <c r="KB72" i="75" s="1"/>
  <c r="KI74" i="75"/>
  <c r="KJ74" i="75" s="1"/>
  <c r="KH74" i="75"/>
  <c r="JZ74" i="75"/>
  <c r="KC71" i="75"/>
  <c r="KD71" i="75"/>
  <c r="JW43" i="75"/>
  <c r="JW42" i="75"/>
  <c r="JW44" i="75"/>
  <c r="JW40" i="75"/>
  <c r="JW37" i="75"/>
  <c r="JW38" i="75"/>
  <c r="JW39" i="75"/>
  <c r="JW41" i="75"/>
  <c r="JW46" i="75"/>
  <c r="JW45" i="75"/>
  <c r="JF58" i="75"/>
  <c r="JF60" i="75"/>
  <c r="JI51" i="75"/>
  <c r="JF57" i="75"/>
  <c r="JF59" i="75"/>
  <c r="KC9" i="75"/>
  <c r="KD9" i="75"/>
  <c r="KA69" i="75"/>
  <c r="KB69" i="75" s="1"/>
  <c r="KI73" i="75"/>
  <c r="KJ73" i="75" s="1"/>
  <c r="KH73" i="75"/>
  <c r="JH89" i="75"/>
  <c r="JL89" i="75" s="1"/>
  <c r="JP89" i="75"/>
  <c r="JS89" i="75" s="1"/>
  <c r="KD11" i="75"/>
  <c r="KI75" i="75"/>
  <c r="KJ75" i="75" s="1"/>
  <c r="KH75" i="75"/>
  <c r="KD16" i="75"/>
  <c r="KB17" i="75"/>
  <c r="KD7" i="75"/>
  <c r="KC7" i="75"/>
  <c r="KC17" i="75" s="1"/>
  <c r="JV18" i="75" s="1"/>
  <c r="KI69" i="75"/>
  <c r="KJ69" i="75" s="1"/>
  <c r="KH69" i="75"/>
  <c r="KH17" i="75"/>
  <c r="KA76" i="75"/>
  <c r="KB76" i="75" s="1"/>
  <c r="KA74" i="75"/>
  <c r="KB74" i="75" s="1"/>
  <c r="KI71" i="75"/>
  <c r="KJ71" i="75" s="1"/>
  <c r="KH71" i="75"/>
  <c r="JR89" i="75"/>
  <c r="JQ89" i="75"/>
  <c r="JQ88" i="75"/>
  <c r="JS88" i="75"/>
  <c r="KA68" i="75"/>
  <c r="KB68" i="75" s="1"/>
  <c r="KI68" i="75"/>
  <c r="KJ68" i="75" s="1"/>
  <c r="KH68" i="75"/>
  <c r="JZ69" i="75"/>
  <c r="KA81" i="75"/>
  <c r="KI67" i="75"/>
  <c r="KJ67" i="75" s="1"/>
  <c r="KH67" i="75"/>
  <c r="KC13" i="75"/>
  <c r="KD13" i="75"/>
  <c r="JZ73" i="75"/>
  <c r="KD14" i="75"/>
  <c r="KC14" i="75"/>
  <c r="KA70" i="75"/>
  <c r="KB70" i="75" s="1"/>
  <c r="KC67" i="75"/>
  <c r="KH72" i="75"/>
  <c r="KI72" i="75"/>
  <c r="KJ72" i="75" s="1"/>
  <c r="KA75" i="75"/>
  <c r="KB75" i="75" s="1"/>
  <c r="JL45" i="68"/>
  <c r="JV77" i="68"/>
  <c r="JO75" i="68"/>
  <c r="JO73" i="68"/>
  <c r="JO76" i="68"/>
  <c r="JR45" i="68"/>
  <c r="JS45" i="68" s="1"/>
  <c r="JQ45" i="68"/>
  <c r="JR38" i="68"/>
  <c r="JS38" i="68" s="1"/>
  <c r="JQ38" i="68"/>
  <c r="IZ58" i="68"/>
  <c r="JA58" i="68"/>
  <c r="JB58" i="68"/>
  <c r="JO72" i="68"/>
  <c r="JR39" i="68"/>
  <c r="JS39" i="68" s="1"/>
  <c r="JQ39" i="68"/>
  <c r="IZ59" i="68"/>
  <c r="JB59" i="68"/>
  <c r="JJ43" i="68"/>
  <c r="JK43" i="68" s="1"/>
  <c r="JL42" i="68"/>
  <c r="JM42" i="68"/>
  <c r="IR60" i="68"/>
  <c r="IV60" i="68" s="1"/>
  <c r="JL38" i="68"/>
  <c r="JL44" i="68"/>
  <c r="JK81" i="68"/>
  <c r="JL81" i="68"/>
  <c r="JI46" i="68"/>
  <c r="JR46" i="68"/>
  <c r="JS46" i="68" s="1"/>
  <c r="JQ46" i="68"/>
  <c r="JI45" i="68"/>
  <c r="JM45" i="68" s="1"/>
  <c r="IQ57" i="68"/>
  <c r="IU57" i="68" s="1"/>
  <c r="JO10" i="68"/>
  <c r="JO9" i="68"/>
  <c r="JO13" i="68"/>
  <c r="JO11" i="68"/>
  <c r="JO12" i="68"/>
  <c r="JO8" i="68"/>
  <c r="JO7" i="68"/>
  <c r="JO15" i="68"/>
  <c r="JO14" i="68"/>
  <c r="JO16" i="68"/>
  <c r="JO67" i="68"/>
  <c r="JL77" i="68"/>
  <c r="JE78" i="68" s="1"/>
  <c r="JM37" i="68"/>
  <c r="JL37" i="68"/>
  <c r="IQ58" i="68"/>
  <c r="IU58" i="68" s="1"/>
  <c r="JO70" i="68"/>
  <c r="JI44" i="68"/>
  <c r="JM44" i="68" s="1"/>
  <c r="JR44" i="68"/>
  <c r="JS44" i="68" s="1"/>
  <c r="JQ44" i="68"/>
  <c r="JL41" i="68"/>
  <c r="IR59" i="68"/>
  <c r="IV59" i="68" s="1"/>
  <c r="JJ40" i="68"/>
  <c r="JK40" i="68" s="1"/>
  <c r="JL39" i="68"/>
  <c r="JI43" i="68"/>
  <c r="JR43" i="68"/>
  <c r="JS43" i="68" s="1"/>
  <c r="JQ43" i="68"/>
  <c r="JA60" i="68"/>
  <c r="IZ60" i="68"/>
  <c r="JB60" i="68"/>
  <c r="JJ46" i="68"/>
  <c r="JK46" i="68" s="1"/>
  <c r="IZ57" i="68"/>
  <c r="JA57" i="68"/>
  <c r="IR57" i="68"/>
  <c r="IV57" i="68" s="1"/>
  <c r="JI38" i="68"/>
  <c r="JI37" i="68"/>
  <c r="JJ51" i="68"/>
  <c r="JR37" i="68"/>
  <c r="JS37" i="68" s="1"/>
  <c r="JQ37" i="68"/>
  <c r="JN15" i="68"/>
  <c r="JN11" i="68"/>
  <c r="JP13" i="68"/>
  <c r="JP14" i="68"/>
  <c r="JN12" i="68"/>
  <c r="JP8" i="68"/>
  <c r="JN9" i="68"/>
  <c r="JP11" i="68"/>
  <c r="JN13" i="68"/>
  <c r="JN14" i="68"/>
  <c r="JP9" i="68"/>
  <c r="JP15" i="68"/>
  <c r="JN8" i="68"/>
  <c r="JP12" i="68"/>
  <c r="JN10" i="68"/>
  <c r="JN16" i="68"/>
  <c r="JP7" i="68"/>
  <c r="JP16" i="68"/>
  <c r="JN7" i="68"/>
  <c r="JP10" i="68"/>
  <c r="JI39" i="68"/>
  <c r="JM39" i="68" s="1"/>
  <c r="JI41" i="68"/>
  <c r="JM41" i="68" s="1"/>
  <c r="JR41" i="68"/>
  <c r="JS41" i="68" s="1"/>
  <c r="JQ41" i="68"/>
  <c r="IQ59" i="68"/>
  <c r="IU59" i="68" s="1"/>
  <c r="JQ40" i="68"/>
  <c r="JR40" i="68"/>
  <c r="JS40" i="68" s="1"/>
  <c r="JR42" i="68"/>
  <c r="JS42" i="68" s="1"/>
  <c r="JQ42" i="68"/>
  <c r="JO69" i="68"/>
  <c r="JO68" i="68"/>
  <c r="JO71" i="68"/>
  <c r="JP69" i="74"/>
  <c r="JP72" i="74"/>
  <c r="JP70" i="74"/>
  <c r="JN77" i="74"/>
  <c r="JF81" i="74" s="1"/>
  <c r="JG81" i="74" s="1"/>
  <c r="JP71" i="74"/>
  <c r="JP74" i="74"/>
  <c r="JP73" i="74"/>
  <c r="JP76" i="74"/>
  <c r="JV77" i="74"/>
  <c r="JO72" i="74"/>
  <c r="JO73" i="74"/>
  <c r="JO68" i="74"/>
  <c r="JO74" i="74"/>
  <c r="JO71" i="74"/>
  <c r="JO75" i="74"/>
  <c r="JO67" i="74"/>
  <c r="JO70" i="74"/>
  <c r="JO76" i="74"/>
  <c r="JO69" i="74"/>
  <c r="JP67" i="74"/>
  <c r="JP68" i="74"/>
  <c r="JV47" i="74"/>
  <c r="JO41" i="74"/>
  <c r="JO46" i="74"/>
  <c r="JO38" i="74"/>
  <c r="JO43" i="74"/>
  <c r="JO40" i="74"/>
  <c r="JO42" i="74"/>
  <c r="JO39" i="74"/>
  <c r="JO37" i="74"/>
  <c r="JO45" i="74"/>
  <c r="JO44" i="74"/>
  <c r="JP46" i="74"/>
  <c r="JN41" i="74"/>
  <c r="JN43" i="74"/>
  <c r="JP41" i="74"/>
  <c r="JP43" i="74"/>
  <c r="JN46" i="74"/>
  <c r="JN40" i="74"/>
  <c r="JP40" i="74"/>
  <c r="JN44" i="74"/>
  <c r="JN42" i="74"/>
  <c r="JP39" i="74"/>
  <c r="JP37" i="74"/>
  <c r="JN45" i="74"/>
  <c r="JP45" i="74"/>
  <c r="JN38" i="74"/>
  <c r="JP42" i="74"/>
  <c r="JN39" i="74"/>
  <c r="JN37" i="74"/>
  <c r="JP38" i="74"/>
  <c r="JP44" i="74"/>
  <c r="JL96" i="68" l="1"/>
  <c r="JK106" i="68"/>
  <c r="JL97" i="68"/>
  <c r="JM97" i="68"/>
  <c r="JL103" i="68"/>
  <c r="JL105" i="68"/>
  <c r="JM96" i="68"/>
  <c r="JL101" i="68"/>
  <c r="JQ106" i="68"/>
  <c r="JM104" i="68"/>
  <c r="JL102" i="68"/>
  <c r="JL100" i="68"/>
  <c r="JN102" i="74"/>
  <c r="JN103" i="74"/>
  <c r="JN98" i="74"/>
  <c r="JN99" i="74"/>
  <c r="JN100" i="74"/>
  <c r="JN96" i="74"/>
  <c r="JN105" i="74"/>
  <c r="JN101" i="74"/>
  <c r="JN97" i="74"/>
  <c r="JN104" i="74"/>
  <c r="JP97" i="74"/>
  <c r="JO100" i="74"/>
  <c r="JV106" i="74"/>
  <c r="JP99" i="74"/>
  <c r="JP105" i="74"/>
  <c r="JO102" i="74"/>
  <c r="JO104" i="74"/>
  <c r="JP100" i="74"/>
  <c r="JO101" i="74"/>
  <c r="JP96" i="74"/>
  <c r="JO105" i="74"/>
  <c r="JP102" i="74"/>
  <c r="JO99" i="74"/>
  <c r="JP103" i="74"/>
  <c r="JO96" i="74"/>
  <c r="JP101" i="74"/>
  <c r="JP104" i="74"/>
  <c r="JO98" i="74"/>
  <c r="JO103" i="74"/>
  <c r="JP98" i="74"/>
  <c r="JO97" i="74"/>
  <c r="JL102" i="75"/>
  <c r="JM102" i="75"/>
  <c r="JQ106" i="75"/>
  <c r="JM100" i="75"/>
  <c r="JL100" i="75"/>
  <c r="JA116" i="75"/>
  <c r="JM103" i="75"/>
  <c r="JL103" i="75"/>
  <c r="JL104" i="75"/>
  <c r="JM104" i="75"/>
  <c r="JL96" i="75"/>
  <c r="JK106" i="75"/>
  <c r="JM96" i="75"/>
  <c r="JA117" i="75"/>
  <c r="JB117" i="75"/>
  <c r="KD67" i="75"/>
  <c r="JP17" i="74"/>
  <c r="JO17" i="74"/>
  <c r="JN17" i="74"/>
  <c r="JF21" i="74" s="1"/>
  <c r="KD73" i="75"/>
  <c r="JH90" i="75"/>
  <c r="JL90" i="75" s="1"/>
  <c r="JP90" i="75"/>
  <c r="KE8" i="75"/>
  <c r="KE10" i="75"/>
  <c r="KE11" i="75"/>
  <c r="KE16" i="75"/>
  <c r="KE13" i="75"/>
  <c r="KE9" i="75"/>
  <c r="KE7" i="75"/>
  <c r="KE12" i="75"/>
  <c r="KE15" i="75"/>
  <c r="KE14" i="75"/>
  <c r="KG9" i="75"/>
  <c r="KD76" i="75"/>
  <c r="KC76" i="75"/>
  <c r="KD17" i="75"/>
  <c r="JZ18" i="75" s="1"/>
  <c r="KG16" i="75" s="1"/>
  <c r="JK60" i="75"/>
  <c r="JG60" i="75"/>
  <c r="JH60" i="75" s="1"/>
  <c r="JL60" i="75" s="1"/>
  <c r="JO60" i="75"/>
  <c r="JX41" i="75"/>
  <c r="JY41" i="75"/>
  <c r="KA41" i="75" s="1"/>
  <c r="KB41" i="75" s="1"/>
  <c r="JX40" i="75"/>
  <c r="JY40" i="75"/>
  <c r="KA40" i="75" s="1"/>
  <c r="KB40" i="75" s="1"/>
  <c r="JZ40" i="75"/>
  <c r="KC75" i="75"/>
  <c r="KD75" i="75"/>
  <c r="KB21" i="75"/>
  <c r="KC21" i="75"/>
  <c r="JK59" i="75"/>
  <c r="JH59" i="75"/>
  <c r="JL59" i="75" s="1"/>
  <c r="JG59" i="75"/>
  <c r="JP59" i="75" s="1"/>
  <c r="JS59" i="75" s="1"/>
  <c r="JO59" i="75"/>
  <c r="JI58" i="75"/>
  <c r="JM58" i="75" s="1"/>
  <c r="JH58" i="75"/>
  <c r="JL58" i="75" s="1"/>
  <c r="JK58" i="75"/>
  <c r="JG58" i="75"/>
  <c r="JP58" i="75" s="1"/>
  <c r="JO58" i="75"/>
  <c r="JY39" i="75"/>
  <c r="KA39" i="75" s="1"/>
  <c r="KB39" i="75" s="1"/>
  <c r="JX39" i="75"/>
  <c r="JZ39" i="75" s="1"/>
  <c r="JX44" i="75"/>
  <c r="JY44" i="75"/>
  <c r="KA44" i="75" s="1"/>
  <c r="KB44" i="75" s="1"/>
  <c r="KC72" i="75"/>
  <c r="KD72" i="75"/>
  <c r="JK57" i="75"/>
  <c r="JI57" i="75"/>
  <c r="JM57" i="75" s="1"/>
  <c r="JG57" i="75"/>
  <c r="JO57" i="75"/>
  <c r="JY45" i="75"/>
  <c r="KA45" i="75" s="1"/>
  <c r="KB45" i="75" s="1"/>
  <c r="JX45" i="75"/>
  <c r="JZ45" i="75" s="1"/>
  <c r="JX38" i="75"/>
  <c r="JY38" i="75"/>
  <c r="KA38" i="75" s="1"/>
  <c r="KB38" i="75" s="1"/>
  <c r="JX42" i="75"/>
  <c r="JY42" i="75"/>
  <c r="KA42" i="75" s="1"/>
  <c r="KB42" i="75" s="1"/>
  <c r="KD68" i="75"/>
  <c r="KC68" i="75"/>
  <c r="KD70" i="75"/>
  <c r="KC70" i="75"/>
  <c r="KB77" i="75"/>
  <c r="KH77" i="75"/>
  <c r="KC74" i="75"/>
  <c r="KD74" i="75"/>
  <c r="KD69" i="75"/>
  <c r="KC69" i="75"/>
  <c r="JX46" i="75"/>
  <c r="JY46" i="75"/>
  <c r="KA46" i="75" s="1"/>
  <c r="KB46" i="75" s="1"/>
  <c r="JZ46" i="75"/>
  <c r="JY37" i="75"/>
  <c r="JX37" i="75"/>
  <c r="JZ37" i="75"/>
  <c r="JX43" i="75"/>
  <c r="JY43" i="75"/>
  <c r="JM46" i="68"/>
  <c r="JL46" i="68"/>
  <c r="JN17" i="68"/>
  <c r="JF21" i="68" s="1"/>
  <c r="JN67" i="68"/>
  <c r="JN71" i="68"/>
  <c r="JN72" i="68"/>
  <c r="JP70" i="68"/>
  <c r="JN76" i="68"/>
  <c r="JP73" i="68"/>
  <c r="JP72" i="68"/>
  <c r="JP75" i="68"/>
  <c r="JP76" i="68"/>
  <c r="JN75" i="68"/>
  <c r="JN70" i="68"/>
  <c r="JN73" i="68"/>
  <c r="JP67" i="68"/>
  <c r="JN74" i="68"/>
  <c r="JP74" i="68"/>
  <c r="JP69" i="68"/>
  <c r="JN68" i="68"/>
  <c r="JP68" i="68"/>
  <c r="JN69" i="68"/>
  <c r="JM38" i="68"/>
  <c r="JO77" i="68"/>
  <c r="JO17" i="68"/>
  <c r="JM43" i="68"/>
  <c r="JL43" i="68"/>
  <c r="JP17" i="68"/>
  <c r="JD21" i="68" s="1"/>
  <c r="JO39" i="68"/>
  <c r="JL40" i="68"/>
  <c r="JL47" i="68" s="1"/>
  <c r="JE48" i="68" s="1"/>
  <c r="JM40" i="68"/>
  <c r="JK47" i="68"/>
  <c r="JO44" i="68"/>
  <c r="JP71" i="68"/>
  <c r="JQ47" i="68"/>
  <c r="JM47" i="68"/>
  <c r="JI48" i="68" s="1"/>
  <c r="JP47" i="74"/>
  <c r="JD51" i="74" s="1"/>
  <c r="JO77" i="74"/>
  <c r="JN47" i="74"/>
  <c r="JF51" i="74" s="1"/>
  <c r="JO47" i="74"/>
  <c r="JP77" i="74"/>
  <c r="JD81" i="74" s="1"/>
  <c r="JL106" i="75" l="1"/>
  <c r="JE107" i="75" s="1"/>
  <c r="JN102" i="75" s="1"/>
  <c r="JK110" i="68"/>
  <c r="JL110" i="68"/>
  <c r="JM106" i="68"/>
  <c r="JI107" i="68" s="1"/>
  <c r="JL106" i="68"/>
  <c r="JE107" i="68" s="1"/>
  <c r="JP106" i="74"/>
  <c r="JN106" i="74"/>
  <c r="JF110" i="74" s="1"/>
  <c r="JO106" i="74"/>
  <c r="JN101" i="75"/>
  <c r="JL110" i="75"/>
  <c r="JK110" i="75"/>
  <c r="JN105" i="75"/>
  <c r="JM106" i="75"/>
  <c r="JI107" i="75" s="1"/>
  <c r="JG21" i="74"/>
  <c r="JD21" i="74"/>
  <c r="KD77" i="75"/>
  <c r="JZ78" i="75" s="1"/>
  <c r="KF70" i="75" s="1"/>
  <c r="KC77" i="75"/>
  <c r="JV78" i="75" s="1"/>
  <c r="KE71" i="75" s="1"/>
  <c r="JS90" i="75"/>
  <c r="JR90" i="75"/>
  <c r="KG74" i="75"/>
  <c r="KC41" i="75"/>
  <c r="KG10" i="75"/>
  <c r="KC40" i="75"/>
  <c r="KD40" i="75"/>
  <c r="KI41" i="75"/>
  <c r="KJ41" i="75" s="1"/>
  <c r="KH41" i="75"/>
  <c r="KG14" i="75"/>
  <c r="KG13" i="75"/>
  <c r="KI43" i="75"/>
  <c r="KJ43" i="75" s="1"/>
  <c r="KH43" i="75"/>
  <c r="KC46" i="75"/>
  <c r="KD46" i="75"/>
  <c r="KB81" i="75"/>
  <c r="KC81" i="75"/>
  <c r="KC42" i="75"/>
  <c r="KC38" i="75"/>
  <c r="KD45" i="75"/>
  <c r="KC45" i="75"/>
  <c r="KM77" i="75"/>
  <c r="KF71" i="75"/>
  <c r="KF67" i="75"/>
  <c r="KC44" i="75"/>
  <c r="KC39" i="75"/>
  <c r="KD39" i="75"/>
  <c r="JZ43" i="75"/>
  <c r="KI37" i="75"/>
  <c r="KJ37" i="75" s="1"/>
  <c r="KA51" i="75"/>
  <c r="KH37" i="75"/>
  <c r="KH46" i="75"/>
  <c r="KI46" i="75"/>
  <c r="KJ46" i="75" s="1"/>
  <c r="KI42" i="75"/>
  <c r="KJ42" i="75" s="1"/>
  <c r="KH42" i="75"/>
  <c r="KH38" i="75"/>
  <c r="KI38" i="75"/>
  <c r="KJ38" i="75" s="1"/>
  <c r="JR57" i="75"/>
  <c r="JQ57" i="75"/>
  <c r="KF73" i="75"/>
  <c r="KH44" i="75"/>
  <c r="KI44" i="75"/>
  <c r="KJ44" i="75" s="1"/>
  <c r="JS58" i="75"/>
  <c r="JQ58" i="75"/>
  <c r="JR58" i="75"/>
  <c r="KA43" i="75"/>
  <c r="KB43" i="75" s="1"/>
  <c r="KA37" i="75"/>
  <c r="KB37" i="75" s="1"/>
  <c r="KD37" i="75" s="1"/>
  <c r="KF69" i="75"/>
  <c r="JZ42" i="75"/>
  <c r="KD42" i="75" s="1"/>
  <c r="JH57" i="75"/>
  <c r="JL57" i="75" s="1"/>
  <c r="JP57" i="75"/>
  <c r="JS57" i="75" s="1"/>
  <c r="JQ59" i="75"/>
  <c r="JR59" i="75"/>
  <c r="JI59" i="75"/>
  <c r="JM59" i="75" s="1"/>
  <c r="KI40" i="75"/>
  <c r="KJ40" i="75" s="1"/>
  <c r="KH40" i="75"/>
  <c r="JQ60" i="75"/>
  <c r="KF8" i="75"/>
  <c r="KF16" i="75"/>
  <c r="KF14" i="75"/>
  <c r="KF7" i="75"/>
  <c r="KF11" i="75"/>
  <c r="KF12" i="75"/>
  <c r="KF9" i="75"/>
  <c r="KF13" i="75"/>
  <c r="KF15" i="75"/>
  <c r="KF10" i="75"/>
  <c r="KG7" i="75"/>
  <c r="KE17" i="75"/>
  <c r="JW21" i="75" s="1"/>
  <c r="JX21" i="75" s="1"/>
  <c r="KG15" i="75"/>
  <c r="KG11" i="75"/>
  <c r="KF68" i="75"/>
  <c r="JZ38" i="75"/>
  <c r="KD38" i="75" s="1"/>
  <c r="KI45" i="75"/>
  <c r="KJ45" i="75" s="1"/>
  <c r="KH45" i="75"/>
  <c r="KF72" i="75"/>
  <c r="JZ44" i="75"/>
  <c r="KD44" i="75" s="1"/>
  <c r="KI39" i="75"/>
  <c r="KJ39" i="75" s="1"/>
  <c r="KH39" i="75"/>
  <c r="JZ41" i="75"/>
  <c r="KD41" i="75" s="1"/>
  <c r="JI60" i="75"/>
  <c r="JM60" i="75" s="1"/>
  <c r="JP60" i="75"/>
  <c r="JS60" i="75" s="1"/>
  <c r="KG12" i="75"/>
  <c r="KG8" i="75"/>
  <c r="JN45" i="68"/>
  <c r="JN38" i="68"/>
  <c r="JP42" i="68"/>
  <c r="JP38" i="68"/>
  <c r="JN37" i="68"/>
  <c r="JN41" i="68"/>
  <c r="JP41" i="68"/>
  <c r="JP45" i="68"/>
  <c r="JN44" i="68"/>
  <c r="JN42" i="68"/>
  <c r="JP44" i="68"/>
  <c r="JP37" i="68"/>
  <c r="JP39" i="68"/>
  <c r="JN39" i="68"/>
  <c r="JP46" i="68"/>
  <c r="JP40" i="68"/>
  <c r="JP43" i="68"/>
  <c r="JN40" i="68"/>
  <c r="JN46" i="68"/>
  <c r="JN43" i="68"/>
  <c r="JV47" i="68"/>
  <c r="JO37" i="68"/>
  <c r="JO42" i="68"/>
  <c r="JO45" i="68"/>
  <c r="JO41" i="68"/>
  <c r="JL51" i="68"/>
  <c r="JK51" i="68"/>
  <c r="JO40" i="68"/>
  <c r="JO43" i="68"/>
  <c r="JG21" i="68"/>
  <c r="JM21" i="68"/>
  <c r="JO46" i="68"/>
  <c r="JH21" i="68"/>
  <c r="JO81" i="68"/>
  <c r="JP81" i="68" s="1"/>
  <c r="JE21" i="68"/>
  <c r="JN77" i="68"/>
  <c r="JF81" i="68" s="1"/>
  <c r="JP77" i="68"/>
  <c r="JD81" i="68" s="1"/>
  <c r="JO38" i="68"/>
  <c r="JG51" i="74"/>
  <c r="JM51" i="74"/>
  <c r="JH81" i="74"/>
  <c r="JO81" i="74"/>
  <c r="JP81" i="74" s="1"/>
  <c r="JE81" i="74"/>
  <c r="JM81" i="74"/>
  <c r="JG110" i="74"/>
  <c r="JH51" i="74"/>
  <c r="JO51" i="74"/>
  <c r="JP51" i="74" s="1"/>
  <c r="JE51" i="74"/>
  <c r="JD110" i="74" l="1"/>
  <c r="JE110" i="74" s="1"/>
  <c r="KE68" i="75"/>
  <c r="JN97" i="75"/>
  <c r="JN99" i="75"/>
  <c r="JN100" i="75"/>
  <c r="JN96" i="75"/>
  <c r="JN98" i="75"/>
  <c r="JN104" i="75"/>
  <c r="JN103" i="75"/>
  <c r="KE70" i="75"/>
  <c r="JN98" i="68"/>
  <c r="JN104" i="68"/>
  <c r="JN99" i="68"/>
  <c r="JN96" i="68"/>
  <c r="JN101" i="68"/>
  <c r="JN103" i="68"/>
  <c r="JN105" i="68"/>
  <c r="JN97" i="68"/>
  <c r="JN102" i="68"/>
  <c r="JN100" i="68"/>
  <c r="JV106" i="68"/>
  <c r="JO99" i="68"/>
  <c r="JP99" i="68"/>
  <c r="JO104" i="68"/>
  <c r="JO98" i="68"/>
  <c r="JO103" i="68"/>
  <c r="JP105" i="68"/>
  <c r="JP104" i="68"/>
  <c r="JP96" i="68"/>
  <c r="JO97" i="68"/>
  <c r="JP98" i="68"/>
  <c r="JP101" i="68"/>
  <c r="JO96" i="68"/>
  <c r="JP97" i="68"/>
  <c r="JO101" i="68"/>
  <c r="JO102" i="68"/>
  <c r="JP100" i="68"/>
  <c r="JP103" i="68"/>
  <c r="JO105" i="68"/>
  <c r="JP102" i="68"/>
  <c r="JO100" i="68"/>
  <c r="KG76" i="75"/>
  <c r="JO105" i="75"/>
  <c r="JO100" i="75"/>
  <c r="JP101" i="75"/>
  <c r="JO103" i="75"/>
  <c r="JV106" i="75"/>
  <c r="JO97" i="75"/>
  <c r="JP98" i="75"/>
  <c r="JP97" i="75"/>
  <c r="JP100" i="75"/>
  <c r="JO99" i="75"/>
  <c r="JP99" i="75"/>
  <c r="JP105" i="75"/>
  <c r="JP103" i="75"/>
  <c r="JP96" i="75"/>
  <c r="JO96" i="75"/>
  <c r="JO98" i="75"/>
  <c r="JO101" i="75"/>
  <c r="JO104" i="75"/>
  <c r="JO102" i="75"/>
  <c r="JP104" i="75"/>
  <c r="JP102" i="75"/>
  <c r="KG72" i="75"/>
  <c r="KF75" i="75"/>
  <c r="KG69" i="75"/>
  <c r="KG67" i="75"/>
  <c r="KF76" i="75"/>
  <c r="KE75" i="75"/>
  <c r="KG70" i="75"/>
  <c r="JH21" i="74"/>
  <c r="JE21" i="74"/>
  <c r="JM21" i="74"/>
  <c r="KE74" i="75"/>
  <c r="KE72" i="75"/>
  <c r="KG73" i="75"/>
  <c r="KF74" i="75"/>
  <c r="KG71" i="75"/>
  <c r="KE73" i="75"/>
  <c r="KE67" i="75"/>
  <c r="KE76" i="75"/>
  <c r="KE69" i="75"/>
  <c r="KG68" i="75"/>
  <c r="KG75" i="75"/>
  <c r="KF17" i="75"/>
  <c r="KG17" i="75"/>
  <c r="JU21" i="75" s="1"/>
  <c r="JR60" i="75"/>
  <c r="KH47" i="75"/>
  <c r="KC37" i="75"/>
  <c r="KD43" i="75"/>
  <c r="KD47" i="75" s="1"/>
  <c r="JZ48" i="75" s="1"/>
  <c r="KC43" i="75"/>
  <c r="KC47" i="75" s="1"/>
  <c r="JV48" i="75" s="1"/>
  <c r="KB47" i="75"/>
  <c r="KD21" i="75"/>
  <c r="JH81" i="68"/>
  <c r="JE81" i="68"/>
  <c r="JP47" i="68"/>
  <c r="JG81" i="68"/>
  <c r="JM81" i="68"/>
  <c r="JW9" i="68"/>
  <c r="JW13" i="68"/>
  <c r="JW12" i="68"/>
  <c r="JW11" i="68"/>
  <c r="JW14" i="68"/>
  <c r="JW7" i="68"/>
  <c r="JW15" i="68"/>
  <c r="JW8" i="68"/>
  <c r="JW10" i="68"/>
  <c r="JW16" i="68"/>
  <c r="JF28" i="68"/>
  <c r="JI21" i="68"/>
  <c r="JF27" i="68"/>
  <c r="JF29" i="68"/>
  <c r="JF30" i="68"/>
  <c r="JO47" i="68"/>
  <c r="JN47" i="68"/>
  <c r="JF51" i="68" s="1"/>
  <c r="JG51" i="68" s="1"/>
  <c r="JW37" i="74"/>
  <c r="JW39" i="74"/>
  <c r="JW41" i="74"/>
  <c r="JW43" i="74"/>
  <c r="JW40" i="74"/>
  <c r="JW38" i="74"/>
  <c r="JW42" i="74"/>
  <c r="JW45" i="74"/>
  <c r="JI51" i="74"/>
  <c r="JF58" i="74"/>
  <c r="JW44" i="74"/>
  <c r="JW46" i="74"/>
  <c r="JF57" i="74"/>
  <c r="JF60" i="74"/>
  <c r="JF59" i="74"/>
  <c r="JW71" i="74"/>
  <c r="JW73" i="74"/>
  <c r="JW69" i="74"/>
  <c r="JW67" i="74"/>
  <c r="JW68" i="74"/>
  <c r="JW70" i="74"/>
  <c r="JW76" i="74"/>
  <c r="JW72" i="74"/>
  <c r="JW74" i="74"/>
  <c r="JW75" i="74"/>
  <c r="JI81" i="74"/>
  <c r="JF88" i="74"/>
  <c r="JF90" i="74"/>
  <c r="JF89" i="74"/>
  <c r="JF87" i="74"/>
  <c r="JW102" i="74" l="1"/>
  <c r="JW104" i="74"/>
  <c r="JF117" i="74"/>
  <c r="JW100" i="74"/>
  <c r="JW103" i="74"/>
  <c r="JF118" i="74"/>
  <c r="JW105" i="74"/>
  <c r="JO110" i="74"/>
  <c r="JP110" i="74" s="1"/>
  <c r="JH110" i="74"/>
  <c r="JM110" i="74"/>
  <c r="KF77" i="75"/>
  <c r="JN106" i="75"/>
  <c r="JF110" i="75" s="1"/>
  <c r="JG110" i="75" s="1"/>
  <c r="JO106" i="68"/>
  <c r="JP106" i="68"/>
  <c r="JN106" i="68"/>
  <c r="JF110" i="68" s="1"/>
  <c r="JW101" i="74"/>
  <c r="JW97" i="74"/>
  <c r="JW98" i="74"/>
  <c r="JW99" i="74"/>
  <c r="JW96" i="74"/>
  <c r="JF116" i="74"/>
  <c r="JK116" i="74" s="1"/>
  <c r="JF119" i="74"/>
  <c r="JI110" i="74"/>
  <c r="JO106" i="75"/>
  <c r="JP106" i="75"/>
  <c r="JD110" i="75" s="1"/>
  <c r="KE77" i="75"/>
  <c r="JW81" i="75" s="1"/>
  <c r="JX81" i="75" s="1"/>
  <c r="JF27" i="74"/>
  <c r="JW7" i="74"/>
  <c r="JW11" i="74"/>
  <c r="JW14" i="74"/>
  <c r="JF29" i="74"/>
  <c r="JW12" i="74"/>
  <c r="JI21" i="74"/>
  <c r="JW15" i="74"/>
  <c r="JF30" i="74"/>
  <c r="JW9" i="74"/>
  <c r="JW13" i="74"/>
  <c r="JF28" i="74"/>
  <c r="JW8" i="74"/>
  <c r="JW16" i="74"/>
  <c r="JW10" i="74"/>
  <c r="KG77" i="75"/>
  <c r="JU81" i="75" s="1"/>
  <c r="KG43" i="75"/>
  <c r="KM47" i="75"/>
  <c r="KF46" i="75"/>
  <c r="KF39" i="75"/>
  <c r="KF40" i="75"/>
  <c r="KF45" i="75"/>
  <c r="KF37" i="75"/>
  <c r="KF41" i="75"/>
  <c r="KF38" i="75"/>
  <c r="KF42" i="75"/>
  <c r="KF43" i="75"/>
  <c r="KF44" i="75"/>
  <c r="KG40" i="75"/>
  <c r="KG45" i="75"/>
  <c r="KE41" i="75"/>
  <c r="KG42" i="75"/>
  <c r="KE38" i="75"/>
  <c r="KE44" i="75"/>
  <c r="KE46" i="75"/>
  <c r="KE42" i="75"/>
  <c r="KG38" i="75"/>
  <c r="KE45" i="75"/>
  <c r="KG39" i="75"/>
  <c r="KG41" i="75"/>
  <c r="KE40" i="75"/>
  <c r="KG46" i="75"/>
  <c r="KG44" i="75"/>
  <c r="KE39" i="75"/>
  <c r="KE43" i="75"/>
  <c r="KG37" i="75"/>
  <c r="KE37" i="75"/>
  <c r="KE47" i="75" s="1"/>
  <c r="JW51" i="75" s="1"/>
  <c r="JX51" i="75" s="1"/>
  <c r="KB51" i="75"/>
  <c r="KC51" i="75"/>
  <c r="JY21" i="75"/>
  <c r="JV21" i="75"/>
  <c r="JK30" i="68"/>
  <c r="JH30" i="68"/>
  <c r="JL30" i="68" s="1"/>
  <c r="JG30" i="68"/>
  <c r="JI30" i="68" s="1"/>
  <c r="JM30" i="68" s="1"/>
  <c r="JK28" i="68"/>
  <c r="JG28" i="68"/>
  <c r="JX15" i="68"/>
  <c r="JY15" i="68"/>
  <c r="JY12" i="68"/>
  <c r="KA12" i="68" s="1"/>
  <c r="KB12" i="68" s="1"/>
  <c r="JX12" i="68"/>
  <c r="JK29" i="68"/>
  <c r="JG29" i="68"/>
  <c r="JY16" i="68"/>
  <c r="KA16" i="68" s="1"/>
  <c r="KB16" i="68" s="1"/>
  <c r="JX16" i="68"/>
  <c r="JX7" i="68"/>
  <c r="JY7" i="68"/>
  <c r="KA7" i="68" s="1"/>
  <c r="KB7" i="68" s="1"/>
  <c r="JX13" i="68"/>
  <c r="JY13" i="68"/>
  <c r="JZ13" i="68"/>
  <c r="JK27" i="68"/>
  <c r="JH27" i="68"/>
  <c r="JL27" i="68" s="1"/>
  <c r="JG27" i="68"/>
  <c r="JY10" i="68"/>
  <c r="JX10" i="68"/>
  <c r="JZ10" i="68" s="1"/>
  <c r="JX14" i="68"/>
  <c r="JY14" i="68"/>
  <c r="KA14" i="68" s="1"/>
  <c r="KB14" i="68" s="1"/>
  <c r="JZ14" i="68"/>
  <c r="JY9" i="68"/>
  <c r="JX9" i="68"/>
  <c r="JD51" i="68"/>
  <c r="JW75" i="68"/>
  <c r="JW76" i="68"/>
  <c r="JW70" i="68"/>
  <c r="JW67" i="68"/>
  <c r="JW71" i="68"/>
  <c r="JW69" i="68"/>
  <c r="JW68" i="68"/>
  <c r="JW73" i="68"/>
  <c r="JW72" i="68"/>
  <c r="JW74" i="68"/>
  <c r="JF90" i="68"/>
  <c r="JF88" i="68"/>
  <c r="JF89" i="68"/>
  <c r="JI81" i="68"/>
  <c r="JF87" i="68"/>
  <c r="JO87" i="68" s="1"/>
  <c r="JX8" i="68"/>
  <c r="JY8" i="68"/>
  <c r="KA8" i="68" s="1"/>
  <c r="KB8" i="68" s="1"/>
  <c r="JX11" i="68"/>
  <c r="JY11" i="68"/>
  <c r="JK117" i="74"/>
  <c r="JO117" i="74"/>
  <c r="JG117" i="74"/>
  <c r="JY74" i="74"/>
  <c r="JX74" i="74"/>
  <c r="JZ74" i="74" s="1"/>
  <c r="JY68" i="74"/>
  <c r="JX68" i="74"/>
  <c r="JX71" i="74"/>
  <c r="JZ71" i="74" s="1"/>
  <c r="JY71" i="74"/>
  <c r="JY46" i="74"/>
  <c r="KA46" i="74" s="1"/>
  <c r="KB46" i="74" s="1"/>
  <c r="JX46" i="74"/>
  <c r="JX45" i="74"/>
  <c r="JZ45" i="74" s="1"/>
  <c r="JY45" i="74"/>
  <c r="JY43" i="74"/>
  <c r="JX43" i="74"/>
  <c r="JY101" i="74"/>
  <c r="JX101" i="74"/>
  <c r="JX98" i="74"/>
  <c r="JY98" i="74"/>
  <c r="JX104" i="74"/>
  <c r="JY104" i="74"/>
  <c r="JG116" i="74"/>
  <c r="JY99" i="74"/>
  <c r="JX99" i="74"/>
  <c r="JX96" i="74"/>
  <c r="JY96" i="74"/>
  <c r="KA96" i="74" s="1"/>
  <c r="KB96" i="74" s="1"/>
  <c r="JK88" i="74"/>
  <c r="JO88" i="74"/>
  <c r="JG88" i="74"/>
  <c r="JY72" i="74"/>
  <c r="JX72" i="74"/>
  <c r="JZ72" i="74" s="1"/>
  <c r="JX67" i="74"/>
  <c r="JY67" i="74"/>
  <c r="KA67" i="74" s="1"/>
  <c r="KB67" i="74" s="1"/>
  <c r="JK59" i="74"/>
  <c r="JO59" i="74"/>
  <c r="JG59" i="74"/>
  <c r="JY44" i="74"/>
  <c r="JX44" i="74"/>
  <c r="JZ44" i="74" s="1"/>
  <c r="JY42" i="74"/>
  <c r="KA42" i="74" s="1"/>
  <c r="KB42" i="74" s="1"/>
  <c r="JX42" i="74"/>
  <c r="JX41" i="74"/>
  <c r="JY41" i="74"/>
  <c r="KA41" i="74" s="1"/>
  <c r="KB41" i="74" s="1"/>
  <c r="JX97" i="74"/>
  <c r="JY97" i="74"/>
  <c r="JK90" i="74"/>
  <c r="JO90" i="74"/>
  <c r="JG90" i="74"/>
  <c r="JK119" i="74"/>
  <c r="JG119" i="74"/>
  <c r="JH119" i="74" s="1"/>
  <c r="JL119" i="74" s="1"/>
  <c r="JO119" i="74"/>
  <c r="JX102" i="74"/>
  <c r="JY102" i="74"/>
  <c r="JK87" i="74"/>
  <c r="JH87" i="74"/>
  <c r="JL87" i="74" s="1"/>
  <c r="JO87" i="74"/>
  <c r="JG87" i="74"/>
  <c r="JX76" i="74"/>
  <c r="JY76" i="74"/>
  <c r="JX69" i="74"/>
  <c r="JY69" i="74"/>
  <c r="KA69" i="74" s="1"/>
  <c r="KB69" i="74" s="1"/>
  <c r="JI60" i="74"/>
  <c r="JM60" i="74" s="1"/>
  <c r="JK60" i="74"/>
  <c r="JO60" i="74"/>
  <c r="JG60" i="74"/>
  <c r="JK58" i="74"/>
  <c r="JH58" i="74"/>
  <c r="JL58" i="74" s="1"/>
  <c r="JO58" i="74"/>
  <c r="JG58" i="74"/>
  <c r="JY38" i="74"/>
  <c r="JX38" i="74"/>
  <c r="JY39" i="74"/>
  <c r="JX39" i="74"/>
  <c r="JK118" i="74"/>
  <c r="JG118" i="74"/>
  <c r="JO118" i="74"/>
  <c r="JX105" i="74"/>
  <c r="JY105" i="74"/>
  <c r="JY103" i="74"/>
  <c r="JX103" i="74"/>
  <c r="JX100" i="74"/>
  <c r="JY100" i="74"/>
  <c r="JK89" i="74"/>
  <c r="JO89" i="74"/>
  <c r="JG89" i="74"/>
  <c r="JX75" i="74"/>
  <c r="JY75" i="74"/>
  <c r="KA75" i="74" s="1"/>
  <c r="KB75" i="74" s="1"/>
  <c r="JY70" i="74"/>
  <c r="JX70" i="74"/>
  <c r="JZ70" i="74" s="1"/>
  <c r="JY73" i="74"/>
  <c r="JX73" i="74"/>
  <c r="JK57" i="74"/>
  <c r="JO57" i="74"/>
  <c r="JG57" i="74"/>
  <c r="JX40" i="74"/>
  <c r="JY40" i="74"/>
  <c r="KA40" i="74" s="1"/>
  <c r="KB40" i="74" s="1"/>
  <c r="JY37" i="74"/>
  <c r="JX37" i="74"/>
  <c r="JZ37" i="74" s="1"/>
  <c r="JO116" i="74" l="1"/>
  <c r="JG110" i="68"/>
  <c r="JD110" i="68"/>
  <c r="JO110" i="75"/>
  <c r="JP110" i="75" s="1"/>
  <c r="JH110" i="75"/>
  <c r="JM110" i="75"/>
  <c r="JE110" i="75"/>
  <c r="JZ105" i="74"/>
  <c r="JI119" i="74"/>
  <c r="JM119" i="74" s="1"/>
  <c r="JZ100" i="74"/>
  <c r="KD81" i="75"/>
  <c r="KF81" i="75"/>
  <c r="KG81" i="75" s="1"/>
  <c r="JY81" i="75"/>
  <c r="JV81" i="75"/>
  <c r="KN76" i="75" s="1"/>
  <c r="JK28" i="74"/>
  <c r="JG28" i="74"/>
  <c r="JH28" i="74" s="1"/>
  <c r="JL28" i="74" s="1"/>
  <c r="JI28" i="74"/>
  <c r="JM28" i="74" s="1"/>
  <c r="JY15" i="74"/>
  <c r="KA15" i="74" s="1"/>
  <c r="KB15" i="74" s="1"/>
  <c r="JX15" i="74"/>
  <c r="JZ15" i="74"/>
  <c r="JY14" i="74"/>
  <c r="KA14" i="74" s="1"/>
  <c r="KB14" i="74" s="1"/>
  <c r="JX14" i="74"/>
  <c r="JZ14" i="74" s="1"/>
  <c r="JP60" i="74"/>
  <c r="JX10" i="74"/>
  <c r="JY10" i="74"/>
  <c r="KA10" i="74" s="1"/>
  <c r="KB10" i="74" s="1"/>
  <c r="JY13" i="74"/>
  <c r="KA13" i="74" s="1"/>
  <c r="KB13" i="74" s="1"/>
  <c r="JX13" i="74"/>
  <c r="JZ13" i="74" s="1"/>
  <c r="JY11" i="74"/>
  <c r="JX11" i="74"/>
  <c r="JX16" i="74"/>
  <c r="JY16" i="74"/>
  <c r="KA16" i="74" s="1"/>
  <c r="KB16" i="74" s="1"/>
  <c r="JX9" i="74"/>
  <c r="JY9" i="74"/>
  <c r="JZ9" i="74"/>
  <c r="JY12" i="74"/>
  <c r="KA12" i="74" s="1"/>
  <c r="KB12" i="74" s="1"/>
  <c r="JX12" i="74"/>
  <c r="JZ12" i="74" s="1"/>
  <c r="KD12" i="74" s="1"/>
  <c r="JX7" i="74"/>
  <c r="JY7" i="74"/>
  <c r="KA7" i="74" s="1"/>
  <c r="KB7" i="74" s="1"/>
  <c r="JP58" i="74"/>
  <c r="JP116" i="74"/>
  <c r="JR116" i="74" s="1"/>
  <c r="JP88" i="74"/>
  <c r="JP117" i="74"/>
  <c r="JY8" i="74"/>
  <c r="KA8" i="74" s="1"/>
  <c r="KB8" i="74" s="1"/>
  <c r="JX8" i="74"/>
  <c r="JZ8" i="74"/>
  <c r="KD8" i="74" s="1"/>
  <c r="JK30" i="74"/>
  <c r="JG30" i="74"/>
  <c r="JH30" i="74" s="1"/>
  <c r="JL30" i="74" s="1"/>
  <c r="JI30" i="74"/>
  <c r="JM30" i="74" s="1"/>
  <c r="JG29" i="74"/>
  <c r="JI29" i="74" s="1"/>
  <c r="JM29" i="74" s="1"/>
  <c r="JK29" i="74"/>
  <c r="JH29" i="74"/>
  <c r="JL29" i="74" s="1"/>
  <c r="JK27" i="74"/>
  <c r="JG27" i="74"/>
  <c r="JP57" i="74" s="1"/>
  <c r="JH27" i="74"/>
  <c r="JL27" i="74" s="1"/>
  <c r="JI27" i="74"/>
  <c r="JM27" i="74" s="1"/>
  <c r="JZ103" i="74"/>
  <c r="JZ102" i="74"/>
  <c r="KA99" i="74"/>
  <c r="KB99" i="74" s="1"/>
  <c r="JZ99" i="74"/>
  <c r="JI116" i="74"/>
  <c r="JM116" i="74" s="1"/>
  <c r="JH116" i="74"/>
  <c r="JL116" i="74" s="1"/>
  <c r="JI117" i="74"/>
  <c r="JM117" i="74" s="1"/>
  <c r="JH118" i="74"/>
  <c r="JL118" i="74" s="1"/>
  <c r="JZ97" i="74"/>
  <c r="KF47" i="75"/>
  <c r="KG47" i="75"/>
  <c r="JU51" i="75" s="1"/>
  <c r="KN15" i="75"/>
  <c r="KN10" i="75"/>
  <c r="KN14" i="75"/>
  <c r="KN11" i="75"/>
  <c r="KN7" i="75"/>
  <c r="KN12" i="75"/>
  <c r="KN9" i="75"/>
  <c r="KN16" i="75"/>
  <c r="KN8" i="75"/>
  <c r="KN13" i="75"/>
  <c r="JW29" i="75"/>
  <c r="JW27" i="75"/>
  <c r="JZ21" i="75"/>
  <c r="JW28" i="75"/>
  <c r="JW30" i="75"/>
  <c r="KD51" i="75"/>
  <c r="KN75" i="75"/>
  <c r="KN70" i="75"/>
  <c r="KN72" i="75"/>
  <c r="KN74" i="75"/>
  <c r="JZ81" i="75"/>
  <c r="JW90" i="75"/>
  <c r="JQ87" i="68"/>
  <c r="KI8" i="68"/>
  <c r="KJ8" i="68" s="1"/>
  <c r="KH8" i="68"/>
  <c r="JK90" i="68"/>
  <c r="JG90" i="68"/>
  <c r="JH90" i="68" s="1"/>
  <c r="JL90" i="68" s="1"/>
  <c r="JX68" i="68"/>
  <c r="JY68" i="68"/>
  <c r="KA68" i="68" s="1"/>
  <c r="KB68" i="68" s="1"/>
  <c r="JZ68" i="68"/>
  <c r="KI9" i="68"/>
  <c r="KJ9" i="68" s="1"/>
  <c r="KH9" i="68"/>
  <c r="KC7" i="68"/>
  <c r="JI28" i="68"/>
  <c r="JM28" i="68" s="1"/>
  <c r="JZ11" i="68"/>
  <c r="KI11" i="68"/>
  <c r="KJ11" i="68" s="1"/>
  <c r="KH11" i="68"/>
  <c r="JK89" i="68"/>
  <c r="JG89" i="68"/>
  <c r="JP89" i="68" s="1"/>
  <c r="JX72" i="68"/>
  <c r="JY72" i="68"/>
  <c r="KA72" i="68" s="1"/>
  <c r="KB72" i="68" s="1"/>
  <c r="JY71" i="68"/>
  <c r="KA71" i="68" s="1"/>
  <c r="KB71" i="68" s="1"/>
  <c r="JX71" i="68"/>
  <c r="JY75" i="68"/>
  <c r="JX75" i="68"/>
  <c r="KA9" i="68"/>
  <c r="KB9" i="68" s="1"/>
  <c r="KB17" i="68" s="1"/>
  <c r="KH13" i="68"/>
  <c r="KI13" i="68"/>
  <c r="KJ13" i="68" s="1"/>
  <c r="JZ16" i="68"/>
  <c r="KI16" i="68"/>
  <c r="KJ16" i="68" s="1"/>
  <c r="KH16" i="68"/>
  <c r="JI29" i="68"/>
  <c r="JM29" i="68" s="1"/>
  <c r="JO89" i="68"/>
  <c r="KA15" i="68"/>
  <c r="KB15" i="68" s="1"/>
  <c r="JZ7" i="68"/>
  <c r="KC16" i="68"/>
  <c r="KD16" i="68"/>
  <c r="JH29" i="68"/>
  <c r="JL29" i="68" s="1"/>
  <c r="JZ12" i="68"/>
  <c r="KD12" i="68" s="1"/>
  <c r="KI12" i="68"/>
  <c r="KJ12" i="68" s="1"/>
  <c r="KH12" i="68"/>
  <c r="KH15" i="68"/>
  <c r="KI15" i="68"/>
  <c r="KJ15" i="68" s="1"/>
  <c r="JH28" i="68"/>
  <c r="JL28" i="68" s="1"/>
  <c r="JO90" i="68"/>
  <c r="KD14" i="68"/>
  <c r="KC14" i="68"/>
  <c r="KD8" i="68"/>
  <c r="KC8" i="68"/>
  <c r="JO88" i="68"/>
  <c r="JK88" i="68"/>
  <c r="JH88" i="68"/>
  <c r="JL88" i="68" s="1"/>
  <c r="JG88" i="68"/>
  <c r="JP88" i="68" s="1"/>
  <c r="JY73" i="68"/>
  <c r="JX73" i="68"/>
  <c r="JY67" i="68"/>
  <c r="KA67" i="68" s="1"/>
  <c r="KB67" i="68" s="1"/>
  <c r="JX67" i="68"/>
  <c r="JZ67" i="68"/>
  <c r="JH51" i="68"/>
  <c r="JO51" i="68"/>
  <c r="JP51" i="68" s="1"/>
  <c r="JE51" i="68"/>
  <c r="JM51" i="68"/>
  <c r="KI10" i="68"/>
  <c r="KJ10" i="68" s="1"/>
  <c r="KH10" i="68"/>
  <c r="JK87" i="68"/>
  <c r="JH87" i="68"/>
  <c r="JL87" i="68" s="1"/>
  <c r="JG87" i="68"/>
  <c r="JI87" i="68" s="1"/>
  <c r="JM87" i="68" s="1"/>
  <c r="JY70" i="68"/>
  <c r="KA70" i="68" s="1"/>
  <c r="KB70" i="68" s="1"/>
  <c r="JX70" i="68"/>
  <c r="KA10" i="68"/>
  <c r="KB10" i="68" s="1"/>
  <c r="KC12" i="68"/>
  <c r="KA11" i="68"/>
  <c r="KB11" i="68" s="1"/>
  <c r="JZ8" i="68"/>
  <c r="JY74" i="68"/>
  <c r="KA74" i="68" s="1"/>
  <c r="KB74" i="68" s="1"/>
  <c r="JX74" i="68"/>
  <c r="JZ74" i="68" s="1"/>
  <c r="JX69" i="68"/>
  <c r="JY69" i="68"/>
  <c r="KA69" i="68" s="1"/>
  <c r="KB69" i="68" s="1"/>
  <c r="JY76" i="68"/>
  <c r="JX76" i="68"/>
  <c r="JZ9" i="68"/>
  <c r="KI14" i="68"/>
  <c r="KJ14" i="68" s="1"/>
  <c r="KH14" i="68"/>
  <c r="JI27" i="68"/>
  <c r="JM27" i="68" s="1"/>
  <c r="JP87" i="68"/>
  <c r="JS87" i="68" s="1"/>
  <c r="KA13" i="68"/>
  <c r="KB13" i="68" s="1"/>
  <c r="KI7" i="68"/>
  <c r="KJ7" i="68" s="1"/>
  <c r="KA21" i="68"/>
  <c r="KH7" i="68"/>
  <c r="KH17" i="68" s="1"/>
  <c r="JZ15" i="68"/>
  <c r="JP90" i="68"/>
  <c r="JZ76" i="74"/>
  <c r="JH57" i="74"/>
  <c r="JL57" i="74" s="1"/>
  <c r="JZ40" i="74"/>
  <c r="KA70" i="74"/>
  <c r="KB70" i="74" s="1"/>
  <c r="KA39" i="74"/>
  <c r="KB39" i="74" s="1"/>
  <c r="JZ69" i="74"/>
  <c r="KA97" i="74"/>
  <c r="KB97" i="74" s="1"/>
  <c r="KA45" i="74"/>
  <c r="KB45" i="74" s="1"/>
  <c r="KA73" i="74"/>
  <c r="KB73" i="74" s="1"/>
  <c r="KC73" i="74" s="1"/>
  <c r="KA38" i="74"/>
  <c r="KB38" i="74" s="1"/>
  <c r="JZ75" i="74"/>
  <c r="KC70" i="74"/>
  <c r="KD70" i="74"/>
  <c r="JH89" i="74"/>
  <c r="JL89" i="74" s="1"/>
  <c r="KC41" i="74"/>
  <c r="KI41" i="74"/>
  <c r="KJ41" i="74" s="1"/>
  <c r="KH41" i="74"/>
  <c r="KC67" i="74"/>
  <c r="JQ57" i="74"/>
  <c r="KI73" i="74"/>
  <c r="KJ73" i="74" s="1"/>
  <c r="KH73" i="74"/>
  <c r="JI89" i="74"/>
  <c r="JM89" i="74" s="1"/>
  <c r="KI100" i="74"/>
  <c r="KJ100" i="74" s="1"/>
  <c r="KH100" i="74"/>
  <c r="KA105" i="74"/>
  <c r="KB105" i="74" s="1"/>
  <c r="KI39" i="74"/>
  <c r="KJ39" i="74" s="1"/>
  <c r="KH39" i="74"/>
  <c r="KH38" i="74"/>
  <c r="KI38" i="74"/>
  <c r="KJ38" i="74" s="1"/>
  <c r="JI58" i="74"/>
  <c r="JM58" i="74" s="1"/>
  <c r="JR60" i="74"/>
  <c r="JQ60" i="74"/>
  <c r="JS60" i="74"/>
  <c r="JI87" i="74"/>
  <c r="JM87" i="74" s="1"/>
  <c r="KI102" i="74"/>
  <c r="KJ102" i="74" s="1"/>
  <c r="KH102" i="74"/>
  <c r="JI90" i="74"/>
  <c r="JM90" i="74" s="1"/>
  <c r="JZ41" i="74"/>
  <c r="KD41" i="74" s="1"/>
  <c r="KI42" i="74"/>
  <c r="KJ42" i="74" s="1"/>
  <c r="KH42" i="74"/>
  <c r="KH67" i="74"/>
  <c r="KI67" i="74"/>
  <c r="KJ67" i="74" s="1"/>
  <c r="KA81" i="74"/>
  <c r="JH88" i="74"/>
  <c r="JL88" i="74" s="1"/>
  <c r="KH99" i="74"/>
  <c r="KI99" i="74"/>
  <c r="KJ99" i="74" s="1"/>
  <c r="JS116" i="74"/>
  <c r="JQ116" i="74"/>
  <c r="KA104" i="74"/>
  <c r="KB104" i="74" s="1"/>
  <c r="KA98" i="74"/>
  <c r="KB98" i="74" s="1"/>
  <c r="KA101" i="74"/>
  <c r="KB101" i="74" s="1"/>
  <c r="KH46" i="74"/>
  <c r="KI46" i="74"/>
  <c r="KJ46" i="74" s="1"/>
  <c r="KI71" i="74"/>
  <c r="KJ71" i="74" s="1"/>
  <c r="KH71" i="74"/>
  <c r="JQ117" i="74"/>
  <c r="JR117" i="74"/>
  <c r="JS117" i="74"/>
  <c r="KC39" i="74"/>
  <c r="KC38" i="74"/>
  <c r="KH104" i="74"/>
  <c r="KI104" i="74"/>
  <c r="KJ104" i="74" s="1"/>
  <c r="KI98" i="74"/>
  <c r="KJ98" i="74" s="1"/>
  <c r="KH98" i="74"/>
  <c r="KI43" i="74"/>
  <c r="KJ43" i="74" s="1"/>
  <c r="KH43" i="74"/>
  <c r="KC45" i="74"/>
  <c r="KD45" i="74"/>
  <c r="KC46" i="74"/>
  <c r="KH68" i="74"/>
  <c r="KI68" i="74"/>
  <c r="KJ68" i="74" s="1"/>
  <c r="KH74" i="74"/>
  <c r="KI74" i="74"/>
  <c r="KJ74" i="74" s="1"/>
  <c r="KD40" i="74"/>
  <c r="KC40" i="74"/>
  <c r="KC69" i="74"/>
  <c r="KD69" i="74"/>
  <c r="KH76" i="74"/>
  <c r="KI76" i="74"/>
  <c r="KJ76" i="74" s="1"/>
  <c r="KC42" i="74"/>
  <c r="KH72" i="74"/>
  <c r="KI72" i="74"/>
  <c r="KJ72" i="74" s="1"/>
  <c r="KC96" i="74"/>
  <c r="KI37" i="74"/>
  <c r="KJ37" i="74" s="1"/>
  <c r="KH37" i="74"/>
  <c r="KA51" i="74"/>
  <c r="KI40" i="74"/>
  <c r="KJ40" i="74" s="1"/>
  <c r="KH40" i="74"/>
  <c r="JZ73" i="74"/>
  <c r="KD75" i="74"/>
  <c r="KC75" i="74"/>
  <c r="JQ89" i="74"/>
  <c r="KH103" i="74"/>
  <c r="KI103" i="74"/>
  <c r="KJ103" i="74" s="1"/>
  <c r="KH105" i="74"/>
  <c r="KI105" i="74"/>
  <c r="KJ105" i="74" s="1"/>
  <c r="JZ39" i="74"/>
  <c r="KH69" i="74"/>
  <c r="KI69" i="74"/>
  <c r="KJ69" i="74" s="1"/>
  <c r="JZ104" i="74"/>
  <c r="KH101" i="74"/>
  <c r="KI101" i="74"/>
  <c r="KJ101" i="74" s="1"/>
  <c r="JZ43" i="74"/>
  <c r="KI45" i="74"/>
  <c r="KJ45" i="74" s="1"/>
  <c r="KH45" i="74"/>
  <c r="KA68" i="74"/>
  <c r="KB68" i="74" s="1"/>
  <c r="KA74" i="74"/>
  <c r="KB74" i="74" s="1"/>
  <c r="JH117" i="74"/>
  <c r="JL117" i="74" s="1"/>
  <c r="JQ90" i="74"/>
  <c r="JH59" i="74"/>
  <c r="JL59" i="74" s="1"/>
  <c r="JQ88" i="74"/>
  <c r="JS88" i="74"/>
  <c r="JR88" i="74"/>
  <c r="JQ119" i="74"/>
  <c r="KH44" i="74"/>
  <c r="KI44" i="74"/>
  <c r="KJ44" i="74" s="1"/>
  <c r="JQ59" i="74"/>
  <c r="KH96" i="74"/>
  <c r="KI96" i="74"/>
  <c r="KJ96" i="74" s="1"/>
  <c r="KA110" i="74"/>
  <c r="KA37" i="74"/>
  <c r="KB37" i="74" s="1"/>
  <c r="JI57" i="74"/>
  <c r="JM57" i="74" s="1"/>
  <c r="KH70" i="74"/>
  <c r="KI70" i="74"/>
  <c r="KJ70" i="74" s="1"/>
  <c r="KH75" i="74"/>
  <c r="KI75" i="74"/>
  <c r="KJ75" i="74" s="1"/>
  <c r="KA100" i="74"/>
  <c r="KB100" i="74" s="1"/>
  <c r="KA103" i="74"/>
  <c r="KB103" i="74" s="1"/>
  <c r="JQ118" i="74"/>
  <c r="JI118" i="74"/>
  <c r="JM118" i="74" s="1"/>
  <c r="JZ38" i="74"/>
  <c r="KD38" i="74" s="1"/>
  <c r="JQ58" i="74"/>
  <c r="JR58" i="74"/>
  <c r="JS58" i="74"/>
  <c r="JH60" i="74"/>
  <c r="JL60" i="74" s="1"/>
  <c r="KA76" i="74"/>
  <c r="KB76" i="74" s="1"/>
  <c r="JQ87" i="74"/>
  <c r="KA102" i="74"/>
  <c r="KB102" i="74" s="1"/>
  <c r="JH90" i="74"/>
  <c r="JL90" i="74" s="1"/>
  <c r="KI97" i="74"/>
  <c r="KJ97" i="74" s="1"/>
  <c r="KH97" i="74"/>
  <c r="JZ42" i="74"/>
  <c r="KD42" i="74" s="1"/>
  <c r="KA44" i="74"/>
  <c r="KB44" i="74" s="1"/>
  <c r="JI59" i="74"/>
  <c r="JM59" i="74" s="1"/>
  <c r="JZ67" i="74"/>
  <c r="KA72" i="74"/>
  <c r="KB72" i="74" s="1"/>
  <c r="JI88" i="74"/>
  <c r="JM88" i="74" s="1"/>
  <c r="JZ96" i="74"/>
  <c r="KD96" i="74" s="1"/>
  <c r="JZ98" i="74"/>
  <c r="JZ101" i="74"/>
  <c r="KA43" i="74"/>
  <c r="KB43" i="74" s="1"/>
  <c r="JZ46" i="74"/>
  <c r="KD46" i="74" s="1"/>
  <c r="KA71" i="74"/>
  <c r="KB71" i="74" s="1"/>
  <c r="JZ68" i="74"/>
  <c r="KD97" i="74" l="1"/>
  <c r="JW88" i="75"/>
  <c r="JW89" i="75"/>
  <c r="KN73" i="75"/>
  <c r="KN71" i="75"/>
  <c r="KN69" i="75"/>
  <c r="JW87" i="75"/>
  <c r="KN68" i="75"/>
  <c r="KN67" i="75"/>
  <c r="JH110" i="68"/>
  <c r="JE110" i="68"/>
  <c r="JO110" i="68"/>
  <c r="JP110" i="68" s="1"/>
  <c r="JM110" i="68"/>
  <c r="JF119" i="75"/>
  <c r="JF118" i="75"/>
  <c r="JW99" i="75"/>
  <c r="JW103" i="75"/>
  <c r="JW101" i="75"/>
  <c r="JW98" i="75"/>
  <c r="JW102" i="75"/>
  <c r="JI110" i="75"/>
  <c r="JW104" i="75"/>
  <c r="JW96" i="75"/>
  <c r="JW105" i="75"/>
  <c r="JW97" i="75"/>
  <c r="JW100" i="75"/>
  <c r="JF116" i="75"/>
  <c r="JF117" i="75"/>
  <c r="KC97" i="74"/>
  <c r="JR57" i="74"/>
  <c r="JS57" i="74"/>
  <c r="KC7" i="74"/>
  <c r="KC16" i="74"/>
  <c r="KI11" i="74"/>
  <c r="KJ11" i="74" s="1"/>
  <c r="KH11" i="74"/>
  <c r="KC13" i="74"/>
  <c r="KD13" i="74"/>
  <c r="KC14" i="74"/>
  <c r="KD14" i="74"/>
  <c r="JP118" i="74"/>
  <c r="KH7" i="74"/>
  <c r="KI7" i="74"/>
  <c r="KJ7" i="74" s="1"/>
  <c r="KA21" i="74"/>
  <c r="JZ16" i="74"/>
  <c r="KI16" i="74"/>
  <c r="KJ16" i="74" s="1"/>
  <c r="KH16" i="74"/>
  <c r="KA11" i="74"/>
  <c r="KB11" i="74" s="1"/>
  <c r="KC10" i="74"/>
  <c r="KD10" i="74"/>
  <c r="JP89" i="74"/>
  <c r="KC12" i="74"/>
  <c r="KH8" i="74"/>
  <c r="KI8" i="74"/>
  <c r="KJ8" i="74" s="1"/>
  <c r="JP119" i="74"/>
  <c r="KA9" i="74"/>
  <c r="KB9" i="74" s="1"/>
  <c r="JP87" i="74"/>
  <c r="JZ10" i="74"/>
  <c r="KH10" i="74"/>
  <c r="KI10" i="74"/>
  <c r="KJ10" i="74" s="1"/>
  <c r="KI15" i="74"/>
  <c r="KJ15" i="74" s="1"/>
  <c r="KH15" i="74"/>
  <c r="KC8" i="74"/>
  <c r="JZ7" i="74"/>
  <c r="KD7" i="74" s="1"/>
  <c r="KH12" i="74"/>
  <c r="KI12" i="74"/>
  <c r="KJ12" i="74" s="1"/>
  <c r="KI9" i="74"/>
  <c r="KJ9" i="74" s="1"/>
  <c r="KH9" i="74"/>
  <c r="JZ11" i="74"/>
  <c r="KH13" i="74"/>
  <c r="KI13" i="74"/>
  <c r="KJ13" i="74" s="1"/>
  <c r="JP90" i="74"/>
  <c r="KH14" i="74"/>
  <c r="KI14" i="74"/>
  <c r="KJ14" i="74" s="1"/>
  <c r="KC15" i="74"/>
  <c r="KD15" i="74"/>
  <c r="JP59" i="74"/>
  <c r="KD99" i="74"/>
  <c r="KC99" i="74"/>
  <c r="KP72" i="75"/>
  <c r="KO72" i="75"/>
  <c r="KP75" i="75"/>
  <c r="KO75" i="75"/>
  <c r="KB88" i="75"/>
  <c r="JX88" i="75"/>
  <c r="JZ88" i="75" s="1"/>
  <c r="KD88" i="75" s="1"/>
  <c r="KB89" i="75"/>
  <c r="JX89" i="75"/>
  <c r="JY89" i="75" s="1"/>
  <c r="KC89" i="75" s="1"/>
  <c r="KB90" i="75"/>
  <c r="JX90" i="75"/>
  <c r="JY90" i="75" s="1"/>
  <c r="KC90" i="75" s="1"/>
  <c r="KO74" i="75"/>
  <c r="KP74" i="75"/>
  <c r="KO70" i="75"/>
  <c r="KP70" i="75"/>
  <c r="KR70" i="75" s="1"/>
  <c r="KS70" i="75" s="1"/>
  <c r="KO69" i="75"/>
  <c r="KP69" i="75"/>
  <c r="KB30" i="75"/>
  <c r="KF90" i="75"/>
  <c r="JY30" i="75"/>
  <c r="KC30" i="75" s="1"/>
  <c r="JZ30" i="75"/>
  <c r="KD30" i="75" s="1"/>
  <c r="JX30" i="75"/>
  <c r="KB29" i="75"/>
  <c r="KF89" i="75"/>
  <c r="JX29" i="75"/>
  <c r="JY29" i="75" s="1"/>
  <c r="KC29" i="75" s="1"/>
  <c r="KO9" i="75"/>
  <c r="KP9" i="75"/>
  <c r="KR9" i="75" s="1"/>
  <c r="KS9" i="75" s="1"/>
  <c r="KP14" i="75"/>
  <c r="KR14" i="75" s="1"/>
  <c r="KS14" i="75" s="1"/>
  <c r="KO14" i="75"/>
  <c r="KB87" i="75"/>
  <c r="JX87" i="75"/>
  <c r="JY87" i="75" s="1"/>
  <c r="KC87" i="75" s="1"/>
  <c r="KO68" i="75"/>
  <c r="KP68" i="75"/>
  <c r="KO67" i="75"/>
  <c r="KP67" i="75"/>
  <c r="KO76" i="75"/>
  <c r="KP76" i="75"/>
  <c r="KF88" i="75"/>
  <c r="KB28" i="75"/>
  <c r="JX28" i="75"/>
  <c r="JY28" i="75" s="1"/>
  <c r="KC28" i="75" s="1"/>
  <c r="KP13" i="75"/>
  <c r="KO13" i="75"/>
  <c r="KQ13" i="75" s="1"/>
  <c r="KP12" i="75"/>
  <c r="KR12" i="75" s="1"/>
  <c r="KS12" i="75" s="1"/>
  <c r="KO12" i="75"/>
  <c r="KP10" i="75"/>
  <c r="KO10" i="75"/>
  <c r="KP8" i="75"/>
  <c r="KR8" i="75" s="1"/>
  <c r="KS8" i="75" s="1"/>
  <c r="KO8" i="75"/>
  <c r="KQ8" i="75"/>
  <c r="KO7" i="75"/>
  <c r="KQ7" i="75" s="1"/>
  <c r="KP7" i="75"/>
  <c r="KR7" i="75" s="1"/>
  <c r="KS7" i="75" s="1"/>
  <c r="KO15" i="75"/>
  <c r="KP15" i="75"/>
  <c r="KP73" i="75"/>
  <c r="KO73" i="75"/>
  <c r="KP71" i="75"/>
  <c r="KO71" i="75"/>
  <c r="KB27" i="75"/>
  <c r="KF87" i="75"/>
  <c r="JY27" i="75"/>
  <c r="KC27" i="75" s="1"/>
  <c r="JX27" i="75"/>
  <c r="JZ27" i="75" s="1"/>
  <c r="KD27" i="75" s="1"/>
  <c r="KP16" i="75"/>
  <c r="KR16" i="75" s="1"/>
  <c r="KS16" i="75" s="1"/>
  <c r="KO16" i="75"/>
  <c r="KQ16" i="75"/>
  <c r="KP11" i="75"/>
  <c r="KO11" i="75"/>
  <c r="JY51" i="75"/>
  <c r="JV51" i="75"/>
  <c r="KF51" i="75"/>
  <c r="KG51" i="75" s="1"/>
  <c r="KI76" i="68"/>
  <c r="KJ76" i="68" s="1"/>
  <c r="KH76" i="68"/>
  <c r="KC69" i="68"/>
  <c r="KD15" i="68"/>
  <c r="KC15" i="68"/>
  <c r="KH75" i="68"/>
  <c r="KI75" i="68"/>
  <c r="KJ75" i="68" s="1"/>
  <c r="KC71" i="68"/>
  <c r="KC74" i="68"/>
  <c r="KD74" i="68"/>
  <c r="KC10" i="68"/>
  <c r="KD10" i="68"/>
  <c r="KA73" i="68"/>
  <c r="KB73" i="68" s="1"/>
  <c r="KI73" i="68"/>
  <c r="KJ73" i="68" s="1"/>
  <c r="KH73" i="68"/>
  <c r="KD13" i="68"/>
  <c r="KC13" i="68"/>
  <c r="JZ76" i="68"/>
  <c r="KI69" i="68"/>
  <c r="KJ69" i="68" s="1"/>
  <c r="KH69" i="68"/>
  <c r="JZ70" i="68"/>
  <c r="KI70" i="68"/>
  <c r="KJ70" i="68" s="1"/>
  <c r="KH70" i="68"/>
  <c r="JW45" i="68"/>
  <c r="JW38" i="68"/>
  <c r="JW46" i="68"/>
  <c r="JW43" i="68"/>
  <c r="JW39" i="68"/>
  <c r="JW41" i="68"/>
  <c r="JW42" i="68"/>
  <c r="JW37" i="68"/>
  <c r="JW40" i="68"/>
  <c r="JW44" i="68"/>
  <c r="JF58" i="68"/>
  <c r="JF60" i="68"/>
  <c r="JF59" i="68"/>
  <c r="JI51" i="68"/>
  <c r="JF57" i="68"/>
  <c r="KA81" i="68"/>
  <c r="KI67" i="68"/>
  <c r="KJ67" i="68" s="1"/>
  <c r="KH67" i="68"/>
  <c r="JQ89" i="68"/>
  <c r="JR89" i="68"/>
  <c r="JS89" i="68"/>
  <c r="KA75" i="68"/>
  <c r="KB75" i="68" s="1"/>
  <c r="KC72" i="68"/>
  <c r="JH89" i="68"/>
  <c r="JL89" i="68" s="1"/>
  <c r="JR87" i="68"/>
  <c r="KC21" i="68"/>
  <c r="KB21" i="68"/>
  <c r="KA76" i="68"/>
  <c r="KB76" i="68" s="1"/>
  <c r="KD11" i="68"/>
  <c r="KC11" i="68"/>
  <c r="KC70" i="68"/>
  <c r="KD70" i="68"/>
  <c r="KD67" i="68"/>
  <c r="KC67" i="68"/>
  <c r="JQ88" i="68"/>
  <c r="JR88" i="68"/>
  <c r="JS88" i="68"/>
  <c r="JR90" i="68"/>
  <c r="JQ90" i="68"/>
  <c r="JS90" i="68"/>
  <c r="KD9" i="68"/>
  <c r="KC9" i="68"/>
  <c r="KC17" i="68" s="1"/>
  <c r="JV18" i="68" s="1"/>
  <c r="JZ71" i="68"/>
  <c r="KD71" i="68" s="1"/>
  <c r="KI72" i="68"/>
  <c r="KJ72" i="68" s="1"/>
  <c r="KH72" i="68"/>
  <c r="JI89" i="68"/>
  <c r="JM89" i="68" s="1"/>
  <c r="KD7" i="68"/>
  <c r="KD68" i="68"/>
  <c r="KC68" i="68"/>
  <c r="JI90" i="68"/>
  <c r="JM90" i="68" s="1"/>
  <c r="JZ69" i="68"/>
  <c r="KD69" i="68" s="1"/>
  <c r="KI74" i="68"/>
  <c r="KJ74" i="68" s="1"/>
  <c r="KH74" i="68"/>
  <c r="JZ73" i="68"/>
  <c r="JI88" i="68"/>
  <c r="JM88" i="68" s="1"/>
  <c r="JZ75" i="68"/>
  <c r="KH71" i="68"/>
  <c r="KI71" i="68"/>
  <c r="KJ71" i="68" s="1"/>
  <c r="JZ72" i="68"/>
  <c r="KD72" i="68" s="1"/>
  <c r="KI68" i="68"/>
  <c r="KJ68" i="68" s="1"/>
  <c r="KH68" i="68"/>
  <c r="KD43" i="74"/>
  <c r="KC43" i="74"/>
  <c r="KD44" i="74"/>
  <c r="KC44" i="74"/>
  <c r="KD102" i="74"/>
  <c r="KC102" i="74"/>
  <c r="KC72" i="74"/>
  <c r="KD72" i="74"/>
  <c r="KC71" i="74"/>
  <c r="KD71" i="74"/>
  <c r="KC103" i="74"/>
  <c r="KD103" i="74"/>
  <c r="KD68" i="74"/>
  <c r="KC68" i="74"/>
  <c r="KC98" i="74"/>
  <c r="KD98" i="74"/>
  <c r="KB77" i="74"/>
  <c r="KC100" i="74"/>
  <c r="KD100" i="74"/>
  <c r="KB106" i="74"/>
  <c r="KD104" i="74"/>
  <c r="KC104" i="74"/>
  <c r="KD67" i="74"/>
  <c r="KC76" i="74"/>
  <c r="KD76" i="74"/>
  <c r="KH106" i="74"/>
  <c r="KD39" i="74"/>
  <c r="KH77" i="74"/>
  <c r="KC105" i="74"/>
  <c r="KD105" i="74"/>
  <c r="KD73" i="74"/>
  <c r="KD37" i="74"/>
  <c r="KD47" i="74" s="1"/>
  <c r="KC37" i="74"/>
  <c r="KC47" i="74" s="1"/>
  <c r="KB47" i="74"/>
  <c r="KC74" i="74"/>
  <c r="KD74" i="74"/>
  <c r="KH47" i="74"/>
  <c r="KC101" i="74"/>
  <c r="KD101" i="74"/>
  <c r="JW96" i="68" l="1"/>
  <c r="JW105" i="68"/>
  <c r="JW102" i="68"/>
  <c r="JW101" i="68"/>
  <c r="JW100" i="68"/>
  <c r="JI110" i="68"/>
  <c r="JW104" i="68"/>
  <c r="JF119" i="68"/>
  <c r="JF118" i="68"/>
  <c r="JF116" i="68"/>
  <c r="JF117" i="68"/>
  <c r="JW98" i="68"/>
  <c r="JW99" i="68"/>
  <c r="JW97" i="68"/>
  <c r="JW103" i="68"/>
  <c r="JX98" i="75"/>
  <c r="JY98" i="75"/>
  <c r="JX97" i="75"/>
  <c r="JY97" i="75"/>
  <c r="JY103" i="75"/>
  <c r="JX103" i="75"/>
  <c r="JK116" i="75"/>
  <c r="JG116" i="75"/>
  <c r="JP116" i="75" s="1"/>
  <c r="JO116" i="75"/>
  <c r="JK118" i="75"/>
  <c r="JG118" i="75"/>
  <c r="JP118" i="75" s="1"/>
  <c r="JO118" i="75"/>
  <c r="JK117" i="75"/>
  <c r="JG117" i="75"/>
  <c r="JP117" i="75" s="1"/>
  <c r="JO117" i="75"/>
  <c r="JY105" i="75"/>
  <c r="JX105" i="75"/>
  <c r="JX102" i="75"/>
  <c r="JY102" i="75"/>
  <c r="JY99" i="75"/>
  <c r="JX99" i="75"/>
  <c r="JY96" i="75"/>
  <c r="JX96" i="75"/>
  <c r="JX100" i="75"/>
  <c r="JY100" i="75"/>
  <c r="JX104" i="75"/>
  <c r="JZ104" i="75" s="1"/>
  <c r="JY104" i="75"/>
  <c r="JY101" i="75"/>
  <c r="JX101" i="75"/>
  <c r="JG119" i="75"/>
  <c r="JI119" i="75" s="1"/>
  <c r="JM119" i="75" s="1"/>
  <c r="JO119" i="75"/>
  <c r="JK119" i="75"/>
  <c r="JR87" i="74"/>
  <c r="JS87" i="74"/>
  <c r="KC9" i="74"/>
  <c r="KD9" i="74"/>
  <c r="KD17" i="74" s="1"/>
  <c r="JZ18" i="74" s="1"/>
  <c r="JR89" i="74"/>
  <c r="JS89" i="74"/>
  <c r="KH17" i="74"/>
  <c r="JS90" i="74"/>
  <c r="JR90" i="74"/>
  <c r="JR119" i="74"/>
  <c r="JS119" i="74"/>
  <c r="JR118" i="74"/>
  <c r="JS118" i="74"/>
  <c r="KD16" i="74"/>
  <c r="JR59" i="74"/>
  <c r="JS59" i="74"/>
  <c r="KD11" i="74"/>
  <c r="KC11" i="74"/>
  <c r="KC17" i="74" s="1"/>
  <c r="JV18" i="74" s="1"/>
  <c r="KB17" i="74"/>
  <c r="KQ69" i="75"/>
  <c r="KQ68" i="75"/>
  <c r="KQ70" i="75"/>
  <c r="KQ67" i="75"/>
  <c r="JZ90" i="75"/>
  <c r="KD90" i="75" s="1"/>
  <c r="KQ74" i="75"/>
  <c r="KQ73" i="75"/>
  <c r="JZ89" i="75"/>
  <c r="KD89" i="75" s="1"/>
  <c r="KR76" i="75"/>
  <c r="KS76" i="75" s="1"/>
  <c r="KR74" i="75"/>
  <c r="KS74" i="75" s="1"/>
  <c r="KQ72" i="75"/>
  <c r="KZ71" i="75"/>
  <c r="LA71" i="75" s="1"/>
  <c r="KY71" i="75"/>
  <c r="KZ15" i="75"/>
  <c r="LA15" i="75" s="1"/>
  <c r="KY15" i="75"/>
  <c r="KZ10" i="75"/>
  <c r="LA10" i="75" s="1"/>
  <c r="KY10" i="75"/>
  <c r="KQ14" i="75"/>
  <c r="KT9" i="75"/>
  <c r="KZ16" i="75"/>
  <c r="LA16" i="75" s="1"/>
  <c r="KY16" i="75"/>
  <c r="KQ71" i="75"/>
  <c r="KR73" i="75"/>
  <c r="KS73" i="75" s="1"/>
  <c r="KZ8" i="75"/>
  <c r="LA8" i="75" s="1"/>
  <c r="KY8" i="75"/>
  <c r="KR10" i="75"/>
  <c r="KS10" i="75" s="1"/>
  <c r="JZ28" i="75"/>
  <c r="KD28" i="75" s="1"/>
  <c r="KZ76" i="75"/>
  <c r="LA76" i="75" s="1"/>
  <c r="KY76" i="75"/>
  <c r="KR68" i="75"/>
  <c r="KS68" i="75" s="1"/>
  <c r="JZ87" i="75"/>
  <c r="KD87" i="75" s="1"/>
  <c r="KZ14" i="75"/>
  <c r="LA14" i="75" s="1"/>
  <c r="KY14" i="75"/>
  <c r="KR21" i="75"/>
  <c r="KZ9" i="75"/>
  <c r="LA9" i="75" s="1"/>
  <c r="KY9" i="75"/>
  <c r="KG90" i="75"/>
  <c r="KI90" i="75" s="1"/>
  <c r="KH90" i="75"/>
  <c r="KR69" i="75"/>
  <c r="KS69" i="75" s="1"/>
  <c r="KZ70" i="75"/>
  <c r="LA70" i="75" s="1"/>
  <c r="KY70" i="75"/>
  <c r="KQ11" i="75"/>
  <c r="KZ11" i="75"/>
  <c r="LA11" i="75" s="1"/>
  <c r="KY11" i="75"/>
  <c r="KR71" i="75"/>
  <c r="KS71" i="75" s="1"/>
  <c r="KQ15" i="75"/>
  <c r="KU8" i="75"/>
  <c r="KT8" i="75"/>
  <c r="KQ12" i="75"/>
  <c r="KU12" i="75" s="1"/>
  <c r="KZ13" i="75"/>
  <c r="LA13" i="75" s="1"/>
  <c r="KY13" i="75"/>
  <c r="KH88" i="75"/>
  <c r="KU14" i="75"/>
  <c r="KT14" i="75"/>
  <c r="KG89" i="75"/>
  <c r="KJ89" i="75" s="1"/>
  <c r="KH89" i="75"/>
  <c r="KZ69" i="75"/>
  <c r="LA69" i="75" s="1"/>
  <c r="KY69" i="75"/>
  <c r="JY88" i="75"/>
  <c r="KC88" i="75" s="1"/>
  <c r="KY72" i="75"/>
  <c r="KZ72" i="75"/>
  <c r="LA72" i="75" s="1"/>
  <c r="KN39" i="75"/>
  <c r="KN37" i="75"/>
  <c r="KN45" i="75"/>
  <c r="KN41" i="75"/>
  <c r="KN38" i="75"/>
  <c r="KN43" i="75"/>
  <c r="KN44" i="75"/>
  <c r="KN46" i="75"/>
  <c r="KN42" i="75"/>
  <c r="KN40" i="75"/>
  <c r="JW57" i="75"/>
  <c r="JW58" i="75"/>
  <c r="JW59" i="75"/>
  <c r="JW60" i="75"/>
  <c r="JZ51" i="75"/>
  <c r="KU16" i="75"/>
  <c r="KT16" i="75"/>
  <c r="KH87" i="75"/>
  <c r="KU7" i="75"/>
  <c r="KT7" i="75"/>
  <c r="KR11" i="75"/>
  <c r="KS11" i="75" s="1"/>
  <c r="KG87" i="75"/>
  <c r="KJ87" i="75" s="1"/>
  <c r="KR15" i="75"/>
  <c r="KS15" i="75" s="1"/>
  <c r="KZ7" i="75"/>
  <c r="LA7" i="75" s="1"/>
  <c r="KY7" i="75"/>
  <c r="KQ10" i="75"/>
  <c r="KZ12" i="75"/>
  <c r="LA12" i="75" s="1"/>
  <c r="KY12" i="75"/>
  <c r="KR13" i="75"/>
  <c r="KS13" i="75" s="1"/>
  <c r="KQ76" i="75"/>
  <c r="KU76" i="75" s="1"/>
  <c r="KR67" i="75"/>
  <c r="KS67" i="75" s="1"/>
  <c r="KZ68" i="75"/>
  <c r="LA68" i="75" s="1"/>
  <c r="KY68" i="75"/>
  <c r="KQ9" i="75"/>
  <c r="KU9" i="75" s="1"/>
  <c r="JZ29" i="75"/>
  <c r="KD29" i="75" s="1"/>
  <c r="KU74" i="75"/>
  <c r="KT74" i="75"/>
  <c r="KQ75" i="75"/>
  <c r="KZ75" i="75"/>
  <c r="LA75" i="75" s="1"/>
  <c r="KY75" i="75"/>
  <c r="KR72" i="75"/>
  <c r="KS72" i="75" s="1"/>
  <c r="KZ73" i="75"/>
  <c r="LA73" i="75" s="1"/>
  <c r="KY73" i="75"/>
  <c r="KT12" i="75"/>
  <c r="KG88" i="75"/>
  <c r="KI88" i="75" s="1"/>
  <c r="KT76" i="75"/>
  <c r="KZ67" i="75"/>
  <c r="LA67" i="75" s="1"/>
  <c r="KR81" i="75"/>
  <c r="KY67" i="75"/>
  <c r="KT70" i="75"/>
  <c r="KU70" i="75"/>
  <c r="KY74" i="75"/>
  <c r="KZ74" i="75"/>
  <c r="LA74" i="75" s="1"/>
  <c r="KR75" i="75"/>
  <c r="KS75" i="75" s="1"/>
  <c r="KE8" i="68"/>
  <c r="KE7" i="68"/>
  <c r="KE12" i="68"/>
  <c r="KE14" i="68"/>
  <c r="KE16" i="68"/>
  <c r="KE15" i="68"/>
  <c r="KE10" i="68"/>
  <c r="KE11" i="68"/>
  <c r="KG11" i="68"/>
  <c r="KG9" i="68"/>
  <c r="KG10" i="68"/>
  <c r="KE13" i="68"/>
  <c r="KE9" i="68"/>
  <c r="KD17" i="68"/>
  <c r="JZ18" i="68" s="1"/>
  <c r="KG14" i="68" s="1"/>
  <c r="KD75" i="68"/>
  <c r="KC75" i="68"/>
  <c r="KH77" i="68"/>
  <c r="JY44" i="68"/>
  <c r="JX44" i="68"/>
  <c r="JY41" i="68"/>
  <c r="KA41" i="68" s="1"/>
  <c r="KB41" i="68" s="1"/>
  <c r="JX41" i="68"/>
  <c r="JY38" i="68"/>
  <c r="JX38" i="68"/>
  <c r="JZ38" i="68"/>
  <c r="JK59" i="68"/>
  <c r="JH59" i="68"/>
  <c r="JL59" i="68" s="1"/>
  <c r="JI59" i="68"/>
  <c r="JM59" i="68" s="1"/>
  <c r="JG59" i="68"/>
  <c r="JP59" i="68" s="1"/>
  <c r="JO59" i="68"/>
  <c r="JY40" i="68"/>
  <c r="JX40" i="68"/>
  <c r="JX39" i="68"/>
  <c r="JY39" i="68"/>
  <c r="KA39" i="68" s="1"/>
  <c r="KB39" i="68" s="1"/>
  <c r="JZ39" i="68"/>
  <c r="JX45" i="68"/>
  <c r="JY45" i="68"/>
  <c r="KA45" i="68" s="1"/>
  <c r="KB45" i="68" s="1"/>
  <c r="KB77" i="68"/>
  <c r="KD76" i="68"/>
  <c r="KC76" i="68"/>
  <c r="JK60" i="68"/>
  <c r="JI60" i="68"/>
  <c r="JM60" i="68" s="1"/>
  <c r="JH60" i="68"/>
  <c r="JL60" i="68" s="1"/>
  <c r="JG60" i="68"/>
  <c r="JP60" i="68" s="1"/>
  <c r="JO60" i="68"/>
  <c r="JY37" i="68"/>
  <c r="JX37" i="68"/>
  <c r="JY43" i="68"/>
  <c r="JX43" i="68"/>
  <c r="JZ43" i="68"/>
  <c r="JK57" i="68"/>
  <c r="JH57" i="68"/>
  <c r="JL57" i="68" s="1"/>
  <c r="JG57" i="68"/>
  <c r="JP57" i="68" s="1"/>
  <c r="JO57" i="68"/>
  <c r="JK58" i="68"/>
  <c r="JG58" i="68"/>
  <c r="JP58" i="68" s="1"/>
  <c r="JO58" i="68"/>
  <c r="JX42" i="68"/>
  <c r="JY42" i="68"/>
  <c r="KA42" i="68" s="1"/>
  <c r="KB42" i="68" s="1"/>
  <c r="JZ42" i="68"/>
  <c r="JY46" i="68"/>
  <c r="KA46" i="68" s="1"/>
  <c r="KB46" i="68" s="1"/>
  <c r="JX46" i="68"/>
  <c r="KD73" i="68"/>
  <c r="KD77" i="68" s="1"/>
  <c r="JZ78" i="68" s="1"/>
  <c r="KC73" i="68"/>
  <c r="KC77" i="68" s="1"/>
  <c r="JV78" i="68" s="1"/>
  <c r="KC106" i="74"/>
  <c r="JV107" i="74" s="1"/>
  <c r="KE97" i="74" s="1"/>
  <c r="KC77" i="74"/>
  <c r="JV78" i="74" s="1"/>
  <c r="KE73" i="74" s="1"/>
  <c r="KD106" i="74"/>
  <c r="JZ107" i="74" s="1"/>
  <c r="KF97" i="74" s="1"/>
  <c r="KE70" i="74"/>
  <c r="KE67" i="74"/>
  <c r="KE69" i="74"/>
  <c r="KE76" i="74"/>
  <c r="KE72" i="74"/>
  <c r="KE68" i="74"/>
  <c r="KE74" i="74"/>
  <c r="KE71" i="74"/>
  <c r="KG102" i="74"/>
  <c r="KF98" i="74"/>
  <c r="KG96" i="74"/>
  <c r="KF104" i="74"/>
  <c r="KF96" i="74"/>
  <c r="KG98" i="74"/>
  <c r="KG103" i="74"/>
  <c r="KF100" i="74"/>
  <c r="KF105" i="74"/>
  <c r="KG100" i="74"/>
  <c r="KG104" i="74"/>
  <c r="KG105" i="74"/>
  <c r="KF101" i="74"/>
  <c r="KB51" i="74"/>
  <c r="KC51" i="74"/>
  <c r="JV48" i="74"/>
  <c r="JZ48" i="74"/>
  <c r="KC110" i="74"/>
  <c r="KB110" i="74"/>
  <c r="KB81" i="74"/>
  <c r="KC81" i="74"/>
  <c r="KD77" i="74"/>
  <c r="JZ78" i="74" s="1"/>
  <c r="KG69" i="74" s="1"/>
  <c r="KF102" i="74" l="1"/>
  <c r="KF103" i="74"/>
  <c r="KA103" i="75"/>
  <c r="KB103" i="75" s="1"/>
  <c r="KC103" i="75" s="1"/>
  <c r="KA96" i="75"/>
  <c r="KB96" i="75" s="1"/>
  <c r="KC96" i="75" s="1"/>
  <c r="KA104" i="75"/>
  <c r="KB104" i="75" s="1"/>
  <c r="KD104" i="75" s="1"/>
  <c r="JH116" i="75"/>
  <c r="JL116" i="75" s="1"/>
  <c r="JH118" i="75"/>
  <c r="JL118" i="75" s="1"/>
  <c r="JI116" i="75"/>
  <c r="JM116" i="75" s="1"/>
  <c r="JY98" i="68"/>
  <c r="JX98" i="68"/>
  <c r="JZ98" i="68" s="1"/>
  <c r="JK119" i="68"/>
  <c r="JG119" i="68"/>
  <c r="JI119" i="68" s="1"/>
  <c r="JM119" i="68" s="1"/>
  <c r="JO119" i="68"/>
  <c r="JX101" i="68"/>
  <c r="JY101" i="68"/>
  <c r="JY103" i="68"/>
  <c r="JX103" i="68"/>
  <c r="JK117" i="68"/>
  <c r="JG117" i="68"/>
  <c r="JO117" i="68"/>
  <c r="JH117" i="68"/>
  <c r="JL117" i="68" s="1"/>
  <c r="JY104" i="68"/>
  <c r="KA104" i="68" s="1"/>
  <c r="KB104" i="68" s="1"/>
  <c r="JX104" i="68"/>
  <c r="JY102" i="68"/>
  <c r="JX102" i="68"/>
  <c r="JX97" i="68"/>
  <c r="JY97" i="68"/>
  <c r="JZ97" i="68"/>
  <c r="JK116" i="68"/>
  <c r="JG116" i="68"/>
  <c r="JI116" i="68" s="1"/>
  <c r="JM116" i="68" s="1"/>
  <c r="JO116" i="68"/>
  <c r="JY105" i="68"/>
  <c r="JX105" i="68"/>
  <c r="JZ105" i="68"/>
  <c r="JX99" i="68"/>
  <c r="JY99" i="68"/>
  <c r="JO118" i="68"/>
  <c r="JK118" i="68"/>
  <c r="JG118" i="68"/>
  <c r="JI118" i="68" s="1"/>
  <c r="JM118" i="68" s="1"/>
  <c r="JY100" i="68"/>
  <c r="JX100" i="68"/>
  <c r="JX96" i="68"/>
  <c r="JZ96" i="68" s="1"/>
  <c r="JY96" i="68"/>
  <c r="KF99" i="74"/>
  <c r="JZ100" i="75"/>
  <c r="KI100" i="75"/>
  <c r="KJ100" i="75" s="1"/>
  <c r="KH100" i="75"/>
  <c r="JQ117" i="75"/>
  <c r="JR117" i="75"/>
  <c r="JS117" i="75"/>
  <c r="JZ96" i="75"/>
  <c r="KD96" i="75" s="1"/>
  <c r="JZ99" i="75"/>
  <c r="KH99" i="75"/>
  <c r="KI99" i="75"/>
  <c r="KJ99" i="75" s="1"/>
  <c r="JZ105" i="75"/>
  <c r="KI105" i="75"/>
  <c r="KJ105" i="75" s="1"/>
  <c r="KH105" i="75"/>
  <c r="JQ118" i="75"/>
  <c r="JS118" i="75"/>
  <c r="JR118" i="75"/>
  <c r="JS116" i="75"/>
  <c r="JQ116" i="75"/>
  <c r="JR116" i="75"/>
  <c r="KC104" i="75"/>
  <c r="JZ101" i="75"/>
  <c r="KI101" i="75"/>
  <c r="KJ101" i="75" s="1"/>
  <c r="KH101" i="75"/>
  <c r="KI104" i="75"/>
  <c r="KJ104" i="75" s="1"/>
  <c r="KH104" i="75"/>
  <c r="KA101" i="75"/>
  <c r="KB101" i="75" s="1"/>
  <c r="KA100" i="75"/>
  <c r="KB100" i="75" s="1"/>
  <c r="KI96" i="75"/>
  <c r="KJ96" i="75" s="1"/>
  <c r="KA110" i="75"/>
  <c r="KH96" i="75"/>
  <c r="KA102" i="75"/>
  <c r="KB102" i="75" s="1"/>
  <c r="JH117" i="75"/>
  <c r="JL117" i="75" s="1"/>
  <c r="JI118" i="75"/>
  <c r="JM118" i="75" s="1"/>
  <c r="KI97" i="75"/>
  <c r="KJ97" i="75" s="1"/>
  <c r="JZ97" i="75"/>
  <c r="KH97" i="75"/>
  <c r="KH103" i="75"/>
  <c r="JZ103" i="75"/>
  <c r="KD103" i="75" s="1"/>
  <c r="KI103" i="75"/>
  <c r="KJ103" i="75" s="1"/>
  <c r="KA98" i="75"/>
  <c r="KB98" i="75" s="1"/>
  <c r="KC98" i="75" s="1"/>
  <c r="JS119" i="75"/>
  <c r="JQ119" i="75"/>
  <c r="JP119" i="75"/>
  <c r="JR119" i="75" s="1"/>
  <c r="JH119" i="75"/>
  <c r="JL119" i="75" s="1"/>
  <c r="KI98" i="75"/>
  <c r="KJ98" i="75" s="1"/>
  <c r="KH98" i="75"/>
  <c r="JZ98" i="75"/>
  <c r="KH102" i="75"/>
  <c r="JZ102" i="75"/>
  <c r="KI102" i="75"/>
  <c r="KJ102" i="75" s="1"/>
  <c r="KA99" i="75"/>
  <c r="KB99" i="75" s="1"/>
  <c r="KA105" i="75"/>
  <c r="KB105" i="75" s="1"/>
  <c r="KA97" i="75"/>
  <c r="KB97" i="75" s="1"/>
  <c r="JI117" i="75"/>
  <c r="JM117" i="75" s="1"/>
  <c r="KG101" i="74"/>
  <c r="KE96" i="74"/>
  <c r="KG15" i="74"/>
  <c r="KF8" i="74"/>
  <c r="KF12" i="74"/>
  <c r="KF15" i="74"/>
  <c r="KF13" i="74"/>
  <c r="KF14" i="74"/>
  <c r="KF10" i="74"/>
  <c r="KF16" i="74"/>
  <c r="KF7" i="74"/>
  <c r="KF9" i="74"/>
  <c r="KF11" i="74"/>
  <c r="KG14" i="74"/>
  <c r="KG10" i="74"/>
  <c r="KE12" i="74"/>
  <c r="KE7" i="74"/>
  <c r="KE13" i="74"/>
  <c r="KE15" i="74"/>
  <c r="KG7" i="74"/>
  <c r="KE16" i="74"/>
  <c r="KG13" i="74"/>
  <c r="KE14" i="74"/>
  <c r="KG12" i="74"/>
  <c r="KE8" i="74"/>
  <c r="KG16" i="74"/>
  <c r="KE10" i="74"/>
  <c r="KG8" i="74"/>
  <c r="KE9" i="74"/>
  <c r="KG11" i="74"/>
  <c r="KG9" i="74"/>
  <c r="KE11" i="74"/>
  <c r="KB21" i="74"/>
  <c r="KC21" i="74"/>
  <c r="KG97" i="74"/>
  <c r="KM106" i="74"/>
  <c r="KG99" i="74"/>
  <c r="KE100" i="74"/>
  <c r="KE98" i="74"/>
  <c r="KE105" i="74"/>
  <c r="KE103" i="74"/>
  <c r="KI87" i="75"/>
  <c r="KI89" i="75"/>
  <c r="KE102" i="74"/>
  <c r="KE104" i="74"/>
  <c r="KE101" i="74"/>
  <c r="KE99" i="74"/>
  <c r="KJ90" i="75"/>
  <c r="KU15" i="75"/>
  <c r="KT15" i="75"/>
  <c r="KU11" i="75"/>
  <c r="KT11" i="75"/>
  <c r="KS17" i="75"/>
  <c r="KB57" i="75"/>
  <c r="JZ57" i="75"/>
  <c r="KD57" i="75" s="1"/>
  <c r="JY57" i="75"/>
  <c r="KC57" i="75" s="1"/>
  <c r="JX57" i="75"/>
  <c r="KG57" i="75" s="1"/>
  <c r="KF57" i="75"/>
  <c r="KP44" i="75"/>
  <c r="KO44" i="75"/>
  <c r="KO45" i="75"/>
  <c r="KP45" i="75"/>
  <c r="KU73" i="75"/>
  <c r="KT73" i="75"/>
  <c r="KT17" i="75"/>
  <c r="KM18" i="75" s="1"/>
  <c r="KV10" i="75" s="1"/>
  <c r="KB60" i="75"/>
  <c r="JX60" i="75"/>
  <c r="KG60" i="75" s="1"/>
  <c r="KJ60" i="75" s="1"/>
  <c r="KF60" i="75"/>
  <c r="KP40" i="75"/>
  <c r="KO40" i="75"/>
  <c r="KQ40" i="75"/>
  <c r="KO43" i="75"/>
  <c r="KP43" i="75"/>
  <c r="KQ43" i="75"/>
  <c r="KP37" i="75"/>
  <c r="KR37" i="75" s="1"/>
  <c r="KS37" i="75" s="1"/>
  <c r="KO37" i="75"/>
  <c r="KU69" i="75"/>
  <c r="KT69" i="75"/>
  <c r="KT68" i="75"/>
  <c r="KU68" i="75"/>
  <c r="KT10" i="75"/>
  <c r="KU10" i="75"/>
  <c r="KU17" i="75" s="1"/>
  <c r="KQ18" i="75" s="1"/>
  <c r="KT13" i="75"/>
  <c r="KU13" i="75"/>
  <c r="KB59" i="75"/>
  <c r="JY59" i="75"/>
  <c r="KC59" i="75" s="1"/>
  <c r="JX59" i="75"/>
  <c r="KF59" i="75"/>
  <c r="KO42" i="75"/>
  <c r="KP42" i="75"/>
  <c r="KO38" i="75"/>
  <c r="KQ38" i="75"/>
  <c r="KP38" i="75"/>
  <c r="KR38" i="75" s="1"/>
  <c r="KS38" i="75" s="1"/>
  <c r="KP39" i="75"/>
  <c r="KO39" i="75"/>
  <c r="KU71" i="75"/>
  <c r="KT71" i="75"/>
  <c r="KS77" i="75"/>
  <c r="KT67" i="75"/>
  <c r="KU67" i="75"/>
  <c r="KT75" i="75"/>
  <c r="KU75" i="75"/>
  <c r="KY77" i="75"/>
  <c r="KT72" i="75"/>
  <c r="KU72" i="75"/>
  <c r="KB58" i="75"/>
  <c r="JY58" i="75"/>
  <c r="KC58" i="75" s="1"/>
  <c r="JX58" i="75"/>
  <c r="KF58" i="75"/>
  <c r="KO46" i="75"/>
  <c r="KQ46" i="75"/>
  <c r="KP46" i="75"/>
  <c r="KO41" i="75"/>
  <c r="KP41" i="75"/>
  <c r="KR41" i="75" s="1"/>
  <c r="KS41" i="75" s="1"/>
  <c r="KQ41" i="75"/>
  <c r="KU41" i="75" s="1"/>
  <c r="KJ88" i="75"/>
  <c r="KY17" i="75"/>
  <c r="KG76" i="68"/>
  <c r="KE74" i="68"/>
  <c r="KG72" i="68"/>
  <c r="KG67" i="68"/>
  <c r="KG68" i="68"/>
  <c r="KE69" i="68"/>
  <c r="KG74" i="68"/>
  <c r="KE68" i="68"/>
  <c r="KE71" i="68"/>
  <c r="KE72" i="68"/>
  <c r="KG70" i="68"/>
  <c r="KG69" i="68"/>
  <c r="KG71" i="68"/>
  <c r="KE70" i="68"/>
  <c r="KE67" i="68"/>
  <c r="KE73" i="68"/>
  <c r="KE75" i="68"/>
  <c r="KG73" i="68"/>
  <c r="KG75" i="68"/>
  <c r="KE76" i="68"/>
  <c r="KM77" i="68"/>
  <c r="KF70" i="68"/>
  <c r="KF74" i="68"/>
  <c r="KF67" i="68"/>
  <c r="KF68" i="68"/>
  <c r="KF75" i="68"/>
  <c r="KF76" i="68"/>
  <c r="KF73" i="68"/>
  <c r="KF69" i="68"/>
  <c r="KF71" i="68"/>
  <c r="KF72" i="68"/>
  <c r="KI40" i="68"/>
  <c r="KJ40" i="68" s="1"/>
  <c r="KH40" i="68"/>
  <c r="JZ41" i="68"/>
  <c r="KI41" i="68"/>
  <c r="KJ41" i="68" s="1"/>
  <c r="KH41" i="68"/>
  <c r="KB81" i="68"/>
  <c r="KC81" i="68"/>
  <c r="KG12" i="68"/>
  <c r="JQ57" i="68"/>
  <c r="JR57" i="68"/>
  <c r="JS57" i="68"/>
  <c r="KD41" i="68"/>
  <c r="KC41" i="68"/>
  <c r="KG7" i="68"/>
  <c r="KC46" i="68"/>
  <c r="JR58" i="68"/>
  <c r="JQ58" i="68"/>
  <c r="JS58" i="68"/>
  <c r="JZ37" i="68"/>
  <c r="KI37" i="68"/>
  <c r="KJ37" i="68" s="1"/>
  <c r="KA51" i="68"/>
  <c r="KH37" i="68"/>
  <c r="KA37" i="68"/>
  <c r="KB37" i="68" s="1"/>
  <c r="KC42" i="68"/>
  <c r="KD42" i="68"/>
  <c r="KA43" i="68"/>
  <c r="KB43" i="68" s="1"/>
  <c r="KI43" i="68"/>
  <c r="KJ43" i="68" s="1"/>
  <c r="KH43" i="68"/>
  <c r="JR60" i="68"/>
  <c r="JS60" i="68"/>
  <c r="JQ60" i="68"/>
  <c r="KC45" i="68"/>
  <c r="KH39" i="68"/>
  <c r="KI39" i="68"/>
  <c r="KJ39" i="68" s="1"/>
  <c r="JS59" i="68"/>
  <c r="JQ59" i="68"/>
  <c r="JR59" i="68"/>
  <c r="KH38" i="68"/>
  <c r="KI38" i="68"/>
  <c r="KJ38" i="68" s="1"/>
  <c r="JZ44" i="68"/>
  <c r="KI44" i="68"/>
  <c r="KJ44" i="68" s="1"/>
  <c r="KH44" i="68"/>
  <c r="KC39" i="68"/>
  <c r="KD39" i="68"/>
  <c r="KA40" i="68"/>
  <c r="KB40" i="68" s="1"/>
  <c r="JZ46" i="68"/>
  <c r="KD46" i="68" s="1"/>
  <c r="JI58" i="68"/>
  <c r="JM58" i="68" s="1"/>
  <c r="KI46" i="68"/>
  <c r="KJ46" i="68" s="1"/>
  <c r="KH46" i="68"/>
  <c r="KI42" i="68"/>
  <c r="KJ42" i="68" s="1"/>
  <c r="KH42" i="68"/>
  <c r="JH58" i="68"/>
  <c r="JL58" i="68" s="1"/>
  <c r="JI57" i="68"/>
  <c r="JM57" i="68" s="1"/>
  <c r="JZ45" i="68"/>
  <c r="KD45" i="68" s="1"/>
  <c r="KI45" i="68"/>
  <c r="KJ45" i="68" s="1"/>
  <c r="KH45" i="68"/>
  <c r="JZ40" i="68"/>
  <c r="KA38" i="68"/>
  <c r="KB38" i="68" s="1"/>
  <c r="KA44" i="68"/>
  <c r="KB44" i="68" s="1"/>
  <c r="KF16" i="68"/>
  <c r="KF14" i="68"/>
  <c r="KF8" i="68"/>
  <c r="KF12" i="68"/>
  <c r="KF7" i="68"/>
  <c r="KF15" i="68"/>
  <c r="KF13" i="68"/>
  <c r="KF11" i="68"/>
  <c r="KF9" i="68"/>
  <c r="KF10" i="68"/>
  <c r="KG15" i="68"/>
  <c r="KG13" i="68"/>
  <c r="KG8" i="68"/>
  <c r="KE17" i="68"/>
  <c r="JW21" i="68" s="1"/>
  <c r="KG16" i="68"/>
  <c r="KE75" i="74"/>
  <c r="KF106" i="74"/>
  <c r="KE77" i="74"/>
  <c r="JW81" i="74" s="1"/>
  <c r="JX81" i="74" s="1"/>
  <c r="KM77" i="74"/>
  <c r="KF75" i="74"/>
  <c r="KF70" i="74"/>
  <c r="KF69" i="74"/>
  <c r="KF73" i="74"/>
  <c r="KF72" i="74"/>
  <c r="KF71" i="74"/>
  <c r="KF76" i="74"/>
  <c r="KF74" i="74"/>
  <c r="KF67" i="74"/>
  <c r="KF68" i="74"/>
  <c r="KG72" i="74"/>
  <c r="KG76" i="74"/>
  <c r="KG70" i="74"/>
  <c r="KG67" i="74"/>
  <c r="KM47" i="74"/>
  <c r="KF45" i="74"/>
  <c r="KF40" i="74"/>
  <c r="KF42" i="74"/>
  <c r="KF44" i="74"/>
  <c r="KF38" i="74"/>
  <c r="KF43" i="74"/>
  <c r="KF39" i="74"/>
  <c r="KF37" i="74"/>
  <c r="KF41" i="74"/>
  <c r="KF46" i="74"/>
  <c r="KE39" i="74"/>
  <c r="KG45" i="74"/>
  <c r="KG40" i="74"/>
  <c r="KE38" i="74"/>
  <c r="KE45" i="74"/>
  <c r="KE46" i="74"/>
  <c r="KE42" i="74"/>
  <c r="KG38" i="74"/>
  <c r="KG46" i="74"/>
  <c r="KE40" i="74"/>
  <c r="KE41" i="74"/>
  <c r="KG41" i="74"/>
  <c r="KG39" i="74"/>
  <c r="KG42" i="74"/>
  <c r="KG43" i="74"/>
  <c r="KG44" i="74"/>
  <c r="KE37" i="74"/>
  <c r="KG37" i="74"/>
  <c r="KE43" i="74"/>
  <c r="KE44" i="74"/>
  <c r="KG106" i="74"/>
  <c r="KG68" i="74"/>
  <c r="KG73" i="74"/>
  <c r="KG74" i="74"/>
  <c r="KG71" i="74"/>
  <c r="KG75" i="74"/>
  <c r="KA98" i="68" l="1"/>
  <c r="KB98" i="68" s="1"/>
  <c r="JZ99" i="68"/>
  <c r="KA97" i="68"/>
  <c r="KB97" i="68" s="1"/>
  <c r="KA101" i="68"/>
  <c r="KB101" i="68" s="1"/>
  <c r="KD98" i="75"/>
  <c r="JZ103" i="68"/>
  <c r="KI103" i="68"/>
  <c r="KJ103" i="68" s="1"/>
  <c r="KH103" i="68"/>
  <c r="KI101" i="68"/>
  <c r="KJ101" i="68" s="1"/>
  <c r="KH101" i="68"/>
  <c r="KH102" i="68"/>
  <c r="KI102" i="68"/>
  <c r="KJ102" i="68" s="1"/>
  <c r="JZ100" i="68"/>
  <c r="KA100" i="68"/>
  <c r="KB100" i="68" s="1"/>
  <c r="JQ118" i="68"/>
  <c r="KA102" i="68"/>
  <c r="KB102" i="68" s="1"/>
  <c r="KA96" i="68"/>
  <c r="KB96" i="68" s="1"/>
  <c r="KI105" i="68"/>
  <c r="KJ105" i="68" s="1"/>
  <c r="KH105" i="68"/>
  <c r="KI97" i="68"/>
  <c r="KJ97" i="68" s="1"/>
  <c r="KH97" i="68"/>
  <c r="JZ104" i="68"/>
  <c r="JQ117" i="68"/>
  <c r="KA103" i="68"/>
  <c r="KB103" i="68" s="1"/>
  <c r="JH116" i="68"/>
  <c r="JL116" i="68" s="1"/>
  <c r="JP116" i="68"/>
  <c r="JS116" i="68" s="1"/>
  <c r="KD97" i="68"/>
  <c r="KC97" i="68"/>
  <c r="KA110" i="68"/>
  <c r="KH96" i="68"/>
  <c r="KI96" i="68"/>
  <c r="KJ96" i="68" s="1"/>
  <c r="JH118" i="68"/>
  <c r="JL118" i="68" s="1"/>
  <c r="JP118" i="68"/>
  <c r="JS118" i="68" s="1"/>
  <c r="KA99" i="68"/>
  <c r="KB99" i="68" s="1"/>
  <c r="KA105" i="68"/>
  <c r="KB105" i="68" s="1"/>
  <c r="JZ102" i="68"/>
  <c r="KI104" i="68"/>
  <c r="KJ104" i="68" s="1"/>
  <c r="KH104" i="68"/>
  <c r="JI117" i="68"/>
  <c r="JM117" i="68" s="1"/>
  <c r="JP117" i="68"/>
  <c r="JR117" i="68" s="1"/>
  <c r="JZ101" i="68"/>
  <c r="KD101" i="68" s="1"/>
  <c r="JQ119" i="68"/>
  <c r="KI98" i="68"/>
  <c r="KJ98" i="68" s="1"/>
  <c r="KH98" i="68"/>
  <c r="KH100" i="68"/>
  <c r="KI100" i="68"/>
  <c r="KJ100" i="68" s="1"/>
  <c r="KH99" i="68"/>
  <c r="KI99" i="68"/>
  <c r="KJ99" i="68" s="1"/>
  <c r="JQ116" i="68"/>
  <c r="JR116" i="68"/>
  <c r="KC104" i="68"/>
  <c r="KD104" i="68"/>
  <c r="KC101" i="68"/>
  <c r="JH119" i="68"/>
  <c r="JL119" i="68" s="1"/>
  <c r="JP119" i="68"/>
  <c r="JS119" i="68" s="1"/>
  <c r="KD98" i="68"/>
  <c r="KC98" i="68"/>
  <c r="KC102" i="75"/>
  <c r="KD102" i="75"/>
  <c r="KD100" i="75"/>
  <c r="KC100" i="75"/>
  <c r="KD99" i="75"/>
  <c r="KC99" i="75"/>
  <c r="KC97" i="75"/>
  <c r="KD97" i="75"/>
  <c r="KB106" i="75"/>
  <c r="KH106" i="75"/>
  <c r="KD101" i="75"/>
  <c r="KC101" i="75"/>
  <c r="KD105" i="75"/>
  <c r="KC105" i="75"/>
  <c r="KT77" i="75"/>
  <c r="KM78" i="75" s="1"/>
  <c r="KV75" i="75" s="1"/>
  <c r="KE17" i="74"/>
  <c r="JW21" i="74" s="1"/>
  <c r="JX21" i="74" s="1"/>
  <c r="KG17" i="74"/>
  <c r="JU21" i="74" s="1"/>
  <c r="KF17" i="74"/>
  <c r="KE106" i="74"/>
  <c r="JW110" i="74" s="1"/>
  <c r="JX110" i="74" s="1"/>
  <c r="KW7" i="75"/>
  <c r="KW12" i="75"/>
  <c r="KW8" i="75"/>
  <c r="KW16" i="75"/>
  <c r="KW14" i="75"/>
  <c r="KW11" i="75"/>
  <c r="KW9" i="75"/>
  <c r="KW10" i="75"/>
  <c r="KX10" i="75"/>
  <c r="KW15" i="75"/>
  <c r="KW13" i="75"/>
  <c r="KU77" i="75"/>
  <c r="KQ78" i="75" s="1"/>
  <c r="KX75" i="75" s="1"/>
  <c r="KU38" i="75"/>
  <c r="KT38" i="75"/>
  <c r="KR42" i="75"/>
  <c r="KS42" i="75" s="1"/>
  <c r="KV69" i="75"/>
  <c r="KZ37" i="75"/>
  <c r="LA37" i="75" s="1"/>
  <c r="KR51" i="75"/>
  <c r="KY37" i="75"/>
  <c r="KZ43" i="75"/>
  <c r="LA43" i="75" s="1"/>
  <c r="KY43" i="75"/>
  <c r="KH60" i="75"/>
  <c r="KI60" i="75"/>
  <c r="JZ60" i="75"/>
  <c r="KD60" i="75" s="1"/>
  <c r="KQ45" i="75"/>
  <c r="KZ45" i="75"/>
  <c r="LA45" i="75" s="1"/>
  <c r="KY45" i="75"/>
  <c r="KZ46" i="75"/>
  <c r="LA46" i="75" s="1"/>
  <c r="KY46" i="75"/>
  <c r="KV14" i="75"/>
  <c r="KX16" i="75"/>
  <c r="KX14" i="75"/>
  <c r="KV7" i="75"/>
  <c r="KV12" i="75"/>
  <c r="KX12" i="75"/>
  <c r="KV9" i="75"/>
  <c r="KV8" i="75"/>
  <c r="KX7" i="75"/>
  <c r="KX9" i="75"/>
  <c r="KX8" i="75"/>
  <c r="KV16" i="75"/>
  <c r="KQ44" i="75"/>
  <c r="KZ44" i="75"/>
  <c r="LA44" i="75" s="1"/>
  <c r="KY44" i="75"/>
  <c r="KV11" i="75"/>
  <c r="KT41" i="75"/>
  <c r="KZ42" i="75"/>
  <c r="LA42" i="75" s="1"/>
  <c r="KY42" i="75"/>
  <c r="KZ38" i="75"/>
  <c r="LA38" i="75" s="1"/>
  <c r="KY38" i="75"/>
  <c r="KH59" i="75"/>
  <c r="KX13" i="75"/>
  <c r="KX11" i="75"/>
  <c r="KV15" i="75"/>
  <c r="KT37" i="75"/>
  <c r="KT21" i="75"/>
  <c r="KS21" i="75"/>
  <c r="KY41" i="75"/>
  <c r="KZ41" i="75"/>
  <c r="LA41" i="75" s="1"/>
  <c r="KH58" i="75"/>
  <c r="KJ58" i="75"/>
  <c r="KQ39" i="75"/>
  <c r="KZ39" i="75"/>
  <c r="LA39" i="75" s="1"/>
  <c r="KY39" i="75"/>
  <c r="KZ40" i="75"/>
  <c r="LA40" i="75" s="1"/>
  <c r="KY40" i="75"/>
  <c r="JY60" i="75"/>
  <c r="KC60" i="75" s="1"/>
  <c r="KR44" i="75"/>
  <c r="KS44" i="75" s="1"/>
  <c r="KR46" i="75"/>
  <c r="KS46" i="75" s="1"/>
  <c r="JZ58" i="75"/>
  <c r="KD58" i="75" s="1"/>
  <c r="KG58" i="75"/>
  <c r="KI58" i="75" s="1"/>
  <c r="KS81" i="75"/>
  <c r="KT81" i="75"/>
  <c r="KR39" i="75"/>
  <c r="KS39" i="75" s="1"/>
  <c r="KQ42" i="75"/>
  <c r="JZ59" i="75"/>
  <c r="KD59" i="75" s="1"/>
  <c r="KG59" i="75"/>
  <c r="KI59" i="75" s="1"/>
  <c r="KV13" i="75"/>
  <c r="KQ37" i="75"/>
  <c r="KR43" i="75"/>
  <c r="KS43" i="75" s="1"/>
  <c r="KR40" i="75"/>
  <c r="KS40" i="75" s="1"/>
  <c r="KR45" i="75"/>
  <c r="KS45" i="75" s="1"/>
  <c r="KI57" i="75"/>
  <c r="KJ57" i="75"/>
  <c r="KH57" i="75"/>
  <c r="KX15" i="75"/>
  <c r="KC43" i="68"/>
  <c r="KG77" i="68"/>
  <c r="KC44" i="68"/>
  <c r="KD44" i="68"/>
  <c r="KD37" i="68"/>
  <c r="KB47" i="68"/>
  <c r="KC37" i="68"/>
  <c r="KE77" i="68"/>
  <c r="JW81" i="68" s="1"/>
  <c r="JX81" i="68" s="1"/>
  <c r="JX21" i="68"/>
  <c r="KD21" i="68"/>
  <c r="KC38" i="68"/>
  <c r="KD38" i="68"/>
  <c r="KC40" i="68"/>
  <c r="KD40" i="68"/>
  <c r="KD43" i="68"/>
  <c r="KF17" i="68"/>
  <c r="KH47" i="68"/>
  <c r="KG17" i="68"/>
  <c r="JU21" i="68" s="1"/>
  <c r="KF77" i="68"/>
  <c r="KE47" i="74"/>
  <c r="JW51" i="74" s="1"/>
  <c r="JX51" i="74" s="1"/>
  <c r="KD51" i="74"/>
  <c r="KF47" i="74"/>
  <c r="KG77" i="74"/>
  <c r="JU81" i="74" s="1"/>
  <c r="KF77" i="74"/>
  <c r="KG47" i="74"/>
  <c r="JU51" i="74" s="1"/>
  <c r="KV71" i="75" l="1"/>
  <c r="KV76" i="75"/>
  <c r="KC103" i="68"/>
  <c r="KD103" i="68"/>
  <c r="KC96" i="68"/>
  <c r="KB106" i="68"/>
  <c r="JR118" i="68"/>
  <c r="JS117" i="68"/>
  <c r="KC102" i="68"/>
  <c r="KD102" i="68"/>
  <c r="KD100" i="68"/>
  <c r="KC100" i="68"/>
  <c r="JR119" i="68"/>
  <c r="KC105" i="68"/>
  <c r="KD105" i="68"/>
  <c r="KC99" i="68"/>
  <c r="KH106" i="68"/>
  <c r="KD96" i="68"/>
  <c r="KD99" i="68"/>
  <c r="KX67" i="75"/>
  <c r="KX74" i="75"/>
  <c r="KV67" i="75"/>
  <c r="KX73" i="75"/>
  <c r="KV72" i="75"/>
  <c r="KV70" i="75"/>
  <c r="KV68" i="75"/>
  <c r="KD106" i="75"/>
  <c r="JZ107" i="75" s="1"/>
  <c r="KC106" i="75"/>
  <c r="JV107" i="75" s="1"/>
  <c r="KB110" i="75"/>
  <c r="KC110" i="75"/>
  <c r="KX72" i="75"/>
  <c r="KX70" i="75"/>
  <c r="KX69" i="75"/>
  <c r="KX76" i="75"/>
  <c r="KV74" i="75"/>
  <c r="KV77" i="75" s="1"/>
  <c r="KN81" i="75" s="1"/>
  <c r="KO81" i="75" s="1"/>
  <c r="KV73" i="75"/>
  <c r="JU110" i="74"/>
  <c r="KX71" i="75"/>
  <c r="JY21" i="74"/>
  <c r="JV21" i="74"/>
  <c r="KD21" i="74"/>
  <c r="KX17" i="75"/>
  <c r="KL21" i="75" s="1"/>
  <c r="KT40" i="75"/>
  <c r="KU40" i="75"/>
  <c r="KU39" i="75"/>
  <c r="KT39" i="75"/>
  <c r="KU46" i="75"/>
  <c r="KT46" i="75"/>
  <c r="KJ59" i="75"/>
  <c r="KV17" i="75"/>
  <c r="KN21" i="75" s="1"/>
  <c r="KO21" i="75" s="1"/>
  <c r="LD77" i="75"/>
  <c r="KW70" i="75"/>
  <c r="KW74" i="75"/>
  <c r="KW73" i="75"/>
  <c r="KW68" i="75"/>
  <c r="KW76" i="75"/>
  <c r="KW69" i="75"/>
  <c r="KW75" i="75"/>
  <c r="KW71" i="75"/>
  <c r="KW67" i="75"/>
  <c r="KW72" i="75"/>
  <c r="KW17" i="75"/>
  <c r="KU45" i="75"/>
  <c r="KT45" i="75"/>
  <c r="KT43" i="75"/>
  <c r="KU43" i="75"/>
  <c r="KU37" i="75"/>
  <c r="KT44" i="75"/>
  <c r="KU44" i="75"/>
  <c r="KS47" i="75"/>
  <c r="KY47" i="75"/>
  <c r="KT42" i="75"/>
  <c r="KU42" i="75"/>
  <c r="KX68" i="75"/>
  <c r="KX77" i="75" s="1"/>
  <c r="JY21" i="68"/>
  <c r="KF81" i="68"/>
  <c r="KG81" i="68" s="1"/>
  <c r="JV21" i="68"/>
  <c r="KD47" i="68"/>
  <c r="JZ48" i="68" s="1"/>
  <c r="JU81" i="68"/>
  <c r="KC51" i="68"/>
  <c r="KB51" i="68"/>
  <c r="KC47" i="68"/>
  <c r="JV48" i="68" s="1"/>
  <c r="JY51" i="74"/>
  <c r="KF51" i="74"/>
  <c r="KG51" i="74" s="1"/>
  <c r="JV51" i="74"/>
  <c r="JY81" i="74"/>
  <c r="KF81" i="74"/>
  <c r="KG81" i="74" s="1"/>
  <c r="JV81" i="74"/>
  <c r="KD81" i="74"/>
  <c r="KC106" i="68" l="1"/>
  <c r="JV107" i="68" s="1"/>
  <c r="KD106" i="68"/>
  <c r="JZ107" i="68" s="1"/>
  <c r="KC110" i="68"/>
  <c r="KB110" i="68"/>
  <c r="KF99" i="75"/>
  <c r="KF102" i="75"/>
  <c r="KG101" i="75"/>
  <c r="KF103" i="75"/>
  <c r="KG102" i="75"/>
  <c r="KM106" i="75"/>
  <c r="KG100" i="75"/>
  <c r="KF98" i="75"/>
  <c r="KF104" i="75"/>
  <c r="KF101" i="75"/>
  <c r="KG99" i="75"/>
  <c r="KF105" i="75"/>
  <c r="KF97" i="75"/>
  <c r="KG97" i="75"/>
  <c r="KF100" i="75"/>
  <c r="KG104" i="75"/>
  <c r="KG105" i="75"/>
  <c r="KG96" i="75"/>
  <c r="KG103" i="75"/>
  <c r="KG98" i="75"/>
  <c r="KF96" i="75"/>
  <c r="KF106" i="75" s="1"/>
  <c r="KE100" i="75"/>
  <c r="KE97" i="75"/>
  <c r="KE96" i="75"/>
  <c r="KE98" i="75"/>
  <c r="KE105" i="75"/>
  <c r="KE99" i="75"/>
  <c r="KE104" i="75"/>
  <c r="KE102" i="75"/>
  <c r="KE103" i="75"/>
  <c r="KE101" i="75"/>
  <c r="KL81" i="75"/>
  <c r="KP81" i="75" s="1"/>
  <c r="KD110" i="74"/>
  <c r="KF110" i="74"/>
  <c r="KG110" i="74" s="1"/>
  <c r="JV110" i="74"/>
  <c r="JY110" i="74"/>
  <c r="KN9" i="74"/>
  <c r="KN12" i="74"/>
  <c r="JW27" i="74"/>
  <c r="JW30" i="74"/>
  <c r="KN11" i="74"/>
  <c r="KN14" i="74"/>
  <c r="JZ21" i="74"/>
  <c r="KN7" i="74"/>
  <c r="KN13" i="74"/>
  <c r="KN15" i="74"/>
  <c r="JW28" i="74"/>
  <c r="KN10" i="74"/>
  <c r="KN16" i="74"/>
  <c r="KN8" i="74"/>
  <c r="JW29" i="74"/>
  <c r="KM81" i="75"/>
  <c r="KP21" i="75"/>
  <c r="KM21" i="75"/>
  <c r="KW77" i="75"/>
  <c r="KU81" i="75"/>
  <c r="KT47" i="75"/>
  <c r="KM48" i="75" s="1"/>
  <c r="KU21" i="75"/>
  <c r="KS51" i="75"/>
  <c r="KT51" i="75"/>
  <c r="KU47" i="75"/>
  <c r="KQ48" i="75" s="1"/>
  <c r="KF42" i="68"/>
  <c r="KM47" i="68"/>
  <c r="KF39" i="68"/>
  <c r="KF41" i="68"/>
  <c r="KF45" i="68"/>
  <c r="KF38" i="68"/>
  <c r="KF46" i="68"/>
  <c r="KF37" i="68"/>
  <c r="KF43" i="68"/>
  <c r="KF44" i="68"/>
  <c r="KF40" i="68"/>
  <c r="KG46" i="68"/>
  <c r="KG45" i="68"/>
  <c r="KE39" i="68"/>
  <c r="KE46" i="68"/>
  <c r="KG42" i="68"/>
  <c r="KE45" i="68"/>
  <c r="KG41" i="68"/>
  <c r="KE42" i="68"/>
  <c r="KE41" i="68"/>
  <c r="KG39" i="68"/>
  <c r="KE43" i="68"/>
  <c r="KE44" i="68"/>
  <c r="KE40" i="68"/>
  <c r="KG43" i="68"/>
  <c r="KG44" i="68"/>
  <c r="KG40" i="68"/>
  <c r="KG38" i="68"/>
  <c r="KE37" i="68"/>
  <c r="KE47" i="68" s="1"/>
  <c r="JW51" i="68" s="1"/>
  <c r="JX51" i="68" s="1"/>
  <c r="KE38" i="68"/>
  <c r="KG37" i="68"/>
  <c r="KD81" i="68"/>
  <c r="JY81" i="68"/>
  <c r="JV81" i="68"/>
  <c r="KN13" i="68"/>
  <c r="KN10" i="68"/>
  <c r="KN14" i="68"/>
  <c r="KN9" i="68"/>
  <c r="KN7" i="68"/>
  <c r="KN11" i="68"/>
  <c r="KN16" i="68"/>
  <c r="KN15" i="68"/>
  <c r="KN12" i="68"/>
  <c r="KN8" i="68"/>
  <c r="JW28" i="68"/>
  <c r="JW30" i="68"/>
  <c r="JW29" i="68"/>
  <c r="JZ21" i="68"/>
  <c r="JW27" i="68"/>
  <c r="KN68" i="74"/>
  <c r="KN69" i="74"/>
  <c r="KN67" i="74"/>
  <c r="KN70" i="74"/>
  <c r="KN72" i="74"/>
  <c r="KN71" i="74"/>
  <c r="KN73" i="74"/>
  <c r="KN75" i="74"/>
  <c r="KN76" i="74"/>
  <c r="KN74" i="74"/>
  <c r="JZ81" i="74"/>
  <c r="JW89" i="74"/>
  <c r="JW87" i="74"/>
  <c r="JW90" i="74"/>
  <c r="JW88" i="74"/>
  <c r="KN39" i="74"/>
  <c r="KN37" i="74"/>
  <c r="KN40" i="74"/>
  <c r="KN38" i="74"/>
  <c r="KN44" i="74"/>
  <c r="KN43" i="74"/>
  <c r="KN41" i="74"/>
  <c r="KN42" i="74"/>
  <c r="JZ51" i="74"/>
  <c r="JW59" i="74"/>
  <c r="KN45" i="74"/>
  <c r="KN46" i="74"/>
  <c r="JW58" i="74"/>
  <c r="JW57" i="74"/>
  <c r="JW60" i="74"/>
  <c r="KW81" i="75" l="1"/>
  <c r="KX81" i="75" s="1"/>
  <c r="KM106" i="68"/>
  <c r="KG97" i="68"/>
  <c r="KF101" i="68"/>
  <c r="KF104" i="68"/>
  <c r="KF98" i="68"/>
  <c r="KG104" i="68"/>
  <c r="KG98" i="68"/>
  <c r="KF97" i="68"/>
  <c r="KG101" i="68"/>
  <c r="KG100" i="68"/>
  <c r="KF96" i="68"/>
  <c r="KF100" i="68"/>
  <c r="KG105" i="68"/>
  <c r="KF103" i="68"/>
  <c r="KF102" i="68"/>
  <c r="KF105" i="68"/>
  <c r="KF99" i="68"/>
  <c r="KG99" i="68"/>
  <c r="KG102" i="68"/>
  <c r="KG103" i="68"/>
  <c r="KG96" i="68"/>
  <c r="KE97" i="68"/>
  <c r="KE101" i="68"/>
  <c r="KE104" i="68"/>
  <c r="KE98" i="68"/>
  <c r="KE96" i="68"/>
  <c r="KE99" i="68"/>
  <c r="KE105" i="68"/>
  <c r="KE103" i="68"/>
  <c r="KE102" i="68"/>
  <c r="KE100" i="68"/>
  <c r="KE106" i="75"/>
  <c r="JW110" i="75" s="1"/>
  <c r="KG106" i="75"/>
  <c r="KN96" i="74"/>
  <c r="KN98" i="74"/>
  <c r="JW117" i="74"/>
  <c r="JW118" i="74"/>
  <c r="KN102" i="74"/>
  <c r="KN104" i="74"/>
  <c r="KN99" i="74"/>
  <c r="KN100" i="74"/>
  <c r="KN103" i="74"/>
  <c r="JW116" i="74"/>
  <c r="KN105" i="74"/>
  <c r="JZ110" i="74"/>
  <c r="KN101" i="74"/>
  <c r="JW119" i="74"/>
  <c r="KN97" i="74"/>
  <c r="KO10" i="74"/>
  <c r="KQ10" i="74" s="1"/>
  <c r="KP10" i="74"/>
  <c r="KR10" i="74" s="1"/>
  <c r="KS10" i="74" s="1"/>
  <c r="KO7" i="74"/>
  <c r="KP7" i="74"/>
  <c r="KR7" i="74" s="1"/>
  <c r="KS7" i="74" s="1"/>
  <c r="KQ7" i="74"/>
  <c r="KB30" i="74"/>
  <c r="JY30" i="74"/>
  <c r="KC30" i="74" s="1"/>
  <c r="JX30" i="74"/>
  <c r="JZ30" i="74" s="1"/>
  <c r="KD30" i="74" s="1"/>
  <c r="KB29" i="74"/>
  <c r="JZ29" i="74"/>
  <c r="KD29" i="74" s="1"/>
  <c r="JX29" i="74"/>
  <c r="JY29" i="74" s="1"/>
  <c r="KC29" i="74" s="1"/>
  <c r="KB28" i="74"/>
  <c r="JY28" i="74"/>
  <c r="KC28" i="74" s="1"/>
  <c r="JZ28" i="74"/>
  <c r="KD28" i="74" s="1"/>
  <c r="JX28" i="74"/>
  <c r="KB27" i="74"/>
  <c r="JZ27" i="74"/>
  <c r="KD27" i="74" s="1"/>
  <c r="JX27" i="74"/>
  <c r="JY27" i="74" s="1"/>
  <c r="KC27" i="74" s="1"/>
  <c r="KO8" i="74"/>
  <c r="KP8" i="74"/>
  <c r="KQ8" i="74"/>
  <c r="KO15" i="74"/>
  <c r="KP15" i="74"/>
  <c r="KO14" i="74"/>
  <c r="KP14" i="74"/>
  <c r="KR14" i="74" s="1"/>
  <c r="KS14" i="74" s="1"/>
  <c r="KQ14" i="74"/>
  <c r="KP12" i="74"/>
  <c r="KR12" i="74" s="1"/>
  <c r="KS12" i="74" s="1"/>
  <c r="KO12" i="74"/>
  <c r="KQ12" i="74"/>
  <c r="KP16" i="74"/>
  <c r="KR16" i="74" s="1"/>
  <c r="KS16" i="74" s="1"/>
  <c r="KO16" i="74"/>
  <c r="KO13" i="74"/>
  <c r="KP13" i="74"/>
  <c r="KR13" i="74" s="1"/>
  <c r="KS13" i="74" s="1"/>
  <c r="KQ13" i="74"/>
  <c r="KU13" i="74" s="1"/>
  <c r="KP11" i="74"/>
  <c r="KR11" i="74" s="1"/>
  <c r="KS11" i="74" s="1"/>
  <c r="KO11" i="74"/>
  <c r="KQ11" i="74"/>
  <c r="KO9" i="74"/>
  <c r="KP9" i="74"/>
  <c r="LE76" i="75"/>
  <c r="LE74" i="75"/>
  <c r="LE71" i="75"/>
  <c r="LE75" i="75"/>
  <c r="LE67" i="75"/>
  <c r="LE73" i="75"/>
  <c r="LE69" i="75"/>
  <c r="LE68" i="75"/>
  <c r="LE72" i="75"/>
  <c r="LE70" i="75"/>
  <c r="KN87" i="75"/>
  <c r="KQ81" i="75"/>
  <c r="KN89" i="75"/>
  <c r="KN88" i="75"/>
  <c r="KN90" i="75"/>
  <c r="LD47" i="75"/>
  <c r="KW41" i="75"/>
  <c r="KW38" i="75"/>
  <c r="KW37" i="75"/>
  <c r="KW40" i="75"/>
  <c r="KW42" i="75"/>
  <c r="KW46" i="75"/>
  <c r="KW45" i="75"/>
  <c r="KW44" i="75"/>
  <c r="KW43" i="75"/>
  <c r="KW39" i="75"/>
  <c r="KV41" i="75"/>
  <c r="KV38" i="75"/>
  <c r="KX37" i="75"/>
  <c r="KX41" i="75"/>
  <c r="KX38" i="75"/>
  <c r="KV37" i="75"/>
  <c r="KX39" i="75"/>
  <c r="KV46" i="75"/>
  <c r="KV45" i="75"/>
  <c r="KX43" i="75"/>
  <c r="KX44" i="75"/>
  <c r="KV43" i="75"/>
  <c r="KX42" i="75"/>
  <c r="KV40" i="75"/>
  <c r="KV39" i="75"/>
  <c r="KX46" i="75"/>
  <c r="KX40" i="75"/>
  <c r="KX45" i="75"/>
  <c r="KV44" i="75"/>
  <c r="KV42" i="75"/>
  <c r="LE15" i="75"/>
  <c r="LE9" i="75"/>
  <c r="LE7" i="75"/>
  <c r="LE13" i="75"/>
  <c r="LE11" i="75"/>
  <c r="LE16" i="75"/>
  <c r="LE10" i="75"/>
  <c r="LE14" i="75"/>
  <c r="LE8" i="75"/>
  <c r="LE12" i="75"/>
  <c r="KQ21" i="75"/>
  <c r="KN29" i="75"/>
  <c r="KN27" i="75"/>
  <c r="KN28" i="75"/>
  <c r="KN30" i="75"/>
  <c r="KG47" i="68"/>
  <c r="JU51" i="68" s="1"/>
  <c r="KN76" i="68"/>
  <c r="KN69" i="68"/>
  <c r="KN72" i="68"/>
  <c r="KN68" i="68"/>
  <c r="KN67" i="68"/>
  <c r="KN75" i="68"/>
  <c r="KN71" i="68"/>
  <c r="KN74" i="68"/>
  <c r="KN70" i="68"/>
  <c r="KN73" i="68"/>
  <c r="JZ81" i="68"/>
  <c r="JW89" i="68"/>
  <c r="JW88" i="68"/>
  <c r="JW87" i="68"/>
  <c r="JW90" i="68"/>
  <c r="KB27" i="68"/>
  <c r="KF87" i="68"/>
  <c r="JX27" i="68"/>
  <c r="KF88" i="68"/>
  <c r="KB28" i="68"/>
  <c r="JZ28" i="68"/>
  <c r="KD28" i="68" s="1"/>
  <c r="JX28" i="68"/>
  <c r="JY28" i="68" s="1"/>
  <c r="KC28" i="68" s="1"/>
  <c r="KO16" i="68"/>
  <c r="KP16" i="68"/>
  <c r="KQ16" i="68"/>
  <c r="KO14" i="68"/>
  <c r="KP14" i="68"/>
  <c r="KR14" i="68" s="1"/>
  <c r="KS14" i="68" s="1"/>
  <c r="KF90" i="68"/>
  <c r="KB30" i="68"/>
  <c r="JX30" i="68"/>
  <c r="KO8" i="68"/>
  <c r="KP8" i="68"/>
  <c r="KR8" i="68" s="1"/>
  <c r="KS8" i="68" s="1"/>
  <c r="KO10" i="68"/>
  <c r="KP10" i="68"/>
  <c r="KF47" i="68"/>
  <c r="KP15" i="68"/>
  <c r="KO15" i="68"/>
  <c r="KP9" i="68"/>
  <c r="KO9" i="68"/>
  <c r="KP11" i="68"/>
  <c r="KO11" i="68"/>
  <c r="KB29" i="68"/>
  <c r="KF89" i="68"/>
  <c r="JX29" i="68"/>
  <c r="KO12" i="68"/>
  <c r="KP12" i="68"/>
  <c r="KR12" i="68" s="1"/>
  <c r="KS12" i="68" s="1"/>
  <c r="KP7" i="68"/>
  <c r="KR7" i="68" s="1"/>
  <c r="KS7" i="68" s="1"/>
  <c r="KO7" i="68"/>
  <c r="KP13" i="68"/>
  <c r="KO13" i="68"/>
  <c r="KO46" i="74"/>
  <c r="KP46" i="74"/>
  <c r="KQ42" i="74"/>
  <c r="KO42" i="74"/>
  <c r="KP42" i="74"/>
  <c r="KP38" i="74"/>
  <c r="KR38" i="74" s="1"/>
  <c r="KS38" i="74" s="1"/>
  <c r="KO38" i="74"/>
  <c r="KQ38" i="74" s="1"/>
  <c r="KB87" i="74"/>
  <c r="KF87" i="74"/>
  <c r="JX87" i="74"/>
  <c r="KG87" i="74" s="1"/>
  <c r="KP76" i="74"/>
  <c r="KO76" i="74"/>
  <c r="KQ76" i="74" s="1"/>
  <c r="KP72" i="74"/>
  <c r="KO72" i="74"/>
  <c r="KQ72" i="74" s="1"/>
  <c r="KQ68" i="74"/>
  <c r="KO68" i="74"/>
  <c r="KP68" i="74"/>
  <c r="KB60" i="74"/>
  <c r="JZ60" i="74"/>
  <c r="KD60" i="74" s="1"/>
  <c r="JY60" i="74"/>
  <c r="KC60" i="74" s="1"/>
  <c r="KF60" i="74"/>
  <c r="JX60" i="74"/>
  <c r="KG60" i="74" s="1"/>
  <c r="KP45" i="74"/>
  <c r="KO45" i="74"/>
  <c r="KO41" i="74"/>
  <c r="KP41" i="74"/>
  <c r="KQ41" i="74"/>
  <c r="KP40" i="74"/>
  <c r="KR40" i="74" s="1"/>
  <c r="KS40" i="74" s="1"/>
  <c r="KO40" i="74"/>
  <c r="KB89" i="74"/>
  <c r="KF89" i="74"/>
  <c r="JX89" i="74"/>
  <c r="KG89" i="74" s="1"/>
  <c r="KP75" i="74"/>
  <c r="KR75" i="74" s="1"/>
  <c r="KS75" i="74" s="1"/>
  <c r="KO75" i="74"/>
  <c r="KQ70" i="74"/>
  <c r="KO70" i="74"/>
  <c r="KP70" i="74"/>
  <c r="KB57" i="74"/>
  <c r="KF57" i="74"/>
  <c r="JX57" i="74"/>
  <c r="KG57" i="74" s="1"/>
  <c r="KB59" i="74"/>
  <c r="JZ59" i="74"/>
  <c r="KD59" i="74" s="1"/>
  <c r="KF59" i="74"/>
  <c r="JX59" i="74"/>
  <c r="KG59" i="74" s="1"/>
  <c r="KO43" i="74"/>
  <c r="KP43" i="74"/>
  <c r="KO37" i="74"/>
  <c r="KP37" i="74"/>
  <c r="KQ37" i="74" s="1"/>
  <c r="KB88" i="74"/>
  <c r="JZ88" i="74"/>
  <c r="KD88" i="74" s="1"/>
  <c r="KF88" i="74"/>
  <c r="JX88" i="74"/>
  <c r="KG88" i="74" s="1"/>
  <c r="KO73" i="74"/>
  <c r="KP73" i="74"/>
  <c r="KP67" i="74"/>
  <c r="KO67" i="74"/>
  <c r="KQ67" i="74"/>
  <c r="KB58" i="74"/>
  <c r="JY58" i="74"/>
  <c r="KC58" i="74" s="1"/>
  <c r="KF58" i="74"/>
  <c r="JX58" i="74"/>
  <c r="KG58" i="74" s="1"/>
  <c r="KO44" i="74"/>
  <c r="KQ44" i="74" s="1"/>
  <c r="KP44" i="74"/>
  <c r="KO39" i="74"/>
  <c r="KP39" i="74"/>
  <c r="JZ90" i="74"/>
  <c r="KD90" i="74" s="1"/>
  <c r="KB90" i="74"/>
  <c r="KF90" i="74"/>
  <c r="JX90" i="74"/>
  <c r="KG90" i="74" s="1"/>
  <c r="KP74" i="74"/>
  <c r="KO74" i="74"/>
  <c r="KQ74" i="74" s="1"/>
  <c r="KO71" i="74"/>
  <c r="KP71" i="74"/>
  <c r="KR71" i="74" s="1"/>
  <c r="KS71" i="74" s="1"/>
  <c r="KP69" i="74"/>
  <c r="KO69" i="74"/>
  <c r="KQ69" i="74" s="1"/>
  <c r="KE106" i="68" l="1"/>
  <c r="JW110" i="68" s="1"/>
  <c r="KF106" i="68"/>
  <c r="KG106" i="68"/>
  <c r="KD110" i="75"/>
  <c r="JX110" i="75"/>
  <c r="JU110" i="75"/>
  <c r="KP100" i="74"/>
  <c r="KO100" i="74"/>
  <c r="KF118" i="74"/>
  <c r="KH118" i="74" s="1"/>
  <c r="JX118" i="74"/>
  <c r="KB118" i="74"/>
  <c r="KO97" i="74"/>
  <c r="KP97" i="74"/>
  <c r="KP105" i="74"/>
  <c r="KO105" i="74"/>
  <c r="KO99" i="74"/>
  <c r="KP99" i="74"/>
  <c r="JX117" i="74"/>
  <c r="KG117" i="74" s="1"/>
  <c r="KB117" i="74"/>
  <c r="KF117" i="74"/>
  <c r="KH117" i="74" s="1"/>
  <c r="KF119" i="74"/>
  <c r="KH119" i="74" s="1"/>
  <c r="JX119" i="74"/>
  <c r="KB119" i="74"/>
  <c r="KB116" i="74"/>
  <c r="KF116" i="74"/>
  <c r="KH116" i="74" s="1"/>
  <c r="JX116" i="74"/>
  <c r="KP104" i="74"/>
  <c r="KO104" i="74"/>
  <c r="KO98" i="74"/>
  <c r="KP98" i="74"/>
  <c r="KP101" i="74"/>
  <c r="KO101" i="74"/>
  <c r="KP103" i="74"/>
  <c r="KR103" i="74" s="1"/>
  <c r="KS103" i="74" s="1"/>
  <c r="KT103" i="74" s="1"/>
  <c r="KO103" i="74"/>
  <c r="KO102" i="74"/>
  <c r="KP102" i="74"/>
  <c r="KP96" i="74"/>
  <c r="KR96" i="74" s="1"/>
  <c r="KS96" i="74" s="1"/>
  <c r="KO96" i="74"/>
  <c r="KQ15" i="74"/>
  <c r="KY15" i="74"/>
  <c r="KZ15" i="74"/>
  <c r="LA15" i="74" s="1"/>
  <c r="KR9" i="74"/>
  <c r="KS9" i="74" s="1"/>
  <c r="KT11" i="74"/>
  <c r="KU11" i="74"/>
  <c r="KQ16" i="74"/>
  <c r="KY16" i="74"/>
  <c r="KZ16" i="74"/>
  <c r="LA16" i="74" s="1"/>
  <c r="KT12" i="74"/>
  <c r="KU12" i="74"/>
  <c r="KR15" i="74"/>
  <c r="KS15" i="74" s="1"/>
  <c r="KZ8" i="74"/>
  <c r="LA8" i="74" s="1"/>
  <c r="KY8" i="74"/>
  <c r="KT16" i="74"/>
  <c r="KU16" i="74"/>
  <c r="KG118" i="74"/>
  <c r="KT10" i="74"/>
  <c r="KU10" i="74"/>
  <c r="KZ9" i="74"/>
  <c r="LA9" i="74" s="1"/>
  <c r="KY9" i="74"/>
  <c r="KT13" i="74"/>
  <c r="KU14" i="74"/>
  <c r="KT14" i="74"/>
  <c r="KU7" i="74"/>
  <c r="KT7" i="74"/>
  <c r="KZ10" i="74"/>
  <c r="LA10" i="74" s="1"/>
  <c r="KY10" i="74"/>
  <c r="KQ9" i="74"/>
  <c r="KY11" i="74"/>
  <c r="KZ11" i="74"/>
  <c r="LA11" i="74" s="1"/>
  <c r="KZ13" i="74"/>
  <c r="LA13" i="74" s="1"/>
  <c r="KY13" i="74"/>
  <c r="KZ12" i="74"/>
  <c r="LA12" i="74" s="1"/>
  <c r="KY12" i="74"/>
  <c r="KZ14" i="74"/>
  <c r="LA14" i="74" s="1"/>
  <c r="KY14" i="74"/>
  <c r="KR8" i="74"/>
  <c r="KS8" i="74" s="1"/>
  <c r="KS17" i="74" s="1"/>
  <c r="KG116" i="74"/>
  <c r="KZ7" i="74"/>
  <c r="LA7" i="74" s="1"/>
  <c r="KR21" i="74"/>
  <c r="KY7" i="74"/>
  <c r="KG119" i="74"/>
  <c r="KS27" i="75"/>
  <c r="KW87" i="75"/>
  <c r="KP27" i="75"/>
  <c r="KT27" i="75" s="1"/>
  <c r="KO27" i="75"/>
  <c r="KQ27" i="75" s="1"/>
  <c r="KU27" i="75" s="1"/>
  <c r="LG8" i="75"/>
  <c r="LF8" i="75"/>
  <c r="LH8" i="75"/>
  <c r="LG11" i="75"/>
  <c r="LF11" i="75"/>
  <c r="LH11" i="75" s="1"/>
  <c r="LF15" i="75"/>
  <c r="LG15" i="75"/>
  <c r="KV47" i="75"/>
  <c r="KN51" i="75" s="1"/>
  <c r="KS89" i="75"/>
  <c r="KO89" i="75"/>
  <c r="KQ89" i="75" s="1"/>
  <c r="KU89" i="75" s="1"/>
  <c r="LG72" i="75"/>
  <c r="LF72" i="75"/>
  <c r="LG67" i="75"/>
  <c r="LF67" i="75"/>
  <c r="LH67" i="75" s="1"/>
  <c r="LG76" i="75"/>
  <c r="LF76" i="75"/>
  <c r="KS29" i="75"/>
  <c r="KQ29" i="75"/>
  <c r="KU29" i="75" s="1"/>
  <c r="KW89" i="75"/>
  <c r="KP29" i="75"/>
  <c r="KT29" i="75" s="1"/>
  <c r="KO29" i="75"/>
  <c r="LG14" i="75"/>
  <c r="LI14" i="75" s="1"/>
  <c r="LJ14" i="75" s="1"/>
  <c r="LF14" i="75"/>
  <c r="LH14" i="75"/>
  <c r="LF13" i="75"/>
  <c r="LG13" i="75"/>
  <c r="LI13" i="75" s="1"/>
  <c r="LJ13" i="75" s="1"/>
  <c r="LF68" i="75"/>
  <c r="LG68" i="75"/>
  <c r="LG75" i="75"/>
  <c r="LF75" i="75"/>
  <c r="KW47" i="75"/>
  <c r="KW90" i="75"/>
  <c r="KS30" i="75"/>
  <c r="KQ30" i="75"/>
  <c r="KU30" i="75" s="1"/>
  <c r="KO30" i="75"/>
  <c r="LF10" i="75"/>
  <c r="LG10" i="75"/>
  <c r="LG7" i="75"/>
  <c r="LF7" i="75"/>
  <c r="KS90" i="75"/>
  <c r="KO90" i="75"/>
  <c r="KP90" i="75" s="1"/>
  <c r="KT90" i="75" s="1"/>
  <c r="KS87" i="75"/>
  <c r="KO87" i="75"/>
  <c r="KQ87" i="75" s="1"/>
  <c r="KU87" i="75" s="1"/>
  <c r="LF69" i="75"/>
  <c r="LG69" i="75"/>
  <c r="LF71" i="75"/>
  <c r="LG71" i="75"/>
  <c r="KS28" i="75"/>
  <c r="KW88" i="75"/>
  <c r="KQ28" i="75"/>
  <c r="KU28" i="75" s="1"/>
  <c r="KO28" i="75"/>
  <c r="LG12" i="75"/>
  <c r="LI12" i="75" s="1"/>
  <c r="LJ12" i="75" s="1"/>
  <c r="LF12" i="75"/>
  <c r="LH12" i="75"/>
  <c r="LG16" i="75"/>
  <c r="LF16" i="75"/>
  <c r="LF9" i="75"/>
  <c r="LG9" i="75"/>
  <c r="LI9" i="75" s="1"/>
  <c r="LJ9" i="75" s="1"/>
  <c r="KX47" i="75"/>
  <c r="KL51" i="75" s="1"/>
  <c r="KS88" i="75"/>
  <c r="KO88" i="75"/>
  <c r="KQ88" i="75" s="1"/>
  <c r="KU88" i="75" s="1"/>
  <c r="LG70" i="75"/>
  <c r="LF70" i="75"/>
  <c r="LH70" i="75" s="1"/>
  <c r="LG73" i="75"/>
  <c r="LF73" i="75"/>
  <c r="LG74" i="75"/>
  <c r="LF74" i="75"/>
  <c r="KZ13" i="68"/>
  <c r="LA13" i="68" s="1"/>
  <c r="KY13" i="68"/>
  <c r="KR11" i="68"/>
  <c r="KS11" i="68" s="1"/>
  <c r="KZ11" i="68"/>
  <c r="LA11" i="68" s="1"/>
  <c r="KY11" i="68"/>
  <c r="KQ10" i="68"/>
  <c r="KZ10" i="68"/>
  <c r="LA10" i="68" s="1"/>
  <c r="KY10" i="68"/>
  <c r="KQ7" i="68"/>
  <c r="KH89" i="68"/>
  <c r="KQ9" i="68"/>
  <c r="KZ9" i="68"/>
  <c r="LA9" i="68" s="1"/>
  <c r="KY9" i="68"/>
  <c r="KT8" i="68"/>
  <c r="KT14" i="68"/>
  <c r="KZ16" i="68"/>
  <c r="LA16" i="68" s="1"/>
  <c r="KY16" i="68"/>
  <c r="JZ27" i="68"/>
  <c r="KD27" i="68" s="1"/>
  <c r="JY27" i="68"/>
  <c r="KC27" i="68" s="1"/>
  <c r="KB88" i="68"/>
  <c r="JZ88" i="68"/>
  <c r="KD88" i="68" s="1"/>
  <c r="JX88" i="68"/>
  <c r="JY88" i="68" s="1"/>
  <c r="KC88" i="68" s="1"/>
  <c r="KP70" i="68"/>
  <c r="KR70" i="68" s="1"/>
  <c r="KS70" i="68" s="1"/>
  <c r="KO70" i="68"/>
  <c r="KO67" i="68"/>
  <c r="KP67" i="68"/>
  <c r="KQ67" i="68"/>
  <c r="KO76" i="68"/>
  <c r="KP76" i="68"/>
  <c r="KR76" i="68" s="1"/>
  <c r="KS76" i="68" s="1"/>
  <c r="KT12" i="68"/>
  <c r="KQ13" i="68"/>
  <c r="KZ7" i="68"/>
  <c r="LA7" i="68" s="1"/>
  <c r="KR21" i="68"/>
  <c r="KY7" i="68"/>
  <c r="KZ12" i="68"/>
  <c r="LA12" i="68" s="1"/>
  <c r="KY12" i="68"/>
  <c r="JY29" i="68"/>
  <c r="KC29" i="68" s="1"/>
  <c r="KQ11" i="68"/>
  <c r="KR9" i="68"/>
  <c r="KS9" i="68" s="1"/>
  <c r="KR10" i="68"/>
  <c r="KS10" i="68" s="1"/>
  <c r="KZ8" i="68"/>
  <c r="LA8" i="68" s="1"/>
  <c r="KY8" i="68"/>
  <c r="KQ14" i="68"/>
  <c r="KU14" i="68" s="1"/>
  <c r="KZ14" i="68"/>
  <c r="LA14" i="68" s="1"/>
  <c r="KY14" i="68"/>
  <c r="KG88" i="68"/>
  <c r="KH87" i="68"/>
  <c r="KB89" i="68"/>
  <c r="JX89" i="68"/>
  <c r="JZ89" i="68" s="1"/>
  <c r="KD89" i="68" s="1"/>
  <c r="KO74" i="68"/>
  <c r="KQ74" i="68" s="1"/>
  <c r="KP74" i="68"/>
  <c r="KR74" i="68" s="1"/>
  <c r="KS74" i="68" s="1"/>
  <c r="KP68" i="68"/>
  <c r="KR68" i="68" s="1"/>
  <c r="KS68" i="68" s="1"/>
  <c r="KO68" i="68"/>
  <c r="KJ88" i="68"/>
  <c r="KH88" i="68"/>
  <c r="KI88" i="68"/>
  <c r="JY90" i="68"/>
  <c r="KC90" i="68" s="1"/>
  <c r="KB90" i="68"/>
  <c r="JX90" i="68"/>
  <c r="KG90" i="68" s="1"/>
  <c r="KO71" i="68"/>
  <c r="KQ71" i="68"/>
  <c r="KP71" i="68"/>
  <c r="KR71" i="68" s="1"/>
  <c r="KS71" i="68" s="1"/>
  <c r="KO72" i="68"/>
  <c r="KP72" i="68"/>
  <c r="KQ72" i="68"/>
  <c r="KT7" i="68"/>
  <c r="KU7" i="68"/>
  <c r="KQ15" i="68"/>
  <c r="KZ15" i="68"/>
  <c r="LA15" i="68" s="1"/>
  <c r="KY15" i="68"/>
  <c r="JY30" i="68"/>
  <c r="KC30" i="68" s="1"/>
  <c r="KU16" i="68"/>
  <c r="KR13" i="68"/>
  <c r="KS13" i="68" s="1"/>
  <c r="KQ12" i="68"/>
  <c r="JZ29" i="68"/>
  <c r="KD29" i="68" s="1"/>
  <c r="KR15" i="68"/>
  <c r="KS15" i="68" s="1"/>
  <c r="KQ8" i="68"/>
  <c r="JZ30" i="68"/>
  <c r="KD30" i="68" s="1"/>
  <c r="KH90" i="68"/>
  <c r="KR16" i="68"/>
  <c r="KS16" i="68" s="1"/>
  <c r="KB87" i="68"/>
  <c r="JX87" i="68"/>
  <c r="JY87" i="68" s="1"/>
  <c r="KC87" i="68" s="1"/>
  <c r="KO73" i="68"/>
  <c r="KP73" i="68"/>
  <c r="KR73" i="68" s="1"/>
  <c r="KS73" i="68" s="1"/>
  <c r="KO75" i="68"/>
  <c r="KQ75" i="68" s="1"/>
  <c r="KP75" i="68"/>
  <c r="KR75" i="68" s="1"/>
  <c r="KS75" i="68" s="1"/>
  <c r="KO69" i="68"/>
  <c r="KP69" i="68"/>
  <c r="KR69" i="68" s="1"/>
  <c r="KS69" i="68" s="1"/>
  <c r="JY51" i="68"/>
  <c r="KF51" i="68"/>
  <c r="KG51" i="68" s="1"/>
  <c r="JV51" i="68"/>
  <c r="KD51" i="68"/>
  <c r="JZ57" i="74"/>
  <c r="KD57" i="74" s="1"/>
  <c r="KR42" i="74"/>
  <c r="KS42" i="74" s="1"/>
  <c r="KR39" i="74"/>
  <c r="KS39" i="74" s="1"/>
  <c r="KQ43" i="74"/>
  <c r="JY57" i="74"/>
  <c r="KC57" i="74" s="1"/>
  <c r="KR73" i="74"/>
  <c r="KS73" i="74" s="1"/>
  <c r="JY88" i="74"/>
  <c r="KC88" i="74" s="1"/>
  <c r="KR41" i="74"/>
  <c r="KS41" i="74" s="1"/>
  <c r="KR46" i="74"/>
  <c r="KS46" i="74" s="1"/>
  <c r="KT46" i="74" s="1"/>
  <c r="KT71" i="74"/>
  <c r="KQ73" i="74"/>
  <c r="JY89" i="74"/>
  <c r="KC89" i="74" s="1"/>
  <c r="KY45" i="74"/>
  <c r="KZ45" i="74"/>
  <c r="LA45" i="74" s="1"/>
  <c r="KI87" i="74"/>
  <c r="KH87" i="74"/>
  <c r="KJ87" i="74"/>
  <c r="KT39" i="74"/>
  <c r="KT73" i="74"/>
  <c r="KU73" i="74"/>
  <c r="KY69" i="74"/>
  <c r="KZ69" i="74"/>
  <c r="LA69" i="74" s="1"/>
  <c r="KQ39" i="74"/>
  <c r="KU39" i="74" s="1"/>
  <c r="KZ37" i="74"/>
  <c r="LA37" i="74" s="1"/>
  <c r="KY37" i="74"/>
  <c r="KR51" i="74"/>
  <c r="KY74" i="74"/>
  <c r="KZ74" i="74"/>
  <c r="LA74" i="74" s="1"/>
  <c r="KI90" i="74"/>
  <c r="KH90" i="74"/>
  <c r="KJ90" i="74"/>
  <c r="KZ39" i="74"/>
  <c r="LA39" i="74" s="1"/>
  <c r="KY39" i="74"/>
  <c r="JZ58" i="74"/>
  <c r="KD58" i="74" s="1"/>
  <c r="KY67" i="74"/>
  <c r="KZ67" i="74"/>
  <c r="LA67" i="74" s="1"/>
  <c r="KR81" i="74"/>
  <c r="KZ73" i="74"/>
  <c r="LA73" i="74" s="1"/>
  <c r="KY73" i="74"/>
  <c r="KR43" i="74"/>
  <c r="KS43" i="74" s="1"/>
  <c r="KJ59" i="74"/>
  <c r="KH59" i="74"/>
  <c r="KI59" i="74"/>
  <c r="KZ75" i="74"/>
  <c r="LA75" i="74" s="1"/>
  <c r="KY75" i="74"/>
  <c r="KH89" i="74"/>
  <c r="KJ89" i="74"/>
  <c r="KI89" i="74"/>
  <c r="KY40" i="74"/>
  <c r="KZ40" i="74"/>
  <c r="LA40" i="74" s="1"/>
  <c r="KU41" i="74"/>
  <c r="KT41" i="74"/>
  <c r="KR45" i="74"/>
  <c r="KS45" i="74" s="1"/>
  <c r="KY72" i="74"/>
  <c r="KZ72" i="74"/>
  <c r="LA72" i="74" s="1"/>
  <c r="KY76" i="74"/>
  <c r="KZ76" i="74"/>
  <c r="LA76" i="74" s="1"/>
  <c r="KU42" i="74"/>
  <c r="KT42" i="74"/>
  <c r="KY46" i="74"/>
  <c r="KZ46" i="74"/>
  <c r="LA46" i="74" s="1"/>
  <c r="KH88" i="74"/>
  <c r="KI88" i="74"/>
  <c r="KJ88" i="74"/>
  <c r="KY71" i="74"/>
  <c r="KZ71" i="74"/>
  <c r="LA71" i="74" s="1"/>
  <c r="JY90" i="74"/>
  <c r="KC90" i="74" s="1"/>
  <c r="KR69" i="74"/>
  <c r="KS69" i="74" s="1"/>
  <c r="KQ71" i="74"/>
  <c r="KR74" i="74"/>
  <c r="KS74" i="74" s="1"/>
  <c r="KR44" i="74"/>
  <c r="KS44" i="74" s="1"/>
  <c r="KJ58" i="74"/>
  <c r="KH58" i="74"/>
  <c r="KI58" i="74"/>
  <c r="KR67" i="74"/>
  <c r="KS67" i="74" s="1"/>
  <c r="KR37" i="74"/>
  <c r="KS37" i="74" s="1"/>
  <c r="JY59" i="74"/>
  <c r="KC59" i="74" s="1"/>
  <c r="KH57" i="74"/>
  <c r="KI57" i="74"/>
  <c r="KJ57" i="74"/>
  <c r="KR70" i="74"/>
  <c r="KS70" i="74" s="1"/>
  <c r="KQ75" i="74"/>
  <c r="KU75" i="74" s="1"/>
  <c r="KQ40" i="74"/>
  <c r="KZ41" i="74"/>
  <c r="LA41" i="74" s="1"/>
  <c r="KY41" i="74"/>
  <c r="KR68" i="74"/>
  <c r="KS68" i="74" s="1"/>
  <c r="KR72" i="74"/>
  <c r="KS72" i="74" s="1"/>
  <c r="KR76" i="74"/>
  <c r="KS76" i="74" s="1"/>
  <c r="JY87" i="74"/>
  <c r="KC87" i="74" s="1"/>
  <c r="KY38" i="74"/>
  <c r="KZ38" i="74"/>
  <c r="LA38" i="74" s="1"/>
  <c r="KY42" i="74"/>
  <c r="KZ42" i="74"/>
  <c r="LA42" i="74" s="1"/>
  <c r="KQ46" i="74"/>
  <c r="KU46" i="74" s="1"/>
  <c r="KZ44" i="74"/>
  <c r="LA44" i="74" s="1"/>
  <c r="KY44" i="74"/>
  <c r="KY43" i="74"/>
  <c r="KZ43" i="74"/>
  <c r="LA43" i="74" s="1"/>
  <c r="KY70" i="74"/>
  <c r="KZ70" i="74"/>
  <c r="LA70" i="74" s="1"/>
  <c r="KT75" i="74"/>
  <c r="JZ89" i="74"/>
  <c r="KD89" i="74" s="1"/>
  <c r="KT40" i="74"/>
  <c r="KU40" i="74"/>
  <c r="KQ45" i="74"/>
  <c r="KH60" i="74"/>
  <c r="KJ60" i="74"/>
  <c r="KI60" i="74"/>
  <c r="KZ68" i="74"/>
  <c r="LA68" i="74" s="1"/>
  <c r="KY68" i="74"/>
  <c r="JZ87" i="74"/>
  <c r="KD87" i="74" s="1"/>
  <c r="KU38" i="74"/>
  <c r="KT38" i="74"/>
  <c r="KR98" i="74" l="1"/>
  <c r="KS98" i="74" s="1"/>
  <c r="JU110" i="68"/>
  <c r="JY110" i="68" s="1"/>
  <c r="JX110" i="68"/>
  <c r="KJ117" i="74"/>
  <c r="KI117" i="74"/>
  <c r="KR99" i="74"/>
  <c r="KS99" i="74" s="1"/>
  <c r="KT99" i="74" s="1"/>
  <c r="KR97" i="74"/>
  <c r="KS97" i="74" s="1"/>
  <c r="KT97" i="74" s="1"/>
  <c r="KF110" i="75"/>
  <c r="KG110" i="75" s="1"/>
  <c r="JV110" i="75"/>
  <c r="JY110" i="75"/>
  <c r="KR101" i="74"/>
  <c r="KS101" i="74" s="1"/>
  <c r="KT101" i="74" s="1"/>
  <c r="LI76" i="75"/>
  <c r="LJ76" i="75" s="1"/>
  <c r="KQ90" i="75"/>
  <c r="KU90" i="75" s="1"/>
  <c r="KT96" i="74"/>
  <c r="KT98" i="74"/>
  <c r="JY116" i="74"/>
  <c r="KC116" i="74" s="1"/>
  <c r="JZ116" i="74"/>
  <c r="KD116" i="74" s="1"/>
  <c r="JZ119" i="74"/>
  <c r="KD119" i="74" s="1"/>
  <c r="JY119" i="74"/>
  <c r="KC119" i="74" s="1"/>
  <c r="JY117" i="74"/>
  <c r="KC117" i="74" s="1"/>
  <c r="JZ117" i="74"/>
  <c r="KD117" i="74" s="1"/>
  <c r="KQ105" i="74"/>
  <c r="KR105" i="74"/>
  <c r="KS105" i="74" s="1"/>
  <c r="JZ118" i="74"/>
  <c r="KD118" i="74" s="1"/>
  <c r="JY118" i="74"/>
  <c r="KC118" i="74" s="1"/>
  <c r="KR102" i="74"/>
  <c r="KS102" i="74" s="1"/>
  <c r="KT102" i="74" s="1"/>
  <c r="KQ101" i="74"/>
  <c r="KU101" i="74" s="1"/>
  <c r="KY101" i="74"/>
  <c r="KZ101" i="74"/>
  <c r="LA101" i="74" s="1"/>
  <c r="KY98" i="74"/>
  <c r="KZ98" i="74"/>
  <c r="LA98" i="74" s="1"/>
  <c r="KQ98" i="74"/>
  <c r="KU98" i="74" s="1"/>
  <c r="KQ102" i="74"/>
  <c r="KU102" i="74" s="1"/>
  <c r="KY102" i="74"/>
  <c r="KZ102" i="74"/>
  <c r="LA102" i="74" s="1"/>
  <c r="KZ104" i="74"/>
  <c r="LA104" i="74" s="1"/>
  <c r="KY104" i="74"/>
  <c r="KQ104" i="74"/>
  <c r="KY99" i="74"/>
  <c r="KZ99" i="74"/>
  <c r="LA99" i="74" s="1"/>
  <c r="KQ99" i="74"/>
  <c r="KU99" i="74" s="1"/>
  <c r="KZ97" i="74"/>
  <c r="LA97" i="74" s="1"/>
  <c r="KQ97" i="74"/>
  <c r="KU97" i="74" s="1"/>
  <c r="KY97" i="74"/>
  <c r="KZ100" i="74"/>
  <c r="LA100" i="74" s="1"/>
  <c r="KQ100" i="74"/>
  <c r="KY100" i="74"/>
  <c r="KZ96" i="74"/>
  <c r="LA96" i="74" s="1"/>
  <c r="KQ96" i="74"/>
  <c r="KU96" i="74" s="1"/>
  <c r="KY96" i="74"/>
  <c r="KR110" i="74"/>
  <c r="KQ103" i="74"/>
  <c r="KU103" i="74" s="1"/>
  <c r="KY103" i="74"/>
  <c r="KZ103" i="74"/>
  <c r="LA103" i="74" s="1"/>
  <c r="KR104" i="74"/>
  <c r="KS104" i="74" s="1"/>
  <c r="KY105" i="74"/>
  <c r="KZ105" i="74"/>
  <c r="LA105" i="74" s="1"/>
  <c r="KR100" i="74"/>
  <c r="KS100" i="74" s="1"/>
  <c r="KI118" i="74"/>
  <c r="KJ118" i="74"/>
  <c r="KT15" i="74"/>
  <c r="KU15" i="74"/>
  <c r="KI119" i="74"/>
  <c r="KJ119" i="74"/>
  <c r="KI116" i="74"/>
  <c r="KJ116" i="74"/>
  <c r="KY17" i="74"/>
  <c r="KT8" i="74"/>
  <c r="KU8" i="74"/>
  <c r="KT9" i="74"/>
  <c r="KT17" i="74" s="1"/>
  <c r="KM18" i="74" s="1"/>
  <c r="KU9" i="74"/>
  <c r="KU17" i="74"/>
  <c r="KQ18" i="74" s="1"/>
  <c r="LH69" i="75"/>
  <c r="LH71" i="75"/>
  <c r="LI74" i="75"/>
  <c r="LJ74" i="75" s="1"/>
  <c r="LK74" i="75" s="1"/>
  <c r="LI70" i="75"/>
  <c r="LJ70" i="75" s="1"/>
  <c r="LH73" i="75"/>
  <c r="KP88" i="75"/>
  <c r="KT88" i="75" s="1"/>
  <c r="KP87" i="75"/>
  <c r="KT87" i="75" s="1"/>
  <c r="KP89" i="75"/>
  <c r="KT89" i="75" s="1"/>
  <c r="LQ75" i="75"/>
  <c r="LR75" i="75" s="1"/>
  <c r="LP75" i="75"/>
  <c r="LQ15" i="75"/>
  <c r="LR15" i="75" s="1"/>
  <c r="LP15" i="75"/>
  <c r="LH7" i="75"/>
  <c r="LI21" i="75"/>
  <c r="LQ7" i="75"/>
  <c r="LR7" i="75" s="1"/>
  <c r="LP7" i="75"/>
  <c r="LQ10" i="75"/>
  <c r="LR10" i="75" s="1"/>
  <c r="LP10" i="75"/>
  <c r="LQ68" i="75"/>
  <c r="LR68" i="75" s="1"/>
  <c r="LP68" i="75"/>
  <c r="LK76" i="75"/>
  <c r="LH72" i="75"/>
  <c r="LQ72" i="75"/>
  <c r="LR72" i="75" s="1"/>
  <c r="LP72" i="75"/>
  <c r="LQ70" i="75"/>
  <c r="LR70" i="75" s="1"/>
  <c r="LP70" i="75"/>
  <c r="LP9" i="75"/>
  <c r="LQ9" i="75"/>
  <c r="LR9" i="75" s="1"/>
  <c r="LQ12" i="75"/>
  <c r="LR12" i="75" s="1"/>
  <c r="LP12" i="75"/>
  <c r="KY88" i="75"/>
  <c r="LQ71" i="75"/>
  <c r="LR71" i="75" s="1"/>
  <c r="LP71" i="75"/>
  <c r="LI7" i="75"/>
  <c r="LJ7" i="75" s="1"/>
  <c r="KP30" i="75"/>
  <c r="KT30" i="75" s="1"/>
  <c r="KX90" i="75"/>
  <c r="KZ90" i="75" s="1"/>
  <c r="LI75" i="75"/>
  <c r="LJ75" i="75" s="1"/>
  <c r="LH13" i="75"/>
  <c r="LQ14" i="75"/>
  <c r="LR14" i="75" s="1"/>
  <c r="LP14" i="75"/>
  <c r="KY89" i="75"/>
  <c r="LI72" i="75"/>
  <c r="LJ72" i="75" s="1"/>
  <c r="KO51" i="75"/>
  <c r="KU51" i="75"/>
  <c r="LQ8" i="75"/>
  <c r="LR8" i="75" s="1"/>
  <c r="LP8" i="75"/>
  <c r="KY87" i="75"/>
  <c r="LK9" i="75"/>
  <c r="LH74" i="75"/>
  <c r="LK70" i="75"/>
  <c r="LL70" i="75"/>
  <c r="KP51" i="75"/>
  <c r="KW51" i="75"/>
  <c r="KX51" i="75" s="1"/>
  <c r="KM51" i="75"/>
  <c r="LK12" i="75"/>
  <c r="LL12" i="75"/>
  <c r="KY90" i="75"/>
  <c r="LI68" i="75"/>
  <c r="LJ68" i="75" s="1"/>
  <c r="LL13" i="75"/>
  <c r="LK13" i="75"/>
  <c r="LL14" i="75"/>
  <c r="LK14" i="75"/>
  <c r="LH76" i="75"/>
  <c r="LL76" i="75" s="1"/>
  <c r="LQ67" i="75"/>
  <c r="LR67" i="75" s="1"/>
  <c r="LI81" i="75"/>
  <c r="LP67" i="75"/>
  <c r="LI15" i="75"/>
  <c r="LJ15" i="75" s="1"/>
  <c r="LQ11" i="75"/>
  <c r="LR11" i="75" s="1"/>
  <c r="LP11" i="75"/>
  <c r="LI8" i="75"/>
  <c r="LJ8" i="75" s="1"/>
  <c r="LQ69" i="75"/>
  <c r="LR69" i="75" s="1"/>
  <c r="LP69" i="75"/>
  <c r="LQ73" i="75"/>
  <c r="LR73" i="75" s="1"/>
  <c r="LP73" i="75"/>
  <c r="LH16" i="75"/>
  <c r="LQ16" i="75"/>
  <c r="LR16" i="75" s="1"/>
  <c r="LP16" i="75"/>
  <c r="LH10" i="75"/>
  <c r="LQ74" i="75"/>
  <c r="LR74" i="75" s="1"/>
  <c r="LP74" i="75"/>
  <c r="LI73" i="75"/>
  <c r="LJ73" i="75" s="1"/>
  <c r="LH9" i="75"/>
  <c r="LL9" i="75" s="1"/>
  <c r="LI16" i="75"/>
  <c r="LJ16" i="75" s="1"/>
  <c r="KP28" i="75"/>
  <c r="KT28" i="75" s="1"/>
  <c r="KX88" i="75"/>
  <c r="KZ88" i="75" s="1"/>
  <c r="LI71" i="75"/>
  <c r="LJ71" i="75" s="1"/>
  <c r="LI69" i="75"/>
  <c r="LJ69" i="75" s="1"/>
  <c r="LI10" i="75"/>
  <c r="LJ10" i="75" s="1"/>
  <c r="LH75" i="75"/>
  <c r="LH68" i="75"/>
  <c r="LP13" i="75"/>
  <c r="LQ13" i="75"/>
  <c r="LR13" i="75" s="1"/>
  <c r="KX89" i="75"/>
  <c r="LA89" i="75" s="1"/>
  <c r="LP76" i="75"/>
  <c r="LQ76" i="75"/>
  <c r="LR76" i="75" s="1"/>
  <c r="LI67" i="75"/>
  <c r="LJ67" i="75" s="1"/>
  <c r="LH15" i="75"/>
  <c r="LI11" i="75"/>
  <c r="LJ11" i="75" s="1"/>
  <c r="KX87" i="75"/>
  <c r="LA87" i="75" s="1"/>
  <c r="KI90" i="68"/>
  <c r="KJ90" i="68"/>
  <c r="KT73" i="68"/>
  <c r="KU15" i="68"/>
  <c r="KT15" i="68"/>
  <c r="KT68" i="68"/>
  <c r="KT9" i="68"/>
  <c r="KU9" i="68"/>
  <c r="KZ73" i="68"/>
  <c r="LA73" i="68" s="1"/>
  <c r="KY73" i="68"/>
  <c r="KR72" i="68"/>
  <c r="KS72" i="68" s="1"/>
  <c r="KZ71" i="68"/>
  <c r="LA71" i="68" s="1"/>
  <c r="KY71" i="68"/>
  <c r="JZ90" i="68"/>
  <c r="KD90" i="68" s="1"/>
  <c r="JY89" i="68"/>
  <c r="KC89" i="68" s="1"/>
  <c r="KY17" i="68"/>
  <c r="KQ76" i="68"/>
  <c r="KR67" i="68"/>
  <c r="KS67" i="68" s="1"/>
  <c r="KU8" i="68"/>
  <c r="KT69" i="68"/>
  <c r="KZ75" i="68"/>
  <c r="LA75" i="68" s="1"/>
  <c r="KY75" i="68"/>
  <c r="KT74" i="68"/>
  <c r="KU74" i="68"/>
  <c r="KU12" i="68"/>
  <c r="KT76" i="68"/>
  <c r="KU76" i="68"/>
  <c r="KY67" i="68"/>
  <c r="KZ67" i="68"/>
  <c r="LA67" i="68" s="1"/>
  <c r="KG87" i="68"/>
  <c r="KG89" i="68"/>
  <c r="KT75" i="68"/>
  <c r="KU75" i="68"/>
  <c r="KZ72" i="68"/>
  <c r="LA72" i="68" s="1"/>
  <c r="KY72" i="68"/>
  <c r="KQ68" i="68"/>
  <c r="KN40" i="68"/>
  <c r="KN45" i="68"/>
  <c r="KN44" i="68"/>
  <c r="KN37" i="68"/>
  <c r="KN41" i="68"/>
  <c r="KN38" i="68"/>
  <c r="KN42" i="68"/>
  <c r="KN43" i="68"/>
  <c r="KN39" i="68"/>
  <c r="KN46" i="68"/>
  <c r="JW60" i="68"/>
  <c r="JW58" i="68"/>
  <c r="JW57" i="68"/>
  <c r="JZ51" i="68"/>
  <c r="JW59" i="68"/>
  <c r="KQ69" i="68"/>
  <c r="KU69" i="68" s="1"/>
  <c r="KZ69" i="68"/>
  <c r="LA69" i="68" s="1"/>
  <c r="KY69" i="68"/>
  <c r="KQ73" i="68"/>
  <c r="KU73" i="68" s="1"/>
  <c r="JZ87" i="68"/>
  <c r="KD87" i="68" s="1"/>
  <c r="KT16" i="68"/>
  <c r="KT13" i="68"/>
  <c r="KU13" i="68"/>
  <c r="KS17" i="68"/>
  <c r="KU71" i="68"/>
  <c r="KT71" i="68"/>
  <c r="KR81" i="68"/>
  <c r="KZ68" i="68"/>
  <c r="LA68" i="68" s="1"/>
  <c r="KY68" i="68"/>
  <c r="KY74" i="68"/>
  <c r="KZ74" i="68"/>
  <c r="LA74" i="68" s="1"/>
  <c r="KU10" i="68"/>
  <c r="KT10" i="68"/>
  <c r="KT17" i="68" s="1"/>
  <c r="KM18" i="68" s="1"/>
  <c r="KZ76" i="68"/>
  <c r="LA76" i="68" s="1"/>
  <c r="KY76" i="68"/>
  <c r="KQ70" i="68"/>
  <c r="KZ70" i="68"/>
  <c r="LA70" i="68" s="1"/>
  <c r="KY70" i="68"/>
  <c r="KT11" i="68"/>
  <c r="KU11" i="68"/>
  <c r="KU17" i="68"/>
  <c r="KQ18" i="68" s="1"/>
  <c r="KW12" i="68" s="1"/>
  <c r="KU70" i="68"/>
  <c r="KT70" i="68"/>
  <c r="KT68" i="74"/>
  <c r="KU68" i="74"/>
  <c r="KT69" i="74"/>
  <c r="KU69" i="74"/>
  <c r="KU71" i="74"/>
  <c r="KU44" i="74"/>
  <c r="KT44" i="74"/>
  <c r="KT76" i="74"/>
  <c r="KU76" i="74"/>
  <c r="KU37" i="74"/>
  <c r="KT37" i="74"/>
  <c r="KS47" i="74"/>
  <c r="KU74" i="74"/>
  <c r="KT74" i="74"/>
  <c r="KT45" i="74"/>
  <c r="KU45" i="74"/>
  <c r="KT43" i="74"/>
  <c r="KU43" i="74"/>
  <c r="KU70" i="74"/>
  <c r="KT70" i="74"/>
  <c r="KU72" i="74"/>
  <c r="KT72" i="74"/>
  <c r="KT67" i="74"/>
  <c r="KU67" i="74"/>
  <c r="KU77" i="74" s="1"/>
  <c r="KS77" i="74"/>
  <c r="KY77" i="74"/>
  <c r="KY47" i="74"/>
  <c r="JV110" i="68" l="1"/>
  <c r="KN99" i="68" s="1"/>
  <c r="KF110" i="68"/>
  <c r="KG110" i="68" s="1"/>
  <c r="KD110" i="68"/>
  <c r="KN101" i="68"/>
  <c r="JW116" i="68"/>
  <c r="KN96" i="68"/>
  <c r="KN100" i="68"/>
  <c r="KN101" i="75"/>
  <c r="KN98" i="75"/>
  <c r="KN96" i="75"/>
  <c r="KN99" i="75"/>
  <c r="JW119" i="75"/>
  <c r="JW117" i="75"/>
  <c r="JW118" i="75"/>
  <c r="KN104" i="75"/>
  <c r="KN102" i="75"/>
  <c r="KN103" i="75"/>
  <c r="KN97" i="75"/>
  <c r="JZ110" i="75"/>
  <c r="KN105" i="75"/>
  <c r="KN100" i="75"/>
  <c r="JW116" i="75"/>
  <c r="KT104" i="74"/>
  <c r="KU104" i="74"/>
  <c r="KT105" i="74"/>
  <c r="KU105" i="74"/>
  <c r="KU100" i="74"/>
  <c r="KS106" i="74"/>
  <c r="KT100" i="74"/>
  <c r="KY106" i="74"/>
  <c r="LA90" i="75"/>
  <c r="KX11" i="74"/>
  <c r="KV13" i="74"/>
  <c r="KV11" i="74"/>
  <c r="KV12" i="74"/>
  <c r="KV16" i="74"/>
  <c r="KX13" i="74"/>
  <c r="KV14" i="74"/>
  <c r="KX7" i="74"/>
  <c r="KX12" i="74"/>
  <c r="KX16" i="74"/>
  <c r="KV10" i="74"/>
  <c r="KX14" i="74"/>
  <c r="KX10" i="74"/>
  <c r="KV7" i="74"/>
  <c r="KV17" i="74" s="1"/>
  <c r="KN21" i="74" s="1"/>
  <c r="KO21" i="74" s="1"/>
  <c r="KV8" i="74"/>
  <c r="KV15" i="74"/>
  <c r="KV9" i="74"/>
  <c r="KX15" i="74"/>
  <c r="KX9" i="74"/>
  <c r="KX8" i="74"/>
  <c r="KW12" i="74"/>
  <c r="KW16" i="74"/>
  <c r="KW10" i="74"/>
  <c r="KW7" i="74"/>
  <c r="KW11" i="74"/>
  <c r="KW13" i="74"/>
  <c r="KW14" i="74"/>
  <c r="KT21" i="74"/>
  <c r="KS21" i="74"/>
  <c r="KW8" i="74"/>
  <c r="KW9" i="74"/>
  <c r="KW15" i="74"/>
  <c r="LL11" i="75"/>
  <c r="LK11" i="75"/>
  <c r="LK10" i="75"/>
  <c r="LL10" i="75"/>
  <c r="LK16" i="75"/>
  <c r="LL16" i="75"/>
  <c r="LK68" i="75"/>
  <c r="LL68" i="75"/>
  <c r="KZ87" i="75"/>
  <c r="LJ17" i="75"/>
  <c r="LL7" i="75"/>
  <c r="LK7" i="75"/>
  <c r="LA88" i="75"/>
  <c r="LK67" i="75"/>
  <c r="LJ77" i="75"/>
  <c r="LL15" i="75"/>
  <c r="LK15" i="75"/>
  <c r="LE43" i="75"/>
  <c r="LE39" i="75"/>
  <c r="LE41" i="75"/>
  <c r="LE37" i="75"/>
  <c r="LE46" i="75"/>
  <c r="LE40" i="75"/>
  <c r="LE38" i="75"/>
  <c r="LE42" i="75"/>
  <c r="LE45" i="75"/>
  <c r="LE44" i="75"/>
  <c r="KN58" i="75"/>
  <c r="KN59" i="75"/>
  <c r="KQ51" i="75"/>
  <c r="KN60" i="75"/>
  <c r="KN57" i="75"/>
  <c r="LL74" i="75"/>
  <c r="LL71" i="75"/>
  <c r="LK71" i="75"/>
  <c r="LK69" i="75"/>
  <c r="LL69" i="75"/>
  <c r="LK73" i="75"/>
  <c r="LL73" i="75"/>
  <c r="LK8" i="75"/>
  <c r="LL8" i="75"/>
  <c r="LK72" i="75"/>
  <c r="LL72" i="75"/>
  <c r="KZ89" i="75"/>
  <c r="LP17" i="75"/>
  <c r="LP77" i="75"/>
  <c r="LK75" i="75"/>
  <c r="LL75" i="75"/>
  <c r="LL67" i="75"/>
  <c r="KV8" i="68"/>
  <c r="KX14" i="68"/>
  <c r="KV12" i="68"/>
  <c r="KV14" i="68"/>
  <c r="KX8" i="68"/>
  <c r="KV7" i="68"/>
  <c r="KX12" i="68"/>
  <c r="KX7" i="68"/>
  <c r="KX15" i="68"/>
  <c r="KX11" i="68"/>
  <c r="KV11" i="68"/>
  <c r="KV15" i="68"/>
  <c r="KX9" i="68"/>
  <c r="KX13" i="68"/>
  <c r="KV10" i="68"/>
  <c r="KX16" i="68"/>
  <c r="KX10" i="68"/>
  <c r="KV9" i="68"/>
  <c r="KV16" i="68"/>
  <c r="KV13" i="68"/>
  <c r="KY77" i="68"/>
  <c r="JZ59" i="68"/>
  <c r="KD59" i="68" s="1"/>
  <c r="JY59" i="68"/>
  <c r="KC59" i="68" s="1"/>
  <c r="KB59" i="68"/>
  <c r="JX59" i="68"/>
  <c r="KG59" i="68" s="1"/>
  <c r="KF59" i="68"/>
  <c r="JY60" i="68"/>
  <c r="KC60" i="68" s="1"/>
  <c r="KB60" i="68"/>
  <c r="JX60" i="68"/>
  <c r="KF60" i="68"/>
  <c r="KO42" i="68"/>
  <c r="KQ42" i="68" s="1"/>
  <c r="KP42" i="68"/>
  <c r="KP44" i="68"/>
  <c r="KO44" i="68"/>
  <c r="KJ87" i="68"/>
  <c r="KI87" i="68"/>
  <c r="KW14" i="68"/>
  <c r="KT72" i="68"/>
  <c r="KU72" i="68"/>
  <c r="KU77" i="68" s="1"/>
  <c r="KU68" i="68"/>
  <c r="KW15" i="68"/>
  <c r="KW8" i="68"/>
  <c r="KT77" i="68"/>
  <c r="KW11" i="68"/>
  <c r="KP46" i="68"/>
  <c r="KO46" i="68"/>
  <c r="KQ46" i="68"/>
  <c r="KO38" i="68"/>
  <c r="KP38" i="68"/>
  <c r="KR38" i="68" s="1"/>
  <c r="KS38" i="68" s="1"/>
  <c r="KP45" i="68"/>
  <c r="KO45" i="68"/>
  <c r="KU67" i="68"/>
  <c r="KT67" i="68"/>
  <c r="KS77" i="68"/>
  <c r="KW9" i="68"/>
  <c r="KW7" i="68"/>
  <c r="KB57" i="68"/>
  <c r="JX57" i="68"/>
  <c r="KF57" i="68"/>
  <c r="KO39" i="68"/>
  <c r="KP39" i="68"/>
  <c r="KR39" i="68" s="1"/>
  <c r="KS39" i="68" s="1"/>
  <c r="KQ39" i="68"/>
  <c r="KO41" i="68"/>
  <c r="KP41" i="68"/>
  <c r="KR41" i="68" s="1"/>
  <c r="KS41" i="68" s="1"/>
  <c r="KP40" i="68"/>
  <c r="KR40" i="68" s="1"/>
  <c r="KS40" i="68" s="1"/>
  <c r="KO40" i="68"/>
  <c r="KW10" i="68"/>
  <c r="KW13" i="68"/>
  <c r="KW16" i="68"/>
  <c r="KB58" i="68"/>
  <c r="JX58" i="68"/>
  <c r="KF58" i="68"/>
  <c r="KO43" i="68"/>
  <c r="KP43" i="68"/>
  <c r="KO37" i="68"/>
  <c r="KQ37" i="68"/>
  <c r="KP37" i="68"/>
  <c r="KJ89" i="68"/>
  <c r="KI89" i="68"/>
  <c r="KS21" i="68"/>
  <c r="KT21" i="68"/>
  <c r="KT47" i="74"/>
  <c r="KM48" i="74" s="1"/>
  <c r="KT77" i="74"/>
  <c r="KM78" i="74" s="1"/>
  <c r="KV74" i="74" s="1"/>
  <c r="KT51" i="74"/>
  <c r="KS51" i="74"/>
  <c r="KV72" i="74"/>
  <c r="KV38" i="74"/>
  <c r="KV46" i="74"/>
  <c r="KV42" i="74"/>
  <c r="KV40" i="74"/>
  <c r="KV41" i="74"/>
  <c r="KV39" i="74"/>
  <c r="KV70" i="74"/>
  <c r="KV45" i="74"/>
  <c r="KV76" i="74"/>
  <c r="KV69" i="74"/>
  <c r="KV68" i="74"/>
  <c r="KS81" i="74"/>
  <c r="KT81" i="74"/>
  <c r="KQ78" i="74"/>
  <c r="KX74" i="74" s="1"/>
  <c r="KX70" i="74"/>
  <c r="KU47" i="74"/>
  <c r="KQ48" i="74" s="1"/>
  <c r="KX39" i="74" s="1"/>
  <c r="KV71" i="74"/>
  <c r="KV73" i="74"/>
  <c r="KX75" i="74"/>
  <c r="KV75" i="74"/>
  <c r="KX71" i="74"/>
  <c r="KX73" i="74"/>
  <c r="KX72" i="74"/>
  <c r="KV43" i="74"/>
  <c r="KV37" i="74"/>
  <c r="KX44" i="74"/>
  <c r="KV44" i="74"/>
  <c r="KX69" i="74"/>
  <c r="KX68" i="74"/>
  <c r="JW118" i="68" l="1"/>
  <c r="KN97" i="68"/>
  <c r="JW119" i="68"/>
  <c r="KN103" i="68"/>
  <c r="JW117" i="68"/>
  <c r="KN98" i="68"/>
  <c r="KN104" i="68"/>
  <c r="KN102" i="68"/>
  <c r="JZ110" i="68"/>
  <c r="KN105" i="68"/>
  <c r="JX118" i="68"/>
  <c r="KG118" i="68" s="1"/>
  <c r="KJ118" i="68" s="1"/>
  <c r="KB118" i="68"/>
  <c r="KF118" i="68"/>
  <c r="JZ118" i="68"/>
  <c r="KD118" i="68" s="1"/>
  <c r="KO97" i="68"/>
  <c r="KP97" i="68"/>
  <c r="KR97" i="68" s="1"/>
  <c r="KS97" i="68" s="1"/>
  <c r="KB119" i="68"/>
  <c r="JX119" i="68"/>
  <c r="KG119" i="68" s="1"/>
  <c r="KF119" i="68"/>
  <c r="JY119" i="68"/>
  <c r="KC119" i="68" s="1"/>
  <c r="KB117" i="68"/>
  <c r="JX117" i="68"/>
  <c r="KG117" i="68" s="1"/>
  <c r="KF117" i="68"/>
  <c r="KO98" i="68"/>
  <c r="KQ98" i="68" s="1"/>
  <c r="KP98" i="68"/>
  <c r="KO104" i="68"/>
  <c r="KP104" i="68"/>
  <c r="KR104" i="68" s="1"/>
  <c r="KS104" i="68" s="1"/>
  <c r="KO102" i="68"/>
  <c r="KP102" i="68"/>
  <c r="KO105" i="68"/>
  <c r="KP105" i="68"/>
  <c r="KR105" i="68" s="1"/>
  <c r="KS105" i="68" s="1"/>
  <c r="KP99" i="68"/>
  <c r="KO99" i="68"/>
  <c r="KQ99" i="68" s="1"/>
  <c r="KO100" i="68"/>
  <c r="KQ100" i="68" s="1"/>
  <c r="KP100" i="68"/>
  <c r="KP96" i="68"/>
  <c r="KR96" i="68" s="1"/>
  <c r="KS96" i="68" s="1"/>
  <c r="KO96" i="68"/>
  <c r="JX116" i="68"/>
  <c r="KG116" i="68" s="1"/>
  <c r="KB116" i="68"/>
  <c r="KF116" i="68"/>
  <c r="JZ116" i="68"/>
  <c r="KD116" i="68" s="1"/>
  <c r="KO101" i="68"/>
  <c r="KP101" i="68"/>
  <c r="KO103" i="68"/>
  <c r="KP103" i="68"/>
  <c r="KR103" i="68" s="1"/>
  <c r="KS103" i="68" s="1"/>
  <c r="KT106" i="74"/>
  <c r="KM107" i="74" s="1"/>
  <c r="KP105" i="75"/>
  <c r="KO105" i="75"/>
  <c r="KO102" i="75"/>
  <c r="KP102" i="75"/>
  <c r="KR102" i="75" s="1"/>
  <c r="KS102" i="75" s="1"/>
  <c r="KF119" i="75"/>
  <c r="KB119" i="75"/>
  <c r="JX119" i="75"/>
  <c r="JY119" i="75" s="1"/>
  <c r="KC119" i="75" s="1"/>
  <c r="KP104" i="75"/>
  <c r="KR104" i="75" s="1"/>
  <c r="KS104" i="75" s="1"/>
  <c r="KT104" i="75" s="1"/>
  <c r="KO104" i="75"/>
  <c r="KP99" i="75"/>
  <c r="KO99" i="75"/>
  <c r="JX116" i="75"/>
  <c r="JZ116" i="75" s="1"/>
  <c r="KD116" i="75" s="1"/>
  <c r="KF116" i="75"/>
  <c r="KB116" i="75"/>
  <c r="KO97" i="75"/>
  <c r="KP97" i="75"/>
  <c r="KR97" i="75" s="1"/>
  <c r="KS97" i="75" s="1"/>
  <c r="KT97" i="75" s="1"/>
  <c r="KF118" i="75"/>
  <c r="KB118" i="75"/>
  <c r="JX118" i="75"/>
  <c r="KP96" i="75"/>
  <c r="KR96" i="75" s="1"/>
  <c r="KS96" i="75" s="1"/>
  <c r="KT96" i="75" s="1"/>
  <c r="KO96" i="75"/>
  <c r="KO100" i="75"/>
  <c r="KP100" i="75"/>
  <c r="KR100" i="75" s="1"/>
  <c r="KS100" i="75" s="1"/>
  <c r="KT100" i="75" s="1"/>
  <c r="KP103" i="75"/>
  <c r="KO103" i="75"/>
  <c r="KF117" i="75"/>
  <c r="KH117" i="75" s="1"/>
  <c r="KB117" i="75"/>
  <c r="JX117" i="75"/>
  <c r="KP98" i="75"/>
  <c r="KO98" i="75"/>
  <c r="KO101" i="75"/>
  <c r="KP101" i="75"/>
  <c r="KU106" i="74"/>
  <c r="KQ107" i="74" s="1"/>
  <c r="LD106" i="74" s="1"/>
  <c r="KX104" i="74"/>
  <c r="KX105" i="74"/>
  <c r="KX101" i="74"/>
  <c r="KW97" i="74"/>
  <c r="KW104" i="74"/>
  <c r="KX102" i="74"/>
  <c r="KW101" i="74"/>
  <c r="KW98" i="74"/>
  <c r="KX103" i="74"/>
  <c r="KW100" i="74"/>
  <c r="KW96" i="74"/>
  <c r="KW99" i="74"/>
  <c r="KX98" i="74"/>
  <c r="KW102" i="74"/>
  <c r="KX99" i="74"/>
  <c r="KX96" i="74"/>
  <c r="KV100" i="74"/>
  <c r="KV98" i="74"/>
  <c r="KS110" i="74"/>
  <c r="KT110" i="74"/>
  <c r="KX17" i="74"/>
  <c r="KL21" i="74" s="1"/>
  <c r="KU21" i="74" s="1"/>
  <c r="KW17" i="74"/>
  <c r="LK77" i="75"/>
  <c r="LD78" i="75" s="1"/>
  <c r="LM70" i="75" s="1"/>
  <c r="LJ21" i="75"/>
  <c r="LK21" i="75"/>
  <c r="LG45" i="75"/>
  <c r="LF45" i="75"/>
  <c r="LG46" i="75"/>
  <c r="LF46" i="75"/>
  <c r="LG43" i="75"/>
  <c r="LI43" i="75" s="1"/>
  <c r="LJ43" i="75" s="1"/>
  <c r="LF43" i="75"/>
  <c r="LH43" i="75" s="1"/>
  <c r="LK17" i="75"/>
  <c r="LD18" i="75" s="1"/>
  <c r="LL77" i="75"/>
  <c r="LH78" i="75" s="1"/>
  <c r="KS59" i="75"/>
  <c r="KQ59" i="75"/>
  <c r="KU59" i="75" s="1"/>
  <c r="KO59" i="75"/>
  <c r="KX59" i="75" s="1"/>
  <c r="KW59" i="75"/>
  <c r="LG42" i="75"/>
  <c r="LH42" i="75"/>
  <c r="LF42" i="75"/>
  <c r="LG37" i="75"/>
  <c r="LF37" i="75"/>
  <c r="LH37" i="75"/>
  <c r="LL17" i="75"/>
  <c r="LH18" i="75" s="1"/>
  <c r="KS57" i="75"/>
  <c r="KQ57" i="75"/>
  <c r="KU57" i="75" s="1"/>
  <c r="KO57" i="75"/>
  <c r="KW57" i="75"/>
  <c r="KS58" i="75"/>
  <c r="KQ58" i="75"/>
  <c r="KU58" i="75" s="1"/>
  <c r="KO58" i="75"/>
  <c r="KX58" i="75" s="1"/>
  <c r="KZ58" i="75" s="1"/>
  <c r="KW58" i="75"/>
  <c r="LG38" i="75"/>
  <c r="LI38" i="75" s="1"/>
  <c r="LJ38" i="75" s="1"/>
  <c r="LF38" i="75"/>
  <c r="LF41" i="75"/>
  <c r="LG41" i="75"/>
  <c r="LI41" i="75" s="1"/>
  <c r="LJ41" i="75" s="1"/>
  <c r="LJ81" i="75"/>
  <c r="LK81" i="75"/>
  <c r="KS60" i="75"/>
  <c r="KO60" i="75"/>
  <c r="KW60" i="75"/>
  <c r="LF44" i="75"/>
  <c r="LG44" i="75"/>
  <c r="LF40" i="75"/>
  <c r="LG40" i="75"/>
  <c r="LI40" i="75" s="1"/>
  <c r="LJ40" i="75" s="1"/>
  <c r="LG39" i="75"/>
  <c r="LF39" i="75"/>
  <c r="KX17" i="68"/>
  <c r="KZ43" i="68"/>
  <c r="LA43" i="68" s="1"/>
  <c r="KY43" i="68"/>
  <c r="KQ45" i="68"/>
  <c r="KZ45" i="68"/>
  <c r="LA45" i="68" s="1"/>
  <c r="KY45" i="68"/>
  <c r="KZ44" i="68"/>
  <c r="LA44" i="68" s="1"/>
  <c r="KY44" i="68"/>
  <c r="KZ37" i="68"/>
  <c r="LA37" i="68" s="1"/>
  <c r="KR51" i="68"/>
  <c r="KY37" i="68"/>
  <c r="KH58" i="68"/>
  <c r="KT41" i="68"/>
  <c r="KR45" i="68"/>
  <c r="KS45" i="68" s="1"/>
  <c r="KQ78" i="68"/>
  <c r="KQ41" i="68"/>
  <c r="KU41" i="68" s="1"/>
  <c r="KZ39" i="68"/>
  <c r="LA39" i="68" s="1"/>
  <c r="KY39" i="68"/>
  <c r="KT38" i="68"/>
  <c r="KR46" i="68"/>
  <c r="KS46" i="68" s="1"/>
  <c r="JZ60" i="68"/>
  <c r="KD60" i="68" s="1"/>
  <c r="KG60" i="68"/>
  <c r="KI60" i="68" s="1"/>
  <c r="KJ59" i="68"/>
  <c r="KS81" i="68"/>
  <c r="KT81" i="68"/>
  <c r="KV17" i="68"/>
  <c r="KN21" i="68" s="1"/>
  <c r="KO21" i="68" s="1"/>
  <c r="KT40" i="68"/>
  <c r="JZ57" i="68"/>
  <c r="KD57" i="68" s="1"/>
  <c r="KG57" i="68"/>
  <c r="KI57" i="68" s="1"/>
  <c r="KZ42" i="68"/>
  <c r="LA42" i="68" s="1"/>
  <c r="KY42" i="68"/>
  <c r="KU39" i="68"/>
  <c r="KT39" i="68"/>
  <c r="JY57" i="68"/>
  <c r="KC57" i="68" s="1"/>
  <c r="KZ46" i="68"/>
  <c r="LA46" i="68" s="1"/>
  <c r="KY46" i="68"/>
  <c r="KM78" i="68"/>
  <c r="KR44" i="68"/>
  <c r="KS44" i="68" s="1"/>
  <c r="KH60" i="68"/>
  <c r="KJ60" i="68"/>
  <c r="KH59" i="68"/>
  <c r="KI59" i="68"/>
  <c r="KQ43" i="68"/>
  <c r="JY58" i="68"/>
  <c r="KC58" i="68" s="1"/>
  <c r="KG58" i="68"/>
  <c r="KJ58" i="68" s="1"/>
  <c r="KR37" i="68"/>
  <c r="KS37" i="68" s="1"/>
  <c r="KR43" i="68"/>
  <c r="KS43" i="68" s="1"/>
  <c r="JZ58" i="68"/>
  <c r="KD58" i="68" s="1"/>
  <c r="KQ40" i="68"/>
  <c r="KU40" i="68" s="1"/>
  <c r="KZ40" i="68"/>
  <c r="LA40" i="68" s="1"/>
  <c r="KY40" i="68"/>
  <c r="KZ41" i="68"/>
  <c r="LA41" i="68" s="1"/>
  <c r="KY41" i="68"/>
  <c r="KH57" i="68"/>
  <c r="KJ57" i="68"/>
  <c r="KW17" i="68"/>
  <c r="KQ38" i="68"/>
  <c r="KU38" i="68" s="1"/>
  <c r="KZ38" i="68"/>
  <c r="LA38" i="68" s="1"/>
  <c r="KY38" i="68"/>
  <c r="KY47" i="68" s="1"/>
  <c r="KQ44" i="68"/>
  <c r="KR42" i="68"/>
  <c r="KS42" i="68" s="1"/>
  <c r="KX67" i="74"/>
  <c r="KV67" i="74"/>
  <c r="KX42" i="74"/>
  <c r="KX38" i="74"/>
  <c r="KX40" i="74"/>
  <c r="KV77" i="74"/>
  <c r="KN81" i="74" s="1"/>
  <c r="KO81" i="74" s="1"/>
  <c r="KX37" i="74"/>
  <c r="KV47" i="74"/>
  <c r="KN51" i="74" s="1"/>
  <c r="KO51" i="74" s="1"/>
  <c r="LD47" i="74"/>
  <c r="KW41" i="74"/>
  <c r="KW40" i="74"/>
  <c r="KW42" i="74"/>
  <c r="KW38" i="74"/>
  <c r="KW46" i="74"/>
  <c r="KW45" i="74"/>
  <c r="KX43" i="74"/>
  <c r="KW39" i="74"/>
  <c r="KW44" i="74"/>
  <c r="KW37" i="74"/>
  <c r="KX45" i="74"/>
  <c r="KW43" i="74"/>
  <c r="KX41" i="74"/>
  <c r="LD77" i="74"/>
  <c r="KW75" i="74"/>
  <c r="KW73" i="74"/>
  <c r="KW76" i="74"/>
  <c r="KW74" i="74"/>
  <c r="KW67" i="74"/>
  <c r="KW72" i="74"/>
  <c r="KW71" i="74"/>
  <c r="KW68" i="74"/>
  <c r="KW69" i="74"/>
  <c r="KW70" i="74"/>
  <c r="KX76" i="74"/>
  <c r="KX77" i="74" s="1"/>
  <c r="KL81" i="74" s="1"/>
  <c r="KX46" i="74"/>
  <c r="KW103" i="74" l="1"/>
  <c r="JY116" i="68"/>
  <c r="KC116" i="68" s="1"/>
  <c r="KQ104" i="68"/>
  <c r="KQ97" i="68"/>
  <c r="KU97" i="68" s="1"/>
  <c r="KQ101" i="68"/>
  <c r="KR100" i="68"/>
  <c r="KS100" i="68" s="1"/>
  <c r="KR99" i="68"/>
  <c r="KS99" i="68" s="1"/>
  <c r="KU99" i="68" s="1"/>
  <c r="KQ102" i="68"/>
  <c r="KQ102" i="75"/>
  <c r="KR98" i="75"/>
  <c r="KS98" i="75" s="1"/>
  <c r="KR99" i="75"/>
  <c r="KS99" i="75" s="1"/>
  <c r="KT99" i="75" s="1"/>
  <c r="KT105" i="68"/>
  <c r="KI116" i="68"/>
  <c r="KY99" i="68"/>
  <c r="KZ99" i="68"/>
  <c r="LA99" i="68" s="1"/>
  <c r="KZ105" i="68"/>
  <c r="LA105" i="68" s="1"/>
  <c r="KY105" i="68"/>
  <c r="KR98" i="68"/>
  <c r="KS98" i="68" s="1"/>
  <c r="JZ117" i="68"/>
  <c r="KD117" i="68" s="1"/>
  <c r="JZ119" i="68"/>
  <c r="KD119" i="68" s="1"/>
  <c r="KH118" i="68"/>
  <c r="KI118" i="68"/>
  <c r="KT103" i="68"/>
  <c r="KT100" i="68"/>
  <c r="KU100" i="68"/>
  <c r="KR102" i="68"/>
  <c r="KS102" i="68" s="1"/>
  <c r="KT104" i="68"/>
  <c r="KU104" i="68"/>
  <c r="KZ98" i="68"/>
  <c r="LA98" i="68" s="1"/>
  <c r="KY98" i="68"/>
  <c r="KI117" i="68"/>
  <c r="KH119" i="68"/>
  <c r="KJ119" i="68"/>
  <c r="KT97" i="68"/>
  <c r="JY118" i="68"/>
  <c r="KC118" i="68" s="1"/>
  <c r="KY103" i="68"/>
  <c r="KZ103" i="68"/>
  <c r="LA103" i="68" s="1"/>
  <c r="KQ96" i="68"/>
  <c r="KU96" i="68" s="1"/>
  <c r="KT99" i="68"/>
  <c r="KQ103" i="68"/>
  <c r="KU103" i="68" s="1"/>
  <c r="KR101" i="68"/>
  <c r="KS101" i="68" s="1"/>
  <c r="KH116" i="68"/>
  <c r="KJ116" i="68"/>
  <c r="KZ96" i="68"/>
  <c r="LA96" i="68" s="1"/>
  <c r="KR110" i="68"/>
  <c r="KY96" i="68"/>
  <c r="KY100" i="68"/>
  <c r="KZ100" i="68"/>
  <c r="LA100" i="68" s="1"/>
  <c r="KQ105" i="68"/>
  <c r="KU105" i="68" s="1"/>
  <c r="KZ104" i="68"/>
  <c r="LA104" i="68" s="1"/>
  <c r="KY104" i="68"/>
  <c r="JY117" i="68"/>
  <c r="KC117" i="68" s="1"/>
  <c r="KI119" i="68"/>
  <c r="KY97" i="68"/>
  <c r="KZ97" i="68"/>
  <c r="LA97" i="68" s="1"/>
  <c r="KY101" i="68"/>
  <c r="KZ101" i="68"/>
  <c r="LA101" i="68" s="1"/>
  <c r="KT96" i="68"/>
  <c r="KS106" i="68"/>
  <c r="KZ102" i="68"/>
  <c r="LA102" i="68" s="1"/>
  <c r="KY102" i="68"/>
  <c r="KH117" i="68"/>
  <c r="KJ117" i="68"/>
  <c r="KX97" i="74"/>
  <c r="KX100" i="74"/>
  <c r="KW105" i="74"/>
  <c r="KV97" i="74"/>
  <c r="KV102" i="74"/>
  <c r="KV101" i="74"/>
  <c r="KV105" i="74"/>
  <c r="KV104" i="74"/>
  <c r="KV99" i="74"/>
  <c r="KV96" i="74"/>
  <c r="KV103" i="74"/>
  <c r="KZ103" i="75"/>
  <c r="LA103" i="75" s="1"/>
  <c r="KQ103" i="75"/>
  <c r="KY103" i="75"/>
  <c r="KY101" i="75"/>
  <c r="KZ101" i="75"/>
  <c r="LA101" i="75" s="1"/>
  <c r="KG116" i="75"/>
  <c r="KI116" i="75" s="1"/>
  <c r="JY116" i="75"/>
  <c r="KC116" i="75" s="1"/>
  <c r="KT98" i="75"/>
  <c r="KY98" i="75"/>
  <c r="KZ98" i="75"/>
  <c r="LA98" i="75" s="1"/>
  <c r="KQ98" i="75"/>
  <c r="KU98" i="75" s="1"/>
  <c r="KY100" i="75"/>
  <c r="KQ100" i="75"/>
  <c r="KZ100" i="75"/>
  <c r="LA100" i="75" s="1"/>
  <c r="KG118" i="75"/>
  <c r="KI118" i="75" s="1"/>
  <c r="JZ118" i="75"/>
  <c r="KD118" i="75" s="1"/>
  <c r="KY97" i="75"/>
  <c r="KZ97" i="75"/>
  <c r="LA97" i="75" s="1"/>
  <c r="KQ97" i="75"/>
  <c r="KU97" i="75" s="1"/>
  <c r="KQ99" i="75"/>
  <c r="KU99" i="75" s="1"/>
  <c r="KY99" i="75"/>
  <c r="KZ99" i="75"/>
  <c r="LA99" i="75" s="1"/>
  <c r="KT102" i="75"/>
  <c r="KU102" i="75"/>
  <c r="KR105" i="75"/>
  <c r="KS105" i="75" s="1"/>
  <c r="KG119" i="75"/>
  <c r="JZ119" i="75"/>
  <c r="KD119" i="75" s="1"/>
  <c r="KQ96" i="75"/>
  <c r="KU96" i="75" s="1"/>
  <c r="KU100" i="75"/>
  <c r="KR101" i="75"/>
  <c r="KS101" i="75" s="1"/>
  <c r="JY117" i="75"/>
  <c r="KC117" i="75" s="1"/>
  <c r="JZ117" i="75"/>
  <c r="KD117" i="75" s="1"/>
  <c r="KG117" i="75"/>
  <c r="KR103" i="75"/>
  <c r="KS103" i="75" s="1"/>
  <c r="KZ96" i="75"/>
  <c r="LA96" i="75" s="1"/>
  <c r="KY96" i="75"/>
  <c r="KR110" i="75"/>
  <c r="KH118" i="75"/>
  <c r="KJ118" i="75"/>
  <c r="KH116" i="75"/>
  <c r="KQ104" i="75"/>
  <c r="KU104" i="75" s="1"/>
  <c r="KZ104" i="75"/>
  <c r="LA104" i="75" s="1"/>
  <c r="KY104" i="75"/>
  <c r="KZ102" i="75"/>
  <c r="LA102" i="75" s="1"/>
  <c r="KY102" i="75"/>
  <c r="JY118" i="75"/>
  <c r="KC118" i="75" s="1"/>
  <c r="KJ119" i="75"/>
  <c r="KH119" i="75"/>
  <c r="KI119" i="75"/>
  <c r="KQ105" i="75"/>
  <c r="KY105" i="75"/>
  <c r="KZ105" i="75"/>
  <c r="LA105" i="75" s="1"/>
  <c r="KQ101" i="75"/>
  <c r="LO76" i="75"/>
  <c r="KW106" i="74"/>
  <c r="KX106" i="74"/>
  <c r="KP21" i="74"/>
  <c r="KM21" i="74"/>
  <c r="LM72" i="75"/>
  <c r="LM67" i="75"/>
  <c r="LM73" i="75"/>
  <c r="LM76" i="75"/>
  <c r="LM71" i="75"/>
  <c r="LM69" i="75"/>
  <c r="LM74" i="75"/>
  <c r="LM75" i="75"/>
  <c r="LM68" i="75"/>
  <c r="LM9" i="75"/>
  <c r="LM14" i="75"/>
  <c r="LM12" i="75"/>
  <c r="LM13" i="75"/>
  <c r="LO9" i="75"/>
  <c r="LO12" i="75"/>
  <c r="LO13" i="75"/>
  <c r="LO14" i="75"/>
  <c r="LO11" i="75"/>
  <c r="LO10" i="75"/>
  <c r="LM7" i="75"/>
  <c r="LO15" i="75"/>
  <c r="LM11" i="75"/>
  <c r="LM16" i="75"/>
  <c r="LO8" i="75"/>
  <c r="LO7" i="75"/>
  <c r="LM15" i="75"/>
  <c r="LM8" i="75"/>
  <c r="LM10" i="75"/>
  <c r="LO16" i="75"/>
  <c r="LQ46" i="75"/>
  <c r="LR46" i="75" s="1"/>
  <c r="LP46" i="75"/>
  <c r="LQ45" i="75"/>
  <c r="LR45" i="75" s="1"/>
  <c r="LP45" i="75"/>
  <c r="LO69" i="75"/>
  <c r="LK40" i="75"/>
  <c r="LQ44" i="75"/>
  <c r="LR44" i="75" s="1"/>
  <c r="LP44" i="75"/>
  <c r="LK38" i="75"/>
  <c r="LH39" i="75"/>
  <c r="LQ39" i="75"/>
  <c r="LR39" i="75" s="1"/>
  <c r="LP39" i="75"/>
  <c r="LQ40" i="75"/>
  <c r="LR40" i="75" s="1"/>
  <c r="LP40" i="75"/>
  <c r="KY60" i="75"/>
  <c r="LA60" i="75"/>
  <c r="LK41" i="75"/>
  <c r="LH38" i="75"/>
  <c r="LI39" i="75"/>
  <c r="LJ39" i="75" s="1"/>
  <c r="LH44" i="75"/>
  <c r="KQ60" i="75"/>
  <c r="KU60" i="75" s="1"/>
  <c r="KX60" i="75"/>
  <c r="KZ60" i="75" s="1"/>
  <c r="LH41" i="75"/>
  <c r="LL41" i="75" s="1"/>
  <c r="LQ41" i="75"/>
  <c r="LR41" i="75" s="1"/>
  <c r="LP41" i="75"/>
  <c r="KY58" i="75"/>
  <c r="LA58" i="75"/>
  <c r="KP58" i="75"/>
  <c r="KT58" i="75" s="1"/>
  <c r="LQ37" i="75"/>
  <c r="LR37" i="75" s="1"/>
  <c r="LI51" i="75"/>
  <c r="LP37" i="75"/>
  <c r="LI42" i="75"/>
  <c r="LJ42" i="75" s="1"/>
  <c r="LI46" i="75"/>
  <c r="LJ46" i="75" s="1"/>
  <c r="LI45" i="75"/>
  <c r="LJ45" i="75" s="1"/>
  <c r="LO71" i="75"/>
  <c r="LO67" i="75"/>
  <c r="LO68" i="75"/>
  <c r="LH40" i="75"/>
  <c r="LL40" i="75" s="1"/>
  <c r="LI44" i="75"/>
  <c r="LJ44" i="75" s="1"/>
  <c r="KP60" i="75"/>
  <c r="KT60" i="75" s="1"/>
  <c r="LQ38" i="75"/>
  <c r="LR38" i="75" s="1"/>
  <c r="LP38" i="75"/>
  <c r="KY57" i="75"/>
  <c r="LI37" i="75"/>
  <c r="LJ37" i="75" s="1"/>
  <c r="KY59" i="75"/>
  <c r="KZ59" i="75"/>
  <c r="LA59" i="75"/>
  <c r="KP59" i="75"/>
  <c r="KT59" i="75" s="1"/>
  <c r="LP43" i="75"/>
  <c r="LQ43" i="75"/>
  <c r="LR43" i="75" s="1"/>
  <c r="LH46" i="75"/>
  <c r="LO75" i="75"/>
  <c r="LO70" i="75"/>
  <c r="KP57" i="75"/>
  <c r="KT57" i="75" s="1"/>
  <c r="KX57" i="75"/>
  <c r="KZ57" i="75" s="1"/>
  <c r="LN13" i="75"/>
  <c r="LN14" i="75"/>
  <c r="LN12" i="75"/>
  <c r="LN16" i="75"/>
  <c r="LN9" i="75"/>
  <c r="LN7" i="75"/>
  <c r="LN15" i="75"/>
  <c r="LN8" i="75"/>
  <c r="LN10" i="75"/>
  <c r="LN11" i="75"/>
  <c r="LP42" i="75"/>
  <c r="LQ42" i="75"/>
  <c r="LR42" i="75" s="1"/>
  <c r="LU77" i="75"/>
  <c r="LN70" i="75"/>
  <c r="LN74" i="75"/>
  <c r="LN71" i="75"/>
  <c r="LN69" i="75"/>
  <c r="LN73" i="75"/>
  <c r="LN75" i="75"/>
  <c r="LN72" i="75"/>
  <c r="LN68" i="75"/>
  <c r="LN76" i="75"/>
  <c r="LN67" i="75"/>
  <c r="LL43" i="75"/>
  <c r="LK43" i="75"/>
  <c r="LH45" i="75"/>
  <c r="LO73" i="75"/>
  <c r="LO72" i="75"/>
  <c r="LO74" i="75"/>
  <c r="KT42" i="68"/>
  <c r="KU42" i="68"/>
  <c r="KU37" i="68"/>
  <c r="KT37" i="68"/>
  <c r="KT47" i="68" s="1"/>
  <c r="KM48" i="68" s="1"/>
  <c r="KS47" i="68"/>
  <c r="KT44" i="68"/>
  <c r="KU44" i="68"/>
  <c r="LD77" i="68"/>
  <c r="KW70" i="68"/>
  <c r="KW74" i="68"/>
  <c r="KW75" i="68"/>
  <c r="KW71" i="68"/>
  <c r="KW76" i="68"/>
  <c r="KW68" i="68"/>
  <c r="KW73" i="68"/>
  <c r="KW67" i="68"/>
  <c r="KW69" i="68"/>
  <c r="KW72" i="68"/>
  <c r="KT51" i="68"/>
  <c r="KS51" i="68"/>
  <c r="KX73" i="68"/>
  <c r="KX68" i="68"/>
  <c r="KX69" i="68"/>
  <c r="KV74" i="68"/>
  <c r="KX76" i="68"/>
  <c r="KV75" i="68"/>
  <c r="KV71" i="68"/>
  <c r="KV69" i="68"/>
  <c r="KX70" i="68"/>
  <c r="KV73" i="68"/>
  <c r="KV68" i="68"/>
  <c r="KX74" i="68"/>
  <c r="KV76" i="68"/>
  <c r="KV70" i="68"/>
  <c r="KX75" i="68"/>
  <c r="KX71" i="68"/>
  <c r="KX72" i="68"/>
  <c r="KV67" i="68"/>
  <c r="KV72" i="68"/>
  <c r="KX67" i="68"/>
  <c r="KU45" i="68"/>
  <c r="KT45" i="68"/>
  <c r="KU43" i="68"/>
  <c r="KT43" i="68"/>
  <c r="KU46" i="68"/>
  <c r="KT46" i="68"/>
  <c r="KI58" i="68"/>
  <c r="KL21" i="68"/>
  <c r="KP81" i="74"/>
  <c r="KW81" i="74"/>
  <c r="KX81" i="74" s="1"/>
  <c r="KM81" i="74"/>
  <c r="KW47" i="74"/>
  <c r="KX47" i="74"/>
  <c r="KL51" i="74" s="1"/>
  <c r="KW77" i="74"/>
  <c r="KU81" i="74"/>
  <c r="KV106" i="74" l="1"/>
  <c r="KN110" i="74" s="1"/>
  <c r="KO110" i="74" s="1"/>
  <c r="KY106" i="68"/>
  <c r="KU98" i="68"/>
  <c r="KT98" i="68"/>
  <c r="KT101" i="68"/>
  <c r="KU101" i="68"/>
  <c r="KU102" i="68"/>
  <c r="KT102" i="68"/>
  <c r="KJ116" i="75"/>
  <c r="KT103" i="75"/>
  <c r="KU103" i="75"/>
  <c r="KU101" i="75"/>
  <c r="KT101" i="75"/>
  <c r="KS106" i="75"/>
  <c r="KJ117" i="75"/>
  <c r="KI117" i="75"/>
  <c r="KY106" i="75"/>
  <c r="KT105" i="75"/>
  <c r="KU105" i="75"/>
  <c r="LE11" i="74"/>
  <c r="LE10" i="74"/>
  <c r="LE14" i="74"/>
  <c r="KN29" i="74"/>
  <c r="LE12" i="74"/>
  <c r="LE9" i="74"/>
  <c r="LE13" i="74"/>
  <c r="KQ21" i="74"/>
  <c r="KN28" i="74"/>
  <c r="LE8" i="74"/>
  <c r="LE15" i="74"/>
  <c r="KN27" i="74"/>
  <c r="LE7" i="74"/>
  <c r="LE16" i="74"/>
  <c r="KN30" i="74"/>
  <c r="LM77" i="75"/>
  <c r="LE81" i="75" s="1"/>
  <c r="LF81" i="75" s="1"/>
  <c r="LA57" i="75"/>
  <c r="LL44" i="75"/>
  <c r="LK44" i="75"/>
  <c r="LP47" i="75"/>
  <c r="LO17" i="75"/>
  <c r="LO77" i="75"/>
  <c r="LL42" i="75"/>
  <c r="LK42" i="75"/>
  <c r="LN17" i="75"/>
  <c r="LK45" i="75"/>
  <c r="LL45" i="75"/>
  <c r="LL39" i="75"/>
  <c r="LK39" i="75"/>
  <c r="LL38" i="75"/>
  <c r="LM17" i="75"/>
  <c r="LE21" i="75" s="1"/>
  <c r="LK37" i="75"/>
  <c r="LL37" i="75"/>
  <c r="LJ47" i="75"/>
  <c r="LK46" i="75"/>
  <c r="LL46" i="75"/>
  <c r="LN77" i="75"/>
  <c r="KV38" i="68"/>
  <c r="KV39" i="68"/>
  <c r="KV41" i="68"/>
  <c r="KV40" i="68"/>
  <c r="KV37" i="68"/>
  <c r="KV44" i="68"/>
  <c r="KV43" i="68"/>
  <c r="KV46" i="68"/>
  <c r="KV42" i="68"/>
  <c r="KV45" i="68"/>
  <c r="KU47" i="68"/>
  <c r="KQ48" i="68" s="1"/>
  <c r="KX39" i="68" s="1"/>
  <c r="KV77" i="68"/>
  <c r="KN81" i="68" s="1"/>
  <c r="KX77" i="68"/>
  <c r="KL81" i="68" s="1"/>
  <c r="KP21" i="68"/>
  <c r="KW81" i="68"/>
  <c r="KX81" i="68" s="1"/>
  <c r="KM21" i="68"/>
  <c r="KU21" i="68"/>
  <c r="KW77" i="68"/>
  <c r="KP51" i="74"/>
  <c r="KW51" i="74"/>
  <c r="KX51" i="74" s="1"/>
  <c r="KM51" i="74"/>
  <c r="KU51" i="74"/>
  <c r="LE69" i="74"/>
  <c r="LE70" i="74"/>
  <c r="LE72" i="74"/>
  <c r="LE74" i="74"/>
  <c r="LE67" i="74"/>
  <c r="LE68" i="74"/>
  <c r="LE71" i="74"/>
  <c r="LE76" i="74"/>
  <c r="LE73" i="74"/>
  <c r="LE75" i="74"/>
  <c r="KQ81" i="74"/>
  <c r="KN88" i="74"/>
  <c r="KN90" i="74"/>
  <c r="KN87" i="74"/>
  <c r="KN89" i="74"/>
  <c r="KL110" i="74" l="1"/>
  <c r="KP110" i="74" s="1"/>
  <c r="KT106" i="68"/>
  <c r="KM107" i="68" s="1"/>
  <c r="KV100" i="68" s="1"/>
  <c r="KU106" i="68"/>
  <c r="KQ107" i="68" s="1"/>
  <c r="KT106" i="75"/>
  <c r="KM107" i="75" s="1"/>
  <c r="KV98" i="75" s="1"/>
  <c r="KU106" i="75"/>
  <c r="KQ107" i="75" s="1"/>
  <c r="KW97" i="75" s="1"/>
  <c r="KV105" i="68"/>
  <c r="KV97" i="68"/>
  <c r="KV98" i="68"/>
  <c r="LD106" i="68"/>
  <c r="KW104" i="68"/>
  <c r="KX104" i="68"/>
  <c r="KW97" i="68"/>
  <c r="KW99" i="68"/>
  <c r="KW96" i="68"/>
  <c r="KX100" i="68"/>
  <c r="KX97" i="68"/>
  <c r="KX99" i="68"/>
  <c r="KW100" i="68"/>
  <c r="KX96" i="68"/>
  <c r="KW105" i="68"/>
  <c r="KW103" i="68"/>
  <c r="KX98" i="68"/>
  <c r="KX101" i="68"/>
  <c r="KX103" i="68"/>
  <c r="KX105" i="68"/>
  <c r="KW101" i="68"/>
  <c r="KW102" i="68"/>
  <c r="KX102" i="68"/>
  <c r="KW98" i="68"/>
  <c r="KS110" i="68"/>
  <c r="KT110" i="68"/>
  <c r="KU110" i="74"/>
  <c r="KX102" i="75"/>
  <c r="KX103" i="75"/>
  <c r="KX99" i="75"/>
  <c r="KW100" i="75"/>
  <c r="KX96" i="75"/>
  <c r="KW104" i="75"/>
  <c r="KV96" i="75"/>
  <c r="KV104" i="75"/>
  <c r="KV103" i="75"/>
  <c r="KV105" i="75"/>
  <c r="KV97" i="75"/>
  <c r="KV101" i="75"/>
  <c r="KV102" i="75"/>
  <c r="KT110" i="75"/>
  <c r="KS110" i="75"/>
  <c r="KS30" i="74"/>
  <c r="KP30" i="74"/>
  <c r="KT30" i="74" s="1"/>
  <c r="KO30" i="74"/>
  <c r="KQ30" i="74"/>
  <c r="KU30" i="74" s="1"/>
  <c r="KS27" i="74"/>
  <c r="KQ27" i="74"/>
  <c r="KU27" i="74" s="1"/>
  <c r="KO27" i="74"/>
  <c r="KP27" i="74" s="1"/>
  <c r="KT27" i="74" s="1"/>
  <c r="KS29" i="74"/>
  <c r="KO29" i="74"/>
  <c r="KQ29" i="74" s="1"/>
  <c r="KU29" i="74" s="1"/>
  <c r="KP29" i="74"/>
  <c r="KT29" i="74" s="1"/>
  <c r="LF15" i="74"/>
  <c r="LG15" i="74"/>
  <c r="LI15" i="74" s="1"/>
  <c r="LJ15" i="74" s="1"/>
  <c r="LF13" i="74"/>
  <c r="LG13" i="74"/>
  <c r="LF14" i="74"/>
  <c r="LG14" i="74"/>
  <c r="LH14" i="74"/>
  <c r="LF16" i="74"/>
  <c r="LG16" i="74"/>
  <c r="LH16" i="74"/>
  <c r="LG8" i="74"/>
  <c r="LF8" i="74"/>
  <c r="LG9" i="74"/>
  <c r="LI9" i="74" s="1"/>
  <c r="LJ9" i="74" s="1"/>
  <c r="LF9" i="74"/>
  <c r="LG10" i="74"/>
  <c r="LF10" i="74"/>
  <c r="LF7" i="74"/>
  <c r="LG7" i="74"/>
  <c r="LH7" i="74"/>
  <c r="KS28" i="74"/>
  <c r="KO28" i="74"/>
  <c r="KP28" i="74" s="1"/>
  <c r="KT28" i="74" s="1"/>
  <c r="KQ28" i="74"/>
  <c r="KU28" i="74" s="1"/>
  <c r="LF12" i="74"/>
  <c r="LG12" i="74"/>
  <c r="LG11" i="74"/>
  <c r="LF11" i="74"/>
  <c r="LC81" i="75"/>
  <c r="LD81" i="75" s="1"/>
  <c r="LC21" i="75"/>
  <c r="LL47" i="75"/>
  <c r="LH48" i="75" s="1"/>
  <c r="LK51" i="75"/>
  <c r="LJ51" i="75"/>
  <c r="LK47" i="75"/>
  <c r="LD48" i="75" s="1"/>
  <c r="LF21" i="75"/>
  <c r="LL21" i="75"/>
  <c r="LG81" i="75"/>
  <c r="KX46" i="68"/>
  <c r="KX44" i="68"/>
  <c r="KX40" i="68"/>
  <c r="KX43" i="68"/>
  <c r="KX37" i="68"/>
  <c r="KX38" i="68"/>
  <c r="LE13" i="68"/>
  <c r="LE11" i="68"/>
  <c r="LE16" i="68"/>
  <c r="LE8" i="68"/>
  <c r="LE9" i="68"/>
  <c r="LE15" i="68"/>
  <c r="LE12" i="68"/>
  <c r="LE7" i="68"/>
  <c r="LE10" i="68"/>
  <c r="LE14" i="68"/>
  <c r="KN27" i="68"/>
  <c r="KN30" i="68"/>
  <c r="KQ21" i="68"/>
  <c r="KN28" i="68"/>
  <c r="KN29" i="68"/>
  <c r="KO81" i="68"/>
  <c r="KU81" i="68"/>
  <c r="KX45" i="68"/>
  <c r="KV47" i="68"/>
  <c r="KN51" i="68" s="1"/>
  <c r="KP81" i="68"/>
  <c r="KM81" i="68"/>
  <c r="LD47" i="68"/>
  <c r="KW41" i="68"/>
  <c r="KW39" i="68"/>
  <c r="KW37" i="68"/>
  <c r="KW44" i="68"/>
  <c r="KW38" i="68"/>
  <c r="KW40" i="68"/>
  <c r="KW46" i="68"/>
  <c r="KW43" i="68"/>
  <c r="KW42" i="68"/>
  <c r="KW45" i="68"/>
  <c r="KX42" i="68"/>
  <c r="KX41" i="68"/>
  <c r="KS87" i="74"/>
  <c r="KW87" i="74"/>
  <c r="KO87" i="74"/>
  <c r="KX87" i="74" s="1"/>
  <c r="LF68" i="74"/>
  <c r="LH68" i="74" s="1"/>
  <c r="LG68" i="74"/>
  <c r="LE38" i="74"/>
  <c r="LE39" i="74"/>
  <c r="LE40" i="74"/>
  <c r="LE42" i="74"/>
  <c r="LE37" i="74"/>
  <c r="LE43" i="74"/>
  <c r="LE41" i="74"/>
  <c r="LE44" i="74"/>
  <c r="LE46" i="74"/>
  <c r="KQ51" i="74"/>
  <c r="KN60" i="74"/>
  <c r="LE45" i="74"/>
  <c r="KN57" i="74"/>
  <c r="KN58" i="74"/>
  <c r="KN59" i="74"/>
  <c r="KS89" i="74"/>
  <c r="KQ89" i="74"/>
  <c r="KU89" i="74" s="1"/>
  <c r="KW89" i="74"/>
  <c r="KO89" i="74"/>
  <c r="KX89" i="74" s="1"/>
  <c r="LG71" i="74"/>
  <c r="LF71" i="74"/>
  <c r="LF75" i="74"/>
  <c r="LH75" i="74" s="1"/>
  <c r="LG75" i="74"/>
  <c r="LF70" i="74"/>
  <c r="LH70" i="74" s="1"/>
  <c r="LG70" i="74"/>
  <c r="LI70" i="74" s="1"/>
  <c r="LJ70" i="74" s="1"/>
  <c r="KS90" i="74"/>
  <c r="KW90" i="74"/>
  <c r="KO90" i="74"/>
  <c r="KX90" i="74" s="1"/>
  <c r="LG73" i="74"/>
  <c r="LH73" i="74" s="1"/>
  <c r="LF73" i="74"/>
  <c r="LF67" i="74"/>
  <c r="LG67" i="74"/>
  <c r="LF69" i="74"/>
  <c r="LH69" i="74" s="1"/>
  <c r="LG69" i="74"/>
  <c r="LF72" i="74"/>
  <c r="LG72" i="74"/>
  <c r="LI72" i="74" s="1"/>
  <c r="LJ72" i="74" s="1"/>
  <c r="KP88" i="74"/>
  <c r="KT88" i="74" s="1"/>
  <c r="KS88" i="74"/>
  <c r="KW88" i="74"/>
  <c r="KO88" i="74"/>
  <c r="KX88" i="74" s="1"/>
  <c r="LH76" i="74"/>
  <c r="LF76" i="74"/>
  <c r="LG76" i="74"/>
  <c r="LI76" i="74" s="1"/>
  <c r="LJ76" i="74" s="1"/>
  <c r="LF74" i="74"/>
  <c r="LG74" i="74"/>
  <c r="KM110" i="74" l="1"/>
  <c r="KW110" i="74"/>
  <c r="KX110" i="74" s="1"/>
  <c r="KV102" i="68"/>
  <c r="KV96" i="68"/>
  <c r="KV106" i="68" s="1"/>
  <c r="KN110" i="68" s="1"/>
  <c r="KO110" i="68" s="1"/>
  <c r="KV103" i="68"/>
  <c r="KV104" i="68"/>
  <c r="KV101" i="68"/>
  <c r="KV99" i="68"/>
  <c r="KV99" i="75"/>
  <c r="KV100" i="75"/>
  <c r="KW101" i="75"/>
  <c r="KW99" i="75"/>
  <c r="KW98" i="75"/>
  <c r="KX100" i="75"/>
  <c r="KX105" i="75"/>
  <c r="KW103" i="75"/>
  <c r="KX101" i="75"/>
  <c r="KX106" i="75" s="1"/>
  <c r="KL110" i="75" s="1"/>
  <c r="KX97" i="75"/>
  <c r="KW105" i="75"/>
  <c r="KX98" i="75"/>
  <c r="KW96" i="75"/>
  <c r="KX104" i="75"/>
  <c r="KW102" i="75"/>
  <c r="LD106" i="75"/>
  <c r="KW106" i="68"/>
  <c r="KX106" i="68"/>
  <c r="KV106" i="75"/>
  <c r="KN110" i="75" s="1"/>
  <c r="KO110" i="75" s="1"/>
  <c r="LL81" i="75"/>
  <c r="LQ7" i="74"/>
  <c r="LR7" i="74" s="1"/>
  <c r="LP7" i="74"/>
  <c r="LI21" i="74"/>
  <c r="LH9" i="74"/>
  <c r="LP8" i="74"/>
  <c r="LQ8" i="74"/>
  <c r="LR8" i="74" s="1"/>
  <c r="LP16" i="74"/>
  <c r="LQ16" i="74"/>
  <c r="LR16" i="74" s="1"/>
  <c r="LQ14" i="74"/>
  <c r="LR14" i="74" s="1"/>
  <c r="LP14" i="74"/>
  <c r="LK15" i="74"/>
  <c r="LQ10" i="74"/>
  <c r="LR10" i="74" s="1"/>
  <c r="LP10" i="74"/>
  <c r="LH13" i="74"/>
  <c r="LP13" i="74"/>
  <c r="LQ13" i="74"/>
  <c r="LR13" i="74" s="1"/>
  <c r="LH11" i="74"/>
  <c r="LP11" i="74"/>
  <c r="LQ11" i="74"/>
  <c r="LR11" i="74" s="1"/>
  <c r="LI11" i="74"/>
  <c r="LJ11" i="74" s="1"/>
  <c r="LI12" i="74"/>
  <c r="LJ12" i="74" s="1"/>
  <c r="LH10" i="74"/>
  <c r="LQ9" i="74"/>
  <c r="LR9" i="74" s="1"/>
  <c r="LP9" i="74"/>
  <c r="LI8" i="74"/>
  <c r="LJ8" i="74" s="1"/>
  <c r="LI13" i="74"/>
  <c r="LJ13" i="74" s="1"/>
  <c r="LP15" i="74"/>
  <c r="LQ15" i="74"/>
  <c r="LR15" i="74" s="1"/>
  <c r="LH12" i="74"/>
  <c r="LP12" i="74"/>
  <c r="LQ12" i="74"/>
  <c r="LR12" i="74" s="1"/>
  <c r="LK9" i="74"/>
  <c r="LL9" i="74"/>
  <c r="LI7" i="74"/>
  <c r="LJ7" i="74" s="1"/>
  <c r="LI10" i="74"/>
  <c r="LJ10" i="74" s="1"/>
  <c r="LH8" i="74"/>
  <c r="LL8" i="74" s="1"/>
  <c r="LI16" i="74"/>
  <c r="LJ16" i="74" s="1"/>
  <c r="LI14" i="74"/>
  <c r="LJ14" i="74" s="1"/>
  <c r="LH15" i="74"/>
  <c r="LL15" i="74" s="1"/>
  <c r="LO38" i="75"/>
  <c r="LU47" i="75"/>
  <c r="LN43" i="75"/>
  <c r="LN38" i="75"/>
  <c r="LN44" i="75"/>
  <c r="LN42" i="75"/>
  <c r="LN39" i="75"/>
  <c r="LN41" i="75"/>
  <c r="LN37" i="75"/>
  <c r="LN45" i="75"/>
  <c r="LN40" i="75"/>
  <c r="LN46" i="75"/>
  <c r="LM40" i="75"/>
  <c r="LO40" i="75"/>
  <c r="LM41" i="75"/>
  <c r="LM43" i="75"/>
  <c r="LM38" i="75"/>
  <c r="LO41" i="75"/>
  <c r="LO43" i="75"/>
  <c r="LO44" i="75"/>
  <c r="LO42" i="75"/>
  <c r="LO39" i="75"/>
  <c r="LM37" i="75"/>
  <c r="LM45" i="75"/>
  <c r="LO37" i="75"/>
  <c r="LO46" i="75"/>
  <c r="LO45" i="75"/>
  <c r="LM46" i="75"/>
  <c r="LM44" i="75"/>
  <c r="LM42" i="75"/>
  <c r="LM39" i="75"/>
  <c r="LV76" i="75"/>
  <c r="LV72" i="75"/>
  <c r="LV68" i="75"/>
  <c r="LV73" i="75"/>
  <c r="LV71" i="75"/>
  <c r="LV74" i="75"/>
  <c r="LV69" i="75"/>
  <c r="LV67" i="75"/>
  <c r="LV75" i="75"/>
  <c r="LV70" i="75"/>
  <c r="LH81" i="75"/>
  <c r="LE89" i="75"/>
  <c r="LE88" i="75"/>
  <c r="LE90" i="75"/>
  <c r="LE87" i="75"/>
  <c r="LD21" i="75"/>
  <c r="LN81" i="75"/>
  <c r="LO81" i="75" s="1"/>
  <c r="LG21" i="75"/>
  <c r="LE75" i="68"/>
  <c r="LE69" i="68"/>
  <c r="LE76" i="68"/>
  <c r="LE71" i="68"/>
  <c r="LE67" i="68"/>
  <c r="LE68" i="68"/>
  <c r="LE74" i="68"/>
  <c r="LE70" i="68"/>
  <c r="LE73" i="68"/>
  <c r="LE72" i="68"/>
  <c r="KQ81" i="68"/>
  <c r="KN87" i="68"/>
  <c r="KN88" i="68"/>
  <c r="KN90" i="68"/>
  <c r="KN89" i="68"/>
  <c r="LG10" i="68"/>
  <c r="LI10" i="68" s="1"/>
  <c r="LJ10" i="68" s="1"/>
  <c r="LF10" i="68"/>
  <c r="LH10" i="68" s="1"/>
  <c r="LG9" i="68"/>
  <c r="LF9" i="68"/>
  <c r="LG13" i="68"/>
  <c r="LF13" i="68"/>
  <c r="LH13" i="68" s="1"/>
  <c r="KW90" i="68"/>
  <c r="KS30" i="68"/>
  <c r="KO30" i="68"/>
  <c r="LF7" i="68"/>
  <c r="LG7" i="68"/>
  <c r="LG8" i="68"/>
  <c r="LI8" i="68" s="1"/>
  <c r="LJ8" i="68" s="1"/>
  <c r="LF8" i="68"/>
  <c r="KX47" i="68"/>
  <c r="KL51" i="68" s="1"/>
  <c r="KO51" i="68"/>
  <c r="KU51" i="68"/>
  <c r="KW89" i="68"/>
  <c r="KS29" i="68"/>
  <c r="KP29" i="68"/>
  <c r="KT29" i="68" s="1"/>
  <c r="KO29" i="68"/>
  <c r="KS27" i="68"/>
  <c r="KW87" i="68"/>
  <c r="KO27" i="68"/>
  <c r="LG12" i="68"/>
  <c r="LF12" i="68"/>
  <c r="LH12" i="68"/>
  <c r="LG16" i="68"/>
  <c r="LI16" i="68" s="1"/>
  <c r="LJ16" i="68" s="1"/>
  <c r="LF16" i="68"/>
  <c r="KW47" i="68"/>
  <c r="KS28" i="68"/>
  <c r="KP28" i="68"/>
  <c r="KT28" i="68" s="1"/>
  <c r="KW88" i="68"/>
  <c r="KQ28" i="68"/>
  <c r="KU28" i="68" s="1"/>
  <c r="KO28" i="68"/>
  <c r="LF14" i="68"/>
  <c r="LG14" i="68"/>
  <c r="LI14" i="68" s="1"/>
  <c r="LJ14" i="68" s="1"/>
  <c r="LF15" i="68"/>
  <c r="LG15" i="68"/>
  <c r="LI15" i="68" s="1"/>
  <c r="LJ15" i="68" s="1"/>
  <c r="LH15" i="68"/>
  <c r="LL15" i="68" s="1"/>
  <c r="LG11" i="68"/>
  <c r="LI11" i="68" s="1"/>
  <c r="LJ11" i="68" s="1"/>
  <c r="LF11" i="68"/>
  <c r="LI71" i="74"/>
  <c r="LJ71" i="74" s="1"/>
  <c r="LI67" i="74"/>
  <c r="LJ67" i="74" s="1"/>
  <c r="LL76" i="74"/>
  <c r="LK76" i="74"/>
  <c r="LA88" i="74"/>
  <c r="KZ88" i="74"/>
  <c r="KY88" i="74"/>
  <c r="LI74" i="74"/>
  <c r="LJ74" i="74" s="1"/>
  <c r="LP76" i="74"/>
  <c r="LQ76" i="74"/>
  <c r="LR76" i="74" s="1"/>
  <c r="LQ72" i="74"/>
  <c r="LR72" i="74" s="1"/>
  <c r="LP72" i="74"/>
  <c r="LP69" i="74"/>
  <c r="LQ69" i="74"/>
  <c r="LR69" i="74" s="1"/>
  <c r="LH67" i="74"/>
  <c r="KP90" i="74"/>
  <c r="KT90" i="74" s="1"/>
  <c r="LI75" i="74"/>
  <c r="LJ75" i="74" s="1"/>
  <c r="LH71" i="74"/>
  <c r="KP89" i="74"/>
  <c r="KT89" i="74" s="1"/>
  <c r="KS58" i="74"/>
  <c r="KW58" i="74"/>
  <c r="KO58" i="74"/>
  <c r="KX58" i="74" s="1"/>
  <c r="LG43" i="74"/>
  <c r="LI43" i="74" s="1"/>
  <c r="LJ43" i="74" s="1"/>
  <c r="LF43" i="74"/>
  <c r="LH43" i="74" s="1"/>
  <c r="LG39" i="74"/>
  <c r="LF39" i="74"/>
  <c r="LH39" i="74" s="1"/>
  <c r="LP68" i="74"/>
  <c r="LQ68" i="74"/>
  <c r="LR68" i="74" s="1"/>
  <c r="KP87" i="74"/>
  <c r="KT87" i="74" s="1"/>
  <c r="LK71" i="74"/>
  <c r="LL71" i="74"/>
  <c r="KS57" i="74"/>
  <c r="KW57" i="74"/>
  <c r="KO57" i="74"/>
  <c r="KX57" i="74" s="1"/>
  <c r="LF46" i="74"/>
  <c r="LH46" i="74" s="1"/>
  <c r="LG46" i="74"/>
  <c r="LG37" i="74"/>
  <c r="LH37" i="74"/>
  <c r="LF37" i="74"/>
  <c r="LF38" i="74"/>
  <c r="LG38" i="74"/>
  <c r="LI38" i="74" s="1"/>
  <c r="LJ38" i="74" s="1"/>
  <c r="LP74" i="74"/>
  <c r="LQ74" i="74"/>
  <c r="LR74" i="74" s="1"/>
  <c r="LH74" i="74"/>
  <c r="KQ88" i="74"/>
  <c r="KU88" i="74" s="1"/>
  <c r="LK72" i="74"/>
  <c r="LL67" i="74"/>
  <c r="LK67" i="74"/>
  <c r="LQ73" i="74"/>
  <c r="LR73" i="74" s="1"/>
  <c r="LP73" i="74"/>
  <c r="LK70" i="74"/>
  <c r="LL70" i="74"/>
  <c r="LP75" i="74"/>
  <c r="LQ75" i="74"/>
  <c r="LR75" i="74" s="1"/>
  <c r="LG45" i="74"/>
  <c r="LF45" i="74"/>
  <c r="LF44" i="74"/>
  <c r="LG44" i="74"/>
  <c r="LG42" i="74"/>
  <c r="LI42" i="74" s="1"/>
  <c r="LJ42" i="74" s="1"/>
  <c r="LF42" i="74"/>
  <c r="LA87" i="74"/>
  <c r="KY87" i="74"/>
  <c r="KZ87" i="74"/>
  <c r="KY90" i="74"/>
  <c r="LA90" i="74"/>
  <c r="KZ90" i="74"/>
  <c r="LH72" i="74"/>
  <c r="LI69" i="74"/>
  <c r="LJ69" i="74" s="1"/>
  <c r="LP67" i="74"/>
  <c r="LQ67" i="74"/>
  <c r="LR67" i="74" s="1"/>
  <c r="LI81" i="74"/>
  <c r="LI73" i="74"/>
  <c r="LJ73" i="74" s="1"/>
  <c r="KQ90" i="74"/>
  <c r="KU90" i="74" s="1"/>
  <c r="LQ70" i="74"/>
  <c r="LR70" i="74" s="1"/>
  <c r="LP70" i="74"/>
  <c r="LP71" i="74"/>
  <c r="LQ71" i="74"/>
  <c r="LR71" i="74" s="1"/>
  <c r="KY89" i="74"/>
  <c r="KZ89" i="74"/>
  <c r="LA89" i="74"/>
  <c r="KS59" i="74"/>
  <c r="KW59" i="74"/>
  <c r="KO59" i="74"/>
  <c r="KX59" i="74" s="1"/>
  <c r="KS60" i="74"/>
  <c r="KQ60" i="74"/>
  <c r="KU60" i="74" s="1"/>
  <c r="KP60" i="74"/>
  <c r="KT60" i="74" s="1"/>
  <c r="KW60" i="74"/>
  <c r="KO60" i="74"/>
  <c r="KX60" i="74" s="1"/>
  <c r="LG41" i="74"/>
  <c r="LI41" i="74" s="1"/>
  <c r="LJ41" i="74" s="1"/>
  <c r="LH41" i="74"/>
  <c r="LF41" i="74"/>
  <c r="LG40" i="74"/>
  <c r="LF40" i="74"/>
  <c r="LI68" i="74"/>
  <c r="LJ68" i="74" s="1"/>
  <c r="KQ87" i="74"/>
  <c r="KU87" i="74" s="1"/>
  <c r="LE101" i="74" l="1"/>
  <c r="LE98" i="74"/>
  <c r="LE100" i="74"/>
  <c r="LE96" i="74"/>
  <c r="LE102" i="74"/>
  <c r="LE99" i="74"/>
  <c r="LE105" i="74"/>
  <c r="KQ110" i="74"/>
  <c r="KN116" i="74"/>
  <c r="KN118" i="74"/>
  <c r="LE103" i="74"/>
  <c r="LE104" i="74"/>
  <c r="KN117" i="74"/>
  <c r="KN119" i="74"/>
  <c r="LE97" i="74"/>
  <c r="KW106" i="75"/>
  <c r="KW110" i="75"/>
  <c r="KX110" i="75" s="1"/>
  <c r="KP110" i="75"/>
  <c r="KM110" i="75"/>
  <c r="KU110" i="75"/>
  <c r="KL110" i="68"/>
  <c r="LE102" i="75"/>
  <c r="LE101" i="75"/>
  <c r="KN119" i="75"/>
  <c r="LE99" i="75"/>
  <c r="LE105" i="75"/>
  <c r="LE96" i="75"/>
  <c r="KQ110" i="75"/>
  <c r="LE103" i="75"/>
  <c r="LE97" i="75"/>
  <c r="LE100" i="75"/>
  <c r="KN116" i="75"/>
  <c r="LE98" i="75"/>
  <c r="LE104" i="75"/>
  <c r="KN118" i="75"/>
  <c r="KN117" i="75"/>
  <c r="LK14" i="74"/>
  <c r="LL14" i="74"/>
  <c r="LK13" i="74"/>
  <c r="LL13" i="74"/>
  <c r="LK16" i="74"/>
  <c r="LL16" i="74"/>
  <c r="LK8" i="74"/>
  <c r="LK12" i="74"/>
  <c r="LL12" i="74"/>
  <c r="LL11" i="74"/>
  <c r="LK11" i="74"/>
  <c r="LP17" i="74"/>
  <c r="LK7" i="74"/>
  <c r="LK17" i="74" s="1"/>
  <c r="LD18" i="74" s="1"/>
  <c r="LJ17" i="74"/>
  <c r="LL7" i="74"/>
  <c r="LK10" i="74"/>
  <c r="LL10" i="74"/>
  <c r="LJ90" i="75"/>
  <c r="LF90" i="75"/>
  <c r="LG90" i="75" s="1"/>
  <c r="LK90" i="75" s="1"/>
  <c r="LW70" i="75"/>
  <c r="LX70" i="75"/>
  <c r="LX72" i="75"/>
  <c r="LW72" i="75"/>
  <c r="LX75" i="75"/>
  <c r="LW75" i="75"/>
  <c r="LW71" i="75"/>
  <c r="LX71" i="75"/>
  <c r="LJ89" i="75"/>
  <c r="LF89" i="75"/>
  <c r="LG89" i="75" s="1"/>
  <c r="LK89" i="75" s="1"/>
  <c r="LW73" i="75"/>
  <c r="LX73" i="75"/>
  <c r="LX67" i="75"/>
  <c r="LW67" i="75"/>
  <c r="LJ87" i="75"/>
  <c r="LF87" i="75"/>
  <c r="LG87" i="75" s="1"/>
  <c r="LK87" i="75" s="1"/>
  <c r="LW69" i="75"/>
  <c r="LX69" i="75"/>
  <c r="LW68" i="75"/>
  <c r="LX68" i="75"/>
  <c r="LM47" i="75"/>
  <c r="LE51" i="75" s="1"/>
  <c r="LV9" i="75"/>
  <c r="LV14" i="75"/>
  <c r="LV10" i="75"/>
  <c r="LV7" i="75"/>
  <c r="LV13" i="75"/>
  <c r="LV8" i="75"/>
  <c r="LV16" i="75"/>
  <c r="LV12" i="75"/>
  <c r="LV11" i="75"/>
  <c r="LV15" i="75"/>
  <c r="LE28" i="75"/>
  <c r="LE30" i="75"/>
  <c r="LN90" i="75" s="1"/>
  <c r="LE29" i="75"/>
  <c r="LH21" i="75"/>
  <c r="LE27" i="75"/>
  <c r="LW74" i="75"/>
  <c r="LX74" i="75"/>
  <c r="LJ88" i="75"/>
  <c r="LF88" i="75"/>
  <c r="LG88" i="75" s="1"/>
  <c r="LK88" i="75" s="1"/>
  <c r="LW76" i="75"/>
  <c r="LX76" i="75"/>
  <c r="LO47" i="75"/>
  <c r="LC51" i="75" s="1"/>
  <c r="LN47" i="75"/>
  <c r="LK11" i="68"/>
  <c r="LH14" i="68"/>
  <c r="LQ16" i="68"/>
  <c r="LR16" i="68" s="1"/>
  <c r="LP16" i="68"/>
  <c r="KY87" i="68"/>
  <c r="KQ29" i="68"/>
  <c r="KU29" i="68" s="1"/>
  <c r="KP51" i="68"/>
  <c r="KW51" i="68"/>
  <c r="KX51" i="68" s="1"/>
  <c r="KM51" i="68"/>
  <c r="LQ8" i="68"/>
  <c r="LR8" i="68" s="1"/>
  <c r="LP8" i="68"/>
  <c r="LI21" i="68"/>
  <c r="LQ7" i="68"/>
  <c r="LR7" i="68" s="1"/>
  <c r="LP7" i="68"/>
  <c r="LQ9" i="68"/>
  <c r="LR9" i="68" s="1"/>
  <c r="LP9" i="68"/>
  <c r="LL10" i="68"/>
  <c r="LK10" i="68"/>
  <c r="KS87" i="68"/>
  <c r="KP87" i="68"/>
  <c r="KT87" i="68" s="1"/>
  <c r="KO87" i="68"/>
  <c r="KQ87" i="68" s="1"/>
  <c r="KU87" i="68" s="1"/>
  <c r="LG70" i="68"/>
  <c r="LF70" i="68"/>
  <c r="LH70" i="68"/>
  <c r="LF71" i="68"/>
  <c r="LH71" i="68" s="1"/>
  <c r="LG71" i="68"/>
  <c r="LL14" i="68"/>
  <c r="LK14" i="68"/>
  <c r="KY88" i="68"/>
  <c r="LK16" i="68"/>
  <c r="KX87" i="68"/>
  <c r="KZ87" i="68" s="1"/>
  <c r="KY89" i="68"/>
  <c r="LK8" i="68"/>
  <c r="LP13" i="68"/>
  <c r="LQ13" i="68"/>
  <c r="LR13" i="68" s="1"/>
  <c r="LI9" i="68"/>
  <c r="LJ9" i="68" s="1"/>
  <c r="KS89" i="68"/>
  <c r="KP89" i="68"/>
  <c r="KT89" i="68" s="1"/>
  <c r="KO89" i="68"/>
  <c r="KX89" i="68" s="1"/>
  <c r="LF74" i="68"/>
  <c r="LG74" i="68"/>
  <c r="LI74" i="68" s="1"/>
  <c r="LJ74" i="68" s="1"/>
  <c r="LF76" i="68"/>
  <c r="LG76" i="68"/>
  <c r="LI76" i="68" s="1"/>
  <c r="LJ76" i="68" s="1"/>
  <c r="LH76" i="68"/>
  <c r="LL76" i="68" s="1"/>
  <c r="LK15" i="68"/>
  <c r="LQ14" i="68"/>
  <c r="LR14" i="68" s="1"/>
  <c r="LP14" i="68"/>
  <c r="LH7" i="68"/>
  <c r="KP30" i="68"/>
  <c r="KT30" i="68" s="1"/>
  <c r="KY90" i="68"/>
  <c r="LI13" i="68"/>
  <c r="LJ13" i="68" s="1"/>
  <c r="KS90" i="68"/>
  <c r="KO90" i="68"/>
  <c r="KX90" i="68" s="1"/>
  <c r="LF72" i="68"/>
  <c r="LH72" i="68" s="1"/>
  <c r="LG72" i="68"/>
  <c r="LF68" i="68"/>
  <c r="LG68" i="68"/>
  <c r="LG69" i="68"/>
  <c r="LF69" i="68"/>
  <c r="LH69" i="68"/>
  <c r="KP27" i="68"/>
  <c r="KT27" i="68" s="1"/>
  <c r="LH11" i="68"/>
  <c r="LL11" i="68" s="1"/>
  <c r="LQ11" i="68"/>
  <c r="LR11" i="68" s="1"/>
  <c r="LP11" i="68"/>
  <c r="LQ15" i="68"/>
  <c r="LR15" i="68" s="1"/>
  <c r="LP15" i="68"/>
  <c r="LH16" i="68"/>
  <c r="LL16" i="68" s="1"/>
  <c r="LI12" i="68"/>
  <c r="LJ12" i="68" s="1"/>
  <c r="LQ12" i="68"/>
  <c r="LR12" i="68" s="1"/>
  <c r="LP12" i="68"/>
  <c r="KQ27" i="68"/>
  <c r="KU27" i="68" s="1"/>
  <c r="LH8" i="68"/>
  <c r="LL8" i="68" s="1"/>
  <c r="LI7" i="68"/>
  <c r="LJ7" i="68" s="1"/>
  <c r="KQ30" i="68"/>
  <c r="KU30" i="68" s="1"/>
  <c r="LH9" i="68"/>
  <c r="LQ10" i="68"/>
  <c r="LR10" i="68" s="1"/>
  <c r="LP10" i="68"/>
  <c r="KS88" i="68"/>
  <c r="KO88" i="68"/>
  <c r="KP88" i="68" s="1"/>
  <c r="KT88" i="68" s="1"/>
  <c r="LG73" i="68"/>
  <c r="LI73" i="68" s="1"/>
  <c r="LJ73" i="68" s="1"/>
  <c r="LF73" i="68"/>
  <c r="LG67" i="68"/>
  <c r="LF67" i="68"/>
  <c r="LF75" i="68"/>
  <c r="LG75" i="68"/>
  <c r="LI75" i="68" s="1"/>
  <c r="LJ75" i="68" s="1"/>
  <c r="LH75" i="68"/>
  <c r="LI37" i="74"/>
  <c r="LJ37" i="74" s="1"/>
  <c r="LI39" i="74"/>
  <c r="LJ39" i="74" s="1"/>
  <c r="LH45" i="74"/>
  <c r="LI44" i="74"/>
  <c r="LJ44" i="74" s="1"/>
  <c r="LI40" i="74"/>
  <c r="LJ40" i="74" s="1"/>
  <c r="LK41" i="74"/>
  <c r="LL41" i="74"/>
  <c r="LK68" i="74"/>
  <c r="LL68" i="74"/>
  <c r="LP41" i="74"/>
  <c r="LQ41" i="74"/>
  <c r="LR41" i="74" s="1"/>
  <c r="LA60" i="74"/>
  <c r="KY60" i="74"/>
  <c r="KZ60" i="74"/>
  <c r="KQ59" i="74"/>
  <c r="KU59" i="74" s="1"/>
  <c r="LQ42" i="74"/>
  <c r="LR42" i="74" s="1"/>
  <c r="LP42" i="74"/>
  <c r="LK44" i="74"/>
  <c r="LH38" i="74"/>
  <c r="LL38" i="74" s="1"/>
  <c r="KZ57" i="74"/>
  <c r="LA57" i="74"/>
  <c r="KY57" i="74"/>
  <c r="KZ58" i="74"/>
  <c r="LA58" i="74"/>
  <c r="KY58" i="74"/>
  <c r="LL74" i="74"/>
  <c r="LK74" i="74"/>
  <c r="LP77" i="74"/>
  <c r="LH42" i="74"/>
  <c r="LQ44" i="74"/>
  <c r="LR44" i="74" s="1"/>
  <c r="LP44" i="74"/>
  <c r="LQ37" i="74"/>
  <c r="LR37" i="74" s="1"/>
  <c r="LP37" i="74"/>
  <c r="LI51" i="74"/>
  <c r="LI46" i="74"/>
  <c r="LJ46" i="74" s="1"/>
  <c r="KP57" i="74"/>
  <c r="KT57" i="74" s="1"/>
  <c r="LP43" i="74"/>
  <c r="LQ43" i="74"/>
  <c r="LR43" i="74" s="1"/>
  <c r="LP40" i="74"/>
  <c r="LQ40" i="74"/>
  <c r="LR40" i="74" s="1"/>
  <c r="LA59" i="74"/>
  <c r="KZ59" i="74"/>
  <c r="KY59" i="74"/>
  <c r="LK73" i="74"/>
  <c r="LL73" i="74"/>
  <c r="LL42" i="74"/>
  <c r="LK42" i="74"/>
  <c r="LP45" i="74"/>
  <c r="LQ45" i="74"/>
  <c r="LR45" i="74" s="1"/>
  <c r="LJ77" i="74"/>
  <c r="LL72" i="74"/>
  <c r="LK38" i="74"/>
  <c r="LQ46" i="74"/>
  <c r="LR46" i="74" s="1"/>
  <c r="LP46" i="74"/>
  <c r="LQ39" i="74"/>
  <c r="LR39" i="74" s="1"/>
  <c r="LP39" i="74"/>
  <c r="LK43" i="74"/>
  <c r="LL43" i="74"/>
  <c r="KQ58" i="74"/>
  <c r="KU58" i="74" s="1"/>
  <c r="LK75" i="74"/>
  <c r="LL75" i="74"/>
  <c r="LL69" i="74"/>
  <c r="LK69" i="74"/>
  <c r="LH40" i="74"/>
  <c r="KP59" i="74"/>
  <c r="KT59" i="74" s="1"/>
  <c r="LH44" i="74"/>
  <c r="LL44" i="74" s="1"/>
  <c r="LI45" i="74"/>
  <c r="LJ45" i="74" s="1"/>
  <c r="LJ47" i="74" s="1"/>
  <c r="LL77" i="74"/>
  <c r="LH78" i="74" s="1"/>
  <c r="LN74" i="74" s="1"/>
  <c r="LQ38" i="74"/>
  <c r="LR38" i="74" s="1"/>
  <c r="LP38" i="74"/>
  <c r="LK37" i="74"/>
  <c r="LL37" i="74"/>
  <c r="KQ57" i="74"/>
  <c r="KU57" i="74" s="1"/>
  <c r="LK39" i="74"/>
  <c r="LL39" i="74"/>
  <c r="KP58" i="74"/>
  <c r="KT58" i="74" s="1"/>
  <c r="KP116" i="74" l="1"/>
  <c r="KT116" i="74" s="1"/>
  <c r="LF104" i="74"/>
  <c r="LG104" i="74"/>
  <c r="LI104" i="74" s="1"/>
  <c r="LJ104" i="74" s="1"/>
  <c r="LK104" i="74" s="1"/>
  <c r="LF96" i="74"/>
  <c r="LG96" i="74"/>
  <c r="LI96" i="74" s="1"/>
  <c r="LJ96" i="74" s="1"/>
  <c r="LG97" i="74"/>
  <c r="LF97" i="74"/>
  <c r="LG103" i="74"/>
  <c r="LF103" i="74"/>
  <c r="LF105" i="74"/>
  <c r="LG105" i="74"/>
  <c r="LI105" i="74" s="1"/>
  <c r="LJ105" i="74" s="1"/>
  <c r="LK105" i="74" s="1"/>
  <c r="LF100" i="74"/>
  <c r="LG100" i="74"/>
  <c r="LI100" i="74" s="1"/>
  <c r="LJ100" i="74" s="1"/>
  <c r="KO119" i="74"/>
  <c r="KW119" i="74"/>
  <c r="KY119" i="74" s="1"/>
  <c r="KS119" i="74"/>
  <c r="KW118" i="74"/>
  <c r="KO118" i="74"/>
  <c r="KS118" i="74"/>
  <c r="LF99" i="74"/>
  <c r="LG99" i="74"/>
  <c r="LF98" i="74"/>
  <c r="LG98" i="74"/>
  <c r="KW117" i="74"/>
  <c r="KS117" i="74"/>
  <c r="KO117" i="74"/>
  <c r="KO116" i="74"/>
  <c r="KS116" i="74"/>
  <c r="KW116" i="74"/>
  <c r="LF102" i="74"/>
  <c r="LG102" i="74"/>
  <c r="LF101" i="74"/>
  <c r="LG101" i="74"/>
  <c r="KW110" i="68"/>
  <c r="KX110" i="68" s="1"/>
  <c r="KP110" i="68"/>
  <c r="KM110" i="68"/>
  <c r="KU110" i="68"/>
  <c r="LK96" i="74"/>
  <c r="LG104" i="75"/>
  <c r="LF104" i="75"/>
  <c r="LG97" i="75"/>
  <c r="LF97" i="75"/>
  <c r="LG105" i="75"/>
  <c r="LF105" i="75"/>
  <c r="LG102" i="75"/>
  <c r="LF102" i="75"/>
  <c r="LF98" i="75"/>
  <c r="LG98" i="75"/>
  <c r="LG103" i="75"/>
  <c r="LF103" i="75"/>
  <c r="LG99" i="75"/>
  <c r="LI99" i="75" s="1"/>
  <c r="LJ99" i="75" s="1"/>
  <c r="LF99" i="75"/>
  <c r="KW117" i="75"/>
  <c r="KO117" i="75"/>
  <c r="KX117" i="75" s="1"/>
  <c r="KS117" i="75"/>
  <c r="KO116" i="75"/>
  <c r="KX116" i="75" s="1"/>
  <c r="KW116" i="75"/>
  <c r="KS116" i="75"/>
  <c r="KP116" i="75"/>
  <c r="KT116" i="75" s="1"/>
  <c r="KO119" i="75"/>
  <c r="KX119" i="75" s="1"/>
  <c r="KS119" i="75"/>
  <c r="KW119" i="75"/>
  <c r="KO118" i="75"/>
  <c r="KX118" i="75" s="1"/>
  <c r="KW118" i="75"/>
  <c r="KS118" i="75"/>
  <c r="LG100" i="75"/>
  <c r="LF100" i="75"/>
  <c r="LF96" i="75"/>
  <c r="LG96" i="75"/>
  <c r="LI96" i="75" s="1"/>
  <c r="LJ96" i="75" s="1"/>
  <c r="LG101" i="75"/>
  <c r="LF101" i="75"/>
  <c r="LH101" i="75" s="1"/>
  <c r="LM7" i="74"/>
  <c r="LM8" i="74"/>
  <c r="LM9" i="74"/>
  <c r="LM15" i="74"/>
  <c r="LM16" i="74"/>
  <c r="LJ21" i="74"/>
  <c r="LK21" i="74"/>
  <c r="LM12" i="74"/>
  <c r="LO16" i="74"/>
  <c r="LM13" i="74"/>
  <c r="LM10" i="74"/>
  <c r="LL17" i="74"/>
  <c r="LH18" i="74" s="1"/>
  <c r="LO15" i="74" s="1"/>
  <c r="LM11" i="74"/>
  <c r="LO12" i="74"/>
  <c r="LO13" i="74"/>
  <c r="LM14" i="74"/>
  <c r="LY74" i="75"/>
  <c r="LY68" i="75"/>
  <c r="LZ70" i="75"/>
  <c r="MA70" i="75" s="1"/>
  <c r="LZ74" i="75"/>
  <c r="MA74" i="75" s="1"/>
  <c r="LZ69" i="75"/>
  <c r="MA69" i="75" s="1"/>
  <c r="LY73" i="75"/>
  <c r="LH88" i="75"/>
  <c r="LL88" i="75" s="1"/>
  <c r="LZ67" i="75"/>
  <c r="MA67" i="75" s="1"/>
  <c r="MB67" i="75" s="1"/>
  <c r="LY76" i="75"/>
  <c r="LH90" i="75"/>
  <c r="LL90" i="75" s="1"/>
  <c r="LP90" i="75"/>
  <c r="MB74" i="75"/>
  <c r="LX15" i="75"/>
  <c r="LZ15" i="75" s="1"/>
  <c r="MA15" i="75" s="1"/>
  <c r="LW15" i="75"/>
  <c r="LW8" i="75"/>
  <c r="LX8" i="75"/>
  <c r="LZ8" i="75" s="1"/>
  <c r="MA8" i="75" s="1"/>
  <c r="LY8" i="75"/>
  <c r="LX14" i="75"/>
  <c r="LW14" i="75"/>
  <c r="MB69" i="75"/>
  <c r="LH87" i="75"/>
  <c r="LL87" i="75" s="1"/>
  <c r="MH75" i="75"/>
  <c r="MI75" i="75" s="1"/>
  <c r="MG75" i="75"/>
  <c r="MB70" i="75"/>
  <c r="LZ76" i="75"/>
  <c r="MA76" i="75" s="1"/>
  <c r="MH74" i="75"/>
  <c r="MI74" i="75" s="1"/>
  <c r="MG74" i="75"/>
  <c r="LJ29" i="75"/>
  <c r="LN89" i="75"/>
  <c r="LH29" i="75"/>
  <c r="LL29" i="75" s="1"/>
  <c r="LF29" i="75"/>
  <c r="LX11" i="75"/>
  <c r="LZ11" i="75" s="1"/>
  <c r="MA11" i="75" s="1"/>
  <c r="LW11" i="75"/>
  <c r="LX13" i="75"/>
  <c r="LW13" i="75"/>
  <c r="LX9" i="75"/>
  <c r="LW9" i="75"/>
  <c r="LY9" i="75"/>
  <c r="LZ68" i="75"/>
  <c r="MA68" i="75" s="1"/>
  <c r="MH69" i="75"/>
  <c r="MI69" i="75" s="1"/>
  <c r="MG69" i="75"/>
  <c r="LY67" i="75"/>
  <c r="LZ81" i="75"/>
  <c r="MH67" i="75"/>
  <c r="MI67" i="75" s="1"/>
  <c r="MG67" i="75"/>
  <c r="MH73" i="75"/>
  <c r="MI73" i="75" s="1"/>
  <c r="MG73" i="75"/>
  <c r="LZ71" i="75"/>
  <c r="MA71" i="75" s="1"/>
  <c r="LZ75" i="75"/>
  <c r="MA75" i="75" s="1"/>
  <c r="LY70" i="75"/>
  <c r="MH70" i="75"/>
  <c r="MI70" i="75" s="1"/>
  <c r="MG70" i="75"/>
  <c r="LG51" i="75"/>
  <c r="LD51" i="75"/>
  <c r="LN51" i="75"/>
  <c r="LO51" i="75" s="1"/>
  <c r="MH76" i="75"/>
  <c r="MI76" i="75" s="1"/>
  <c r="MG76" i="75"/>
  <c r="LW12" i="75"/>
  <c r="LX12" i="75"/>
  <c r="MG68" i="75"/>
  <c r="MH68" i="75"/>
  <c r="MI68" i="75" s="1"/>
  <c r="LY71" i="75"/>
  <c r="MH71" i="75"/>
  <c r="MI71" i="75" s="1"/>
  <c r="MG71" i="75"/>
  <c r="LY72" i="75"/>
  <c r="MH72" i="75"/>
  <c r="MI72" i="75" s="1"/>
  <c r="MG72" i="75"/>
  <c r="LJ30" i="75"/>
  <c r="LF30" i="75"/>
  <c r="LG30" i="75" s="1"/>
  <c r="LK30" i="75" s="1"/>
  <c r="LX7" i="75"/>
  <c r="LW7" i="75"/>
  <c r="LY7" i="75"/>
  <c r="LF51" i="75"/>
  <c r="LL51" i="75"/>
  <c r="LJ27" i="75"/>
  <c r="LN87" i="75"/>
  <c r="LH27" i="75"/>
  <c r="LL27" i="75" s="1"/>
  <c r="LF27" i="75"/>
  <c r="LJ28" i="75"/>
  <c r="LN88" i="75"/>
  <c r="LF28" i="75"/>
  <c r="LO88" i="75" s="1"/>
  <c r="LX16" i="75"/>
  <c r="LW16" i="75"/>
  <c r="LY16" i="75"/>
  <c r="LW10" i="75"/>
  <c r="LX10" i="75"/>
  <c r="LY69" i="75"/>
  <c r="MC69" i="75" s="1"/>
  <c r="LZ73" i="75"/>
  <c r="MA73" i="75" s="1"/>
  <c r="LH89" i="75"/>
  <c r="LL89" i="75" s="1"/>
  <c r="LY75" i="75"/>
  <c r="LZ72" i="75"/>
  <c r="MA72" i="75" s="1"/>
  <c r="LA90" i="68"/>
  <c r="KZ90" i="68"/>
  <c r="LA89" i="68"/>
  <c r="KZ89" i="68"/>
  <c r="LI81" i="68"/>
  <c r="LQ67" i="68"/>
  <c r="LR67" i="68" s="1"/>
  <c r="LP67" i="68"/>
  <c r="LL13" i="68"/>
  <c r="LK13" i="68"/>
  <c r="LK74" i="68"/>
  <c r="LK73" i="68"/>
  <c r="LK75" i="68"/>
  <c r="LL75" i="68"/>
  <c r="LI67" i="68"/>
  <c r="LJ67" i="68" s="1"/>
  <c r="LH68" i="68"/>
  <c r="LQ68" i="68"/>
  <c r="LR68" i="68" s="1"/>
  <c r="LP68" i="68"/>
  <c r="LP75" i="68"/>
  <c r="LQ75" i="68"/>
  <c r="LR75" i="68" s="1"/>
  <c r="LH73" i="68"/>
  <c r="LL73" i="68" s="1"/>
  <c r="KQ88" i="68"/>
  <c r="KU88" i="68" s="1"/>
  <c r="LQ69" i="68"/>
  <c r="LR69" i="68" s="1"/>
  <c r="LP69" i="68"/>
  <c r="LI72" i="68"/>
  <c r="LJ72" i="68" s="1"/>
  <c r="KP90" i="68"/>
  <c r="KT90" i="68" s="1"/>
  <c r="LK76" i="68"/>
  <c r="LQ74" i="68"/>
  <c r="LR74" i="68" s="1"/>
  <c r="LP74" i="68"/>
  <c r="KQ89" i="68"/>
  <c r="KU89" i="68" s="1"/>
  <c r="LQ70" i="68"/>
  <c r="LR70" i="68" s="1"/>
  <c r="LP70" i="68"/>
  <c r="LP17" i="68"/>
  <c r="LA87" i="68"/>
  <c r="LK12" i="68"/>
  <c r="LL12" i="68"/>
  <c r="LH67" i="68"/>
  <c r="LL67" i="68" s="1"/>
  <c r="LQ73" i="68"/>
  <c r="LR73" i="68" s="1"/>
  <c r="LP73" i="68"/>
  <c r="LK7" i="68"/>
  <c r="LK17" i="68" s="1"/>
  <c r="LD18" i="68" s="1"/>
  <c r="LM7" i="68" s="1"/>
  <c r="LJ17" i="68"/>
  <c r="LL7" i="68"/>
  <c r="KX88" i="68"/>
  <c r="LI69" i="68"/>
  <c r="LJ69" i="68" s="1"/>
  <c r="KQ90" i="68"/>
  <c r="KU90" i="68" s="1"/>
  <c r="LP76" i="68"/>
  <c r="LQ76" i="68"/>
  <c r="LR76" i="68" s="1"/>
  <c r="LK9" i="68"/>
  <c r="LL9" i="68"/>
  <c r="LI71" i="68"/>
  <c r="LJ71" i="68" s="1"/>
  <c r="LI70" i="68"/>
  <c r="LJ70" i="68" s="1"/>
  <c r="LE39" i="68"/>
  <c r="LE37" i="68"/>
  <c r="LE42" i="68"/>
  <c r="LE45" i="68"/>
  <c r="LE43" i="68"/>
  <c r="LE41" i="68"/>
  <c r="LE38" i="68"/>
  <c r="LE40" i="68"/>
  <c r="LE44" i="68"/>
  <c r="LE46" i="68"/>
  <c r="KN60" i="68"/>
  <c r="KN59" i="68"/>
  <c r="KN57" i="68"/>
  <c r="KN58" i="68"/>
  <c r="KQ51" i="68"/>
  <c r="LI68" i="68"/>
  <c r="LJ68" i="68" s="1"/>
  <c r="LQ72" i="68"/>
  <c r="LR72" i="68" s="1"/>
  <c r="LP72" i="68"/>
  <c r="LH74" i="68"/>
  <c r="LP71" i="68"/>
  <c r="LQ71" i="68"/>
  <c r="LR71" i="68" s="1"/>
  <c r="LK77" i="74"/>
  <c r="LD78" i="74" s="1"/>
  <c r="LO71" i="74" s="1"/>
  <c r="LO76" i="74"/>
  <c r="LM71" i="74"/>
  <c r="LM72" i="74"/>
  <c r="LO72" i="74"/>
  <c r="LO75" i="74"/>
  <c r="LO69" i="74"/>
  <c r="LM73" i="74"/>
  <c r="LO68" i="74"/>
  <c r="LM74" i="74"/>
  <c r="LN69" i="74"/>
  <c r="LN73" i="74"/>
  <c r="LL45" i="74"/>
  <c r="LK45" i="74"/>
  <c r="LN75" i="74"/>
  <c r="LP47" i="74"/>
  <c r="LN68" i="74"/>
  <c r="LK46" i="74"/>
  <c r="LL46" i="74"/>
  <c r="LU77" i="74"/>
  <c r="LN76" i="74"/>
  <c r="LN67" i="74"/>
  <c r="LN70" i="74"/>
  <c r="LN71" i="74"/>
  <c r="LJ81" i="74"/>
  <c r="LK81" i="74"/>
  <c r="LL40" i="74"/>
  <c r="LK40" i="74"/>
  <c r="LK47" i="74" s="1"/>
  <c r="LD48" i="74" s="1"/>
  <c r="LN72" i="74"/>
  <c r="LI102" i="74" l="1"/>
  <c r="LJ102" i="74" s="1"/>
  <c r="KX116" i="74"/>
  <c r="KQ116" i="74"/>
  <c r="KU116" i="74" s="1"/>
  <c r="LI98" i="74"/>
  <c r="LJ98" i="74" s="1"/>
  <c r="LH100" i="74"/>
  <c r="LL100" i="74" s="1"/>
  <c r="LP100" i="74"/>
  <c r="LQ100" i="74"/>
  <c r="LR100" i="74" s="1"/>
  <c r="LI103" i="74"/>
  <c r="LJ103" i="74" s="1"/>
  <c r="LP96" i="74"/>
  <c r="LI110" i="74"/>
  <c r="LH96" i="74"/>
  <c r="LL96" i="74" s="1"/>
  <c r="LQ96" i="74"/>
  <c r="LR96" i="74" s="1"/>
  <c r="LQ97" i="74"/>
  <c r="LR97" i="74" s="1"/>
  <c r="LP97" i="74"/>
  <c r="LQ99" i="74"/>
  <c r="LR99" i="74" s="1"/>
  <c r="LH99" i="74"/>
  <c r="LP99" i="74"/>
  <c r="LK100" i="74"/>
  <c r="LH102" i="74"/>
  <c r="LP102" i="74"/>
  <c r="LQ102" i="74"/>
  <c r="LR102" i="74" s="1"/>
  <c r="KX117" i="74"/>
  <c r="KP117" i="74"/>
  <c r="KT117" i="74" s="1"/>
  <c r="KQ117" i="74"/>
  <c r="KU117" i="74" s="1"/>
  <c r="LH98" i="74"/>
  <c r="LP98" i="74"/>
  <c r="LQ98" i="74"/>
  <c r="LR98" i="74" s="1"/>
  <c r="KX118" i="74"/>
  <c r="KQ118" i="74"/>
  <c r="KU118" i="74" s="1"/>
  <c r="KP118" i="74"/>
  <c r="KT118" i="74" s="1"/>
  <c r="KP119" i="74"/>
  <c r="KT119" i="74" s="1"/>
  <c r="KX119" i="74"/>
  <c r="KQ119" i="74"/>
  <c r="KU119" i="74" s="1"/>
  <c r="LI101" i="74"/>
  <c r="LJ101" i="74" s="1"/>
  <c r="KY116" i="74"/>
  <c r="KZ116" i="74"/>
  <c r="LA116" i="74"/>
  <c r="LI99" i="74"/>
  <c r="LJ99" i="74" s="1"/>
  <c r="LA118" i="74"/>
  <c r="KZ118" i="74"/>
  <c r="KY118" i="74"/>
  <c r="LH97" i="74"/>
  <c r="LP105" i="74"/>
  <c r="LQ105" i="74"/>
  <c r="LR105" i="74" s="1"/>
  <c r="LH105" i="74"/>
  <c r="LL105" i="74" s="1"/>
  <c r="LI97" i="74"/>
  <c r="LJ97" i="74" s="1"/>
  <c r="LP104" i="74"/>
  <c r="LQ104" i="74"/>
  <c r="LR104" i="74" s="1"/>
  <c r="LH104" i="74"/>
  <c r="LL104" i="74" s="1"/>
  <c r="LH101" i="74"/>
  <c r="LQ101" i="74"/>
  <c r="LR101" i="74" s="1"/>
  <c r="LP101" i="74"/>
  <c r="KY117" i="74"/>
  <c r="KZ117" i="74"/>
  <c r="LA117" i="74"/>
  <c r="LH103" i="74"/>
  <c r="LP103" i="74"/>
  <c r="LQ103" i="74"/>
  <c r="LR103" i="74" s="1"/>
  <c r="LI98" i="75"/>
  <c r="LJ98" i="75" s="1"/>
  <c r="LK98" i="75" s="1"/>
  <c r="LH104" i="75"/>
  <c r="LH103" i="75"/>
  <c r="LH97" i="75"/>
  <c r="LE105" i="68"/>
  <c r="LE101" i="68"/>
  <c r="KN116" i="68"/>
  <c r="KN117" i="68"/>
  <c r="KQ110" i="68"/>
  <c r="LE99" i="68"/>
  <c r="LE97" i="68"/>
  <c r="LE100" i="68"/>
  <c r="KN119" i="68"/>
  <c r="LE96" i="68"/>
  <c r="LE98" i="68"/>
  <c r="LE102" i="68"/>
  <c r="LE104" i="68"/>
  <c r="KN118" i="68"/>
  <c r="LE103" i="68"/>
  <c r="MC74" i="75"/>
  <c r="LH96" i="75"/>
  <c r="LH98" i="75"/>
  <c r="LL98" i="75" s="1"/>
  <c r="KQ118" i="75"/>
  <c r="KU118" i="75" s="1"/>
  <c r="LI105" i="75"/>
  <c r="LJ105" i="75" s="1"/>
  <c r="KP118" i="75"/>
  <c r="KT118" i="75" s="1"/>
  <c r="MC67" i="75"/>
  <c r="LP100" i="75"/>
  <c r="LQ100" i="75"/>
  <c r="LR100" i="75" s="1"/>
  <c r="KZ119" i="75"/>
  <c r="KY119" i="75"/>
  <c r="LA119" i="75"/>
  <c r="LP102" i="75"/>
  <c r="LQ102" i="75"/>
  <c r="LR102" i="75" s="1"/>
  <c r="LI101" i="75"/>
  <c r="LJ101" i="75" s="1"/>
  <c r="LH100" i="75"/>
  <c r="KQ119" i="75"/>
  <c r="KU119" i="75" s="1"/>
  <c r="KP119" i="75"/>
  <c r="KT119" i="75" s="1"/>
  <c r="KY116" i="75"/>
  <c r="KZ116" i="75"/>
  <c r="LA116" i="75"/>
  <c r="LQ99" i="75"/>
  <c r="LR99" i="75" s="1"/>
  <c r="LP99" i="75"/>
  <c r="LI103" i="75"/>
  <c r="LJ103" i="75" s="1"/>
  <c r="LH102" i="75"/>
  <c r="LQ105" i="75"/>
  <c r="LR105" i="75" s="1"/>
  <c r="LP105" i="75"/>
  <c r="LI97" i="75"/>
  <c r="LJ97" i="75" s="1"/>
  <c r="LK96" i="75"/>
  <c r="LL96" i="75"/>
  <c r="LI100" i="75"/>
  <c r="LJ100" i="75" s="1"/>
  <c r="LA118" i="75"/>
  <c r="KZ118" i="75"/>
  <c r="KY118" i="75"/>
  <c r="KQ116" i="75"/>
  <c r="KU116" i="75" s="1"/>
  <c r="KQ117" i="75"/>
  <c r="KU117" i="75" s="1"/>
  <c r="KZ117" i="75"/>
  <c r="KY117" i="75"/>
  <c r="LA117" i="75"/>
  <c r="LI102" i="75"/>
  <c r="LJ102" i="75" s="1"/>
  <c r="LL97" i="75"/>
  <c r="LP104" i="75"/>
  <c r="LQ104" i="75"/>
  <c r="LR104" i="75" s="1"/>
  <c r="LK99" i="75"/>
  <c r="LP101" i="75"/>
  <c r="LQ101" i="75"/>
  <c r="LR101" i="75" s="1"/>
  <c r="LI110" i="75"/>
  <c r="LP96" i="75"/>
  <c r="LQ96" i="75"/>
  <c r="LR96" i="75" s="1"/>
  <c r="KP117" i="75"/>
  <c r="KT117" i="75" s="1"/>
  <c r="LH99" i="75"/>
  <c r="LL99" i="75" s="1"/>
  <c r="LP103" i="75"/>
  <c r="LQ103" i="75"/>
  <c r="LR103" i="75" s="1"/>
  <c r="LQ98" i="75"/>
  <c r="LR98" i="75" s="1"/>
  <c r="LP98" i="75"/>
  <c r="LH105" i="75"/>
  <c r="LP97" i="75"/>
  <c r="LQ97" i="75"/>
  <c r="LR97" i="75" s="1"/>
  <c r="LI104" i="75"/>
  <c r="LJ104" i="75" s="1"/>
  <c r="LO9" i="74"/>
  <c r="LM17" i="74"/>
  <c r="LE21" i="74" s="1"/>
  <c r="LF21" i="74" s="1"/>
  <c r="LN15" i="74"/>
  <c r="LN9" i="74"/>
  <c r="LN16" i="74"/>
  <c r="LN7" i="74"/>
  <c r="LN14" i="74"/>
  <c r="LN8" i="74"/>
  <c r="LN11" i="74"/>
  <c r="LO7" i="74"/>
  <c r="LN10" i="74"/>
  <c r="LN13" i="74"/>
  <c r="LN12" i="74"/>
  <c r="LO10" i="74"/>
  <c r="LO8" i="74"/>
  <c r="LO11" i="74"/>
  <c r="LO14" i="74"/>
  <c r="MA77" i="75"/>
  <c r="MG12" i="75"/>
  <c r="MH12" i="75"/>
  <c r="MI12" i="75" s="1"/>
  <c r="LV44" i="75"/>
  <c r="LV39" i="75"/>
  <c r="LV40" i="75"/>
  <c r="LV42" i="75"/>
  <c r="LV45" i="75"/>
  <c r="LV41" i="75"/>
  <c r="LV46" i="75"/>
  <c r="LV43" i="75"/>
  <c r="LV38" i="75"/>
  <c r="LV37" i="75"/>
  <c r="LE58" i="75"/>
  <c r="LE59" i="75"/>
  <c r="LE60" i="75"/>
  <c r="LH51" i="75"/>
  <c r="LE57" i="75"/>
  <c r="MH13" i="75"/>
  <c r="MI13" i="75" s="1"/>
  <c r="MG13" i="75"/>
  <c r="MB11" i="75"/>
  <c r="MC73" i="75"/>
  <c r="MB73" i="75"/>
  <c r="LZ10" i="75"/>
  <c r="MA10" i="75" s="1"/>
  <c r="LZ16" i="75"/>
  <c r="MA16" i="75" s="1"/>
  <c r="MC16" i="75" s="1"/>
  <c r="LG28" i="75"/>
  <c r="LK28" i="75" s="1"/>
  <c r="LP87" i="75"/>
  <c r="MH7" i="75"/>
  <c r="MI7" i="75" s="1"/>
  <c r="LZ21" i="75"/>
  <c r="MG7" i="75"/>
  <c r="LH30" i="75"/>
  <c r="LL30" i="75" s="1"/>
  <c r="LY12" i="75"/>
  <c r="MB71" i="75"/>
  <c r="MC71" i="75"/>
  <c r="LZ9" i="75"/>
  <c r="MA9" i="75" s="1"/>
  <c r="LY11" i="75"/>
  <c r="MC11" i="75" s="1"/>
  <c r="MH14" i="75"/>
  <c r="MI14" i="75" s="1"/>
  <c r="MG14" i="75"/>
  <c r="MB8" i="75"/>
  <c r="MC8" i="75"/>
  <c r="MC72" i="75"/>
  <c r="MB72" i="75"/>
  <c r="MH10" i="75"/>
  <c r="MI10" i="75" s="1"/>
  <c r="MG10" i="75"/>
  <c r="LH28" i="75"/>
  <c r="LL28" i="75" s="1"/>
  <c r="LZ7" i="75"/>
  <c r="MA7" i="75" s="1"/>
  <c r="LZ12" i="75"/>
  <c r="MA12" i="75" s="1"/>
  <c r="MB68" i="75"/>
  <c r="MC68" i="75"/>
  <c r="LY13" i="75"/>
  <c r="MH11" i="75"/>
  <c r="MI11" i="75" s="1"/>
  <c r="MG11" i="75"/>
  <c r="MC70" i="75"/>
  <c r="LZ14" i="75"/>
  <c r="MA14" i="75" s="1"/>
  <c r="MH8" i="75"/>
  <c r="MI8" i="75" s="1"/>
  <c r="MG8" i="75"/>
  <c r="LO90" i="75"/>
  <c r="LY14" i="75"/>
  <c r="LY15" i="75"/>
  <c r="MC15" i="75" s="1"/>
  <c r="MH15" i="75"/>
  <c r="MI15" i="75" s="1"/>
  <c r="MG15" i="75"/>
  <c r="LY10" i="75"/>
  <c r="MC10" i="75" s="1"/>
  <c r="MH16" i="75"/>
  <c r="MI16" i="75" s="1"/>
  <c r="MG16" i="75"/>
  <c r="LP88" i="75"/>
  <c r="LR88" i="75"/>
  <c r="LQ88" i="75"/>
  <c r="LO87" i="75"/>
  <c r="LR87" i="75" s="1"/>
  <c r="LG27" i="75"/>
  <c r="LK27" i="75" s="1"/>
  <c r="MC75" i="75"/>
  <c r="MB75" i="75"/>
  <c r="MG77" i="75"/>
  <c r="MH9" i="75"/>
  <c r="MI9" i="75" s="1"/>
  <c r="MG9" i="75"/>
  <c r="LZ13" i="75"/>
  <c r="MA13" i="75" s="1"/>
  <c r="LG29" i="75"/>
  <c r="LK29" i="75" s="1"/>
  <c r="LO89" i="75"/>
  <c r="LR89" i="75" s="1"/>
  <c r="LP89" i="75"/>
  <c r="MC76" i="75"/>
  <c r="MB76" i="75"/>
  <c r="MB15" i="75"/>
  <c r="LL68" i="68"/>
  <c r="LK68" i="68"/>
  <c r="KS59" i="68"/>
  <c r="KO59" i="68"/>
  <c r="KX59" i="68" s="1"/>
  <c r="LA59" i="68" s="1"/>
  <c r="KW59" i="68"/>
  <c r="LF40" i="68"/>
  <c r="LG40" i="68"/>
  <c r="LI40" i="68" s="1"/>
  <c r="LJ40" i="68" s="1"/>
  <c r="LH40" i="68"/>
  <c r="KS60" i="68"/>
  <c r="KO60" i="68"/>
  <c r="KX60" i="68" s="1"/>
  <c r="LA60" i="68" s="1"/>
  <c r="KW60" i="68"/>
  <c r="LG38" i="68"/>
  <c r="LF38" i="68"/>
  <c r="LH38" i="68"/>
  <c r="LG42" i="68"/>
  <c r="LI42" i="68" s="1"/>
  <c r="LJ42" i="68" s="1"/>
  <c r="LF42" i="68"/>
  <c r="LH42" i="68" s="1"/>
  <c r="LK71" i="68"/>
  <c r="LL74" i="68"/>
  <c r="LP77" i="68"/>
  <c r="KS58" i="68"/>
  <c r="KQ58" i="68"/>
  <c r="KU58" i="68" s="1"/>
  <c r="KP58" i="68"/>
  <c r="KT58" i="68" s="1"/>
  <c r="KO58" i="68"/>
  <c r="KX58" i="68" s="1"/>
  <c r="KW58" i="68"/>
  <c r="LG46" i="68"/>
  <c r="LI46" i="68" s="1"/>
  <c r="LJ46" i="68" s="1"/>
  <c r="LH46" i="68"/>
  <c r="LF46" i="68"/>
  <c r="LF41" i="68"/>
  <c r="LG41" i="68"/>
  <c r="LI41" i="68" s="1"/>
  <c r="LJ41" i="68" s="1"/>
  <c r="LG37" i="68"/>
  <c r="LI37" i="68" s="1"/>
  <c r="LJ37" i="68" s="1"/>
  <c r="LF37" i="68"/>
  <c r="KZ88" i="68"/>
  <c r="LA88" i="68"/>
  <c r="LL17" i="68"/>
  <c r="LH18" i="68" s="1"/>
  <c r="LO12" i="68" s="1"/>
  <c r="KS57" i="68"/>
  <c r="KP57" i="68"/>
  <c r="KT57" i="68" s="1"/>
  <c r="KQ57" i="68"/>
  <c r="KU57" i="68" s="1"/>
  <c r="KO57" i="68"/>
  <c r="KX57" i="68" s="1"/>
  <c r="KW57" i="68"/>
  <c r="LF44" i="68"/>
  <c r="LG44" i="68"/>
  <c r="LI44" i="68" s="1"/>
  <c r="LJ44" i="68" s="1"/>
  <c r="LG43" i="68"/>
  <c r="LF43" i="68"/>
  <c r="LG39" i="68"/>
  <c r="LI39" i="68" s="1"/>
  <c r="LJ39" i="68" s="1"/>
  <c r="LF39" i="68"/>
  <c r="LM9" i="68"/>
  <c r="LK69" i="68"/>
  <c r="LK77" i="68" s="1"/>
  <c r="LD78" i="68" s="1"/>
  <c r="LL69" i="68"/>
  <c r="LK21" i="68"/>
  <c r="LJ21" i="68"/>
  <c r="LK67" i="68"/>
  <c r="LJ77" i="68"/>
  <c r="LG45" i="68"/>
  <c r="LF45" i="68"/>
  <c r="LK70" i="68"/>
  <c r="LL70" i="68"/>
  <c r="LL77" i="68" s="1"/>
  <c r="LH78" i="68" s="1"/>
  <c r="LM11" i="68"/>
  <c r="LO10" i="68"/>
  <c r="LM16" i="68"/>
  <c r="LO16" i="68"/>
  <c r="LM15" i="68"/>
  <c r="LM14" i="68"/>
  <c r="LO11" i="68"/>
  <c r="LM10" i="68"/>
  <c r="LM8" i="68"/>
  <c r="LM17" i="68" s="1"/>
  <c r="LE21" i="68" s="1"/>
  <c r="LF21" i="68" s="1"/>
  <c r="LM12" i="68"/>
  <c r="LL72" i="68"/>
  <c r="LK72" i="68"/>
  <c r="LM13" i="68"/>
  <c r="LL71" i="68"/>
  <c r="LL47" i="74"/>
  <c r="LH48" i="74" s="1"/>
  <c r="LM69" i="74"/>
  <c r="LO74" i="74"/>
  <c r="LM75" i="74"/>
  <c r="LM76" i="74"/>
  <c r="LM70" i="74"/>
  <c r="LO73" i="74"/>
  <c r="LM68" i="74"/>
  <c r="LO70" i="74"/>
  <c r="LO67" i="74"/>
  <c r="LM67" i="74"/>
  <c r="LU47" i="74"/>
  <c r="LN41" i="74"/>
  <c r="LN39" i="74"/>
  <c r="LN42" i="74"/>
  <c r="LN37" i="74"/>
  <c r="LN38" i="74"/>
  <c r="LN43" i="74"/>
  <c r="LN45" i="74"/>
  <c r="LN44" i="74"/>
  <c r="LN46" i="74"/>
  <c r="LN40" i="74"/>
  <c r="LM38" i="74"/>
  <c r="LO37" i="74"/>
  <c r="LM37" i="74"/>
  <c r="LM43" i="74"/>
  <c r="LM39" i="74"/>
  <c r="LO41" i="74"/>
  <c r="LO44" i="74"/>
  <c r="LO42" i="74"/>
  <c r="LO43" i="74"/>
  <c r="LM41" i="74"/>
  <c r="LM44" i="74"/>
  <c r="LM42" i="74"/>
  <c r="LO38" i="74"/>
  <c r="LO39" i="74"/>
  <c r="LO40" i="74"/>
  <c r="LM46" i="74"/>
  <c r="LO45" i="74"/>
  <c r="LO46" i="74"/>
  <c r="LM45" i="74"/>
  <c r="LM40" i="74"/>
  <c r="LJ51" i="74"/>
  <c r="LK51" i="74"/>
  <c r="LN77" i="74"/>
  <c r="LO77" i="74"/>
  <c r="LM77" i="74"/>
  <c r="LE81" i="74" s="1"/>
  <c r="LF81" i="74" s="1"/>
  <c r="LK97" i="74" l="1"/>
  <c r="LJ106" i="74"/>
  <c r="LL97" i="74"/>
  <c r="LK99" i="74"/>
  <c r="LL99" i="74"/>
  <c r="LK101" i="74"/>
  <c r="LL101" i="74"/>
  <c r="LP106" i="74"/>
  <c r="LL102" i="74"/>
  <c r="LK102" i="74"/>
  <c r="KZ119" i="74"/>
  <c r="LA119" i="74"/>
  <c r="LK103" i="74"/>
  <c r="LL103" i="74"/>
  <c r="LK98" i="74"/>
  <c r="LL98" i="74"/>
  <c r="LL106" i="74" s="1"/>
  <c r="LH107" i="74" s="1"/>
  <c r="LF102" i="68"/>
  <c r="LG102" i="68"/>
  <c r="LG100" i="68"/>
  <c r="LF100" i="68"/>
  <c r="KS117" i="68"/>
  <c r="KW117" i="68"/>
  <c r="KO117" i="68"/>
  <c r="KX117" i="68" s="1"/>
  <c r="LG103" i="68"/>
  <c r="LF103" i="68"/>
  <c r="LH103" i="68" s="1"/>
  <c r="LG98" i="68"/>
  <c r="LH98" i="68" s="1"/>
  <c r="LF98" i="68"/>
  <c r="LF97" i="68"/>
  <c r="LH97" i="68" s="1"/>
  <c r="LG97" i="68"/>
  <c r="KS116" i="68"/>
  <c r="KO116" i="68"/>
  <c r="KW116" i="68"/>
  <c r="KQ116" i="68"/>
  <c r="KU116" i="68" s="1"/>
  <c r="KS118" i="68"/>
  <c r="KO118" i="68"/>
  <c r="KW118" i="68"/>
  <c r="KP118" i="68"/>
  <c r="KT118" i="68" s="1"/>
  <c r="LF96" i="68"/>
  <c r="LG96" i="68"/>
  <c r="LG99" i="68"/>
  <c r="LF99" i="68"/>
  <c r="LH99" i="68" s="1"/>
  <c r="LF101" i="68"/>
  <c r="LG101" i="68"/>
  <c r="LI101" i="68" s="1"/>
  <c r="LJ101" i="68" s="1"/>
  <c r="LG104" i="68"/>
  <c r="LF104" i="68"/>
  <c r="LH104" i="68" s="1"/>
  <c r="KO119" i="68"/>
  <c r="KX119" i="68" s="1"/>
  <c r="KS119" i="68"/>
  <c r="KW119" i="68"/>
  <c r="KP119" i="68"/>
  <c r="KT119" i="68" s="1"/>
  <c r="KQ119" i="68"/>
  <c r="KU119" i="68" s="1"/>
  <c r="LF105" i="68"/>
  <c r="LG105" i="68"/>
  <c r="LH105" i="68" s="1"/>
  <c r="LL105" i="75"/>
  <c r="LK105" i="75"/>
  <c r="LJ106" i="75"/>
  <c r="LP106" i="75"/>
  <c r="LK97" i="75"/>
  <c r="LK103" i="75"/>
  <c r="LL103" i="75"/>
  <c r="LK104" i="75"/>
  <c r="LL104" i="75"/>
  <c r="LK102" i="75"/>
  <c r="LL102" i="75"/>
  <c r="LK101" i="75"/>
  <c r="LK100" i="75"/>
  <c r="LL100" i="75"/>
  <c r="LL101" i="75"/>
  <c r="LO17" i="74"/>
  <c r="LC21" i="74" s="1"/>
  <c r="LN17" i="74"/>
  <c r="LL21" i="74"/>
  <c r="LQ89" i="75"/>
  <c r="MB77" i="75"/>
  <c r="LU78" i="75" s="1"/>
  <c r="MD70" i="75" s="1"/>
  <c r="MC77" i="75"/>
  <c r="LY78" i="75" s="1"/>
  <c r="ME74" i="75" s="1"/>
  <c r="MB12" i="75"/>
  <c r="MC12" i="75"/>
  <c r="LX37" i="75"/>
  <c r="LZ37" i="75" s="1"/>
  <c r="MA37" i="75" s="1"/>
  <c r="LW37" i="75"/>
  <c r="LY37" i="75"/>
  <c r="LX41" i="75"/>
  <c r="LZ41" i="75" s="1"/>
  <c r="MA41" i="75" s="1"/>
  <c r="LW41" i="75"/>
  <c r="LX39" i="75"/>
  <c r="LZ39" i="75" s="1"/>
  <c r="MA39" i="75" s="1"/>
  <c r="LW39" i="75"/>
  <c r="LY39" i="75" s="1"/>
  <c r="MA81" i="75"/>
  <c r="MB81" i="75"/>
  <c r="MB7" i="75"/>
  <c r="MA17" i="75"/>
  <c r="MC7" i="75"/>
  <c r="MB16" i="75"/>
  <c r="LJ60" i="75"/>
  <c r="LF60" i="75"/>
  <c r="LN60" i="75"/>
  <c r="LX38" i="75"/>
  <c r="LW38" i="75"/>
  <c r="LY38" i="75" s="1"/>
  <c r="LX45" i="75"/>
  <c r="LZ45" i="75" s="1"/>
  <c r="MA45" i="75" s="1"/>
  <c r="LW45" i="75"/>
  <c r="LW44" i="75"/>
  <c r="LY44" i="75" s="1"/>
  <c r="LX44" i="75"/>
  <c r="MB13" i="75"/>
  <c r="MC13" i="75"/>
  <c r="LQ87" i="75"/>
  <c r="MB10" i="75"/>
  <c r="LJ59" i="75"/>
  <c r="LH59" i="75"/>
  <c r="LL59" i="75" s="1"/>
  <c r="LF59" i="75"/>
  <c r="LN59" i="75"/>
  <c r="LW43" i="75"/>
  <c r="LX43" i="75"/>
  <c r="LZ43" i="75" s="1"/>
  <c r="MA43" i="75" s="1"/>
  <c r="LW42" i="75"/>
  <c r="LX42" i="75"/>
  <c r="LZ42" i="75" s="1"/>
  <c r="MA42" i="75" s="1"/>
  <c r="LR90" i="75"/>
  <c r="LQ90" i="75"/>
  <c r="MC14" i="75"/>
  <c r="MB14" i="75"/>
  <c r="MB9" i="75"/>
  <c r="MC9" i="75"/>
  <c r="MG17" i="75"/>
  <c r="LJ57" i="75"/>
  <c r="LF57" i="75"/>
  <c r="LN57" i="75"/>
  <c r="LN58" i="75"/>
  <c r="LJ58" i="75"/>
  <c r="LF58" i="75"/>
  <c r="LO58" i="75" s="1"/>
  <c r="LW46" i="75"/>
  <c r="LX46" i="75"/>
  <c r="LZ46" i="75" s="1"/>
  <c r="MA46" i="75" s="1"/>
  <c r="LX40" i="75"/>
  <c r="LW40" i="75"/>
  <c r="LU77" i="68"/>
  <c r="LN75" i="68"/>
  <c r="LN76" i="68"/>
  <c r="LN74" i="68"/>
  <c r="LN68" i="68"/>
  <c r="LN71" i="68"/>
  <c r="LN73" i="68"/>
  <c r="LN69" i="68"/>
  <c r="LN67" i="68"/>
  <c r="LN72" i="68"/>
  <c r="LN70" i="68"/>
  <c r="LO74" i="68"/>
  <c r="LM74" i="68"/>
  <c r="LM73" i="68"/>
  <c r="LO73" i="68"/>
  <c r="LO75" i="68"/>
  <c r="LO76" i="68"/>
  <c r="LM75" i="68"/>
  <c r="LM76" i="68"/>
  <c r="LM71" i="68"/>
  <c r="LO68" i="68"/>
  <c r="LO67" i="68"/>
  <c r="LM70" i="68"/>
  <c r="LM72" i="68"/>
  <c r="LM68" i="68"/>
  <c r="LO70" i="68"/>
  <c r="LO72" i="68"/>
  <c r="LM69" i="68"/>
  <c r="LO71" i="68"/>
  <c r="LO69" i="68"/>
  <c r="LM67" i="68"/>
  <c r="LM77" i="68" s="1"/>
  <c r="LE81" i="68" s="1"/>
  <c r="LF81" i="68" s="1"/>
  <c r="LI45" i="68"/>
  <c r="LJ45" i="68" s="1"/>
  <c r="LQ45" i="68"/>
  <c r="LR45" i="68" s="1"/>
  <c r="LP45" i="68"/>
  <c r="LK39" i="68"/>
  <c r="LK42" i="68"/>
  <c r="LL42" i="68"/>
  <c r="KZ60" i="68"/>
  <c r="KY60" i="68"/>
  <c r="KY59" i="68"/>
  <c r="KZ59" i="68"/>
  <c r="KQ59" i="68"/>
  <c r="KU59" i="68" s="1"/>
  <c r="LK44" i="68"/>
  <c r="LH43" i="68"/>
  <c r="LQ43" i="68"/>
  <c r="LR43" i="68" s="1"/>
  <c r="LP43" i="68"/>
  <c r="LQ44" i="68"/>
  <c r="LR44" i="68" s="1"/>
  <c r="LP44" i="68"/>
  <c r="LK46" i="68"/>
  <c r="LL46" i="68"/>
  <c r="LO15" i="68"/>
  <c r="LO8" i="68"/>
  <c r="LO14" i="68"/>
  <c r="LH39" i="68"/>
  <c r="LL39" i="68" s="1"/>
  <c r="LI43" i="68"/>
  <c r="LJ43" i="68" s="1"/>
  <c r="KY57" i="68"/>
  <c r="LA57" i="68"/>
  <c r="LH41" i="68"/>
  <c r="LQ41" i="68"/>
  <c r="LR41" i="68" s="1"/>
  <c r="LP41" i="68"/>
  <c r="LA58" i="68"/>
  <c r="KY58" i="68"/>
  <c r="LO9" i="68"/>
  <c r="LK41" i="68"/>
  <c r="LL41" i="68"/>
  <c r="LH45" i="68"/>
  <c r="LL45" i="68" s="1"/>
  <c r="LP39" i="68"/>
  <c r="LQ39" i="68"/>
  <c r="LR39" i="68" s="1"/>
  <c r="LH44" i="68"/>
  <c r="LL44" i="68" s="1"/>
  <c r="KZ57" i="68"/>
  <c r="LH37" i="68"/>
  <c r="LL37" i="68" s="1"/>
  <c r="LI51" i="68"/>
  <c r="LQ37" i="68"/>
  <c r="LR37" i="68" s="1"/>
  <c r="LP37" i="68"/>
  <c r="LQ46" i="68"/>
  <c r="LR46" i="68" s="1"/>
  <c r="LP46" i="68"/>
  <c r="KZ58" i="68"/>
  <c r="LJ81" i="68"/>
  <c r="LK81" i="68"/>
  <c r="LI38" i="68"/>
  <c r="LJ38" i="68" s="1"/>
  <c r="LL38" i="68" s="1"/>
  <c r="LQ38" i="68"/>
  <c r="LR38" i="68" s="1"/>
  <c r="LP38" i="68"/>
  <c r="KP60" i="68"/>
  <c r="KT60" i="68" s="1"/>
  <c r="LL40" i="68"/>
  <c r="LK40" i="68"/>
  <c r="LN10" i="68"/>
  <c r="LN15" i="68"/>
  <c r="LN14" i="68"/>
  <c r="LN16" i="68"/>
  <c r="LO7" i="68"/>
  <c r="LO17" i="68" s="1"/>
  <c r="LC21" i="68" s="1"/>
  <c r="LL21" i="68" s="1"/>
  <c r="LN9" i="68"/>
  <c r="LN13" i="68"/>
  <c r="LN8" i="68"/>
  <c r="LN11" i="68"/>
  <c r="LN12" i="68"/>
  <c r="LN7" i="68"/>
  <c r="LN17" i="68" s="1"/>
  <c r="LK37" i="68"/>
  <c r="LO13" i="68"/>
  <c r="LQ42" i="68"/>
  <c r="LR42" i="68" s="1"/>
  <c r="LP42" i="68"/>
  <c r="KQ60" i="68"/>
  <c r="KU60" i="68" s="1"/>
  <c r="LQ40" i="68"/>
  <c r="LR40" i="68" s="1"/>
  <c r="LP40" i="68"/>
  <c r="KP59" i="68"/>
  <c r="KT59" i="68" s="1"/>
  <c r="LC81" i="74"/>
  <c r="LM47" i="74"/>
  <c r="LE51" i="74" s="1"/>
  <c r="LF51" i="74" s="1"/>
  <c r="LO47" i="74"/>
  <c r="LN47" i="74"/>
  <c r="LN103" i="74" l="1"/>
  <c r="LO105" i="74"/>
  <c r="LN105" i="74"/>
  <c r="LN102" i="74"/>
  <c r="LN104" i="74"/>
  <c r="LO97" i="74"/>
  <c r="LU106" i="74"/>
  <c r="LO100" i="74"/>
  <c r="LO103" i="74"/>
  <c r="LO96" i="74"/>
  <c r="LN99" i="74"/>
  <c r="LN97" i="74"/>
  <c r="LN101" i="74"/>
  <c r="LO98" i="74"/>
  <c r="LO104" i="74"/>
  <c r="LN96" i="74"/>
  <c r="LN98" i="74"/>
  <c r="LN106" i="74" s="1"/>
  <c r="LO99" i="74"/>
  <c r="LO102" i="74"/>
  <c r="LO106" i="74" s="1"/>
  <c r="LO101" i="74"/>
  <c r="LN100" i="74"/>
  <c r="LK106" i="74"/>
  <c r="LD107" i="74" s="1"/>
  <c r="LK110" i="74"/>
  <c r="LJ110" i="74"/>
  <c r="LH96" i="68"/>
  <c r="LH100" i="68"/>
  <c r="LA117" i="68"/>
  <c r="LI104" i="68"/>
  <c r="LJ104" i="68" s="1"/>
  <c r="LL104" i="68" s="1"/>
  <c r="LI99" i="68"/>
  <c r="LJ99" i="68" s="1"/>
  <c r="KZ119" i="68"/>
  <c r="LH102" i="68"/>
  <c r="LQ98" i="68"/>
  <c r="LR98" i="68" s="1"/>
  <c r="LP98" i="68"/>
  <c r="LI103" i="68"/>
  <c r="LJ103" i="68" s="1"/>
  <c r="KY117" i="68"/>
  <c r="KZ117" i="68"/>
  <c r="LI100" i="68"/>
  <c r="LJ100" i="68" s="1"/>
  <c r="LI105" i="68"/>
  <c r="LJ105" i="68" s="1"/>
  <c r="KY119" i="68"/>
  <c r="LA119" i="68"/>
  <c r="LQ104" i="68"/>
  <c r="LR104" i="68" s="1"/>
  <c r="LP104" i="68"/>
  <c r="LQ101" i="68"/>
  <c r="LR101" i="68" s="1"/>
  <c r="LP101" i="68"/>
  <c r="KY118" i="68"/>
  <c r="KY116" i="68"/>
  <c r="LI97" i="68"/>
  <c r="LJ97" i="68" s="1"/>
  <c r="LL97" i="68" s="1"/>
  <c r="LI98" i="68"/>
  <c r="LJ98" i="68" s="1"/>
  <c r="KQ117" i="68"/>
  <c r="KU117" i="68" s="1"/>
  <c r="LK101" i="68"/>
  <c r="LK99" i="68"/>
  <c r="LL99" i="68"/>
  <c r="LP105" i="68"/>
  <c r="LQ105" i="68"/>
  <c r="LR105" i="68" s="1"/>
  <c r="LK104" i="68"/>
  <c r="LI96" i="68"/>
  <c r="LJ96" i="68" s="1"/>
  <c r="KQ118" i="68"/>
  <c r="KU118" i="68" s="1"/>
  <c r="KX118" i="68"/>
  <c r="KZ118" i="68" s="1"/>
  <c r="KP116" i="68"/>
  <c r="KT116" i="68" s="1"/>
  <c r="KX116" i="68"/>
  <c r="LA116" i="68" s="1"/>
  <c r="LP97" i="68"/>
  <c r="LQ97" i="68"/>
  <c r="LR97" i="68" s="1"/>
  <c r="KP117" i="68"/>
  <c r="KT117" i="68" s="1"/>
  <c r="LI102" i="68"/>
  <c r="LJ102" i="68" s="1"/>
  <c r="LH101" i="68"/>
  <c r="LL101" i="68" s="1"/>
  <c r="LQ99" i="68"/>
  <c r="LR99" i="68" s="1"/>
  <c r="LP99" i="68"/>
  <c r="LP96" i="68"/>
  <c r="LQ96" i="68"/>
  <c r="LR96" i="68" s="1"/>
  <c r="LI110" i="68"/>
  <c r="LL98" i="68"/>
  <c r="LQ103" i="68"/>
  <c r="LR103" i="68" s="1"/>
  <c r="LP103" i="68"/>
  <c r="LP100" i="68"/>
  <c r="LQ100" i="68"/>
  <c r="LR100" i="68" s="1"/>
  <c r="LQ102" i="68"/>
  <c r="LR102" i="68" s="1"/>
  <c r="LP102" i="68"/>
  <c r="MD72" i="75"/>
  <c r="LL106" i="75"/>
  <c r="LH107" i="75" s="1"/>
  <c r="LO104" i="75" s="1"/>
  <c r="ME72" i="75"/>
  <c r="MF74" i="75"/>
  <c r="LJ110" i="75"/>
  <c r="LK110" i="75"/>
  <c r="LK106" i="75"/>
  <c r="LD107" i="75" s="1"/>
  <c r="ME75" i="75"/>
  <c r="MD68" i="75"/>
  <c r="MD75" i="75"/>
  <c r="MF68" i="75"/>
  <c r="MF67" i="75"/>
  <c r="MF69" i="75"/>
  <c r="MD71" i="75"/>
  <c r="MD76" i="75"/>
  <c r="MD74" i="75"/>
  <c r="LG21" i="74"/>
  <c r="LD21" i="74"/>
  <c r="ME71" i="75"/>
  <c r="ME68" i="75"/>
  <c r="ME73" i="75"/>
  <c r="ME67" i="75"/>
  <c r="ME70" i="75"/>
  <c r="MF75" i="75"/>
  <c r="MF71" i="75"/>
  <c r="MF72" i="75"/>
  <c r="MD67" i="75"/>
  <c r="MF70" i="75"/>
  <c r="ME69" i="75"/>
  <c r="ME76" i="75"/>
  <c r="MF76" i="75"/>
  <c r="MD73" i="75"/>
  <c r="MF73" i="75"/>
  <c r="MD69" i="75"/>
  <c r="MB45" i="75"/>
  <c r="LP60" i="75"/>
  <c r="MH41" i="75"/>
  <c r="MI41" i="75" s="1"/>
  <c r="MG41" i="75"/>
  <c r="MC37" i="75"/>
  <c r="MB37" i="75"/>
  <c r="MH40" i="75"/>
  <c r="MI40" i="75" s="1"/>
  <c r="MG40" i="75"/>
  <c r="MB43" i="75"/>
  <c r="LZ40" i="75"/>
  <c r="MA40" i="75" s="1"/>
  <c r="LH58" i="75"/>
  <c r="LL58" i="75" s="1"/>
  <c r="LP57" i="75"/>
  <c r="MB21" i="75"/>
  <c r="MA21" i="75"/>
  <c r="LY42" i="75"/>
  <c r="LY43" i="75"/>
  <c r="MH43" i="75"/>
  <c r="MI43" i="75" s="1"/>
  <c r="MG43" i="75"/>
  <c r="LZ44" i="75"/>
  <c r="MA44" i="75" s="1"/>
  <c r="LH60" i="75"/>
  <c r="LL60" i="75" s="1"/>
  <c r="LO60" i="75"/>
  <c r="LQ60" i="75" s="1"/>
  <c r="MB17" i="75"/>
  <c r="LU18" i="75" s="1"/>
  <c r="MH39" i="75"/>
  <c r="MI39" i="75" s="1"/>
  <c r="MG39" i="75"/>
  <c r="MB41" i="75"/>
  <c r="LP58" i="75"/>
  <c r="LR58" i="75"/>
  <c r="LQ58" i="75"/>
  <c r="LG58" i="75"/>
  <c r="LK58" i="75" s="1"/>
  <c r="MB42" i="75"/>
  <c r="MC42" i="75"/>
  <c r="LP59" i="75"/>
  <c r="LQ59" i="75"/>
  <c r="MH44" i="75"/>
  <c r="MI44" i="75" s="1"/>
  <c r="MG44" i="75"/>
  <c r="MH38" i="75"/>
  <c r="MI38" i="75" s="1"/>
  <c r="MG38" i="75"/>
  <c r="MB39" i="75"/>
  <c r="MC39" i="75"/>
  <c r="MB46" i="75"/>
  <c r="LG57" i="75"/>
  <c r="LK57" i="75" s="1"/>
  <c r="LO57" i="75"/>
  <c r="LQ57" i="75" s="1"/>
  <c r="LY40" i="75"/>
  <c r="LY46" i="75"/>
  <c r="MC46" i="75" s="1"/>
  <c r="MH46" i="75"/>
  <c r="MI46" i="75" s="1"/>
  <c r="MG46" i="75"/>
  <c r="LH57" i="75"/>
  <c r="LL57" i="75" s="1"/>
  <c r="MG42" i="75"/>
  <c r="MH42" i="75"/>
  <c r="MI42" i="75" s="1"/>
  <c r="LG59" i="75"/>
  <c r="LK59" i="75" s="1"/>
  <c r="LO59" i="75"/>
  <c r="LR59" i="75" s="1"/>
  <c r="LY45" i="75"/>
  <c r="MC45" i="75" s="1"/>
  <c r="MH45" i="75"/>
  <c r="MI45" i="75" s="1"/>
  <c r="MG45" i="75"/>
  <c r="LZ38" i="75"/>
  <c r="MA38" i="75" s="1"/>
  <c r="MA47" i="75" s="1"/>
  <c r="LG60" i="75"/>
  <c r="LK60" i="75" s="1"/>
  <c r="MC17" i="75"/>
  <c r="LY18" i="75" s="1"/>
  <c r="LY41" i="75"/>
  <c r="MH37" i="75"/>
  <c r="MI37" i="75" s="1"/>
  <c r="LZ51" i="75"/>
  <c r="MG37" i="75"/>
  <c r="MG47" i="75" s="1"/>
  <c r="LJ47" i="68"/>
  <c r="LK43" i="68"/>
  <c r="LL43" i="68"/>
  <c r="LL47" i="68" s="1"/>
  <c r="LH48" i="68" s="1"/>
  <c r="LO77" i="68"/>
  <c r="LC81" i="68" s="1"/>
  <c r="LN81" i="68"/>
  <c r="LO81" i="68" s="1"/>
  <c r="LG21" i="68"/>
  <c r="LD21" i="68"/>
  <c r="LL81" i="68"/>
  <c r="LP47" i="68"/>
  <c r="LN77" i="68"/>
  <c r="LK38" i="68"/>
  <c r="LK47" i="68" s="1"/>
  <c r="LD48" i="68" s="1"/>
  <c r="LK45" i="68"/>
  <c r="LC51" i="74"/>
  <c r="LG81" i="74"/>
  <c r="LN81" i="74"/>
  <c r="LO81" i="74" s="1"/>
  <c r="LD81" i="74"/>
  <c r="LL81" i="74"/>
  <c r="LM97" i="74" l="1"/>
  <c r="LM102" i="74"/>
  <c r="LM96" i="74"/>
  <c r="LM98" i="74"/>
  <c r="LM104" i="74"/>
  <c r="LM101" i="74"/>
  <c r="LM103" i="74"/>
  <c r="LM105" i="74"/>
  <c r="LM99" i="74"/>
  <c r="LM100" i="74"/>
  <c r="LA118" i="68"/>
  <c r="LN101" i="75"/>
  <c r="LO97" i="75"/>
  <c r="LN102" i="75"/>
  <c r="LN105" i="75"/>
  <c r="LN100" i="75"/>
  <c r="LO100" i="75"/>
  <c r="LN99" i="75"/>
  <c r="LN104" i="75"/>
  <c r="LN103" i="75"/>
  <c r="LO99" i="75"/>
  <c r="LN98" i="75"/>
  <c r="LO102" i="75"/>
  <c r="LO101" i="75"/>
  <c r="LO98" i="75"/>
  <c r="LN97" i="75"/>
  <c r="LU106" i="75"/>
  <c r="LO103" i="75"/>
  <c r="LP106" i="68"/>
  <c r="LK102" i="68"/>
  <c r="LL102" i="68"/>
  <c r="LK96" i="68"/>
  <c r="LJ106" i="68"/>
  <c r="LK98" i="68"/>
  <c r="LK105" i="68"/>
  <c r="LL105" i="68"/>
  <c r="LK103" i="68"/>
  <c r="LL103" i="68"/>
  <c r="LK97" i="68"/>
  <c r="LL100" i="68"/>
  <c r="LK100" i="68"/>
  <c r="KZ116" i="68"/>
  <c r="LL96" i="68"/>
  <c r="LO105" i="75"/>
  <c r="LO96" i="75"/>
  <c r="LN96" i="75"/>
  <c r="LN106" i="75" s="1"/>
  <c r="MD77" i="75"/>
  <c r="LV81" i="75" s="1"/>
  <c r="LW81" i="75" s="1"/>
  <c r="LM98" i="75"/>
  <c r="LM96" i="75"/>
  <c r="LM105" i="75"/>
  <c r="LM99" i="75"/>
  <c r="LM103" i="75"/>
  <c r="LM101" i="75"/>
  <c r="LM102" i="75"/>
  <c r="LM100" i="75"/>
  <c r="LM97" i="75"/>
  <c r="LM104" i="75"/>
  <c r="ME77" i="75"/>
  <c r="MF77" i="75"/>
  <c r="LE28" i="74"/>
  <c r="LV8" i="74"/>
  <c r="LV7" i="74"/>
  <c r="LV12" i="74"/>
  <c r="LH21" i="74"/>
  <c r="LV11" i="74"/>
  <c r="LE29" i="74"/>
  <c r="LE27" i="74"/>
  <c r="LV13" i="74"/>
  <c r="LV15" i="74"/>
  <c r="LV14" i="74"/>
  <c r="LE30" i="74"/>
  <c r="LV16" i="74"/>
  <c r="LV9" i="74"/>
  <c r="LV10" i="74"/>
  <c r="MC41" i="75"/>
  <c r="MD8" i="75"/>
  <c r="MF15" i="75"/>
  <c r="MF11" i="75"/>
  <c r="MF8" i="75"/>
  <c r="MD11" i="75"/>
  <c r="MD15" i="75"/>
  <c r="MD12" i="75"/>
  <c r="MD13" i="75"/>
  <c r="MD10" i="75"/>
  <c r="MF14" i="75"/>
  <c r="MF16" i="75"/>
  <c r="MF10" i="75"/>
  <c r="MD9" i="75"/>
  <c r="MF9" i="75"/>
  <c r="MF7" i="75"/>
  <c r="MD16" i="75"/>
  <c r="MF13" i="75"/>
  <c r="MD14" i="75"/>
  <c r="MF12" i="75"/>
  <c r="MD7" i="75"/>
  <c r="LR60" i="75"/>
  <c r="MA51" i="75"/>
  <c r="MB51" i="75"/>
  <c r="ME8" i="75"/>
  <c r="ME9" i="75"/>
  <c r="ME12" i="75"/>
  <c r="ME7" i="75"/>
  <c r="ME14" i="75"/>
  <c r="ME11" i="75"/>
  <c r="ME15" i="75"/>
  <c r="ME16" i="75"/>
  <c r="ME13" i="75"/>
  <c r="ME10" i="75"/>
  <c r="MC40" i="75"/>
  <c r="MB40" i="75"/>
  <c r="MC43" i="75"/>
  <c r="LR57" i="75"/>
  <c r="MB38" i="75"/>
  <c r="MB47" i="75" s="1"/>
  <c r="LU48" i="75" s="1"/>
  <c r="MC38" i="75"/>
  <c r="MC47" i="75" s="1"/>
  <c r="LY48" i="75" s="1"/>
  <c r="MB44" i="75"/>
  <c r="MC44" i="75"/>
  <c r="LN43" i="68"/>
  <c r="LU47" i="68"/>
  <c r="LN37" i="68"/>
  <c r="LN40" i="68"/>
  <c r="LN41" i="68"/>
  <c r="LN42" i="68"/>
  <c r="LN46" i="68"/>
  <c r="LN44" i="68"/>
  <c r="LN39" i="68"/>
  <c r="LN38" i="68"/>
  <c r="LN45" i="68"/>
  <c r="LO39" i="68"/>
  <c r="LO42" i="68"/>
  <c r="LM46" i="68"/>
  <c r="LO41" i="68"/>
  <c r="LO40" i="68"/>
  <c r="LM42" i="68"/>
  <c r="LO46" i="68"/>
  <c r="LO37" i="68"/>
  <c r="LO44" i="68"/>
  <c r="LM37" i="68"/>
  <c r="LM39" i="68"/>
  <c r="LM44" i="68"/>
  <c r="LM41" i="68"/>
  <c r="LM40" i="68"/>
  <c r="LM38" i="68"/>
  <c r="LM45" i="68"/>
  <c r="LO43" i="68"/>
  <c r="LM43" i="68"/>
  <c r="LO38" i="68"/>
  <c r="LO45" i="68"/>
  <c r="LG81" i="68"/>
  <c r="LD81" i="68"/>
  <c r="LK51" i="68"/>
  <c r="LJ51" i="68"/>
  <c r="LV7" i="68"/>
  <c r="LV13" i="68"/>
  <c r="LV9" i="68"/>
  <c r="LV11" i="68"/>
  <c r="LV15" i="68"/>
  <c r="LV8" i="68"/>
  <c r="LV12" i="68"/>
  <c r="LV10" i="68"/>
  <c r="LV16" i="68"/>
  <c r="LV14" i="68"/>
  <c r="LH21" i="68"/>
  <c r="LE29" i="68"/>
  <c r="LE28" i="68"/>
  <c r="LE30" i="68"/>
  <c r="LE27" i="68"/>
  <c r="LG51" i="74"/>
  <c r="LN51" i="74"/>
  <c r="LO51" i="74" s="1"/>
  <c r="LD51" i="74"/>
  <c r="LL51" i="74"/>
  <c r="LH81" i="74"/>
  <c r="LE89" i="74"/>
  <c r="LE87" i="74"/>
  <c r="LE88" i="74"/>
  <c r="LV74" i="74"/>
  <c r="LE90" i="74"/>
  <c r="LV73" i="74"/>
  <c r="LV70" i="74"/>
  <c r="LV76" i="74"/>
  <c r="LV68" i="74"/>
  <c r="LV67" i="74"/>
  <c r="LV75" i="74"/>
  <c r="LV69" i="74"/>
  <c r="LV72" i="74"/>
  <c r="LV71" i="74"/>
  <c r="LM106" i="74" l="1"/>
  <c r="LK106" i="68"/>
  <c r="LD107" i="68" s="1"/>
  <c r="LM103" i="68" s="1"/>
  <c r="LO106" i="75"/>
  <c r="LL106" i="68"/>
  <c r="LH107" i="68" s="1"/>
  <c r="LM102" i="68"/>
  <c r="LK110" i="68"/>
  <c r="LJ110" i="68"/>
  <c r="LM101" i="68"/>
  <c r="LT81" i="75"/>
  <c r="LX81" i="75" s="1"/>
  <c r="LM106" i="75"/>
  <c r="LE110" i="75" s="1"/>
  <c r="LF30" i="74"/>
  <c r="LH30" i="74" s="1"/>
  <c r="LL30" i="74" s="1"/>
  <c r="LJ30" i="74"/>
  <c r="LG30" i="74"/>
  <c r="LK30" i="74" s="1"/>
  <c r="LJ27" i="74"/>
  <c r="LF27" i="74"/>
  <c r="LG27" i="74" s="1"/>
  <c r="LK27" i="74" s="1"/>
  <c r="LW12" i="74"/>
  <c r="LX12" i="74"/>
  <c r="LY12" i="74"/>
  <c r="LW10" i="74"/>
  <c r="LX10" i="74"/>
  <c r="LZ10" i="74" s="1"/>
  <c r="MA10" i="74" s="1"/>
  <c r="LX14" i="74"/>
  <c r="LW14" i="74"/>
  <c r="LJ29" i="74"/>
  <c r="LF29" i="74"/>
  <c r="LG29" i="74"/>
  <c r="LK29" i="74" s="1"/>
  <c r="LX7" i="74"/>
  <c r="LZ7" i="74" s="1"/>
  <c r="MA7" i="74" s="1"/>
  <c r="LW7" i="74"/>
  <c r="LY7" i="74"/>
  <c r="LW9" i="74"/>
  <c r="LX9" i="74"/>
  <c r="LZ9" i="74" s="1"/>
  <c r="MA9" i="74" s="1"/>
  <c r="LW15" i="74"/>
  <c r="LX15" i="74"/>
  <c r="LX11" i="74"/>
  <c r="LZ11" i="74" s="1"/>
  <c r="MA11" i="74" s="1"/>
  <c r="LW11" i="74"/>
  <c r="LY11" i="74"/>
  <c r="MC11" i="74" s="1"/>
  <c r="LX8" i="74"/>
  <c r="LW8" i="74"/>
  <c r="LX16" i="74"/>
  <c r="LW16" i="74"/>
  <c r="LY16" i="74" s="1"/>
  <c r="LX13" i="74"/>
  <c r="LZ13" i="74" s="1"/>
  <c r="MA13" i="74" s="1"/>
  <c r="LW13" i="74"/>
  <c r="LJ28" i="74"/>
  <c r="LF28" i="74"/>
  <c r="LH28" i="74" s="1"/>
  <c r="LL28" i="74" s="1"/>
  <c r="LG28" i="74"/>
  <c r="LK28" i="74" s="1"/>
  <c r="ME37" i="75"/>
  <c r="ME39" i="75"/>
  <c r="ME42" i="75"/>
  <c r="ME45" i="75"/>
  <c r="ME40" i="75"/>
  <c r="ME44" i="75"/>
  <c r="ME43" i="75"/>
  <c r="ME41" i="75"/>
  <c r="ME46" i="75"/>
  <c r="ME38" i="75"/>
  <c r="MF45" i="75"/>
  <c r="MD41" i="75"/>
  <c r="MF46" i="75"/>
  <c r="MD45" i="75"/>
  <c r="MD43" i="75"/>
  <c r="MD39" i="75"/>
  <c r="MD46" i="75"/>
  <c r="MD37" i="75"/>
  <c r="MF41" i="75"/>
  <c r="MD42" i="75"/>
  <c r="MF37" i="75"/>
  <c r="MF43" i="75"/>
  <c r="MF42" i="75"/>
  <c r="MF39" i="75"/>
  <c r="MD38" i="75"/>
  <c r="MD44" i="75"/>
  <c r="MF40" i="75"/>
  <c r="MF38" i="75"/>
  <c r="MD40" i="75"/>
  <c r="MF44" i="75"/>
  <c r="MF17" i="75"/>
  <c r="ME17" i="75"/>
  <c r="MD17" i="75"/>
  <c r="LV21" i="75" s="1"/>
  <c r="LX10" i="68"/>
  <c r="LW10" i="68"/>
  <c r="LY10" i="68"/>
  <c r="LJ27" i="68"/>
  <c r="LH27" i="68"/>
  <c r="LL27" i="68" s="1"/>
  <c r="LF27" i="68"/>
  <c r="LX12" i="68"/>
  <c r="LZ12" i="68" s="1"/>
  <c r="MA12" i="68" s="1"/>
  <c r="LW12" i="68"/>
  <c r="LW9" i="68"/>
  <c r="LX9" i="68"/>
  <c r="LZ9" i="68" s="1"/>
  <c r="MA9" i="68" s="1"/>
  <c r="LO47" i="68"/>
  <c r="LC51" i="68" s="1"/>
  <c r="LN47" i="68"/>
  <c r="LW14" i="68"/>
  <c r="LX14" i="68"/>
  <c r="LY14" i="68"/>
  <c r="LX13" i="68"/>
  <c r="LW13" i="68"/>
  <c r="LY13" i="68" s="1"/>
  <c r="LJ29" i="68"/>
  <c r="LF29" i="68"/>
  <c r="LW11" i="68"/>
  <c r="LY11" i="68"/>
  <c r="LX11" i="68"/>
  <c r="LJ30" i="68"/>
  <c r="LH30" i="68"/>
  <c r="LL30" i="68" s="1"/>
  <c r="LF30" i="68"/>
  <c r="LW8" i="68"/>
  <c r="LX8" i="68"/>
  <c r="LJ28" i="68"/>
  <c r="LF28" i="68"/>
  <c r="LX16" i="68"/>
  <c r="LW16" i="68"/>
  <c r="LY16" i="68" s="1"/>
  <c r="LX15" i="68"/>
  <c r="LZ15" i="68" s="1"/>
  <c r="MA15" i="68" s="1"/>
  <c r="LW15" i="68"/>
  <c r="LX7" i="68"/>
  <c r="LW7" i="68"/>
  <c r="LM47" i="68"/>
  <c r="LE51" i="68" s="1"/>
  <c r="LF51" i="68" s="1"/>
  <c r="LL51" i="68"/>
  <c r="LV75" i="68"/>
  <c r="LV71" i="68"/>
  <c r="LV67" i="68"/>
  <c r="LV76" i="68"/>
  <c r="LV69" i="68"/>
  <c r="LV70" i="68"/>
  <c r="LV68" i="68"/>
  <c r="LV74" i="68"/>
  <c r="LV72" i="68"/>
  <c r="LV73" i="68"/>
  <c r="LH81" i="68"/>
  <c r="LE89" i="68"/>
  <c r="LN89" i="68" s="1"/>
  <c r="LE90" i="68"/>
  <c r="LE88" i="68"/>
  <c r="LE87" i="68"/>
  <c r="LN87" i="68" s="1"/>
  <c r="LX75" i="74"/>
  <c r="LW75" i="74"/>
  <c r="LY75" i="74" s="1"/>
  <c r="LW70" i="74"/>
  <c r="LX70" i="74"/>
  <c r="LZ70" i="74" s="1"/>
  <c r="MA70" i="74" s="1"/>
  <c r="LJ88" i="74"/>
  <c r="LN88" i="74"/>
  <c r="LF88" i="74"/>
  <c r="LO88" i="74" s="1"/>
  <c r="LW73" i="74"/>
  <c r="LY73" i="74" s="1"/>
  <c r="LX73" i="74"/>
  <c r="LJ87" i="74"/>
  <c r="LN87" i="74"/>
  <c r="LF87" i="74"/>
  <c r="LO87" i="74" s="1"/>
  <c r="LH51" i="74"/>
  <c r="LE59" i="74"/>
  <c r="LE60" i="74"/>
  <c r="LV45" i="74"/>
  <c r="LV40" i="74"/>
  <c r="LV37" i="74"/>
  <c r="LE58" i="74"/>
  <c r="LV41" i="74"/>
  <c r="LE57" i="74"/>
  <c r="LV43" i="74"/>
  <c r="LV38" i="74"/>
  <c r="LV39" i="74"/>
  <c r="LV46" i="74"/>
  <c r="LV44" i="74"/>
  <c r="LV42" i="74"/>
  <c r="LW71" i="74"/>
  <c r="LX71" i="74"/>
  <c r="LW67" i="74"/>
  <c r="LX67" i="74"/>
  <c r="LZ67" i="74" s="1"/>
  <c r="MA67" i="74" s="1"/>
  <c r="LW72" i="74"/>
  <c r="LX72" i="74"/>
  <c r="LW68" i="74"/>
  <c r="LX68" i="74"/>
  <c r="LZ68" i="74" s="1"/>
  <c r="MA68" i="74" s="1"/>
  <c r="LJ90" i="74"/>
  <c r="LH90" i="74"/>
  <c r="LL90" i="74" s="1"/>
  <c r="LG90" i="74"/>
  <c r="LK90" i="74" s="1"/>
  <c r="LN90" i="74"/>
  <c r="LF90" i="74"/>
  <c r="LO90" i="74" s="1"/>
  <c r="LG89" i="74"/>
  <c r="LK89" i="74" s="1"/>
  <c r="LJ89" i="74"/>
  <c r="LN89" i="74"/>
  <c r="LF89" i="74"/>
  <c r="LO89" i="74" s="1"/>
  <c r="LW69" i="74"/>
  <c r="LX69" i="74"/>
  <c r="LZ69" i="74" s="1"/>
  <c r="MA69" i="74" s="1"/>
  <c r="LW76" i="74"/>
  <c r="LX76" i="74"/>
  <c r="LW74" i="74"/>
  <c r="LY74" i="74" s="1"/>
  <c r="LX74" i="74"/>
  <c r="LE110" i="74" l="1"/>
  <c r="LC110" i="74"/>
  <c r="LM104" i="68"/>
  <c r="LM99" i="68"/>
  <c r="LM105" i="68"/>
  <c r="LM96" i="68"/>
  <c r="LM100" i="68"/>
  <c r="LM98" i="68"/>
  <c r="LM97" i="68"/>
  <c r="MC81" i="75"/>
  <c r="LU81" i="75"/>
  <c r="LU106" i="68"/>
  <c r="LN104" i="68"/>
  <c r="LO99" i="68"/>
  <c r="LO104" i="68"/>
  <c r="LN99" i="68"/>
  <c r="LN97" i="68"/>
  <c r="LN102" i="68"/>
  <c r="LN101" i="68"/>
  <c r="LO105" i="68"/>
  <c r="LO103" i="68"/>
  <c r="LO102" i="68"/>
  <c r="LO96" i="68"/>
  <c r="LO97" i="68"/>
  <c r="LN96" i="68"/>
  <c r="LO98" i="68"/>
  <c r="LN100" i="68"/>
  <c r="LN98" i="68"/>
  <c r="LN105" i="68"/>
  <c r="LN103" i="68"/>
  <c r="LO101" i="68"/>
  <c r="LO100" i="68"/>
  <c r="LM106" i="68"/>
  <c r="LE110" i="68" s="1"/>
  <c r="LF110" i="68" s="1"/>
  <c r="LF110" i="75"/>
  <c r="LC110" i="75"/>
  <c r="LL110" i="75" s="1"/>
  <c r="MG14" i="74"/>
  <c r="MH14" i="74"/>
  <c r="MI14" i="74" s="1"/>
  <c r="LY13" i="74"/>
  <c r="MH13" i="74"/>
  <c r="MI13" i="74" s="1"/>
  <c r="MG13" i="74"/>
  <c r="LZ16" i="74"/>
  <c r="MA16" i="74" s="1"/>
  <c r="LZ8" i="74"/>
  <c r="MA8" i="74" s="1"/>
  <c r="LZ15" i="74"/>
  <c r="MA15" i="74" s="1"/>
  <c r="MH9" i="74"/>
  <c r="MI9" i="74" s="1"/>
  <c r="MG9" i="74"/>
  <c r="LH29" i="74"/>
  <c r="LL29" i="74" s="1"/>
  <c r="LY14" i="74"/>
  <c r="LY10" i="74"/>
  <c r="MG10" i="74"/>
  <c r="MH10" i="74"/>
  <c r="MI10" i="74" s="1"/>
  <c r="LH27" i="74"/>
  <c r="LL27" i="74" s="1"/>
  <c r="LY15" i="74"/>
  <c r="MH15" i="74"/>
  <c r="MI15" i="74" s="1"/>
  <c r="MG15" i="74"/>
  <c r="MG11" i="74"/>
  <c r="MH11" i="74"/>
  <c r="MI11" i="74" s="1"/>
  <c r="LY9" i="74"/>
  <c r="MH7" i="74"/>
  <c r="MI7" i="74" s="1"/>
  <c r="MG7" i="74"/>
  <c r="MG17" i="74" s="1"/>
  <c r="LZ21" i="74"/>
  <c r="LZ14" i="74"/>
  <c r="MA14" i="74" s="1"/>
  <c r="LZ12" i="74"/>
  <c r="MA12" i="74" s="1"/>
  <c r="MB13" i="74"/>
  <c r="MC13" i="74"/>
  <c r="MH16" i="74"/>
  <c r="MI16" i="74" s="1"/>
  <c r="MG16" i="74"/>
  <c r="LY8" i="74"/>
  <c r="MG8" i="74"/>
  <c r="MH8" i="74"/>
  <c r="MI8" i="74" s="1"/>
  <c r="MB11" i="74"/>
  <c r="MC9" i="74"/>
  <c r="MB9" i="74"/>
  <c r="MB7" i="74"/>
  <c r="MC7" i="74"/>
  <c r="MB10" i="74"/>
  <c r="MC10" i="74"/>
  <c r="MG12" i="74"/>
  <c r="MH12" i="74"/>
  <c r="MI12" i="74" s="1"/>
  <c r="MD47" i="75"/>
  <c r="LV51" i="75" s="1"/>
  <c r="LV89" i="75"/>
  <c r="LV88" i="75"/>
  <c r="LY81" i="75"/>
  <c r="LV87" i="75"/>
  <c r="LV90" i="75"/>
  <c r="MF47" i="75"/>
  <c r="LT51" i="75" s="1"/>
  <c r="ME47" i="75"/>
  <c r="LW21" i="75"/>
  <c r="LT21" i="75"/>
  <c r="MC21" i="75" s="1"/>
  <c r="LP89" i="68"/>
  <c r="LP87" i="68"/>
  <c r="LH28" i="68"/>
  <c r="LL28" i="68" s="1"/>
  <c r="LG51" i="68"/>
  <c r="LN51" i="68"/>
  <c r="LO51" i="68" s="1"/>
  <c r="LD51" i="68"/>
  <c r="MB9" i="68"/>
  <c r="MB15" i="68"/>
  <c r="MH8" i="68"/>
  <c r="MI8" i="68" s="1"/>
  <c r="MG8" i="68"/>
  <c r="MB12" i="68"/>
  <c r="LJ90" i="68"/>
  <c r="LH90" i="68"/>
  <c r="LL90" i="68" s="1"/>
  <c r="LF90" i="68"/>
  <c r="LG90" i="68" s="1"/>
  <c r="LK90" i="68" s="1"/>
  <c r="LW72" i="68"/>
  <c r="LX72" i="68"/>
  <c r="LZ72" i="68" s="1"/>
  <c r="MA72" i="68" s="1"/>
  <c r="LY72" i="68"/>
  <c r="MC72" i="68" s="1"/>
  <c r="LX69" i="68"/>
  <c r="LZ69" i="68" s="1"/>
  <c r="MA69" i="68" s="1"/>
  <c r="LW69" i="68"/>
  <c r="LX75" i="68"/>
  <c r="LW75" i="68"/>
  <c r="LY75" i="68" s="1"/>
  <c r="LZ7" i="68"/>
  <c r="MA7" i="68" s="1"/>
  <c r="LG30" i="68"/>
  <c r="LK30" i="68" s="1"/>
  <c r="LO90" i="68"/>
  <c r="MH11" i="68"/>
  <c r="MI11" i="68" s="1"/>
  <c r="MG11" i="68"/>
  <c r="LZ14" i="68"/>
  <c r="MA14" i="68" s="1"/>
  <c r="MH9" i="68"/>
  <c r="MI9" i="68" s="1"/>
  <c r="MG9" i="68"/>
  <c r="LZ21" i="68"/>
  <c r="MH10" i="68"/>
  <c r="MI10" i="68" s="1"/>
  <c r="MG10" i="68"/>
  <c r="LJ88" i="68"/>
  <c r="LF88" i="68"/>
  <c r="LO88" i="68" s="1"/>
  <c r="LR88" i="68" s="1"/>
  <c r="LN90" i="68"/>
  <c r="LG29" i="68"/>
  <c r="LK29" i="68" s="1"/>
  <c r="MG13" i="68"/>
  <c r="MH13" i="68"/>
  <c r="MI13" i="68" s="1"/>
  <c r="MH14" i="68"/>
  <c r="MI14" i="68" s="1"/>
  <c r="MG14" i="68"/>
  <c r="MG12" i="68"/>
  <c r="MH12" i="68"/>
  <c r="MI12" i="68" s="1"/>
  <c r="LG27" i="68"/>
  <c r="LK27" i="68" s="1"/>
  <c r="LZ10" i="68"/>
  <c r="MA10" i="68" s="1"/>
  <c r="LX73" i="68"/>
  <c r="LZ73" i="68" s="1"/>
  <c r="MA73" i="68" s="1"/>
  <c r="LW73" i="68"/>
  <c r="LX70" i="68"/>
  <c r="LW70" i="68"/>
  <c r="LY70" i="68" s="1"/>
  <c r="LW71" i="68"/>
  <c r="LX71" i="68"/>
  <c r="LY71" i="68"/>
  <c r="MH7" i="68"/>
  <c r="MI7" i="68" s="1"/>
  <c r="MG7" i="68"/>
  <c r="LG28" i="68"/>
  <c r="LK28" i="68" s="1"/>
  <c r="LG89" i="68"/>
  <c r="LK89" i="68" s="1"/>
  <c r="LJ89" i="68"/>
  <c r="LF89" i="68"/>
  <c r="LH89" i="68" s="1"/>
  <c r="LL89" i="68" s="1"/>
  <c r="LW74" i="68"/>
  <c r="LX74" i="68"/>
  <c r="LX76" i="68"/>
  <c r="LW76" i="68"/>
  <c r="LY76" i="68" s="1"/>
  <c r="LY15" i="68"/>
  <c r="MC15" i="68" s="1"/>
  <c r="MH16" i="68"/>
  <c r="MI16" i="68" s="1"/>
  <c r="MG16" i="68"/>
  <c r="LY8" i="68"/>
  <c r="LH87" i="68"/>
  <c r="LL87" i="68" s="1"/>
  <c r="LJ87" i="68"/>
  <c r="LG87" i="68"/>
  <c r="LK87" i="68" s="1"/>
  <c r="LF87" i="68"/>
  <c r="LO87" i="68" s="1"/>
  <c r="LW68" i="68"/>
  <c r="LX68" i="68"/>
  <c r="LZ68" i="68" s="1"/>
  <c r="MA68" i="68" s="1"/>
  <c r="LW67" i="68"/>
  <c r="LX67" i="68"/>
  <c r="LZ67" i="68" s="1"/>
  <c r="MA67" i="68" s="1"/>
  <c r="LY7" i="68"/>
  <c r="MC7" i="68" s="1"/>
  <c r="MH15" i="68"/>
  <c r="MI15" i="68" s="1"/>
  <c r="MG15" i="68"/>
  <c r="LZ16" i="68"/>
  <c r="MA16" i="68" s="1"/>
  <c r="LN88" i="68"/>
  <c r="LZ8" i="68"/>
  <c r="MA8" i="68" s="1"/>
  <c r="LZ11" i="68"/>
  <c r="MA11" i="68" s="1"/>
  <c r="LH29" i="68"/>
  <c r="LL29" i="68" s="1"/>
  <c r="LZ13" i="68"/>
  <c r="MA13" i="68" s="1"/>
  <c r="LY9" i="68"/>
  <c r="LY12" i="68"/>
  <c r="MC12" i="68" s="1"/>
  <c r="LZ76" i="74"/>
  <c r="MA76" i="74" s="1"/>
  <c r="LY71" i="74"/>
  <c r="LY70" i="74"/>
  <c r="MC70" i="74" s="1"/>
  <c r="LY69" i="74"/>
  <c r="LY68" i="74"/>
  <c r="LY67" i="74"/>
  <c r="MH72" i="74"/>
  <c r="MI72" i="74" s="1"/>
  <c r="MG72" i="74"/>
  <c r="MB76" i="74"/>
  <c r="LQ88" i="74"/>
  <c r="LP88" i="74"/>
  <c r="LR88" i="74"/>
  <c r="LY76" i="74"/>
  <c r="MC76" i="74" s="1"/>
  <c r="MG69" i="74"/>
  <c r="MH69" i="74"/>
  <c r="MI69" i="74" s="1"/>
  <c r="LX42" i="74"/>
  <c r="LW42" i="74"/>
  <c r="LY42" i="74" s="1"/>
  <c r="LW38" i="74"/>
  <c r="LX38" i="74"/>
  <c r="LZ38" i="74" s="1"/>
  <c r="MA38" i="74" s="1"/>
  <c r="LJ58" i="74"/>
  <c r="LN58" i="74"/>
  <c r="LF58" i="74"/>
  <c r="LO58" i="74" s="1"/>
  <c r="LG60" i="74"/>
  <c r="LK60" i="74" s="1"/>
  <c r="LJ60" i="74"/>
  <c r="LN60" i="74"/>
  <c r="LF60" i="74"/>
  <c r="LO60" i="74" s="1"/>
  <c r="LQ87" i="74"/>
  <c r="LP87" i="74"/>
  <c r="LR87" i="74"/>
  <c r="MB70" i="74"/>
  <c r="LZ75" i="74"/>
  <c r="MA75" i="74" s="1"/>
  <c r="LZ74" i="74"/>
  <c r="MA74" i="74" s="1"/>
  <c r="MG76" i="74"/>
  <c r="MH76" i="74"/>
  <c r="MI76" i="74" s="1"/>
  <c r="LP90" i="74"/>
  <c r="LQ90" i="74"/>
  <c r="LR90" i="74"/>
  <c r="LZ72" i="74"/>
  <c r="MA72" i="74" s="1"/>
  <c r="LZ71" i="74"/>
  <c r="MA71" i="74" s="1"/>
  <c r="LX44" i="74"/>
  <c r="LW44" i="74"/>
  <c r="LW43" i="74"/>
  <c r="LX43" i="74"/>
  <c r="LW37" i="74"/>
  <c r="LX37" i="74"/>
  <c r="LY37" i="74"/>
  <c r="LJ59" i="74"/>
  <c r="LN59" i="74"/>
  <c r="LF59" i="74"/>
  <c r="LO59" i="74" s="1"/>
  <c r="LZ73" i="74"/>
  <c r="MA73" i="74" s="1"/>
  <c r="LH88" i="74"/>
  <c r="LL88" i="74" s="1"/>
  <c r="MG70" i="74"/>
  <c r="MH70" i="74"/>
  <c r="MI70" i="74" s="1"/>
  <c r="MB68" i="74"/>
  <c r="MC68" i="74"/>
  <c r="MC67" i="74"/>
  <c r="MB67" i="74"/>
  <c r="MH71" i="74"/>
  <c r="MI71" i="74" s="1"/>
  <c r="MG71" i="74"/>
  <c r="LW46" i="74"/>
  <c r="LX46" i="74"/>
  <c r="LZ46" i="74" s="1"/>
  <c r="MA46" i="74" s="1"/>
  <c r="LJ57" i="74"/>
  <c r="LG57" i="74"/>
  <c r="LK57" i="74" s="1"/>
  <c r="LN57" i="74"/>
  <c r="LF57" i="74"/>
  <c r="LO57" i="74" s="1"/>
  <c r="LW40" i="74"/>
  <c r="LX40" i="74"/>
  <c r="LG87" i="74"/>
  <c r="LK87" i="74" s="1"/>
  <c r="MH73" i="74"/>
  <c r="MI73" i="74" s="1"/>
  <c r="MG73" i="74"/>
  <c r="LG88" i="74"/>
  <c r="LK88" i="74" s="1"/>
  <c r="MG74" i="74"/>
  <c r="MH74" i="74"/>
  <c r="MI74" i="74" s="1"/>
  <c r="MH67" i="74"/>
  <c r="MI67" i="74" s="1"/>
  <c r="MG67" i="74"/>
  <c r="LZ81" i="74"/>
  <c r="LW45" i="74"/>
  <c r="LX45" i="74"/>
  <c r="LY45" i="74" s="1"/>
  <c r="MH75" i="74"/>
  <c r="MI75" i="74" s="1"/>
  <c r="MG75" i="74"/>
  <c r="MA77" i="74"/>
  <c r="MB69" i="74"/>
  <c r="MC69" i="74"/>
  <c r="LH89" i="74"/>
  <c r="LL89" i="74" s="1"/>
  <c r="MG68" i="74"/>
  <c r="MH68" i="74"/>
  <c r="MI68" i="74" s="1"/>
  <c r="LW39" i="74"/>
  <c r="LX39" i="74"/>
  <c r="LW41" i="74"/>
  <c r="LY41" i="74" s="1"/>
  <c r="LX41" i="74"/>
  <c r="LH87" i="74"/>
  <c r="LL87" i="74" s="1"/>
  <c r="LR89" i="74"/>
  <c r="LQ89" i="74"/>
  <c r="LP89" i="74"/>
  <c r="LY72" i="74"/>
  <c r="LD110" i="74" l="1"/>
  <c r="LG110" i="74"/>
  <c r="LN110" i="74"/>
  <c r="LO110" i="74" s="1"/>
  <c r="LF110" i="74"/>
  <c r="LL110" i="74"/>
  <c r="LN106" i="68"/>
  <c r="LO106" i="68"/>
  <c r="LC110" i="68" s="1"/>
  <c r="LL110" i="68"/>
  <c r="LG110" i="75"/>
  <c r="LN110" i="75"/>
  <c r="LO110" i="75" s="1"/>
  <c r="LD110" i="75"/>
  <c r="MB12" i="74"/>
  <c r="MB14" i="74"/>
  <c r="MC14" i="74"/>
  <c r="MC16" i="74"/>
  <c r="MB16" i="74"/>
  <c r="MA17" i="74"/>
  <c r="MC12" i="74"/>
  <c r="MB15" i="74"/>
  <c r="MC15" i="74"/>
  <c r="MB21" i="74"/>
  <c r="MA21" i="74"/>
  <c r="MC8" i="74"/>
  <c r="MC17" i="74" s="1"/>
  <c r="LY18" i="74" s="1"/>
  <c r="MB8" i="74"/>
  <c r="MB17" i="74" s="1"/>
  <c r="LU18" i="74" s="1"/>
  <c r="MA87" i="75"/>
  <c r="LW87" i="75"/>
  <c r="LY87" i="75" s="1"/>
  <c r="MC87" i="75" s="1"/>
  <c r="LX21" i="75"/>
  <c r="ME51" i="75"/>
  <c r="MF51" i="75" s="1"/>
  <c r="ME81" i="75"/>
  <c r="MF81" i="75" s="1"/>
  <c r="LU21" i="75"/>
  <c r="LX51" i="75"/>
  <c r="LU51" i="75"/>
  <c r="MA88" i="75"/>
  <c r="LW88" i="75"/>
  <c r="LX88" i="75" s="1"/>
  <c r="MB88" i="75" s="1"/>
  <c r="LW51" i="75"/>
  <c r="MC51" i="75"/>
  <c r="MA90" i="75"/>
  <c r="LW90" i="75"/>
  <c r="LX90" i="75" s="1"/>
  <c r="MB90" i="75" s="1"/>
  <c r="MA89" i="75"/>
  <c r="LW89" i="75"/>
  <c r="LX89" i="75" s="1"/>
  <c r="MB89" i="75" s="1"/>
  <c r="LQ87" i="68"/>
  <c r="LR87" i="68"/>
  <c r="MC8" i="68"/>
  <c r="MB8" i="68"/>
  <c r="MB16" i="68"/>
  <c r="MC16" i="68"/>
  <c r="MH68" i="68"/>
  <c r="MI68" i="68" s="1"/>
  <c r="MG68" i="68"/>
  <c r="MB13" i="68"/>
  <c r="LY67" i="68"/>
  <c r="MH67" i="68"/>
  <c r="MI67" i="68" s="1"/>
  <c r="LZ81" i="68"/>
  <c r="MG67" i="68"/>
  <c r="LZ74" i="68"/>
  <c r="MA74" i="68" s="1"/>
  <c r="MH73" i="68"/>
  <c r="MI73" i="68" s="1"/>
  <c r="MG73" i="68"/>
  <c r="LO89" i="68"/>
  <c r="LQ90" i="68"/>
  <c r="LP90" i="68"/>
  <c r="LR90" i="68"/>
  <c r="MB69" i="68"/>
  <c r="LZ76" i="68"/>
  <c r="MA76" i="68" s="1"/>
  <c r="MH76" i="68"/>
  <c r="MI76" i="68" s="1"/>
  <c r="MG76" i="68"/>
  <c r="MH74" i="68"/>
  <c r="MI74" i="68" s="1"/>
  <c r="MG74" i="68"/>
  <c r="MG70" i="68"/>
  <c r="MH70" i="68"/>
  <c r="MI70" i="68" s="1"/>
  <c r="MG17" i="68"/>
  <c r="MB14" i="68"/>
  <c r="MC14" i="68"/>
  <c r="MH75" i="68"/>
  <c r="MI75" i="68" s="1"/>
  <c r="MG75" i="68"/>
  <c r="MB73" i="68"/>
  <c r="MC11" i="68"/>
  <c r="MB11" i="68"/>
  <c r="LP88" i="68"/>
  <c r="LQ88" i="68"/>
  <c r="LY68" i="68"/>
  <c r="LZ71" i="68"/>
  <c r="MA71" i="68" s="1"/>
  <c r="LZ70" i="68"/>
  <c r="MA70" i="68" s="1"/>
  <c r="MA77" i="68" s="1"/>
  <c r="LG88" i="68"/>
  <c r="LK88" i="68" s="1"/>
  <c r="LZ75" i="68"/>
  <c r="MA75" i="68" s="1"/>
  <c r="MB72" i="68"/>
  <c r="MC9" i="68"/>
  <c r="MC68" i="68"/>
  <c r="MB68" i="68"/>
  <c r="MB67" i="68"/>
  <c r="MC67" i="68"/>
  <c r="LY74" i="68"/>
  <c r="MC74" i="68" s="1"/>
  <c r="MG71" i="68"/>
  <c r="MH71" i="68"/>
  <c r="MI71" i="68" s="1"/>
  <c r="LY73" i="68"/>
  <c r="MC10" i="68"/>
  <c r="MB10" i="68"/>
  <c r="MB17" i="68" s="1"/>
  <c r="LU18" i="68" s="1"/>
  <c r="MD16" i="68" s="1"/>
  <c r="LH88" i="68"/>
  <c r="LL88" i="68" s="1"/>
  <c r="MB7" i="68"/>
  <c r="MA17" i="68"/>
  <c r="MD7" i="68"/>
  <c r="LY69" i="68"/>
  <c r="MC69" i="68" s="1"/>
  <c r="MH69" i="68"/>
  <c r="MI69" i="68" s="1"/>
  <c r="MG69" i="68"/>
  <c r="MH72" i="68"/>
  <c r="MI72" i="68" s="1"/>
  <c r="MG72" i="68"/>
  <c r="LV42" i="68"/>
  <c r="LV39" i="68"/>
  <c r="LV37" i="68"/>
  <c r="LV45" i="68"/>
  <c r="LV43" i="68"/>
  <c r="LV40" i="68"/>
  <c r="LV46" i="68"/>
  <c r="LV38" i="68"/>
  <c r="LV41" i="68"/>
  <c r="LV44" i="68"/>
  <c r="LE59" i="68"/>
  <c r="LE57" i="68"/>
  <c r="LH51" i="68"/>
  <c r="LE58" i="68"/>
  <c r="LE60" i="68"/>
  <c r="MC13" i="68"/>
  <c r="LY38" i="74"/>
  <c r="LZ41" i="74"/>
  <c r="MA41" i="74" s="1"/>
  <c r="LZ40" i="74"/>
  <c r="MA40" i="74" s="1"/>
  <c r="LH57" i="74"/>
  <c r="LL57" i="74" s="1"/>
  <c r="LY46" i="74"/>
  <c r="LZ44" i="74"/>
  <c r="MA44" i="74" s="1"/>
  <c r="LZ43" i="74"/>
  <c r="MA43" i="74" s="1"/>
  <c r="MH40" i="74"/>
  <c r="MI40" i="74" s="1"/>
  <c r="MG40" i="74"/>
  <c r="LY39" i="74"/>
  <c r="MH39" i="74"/>
  <c r="MI39" i="74" s="1"/>
  <c r="MG39" i="74"/>
  <c r="LZ45" i="74"/>
  <c r="MA45" i="74" s="1"/>
  <c r="LY40" i="74"/>
  <c r="LP57" i="74"/>
  <c r="LQ57" i="74"/>
  <c r="LR57" i="74"/>
  <c r="MB73" i="74"/>
  <c r="MC73" i="74"/>
  <c r="LH59" i="74"/>
  <c r="LL59" i="74" s="1"/>
  <c r="MG37" i="74"/>
  <c r="MH37" i="74"/>
  <c r="MI37" i="74" s="1"/>
  <c r="LZ51" i="74"/>
  <c r="LY44" i="74"/>
  <c r="MC44" i="74" s="1"/>
  <c r="MG44" i="74"/>
  <c r="MH44" i="74"/>
  <c r="MI44" i="74" s="1"/>
  <c r="LR60" i="74"/>
  <c r="LQ60" i="74"/>
  <c r="LP60" i="74"/>
  <c r="LG58" i="74"/>
  <c r="LK58" i="74" s="1"/>
  <c r="MC40" i="74"/>
  <c r="MB40" i="74"/>
  <c r="MB46" i="74"/>
  <c r="MC46" i="74"/>
  <c r="LG59" i="74"/>
  <c r="LK59" i="74" s="1"/>
  <c r="LY43" i="74"/>
  <c r="MC43" i="74" s="1"/>
  <c r="MB44" i="74"/>
  <c r="LP58" i="74"/>
  <c r="LQ58" i="74"/>
  <c r="LR58" i="74"/>
  <c r="MH42" i="74"/>
  <c r="MI42" i="74" s="1"/>
  <c r="MG42" i="74"/>
  <c r="MG77" i="74"/>
  <c r="MC45" i="74"/>
  <c r="MG41" i="74"/>
  <c r="MH41" i="74"/>
  <c r="MI41" i="74" s="1"/>
  <c r="MG45" i="74"/>
  <c r="MH45" i="74"/>
  <c r="MI45" i="74" s="1"/>
  <c r="MH46" i="74"/>
  <c r="MI46" i="74" s="1"/>
  <c r="MG46" i="74"/>
  <c r="LQ59" i="74"/>
  <c r="LP59" i="74"/>
  <c r="LR59" i="74"/>
  <c r="MB43" i="74"/>
  <c r="MB71" i="74"/>
  <c r="MC71" i="74"/>
  <c r="MB74" i="74"/>
  <c r="MC74" i="74"/>
  <c r="MC38" i="74"/>
  <c r="MB38" i="74"/>
  <c r="LZ42" i="74"/>
  <c r="MA42" i="74" s="1"/>
  <c r="MC41" i="74"/>
  <c r="MB41" i="74"/>
  <c r="LZ39" i="74"/>
  <c r="MA39" i="74" s="1"/>
  <c r="LZ37" i="74"/>
  <c r="MA37" i="74" s="1"/>
  <c r="MC37" i="74" s="1"/>
  <c r="MG43" i="74"/>
  <c r="MH43" i="74"/>
  <c r="MI43" i="74" s="1"/>
  <c r="MC72" i="74"/>
  <c r="MB72" i="74"/>
  <c r="MB75" i="74"/>
  <c r="LH60" i="74"/>
  <c r="LL60" i="74" s="1"/>
  <c r="LH58" i="74"/>
  <c r="LL58" i="74" s="1"/>
  <c r="MH38" i="74"/>
  <c r="MI38" i="74" s="1"/>
  <c r="MG38" i="74"/>
  <c r="MC75" i="74"/>
  <c r="LV99" i="74" l="1"/>
  <c r="LV96" i="74"/>
  <c r="LV104" i="74"/>
  <c r="LV105" i="74"/>
  <c r="LE118" i="74"/>
  <c r="LH110" i="74"/>
  <c r="LV101" i="74"/>
  <c r="LE117" i="74"/>
  <c r="LV100" i="74"/>
  <c r="LV98" i="74"/>
  <c r="LE119" i="74"/>
  <c r="LE116" i="74"/>
  <c r="LV97" i="74"/>
  <c r="LV103" i="74"/>
  <c r="LV102" i="74"/>
  <c r="LG110" i="68"/>
  <c r="LN110" i="68"/>
  <c r="LO110" i="68" s="1"/>
  <c r="LD110" i="68"/>
  <c r="LV103" i="75"/>
  <c r="LV101" i="75"/>
  <c r="LV104" i="75"/>
  <c r="LV100" i="75"/>
  <c r="LE119" i="75"/>
  <c r="LV99" i="75"/>
  <c r="LV98" i="75"/>
  <c r="LE118" i="75"/>
  <c r="LH110" i="75"/>
  <c r="LV102" i="75"/>
  <c r="LV96" i="75"/>
  <c r="LE117" i="75"/>
  <c r="LV97" i="75"/>
  <c r="LV105" i="75"/>
  <c r="LE116" i="75"/>
  <c r="MF13" i="74"/>
  <c r="MF9" i="74"/>
  <c r="MF7" i="74"/>
  <c r="MD10" i="74"/>
  <c r="MF10" i="74"/>
  <c r="MF11" i="74"/>
  <c r="MD9" i="74"/>
  <c r="MD7" i="74"/>
  <c r="MD13" i="74"/>
  <c r="MD11" i="74"/>
  <c r="MD16" i="74"/>
  <c r="MD12" i="74"/>
  <c r="MF16" i="74"/>
  <c r="MF15" i="74"/>
  <c r="MF12" i="74"/>
  <c r="MF14" i="74"/>
  <c r="MD8" i="74"/>
  <c r="MD14" i="74"/>
  <c r="MD15" i="74"/>
  <c r="MF8" i="74"/>
  <c r="ME10" i="74"/>
  <c r="ME7" i="74"/>
  <c r="ME11" i="74"/>
  <c r="ME9" i="74"/>
  <c r="ME12" i="74"/>
  <c r="ME15" i="74"/>
  <c r="ME13" i="74"/>
  <c r="ME16" i="74"/>
  <c r="ME8" i="74"/>
  <c r="ME14" i="74"/>
  <c r="LY89" i="75"/>
  <c r="MC89" i="75" s="1"/>
  <c r="LY90" i="75"/>
  <c r="MC90" i="75" s="1"/>
  <c r="LX87" i="75"/>
  <c r="MB87" i="75" s="1"/>
  <c r="LY51" i="75"/>
  <c r="LV58" i="75"/>
  <c r="LV57" i="75"/>
  <c r="LV60" i="75"/>
  <c r="LV59" i="75"/>
  <c r="LY88" i="75"/>
  <c r="MC88" i="75" s="1"/>
  <c r="LV28" i="75"/>
  <c r="LY21" i="75"/>
  <c r="LV30" i="75"/>
  <c r="LV29" i="75"/>
  <c r="LV27" i="75"/>
  <c r="LX42" i="68"/>
  <c r="LZ42" i="68" s="1"/>
  <c r="MA42" i="68" s="1"/>
  <c r="LW42" i="68"/>
  <c r="MC17" i="68"/>
  <c r="LY18" i="68" s="1"/>
  <c r="MB75" i="68"/>
  <c r="MC75" i="68"/>
  <c r="MC71" i="68"/>
  <c r="MB71" i="68"/>
  <c r="MD11" i="68"/>
  <c r="MF14" i="68"/>
  <c r="MB76" i="68"/>
  <c r="LQ89" i="68"/>
  <c r="LR89" i="68"/>
  <c r="MG77" i="68"/>
  <c r="MF13" i="68"/>
  <c r="MF16" i="68"/>
  <c r="LG58" i="68"/>
  <c r="LK58" i="68" s="1"/>
  <c r="LJ58" i="68"/>
  <c r="LF58" i="68"/>
  <c r="LO58" i="68" s="1"/>
  <c r="LN58" i="68"/>
  <c r="LW41" i="68"/>
  <c r="LX41" i="68"/>
  <c r="LZ41" i="68" s="1"/>
  <c r="MA41" i="68" s="1"/>
  <c r="LG57" i="68"/>
  <c r="LK57" i="68" s="1"/>
  <c r="LJ57" i="68"/>
  <c r="LF57" i="68"/>
  <c r="LN57" i="68"/>
  <c r="LX38" i="68"/>
  <c r="LZ38" i="68" s="1"/>
  <c r="MA38" i="68" s="1"/>
  <c r="LW38" i="68"/>
  <c r="LX45" i="68"/>
  <c r="LW45" i="68"/>
  <c r="MF10" i="68"/>
  <c r="MC73" i="68"/>
  <c r="MD14" i="68"/>
  <c r="MB21" i="68"/>
  <c r="MA21" i="68"/>
  <c r="MF8" i="68"/>
  <c r="LX43" i="68"/>
  <c r="LW43" i="68"/>
  <c r="LJ60" i="68"/>
  <c r="LF60" i="68"/>
  <c r="LG60" i="68" s="1"/>
  <c r="LK60" i="68" s="1"/>
  <c r="LN60" i="68"/>
  <c r="LJ59" i="68"/>
  <c r="LF59" i="68"/>
  <c r="LG59" i="68" s="1"/>
  <c r="LK59" i="68" s="1"/>
  <c r="LN59" i="68"/>
  <c r="LX46" i="68"/>
  <c r="LZ46" i="68" s="1"/>
  <c r="MA46" i="68" s="1"/>
  <c r="LW46" i="68"/>
  <c r="LY46" i="68"/>
  <c r="LX37" i="68"/>
  <c r="LW37" i="68"/>
  <c r="MD10" i="68"/>
  <c r="MF11" i="68"/>
  <c r="MD13" i="68"/>
  <c r="LW44" i="68"/>
  <c r="LX44" i="68"/>
  <c r="LZ44" i="68" s="1"/>
  <c r="MA44" i="68" s="1"/>
  <c r="LW40" i="68"/>
  <c r="LX40" i="68"/>
  <c r="LX39" i="68"/>
  <c r="LZ39" i="68" s="1"/>
  <c r="MA39" i="68" s="1"/>
  <c r="LW39" i="68"/>
  <c r="LY39" i="68"/>
  <c r="MC39" i="68" s="1"/>
  <c r="MD12" i="68"/>
  <c r="MF9" i="68"/>
  <c r="MF15" i="68"/>
  <c r="MD15" i="68"/>
  <c r="MF12" i="68"/>
  <c r="MD9" i="68"/>
  <c r="MB70" i="68"/>
  <c r="MB77" i="68" s="1"/>
  <c r="LU78" i="68" s="1"/>
  <c r="MC70" i="68"/>
  <c r="MC77" i="68" s="1"/>
  <c r="LY78" i="68" s="1"/>
  <c r="MB74" i="68"/>
  <c r="MD8" i="68"/>
  <c r="MD17" i="68" s="1"/>
  <c r="LV21" i="68" s="1"/>
  <c r="LW21" i="68" s="1"/>
  <c r="MC76" i="68"/>
  <c r="MC77" i="74"/>
  <c r="LY78" i="74" s="1"/>
  <c r="MB77" i="74"/>
  <c r="LU78" i="74" s="1"/>
  <c r="MF69" i="74" s="1"/>
  <c r="MF76" i="74"/>
  <c r="MF67" i="74"/>
  <c r="MF70" i="74"/>
  <c r="MF68" i="74"/>
  <c r="MD67" i="74"/>
  <c r="MD70" i="74"/>
  <c r="MD68" i="74"/>
  <c r="MD69" i="74"/>
  <c r="MF73" i="74"/>
  <c r="MD72" i="74"/>
  <c r="MF75" i="74"/>
  <c r="MF74" i="74"/>
  <c r="MD75" i="74"/>
  <c r="MF72" i="74"/>
  <c r="MD73" i="74"/>
  <c r="MD71" i="74"/>
  <c r="MF71" i="74"/>
  <c r="MD74" i="74"/>
  <c r="ME69" i="74"/>
  <c r="ME68" i="74"/>
  <c r="ME67" i="74"/>
  <c r="ME70" i="74"/>
  <c r="ME75" i="74"/>
  <c r="ME73" i="74"/>
  <c r="ME74" i="74"/>
  <c r="ME72" i="74"/>
  <c r="ME76" i="74"/>
  <c r="ME71" i="74"/>
  <c r="MC39" i="74"/>
  <c r="MB39" i="74"/>
  <c r="MA81" i="74"/>
  <c r="MB81" i="74"/>
  <c r="MB42" i="74"/>
  <c r="MC42" i="74"/>
  <c r="MG47" i="74"/>
  <c r="MB45" i="74"/>
  <c r="MA47" i="74"/>
  <c r="MB37" i="74"/>
  <c r="LH116" i="74" l="1"/>
  <c r="LL116" i="74" s="1"/>
  <c r="LJ116" i="74"/>
  <c r="LF116" i="74"/>
  <c r="LO116" i="74" s="1"/>
  <c r="LN116" i="74"/>
  <c r="LF117" i="74"/>
  <c r="LN117" i="74"/>
  <c r="LJ117" i="74"/>
  <c r="LX105" i="74"/>
  <c r="LW105" i="74"/>
  <c r="LX102" i="74"/>
  <c r="LZ102" i="74" s="1"/>
  <c r="MA102" i="74" s="1"/>
  <c r="MB102" i="74" s="1"/>
  <c r="LW102" i="74"/>
  <c r="LJ119" i="74"/>
  <c r="LN119" i="74"/>
  <c r="LF119" i="74"/>
  <c r="LW101" i="74"/>
  <c r="LX101" i="74"/>
  <c r="LX104" i="74"/>
  <c r="LZ104" i="74" s="1"/>
  <c r="MA104" i="74" s="1"/>
  <c r="LW104" i="74"/>
  <c r="LG116" i="74"/>
  <c r="LK116" i="74" s="1"/>
  <c r="LX103" i="74"/>
  <c r="LZ103" i="74" s="1"/>
  <c r="MA103" i="74" s="1"/>
  <c r="LW103" i="74"/>
  <c r="LX98" i="74"/>
  <c r="LZ98" i="74" s="1"/>
  <c r="MA98" i="74" s="1"/>
  <c r="LW98" i="74"/>
  <c r="LW96" i="74"/>
  <c r="LX96" i="74"/>
  <c r="LX97" i="74"/>
  <c r="LW97" i="74"/>
  <c r="LY97" i="74" s="1"/>
  <c r="LX100" i="74"/>
  <c r="LW100" i="74"/>
  <c r="LF118" i="74"/>
  <c r="LN118" i="74"/>
  <c r="LJ118" i="74"/>
  <c r="LX99" i="74"/>
  <c r="LZ99" i="74" s="1"/>
  <c r="MA99" i="74" s="1"/>
  <c r="MB99" i="74" s="1"/>
  <c r="LW99" i="74"/>
  <c r="LV105" i="68"/>
  <c r="LE118" i="68"/>
  <c r="LV98" i="68"/>
  <c r="LV97" i="68"/>
  <c r="LV104" i="68"/>
  <c r="LE116" i="68"/>
  <c r="LV103" i="68"/>
  <c r="LV101" i="68"/>
  <c r="LV100" i="68"/>
  <c r="LE119" i="68"/>
  <c r="LV99" i="68"/>
  <c r="LV96" i="68"/>
  <c r="LE117" i="68"/>
  <c r="LH110" i="68"/>
  <c r="LV102" i="68"/>
  <c r="MB104" i="74"/>
  <c r="MB103" i="74"/>
  <c r="LJ118" i="75"/>
  <c r="LN118" i="75"/>
  <c r="LF118" i="75"/>
  <c r="LO118" i="75" s="1"/>
  <c r="LX104" i="75"/>
  <c r="LW104" i="75"/>
  <c r="LW105" i="75"/>
  <c r="LX105" i="75"/>
  <c r="LW102" i="75"/>
  <c r="LX102" i="75"/>
  <c r="LW99" i="75"/>
  <c r="LX99" i="75"/>
  <c r="LW101" i="75"/>
  <c r="LX101" i="75"/>
  <c r="LJ117" i="75"/>
  <c r="LF117" i="75"/>
  <c r="LO117" i="75" s="1"/>
  <c r="LH117" i="75"/>
  <c r="LL117" i="75" s="1"/>
  <c r="LN117" i="75"/>
  <c r="LW100" i="75"/>
  <c r="LX100" i="75"/>
  <c r="LJ116" i="75"/>
  <c r="LF116" i="75"/>
  <c r="LO116" i="75" s="1"/>
  <c r="LN116" i="75"/>
  <c r="LW96" i="75"/>
  <c r="LX96" i="75"/>
  <c r="LZ96" i="75" s="1"/>
  <c r="MA96" i="75" s="1"/>
  <c r="LX98" i="75"/>
  <c r="LW98" i="75"/>
  <c r="LW97" i="75"/>
  <c r="LX97" i="75"/>
  <c r="LF119" i="75"/>
  <c r="LO119" i="75" s="1"/>
  <c r="LJ119" i="75"/>
  <c r="LN119" i="75"/>
  <c r="LX103" i="75"/>
  <c r="LW103" i="75"/>
  <c r="ME17" i="74"/>
  <c r="MD17" i="74"/>
  <c r="LV21" i="74" s="1"/>
  <c r="LW21" i="74" s="1"/>
  <c r="MF17" i="74"/>
  <c r="MA58" i="75"/>
  <c r="LW58" i="75"/>
  <c r="LY58" i="75" s="1"/>
  <c r="MC58" i="75" s="1"/>
  <c r="ME60" i="75"/>
  <c r="MA30" i="75"/>
  <c r="LW30" i="75"/>
  <c r="ME90" i="75"/>
  <c r="MA59" i="75"/>
  <c r="LW59" i="75"/>
  <c r="LY59" i="75" s="1"/>
  <c r="MC59" i="75" s="1"/>
  <c r="ME57" i="75"/>
  <c r="LX27" i="75"/>
  <c r="MB27" i="75" s="1"/>
  <c r="MA27" i="75"/>
  <c r="LW27" i="75"/>
  <c r="ME87" i="75"/>
  <c r="ME88" i="75"/>
  <c r="ME58" i="75"/>
  <c r="MA28" i="75"/>
  <c r="LW28" i="75"/>
  <c r="LX57" i="75"/>
  <c r="MB57" i="75" s="1"/>
  <c r="MA57" i="75"/>
  <c r="LW57" i="75"/>
  <c r="LY57" i="75" s="1"/>
  <c r="MC57" i="75" s="1"/>
  <c r="MA29" i="75"/>
  <c r="ME89" i="75"/>
  <c r="ME59" i="75"/>
  <c r="LW29" i="75"/>
  <c r="LX60" i="75"/>
  <c r="MB60" i="75" s="1"/>
  <c r="LY60" i="75"/>
  <c r="MC60" i="75" s="1"/>
  <c r="MA60" i="75"/>
  <c r="LW60" i="75"/>
  <c r="MD69" i="68"/>
  <c r="MF73" i="68"/>
  <c r="MD68" i="68"/>
  <c r="MD72" i="68"/>
  <c r="MD67" i="68"/>
  <c r="MD73" i="68"/>
  <c r="MF72" i="68"/>
  <c r="MF67" i="68"/>
  <c r="MF69" i="68"/>
  <c r="MF68" i="68"/>
  <c r="MF75" i="68"/>
  <c r="MD70" i="68"/>
  <c r="MF70" i="68"/>
  <c r="MD76" i="68"/>
  <c r="MD75" i="68"/>
  <c r="MD71" i="68"/>
  <c r="MF74" i="68"/>
  <c r="MF71" i="68"/>
  <c r="MF76" i="68"/>
  <c r="MD74" i="68"/>
  <c r="ME67" i="68"/>
  <c r="ME68" i="68"/>
  <c r="ME72" i="68"/>
  <c r="ME73" i="68"/>
  <c r="ME76" i="68"/>
  <c r="ME69" i="68"/>
  <c r="ME74" i="68"/>
  <c r="ME75" i="68"/>
  <c r="ME71" i="68"/>
  <c r="ME70" i="68"/>
  <c r="MH43" i="68"/>
  <c r="MI43" i="68" s="1"/>
  <c r="MG43" i="68"/>
  <c r="MB42" i="68"/>
  <c r="LQ58" i="68"/>
  <c r="LR58" i="68"/>
  <c r="LP58" i="68"/>
  <c r="MG39" i="68"/>
  <c r="MH39" i="68"/>
  <c r="MI39" i="68" s="1"/>
  <c r="LY44" i="68"/>
  <c r="MH46" i="68"/>
  <c r="MI46" i="68" s="1"/>
  <c r="MG46" i="68"/>
  <c r="LZ43" i="68"/>
  <c r="MA43" i="68" s="1"/>
  <c r="LZ45" i="68"/>
  <c r="MA45" i="68" s="1"/>
  <c r="LP57" i="68"/>
  <c r="LY41" i="68"/>
  <c r="LY40" i="68"/>
  <c r="MH40" i="68"/>
  <c r="MI40" i="68" s="1"/>
  <c r="MG40" i="68"/>
  <c r="LH59" i="68"/>
  <c r="LL59" i="68" s="1"/>
  <c r="LO59" i="68"/>
  <c r="LR59" i="68" s="1"/>
  <c r="MB39" i="68"/>
  <c r="MB46" i="68"/>
  <c r="MC46" i="68"/>
  <c r="LY38" i="68"/>
  <c r="MC38" i="68" s="1"/>
  <c r="LH57" i="68"/>
  <c r="LL57" i="68" s="1"/>
  <c r="LO57" i="68"/>
  <c r="LQ57" i="68" s="1"/>
  <c r="MC41" i="68"/>
  <c r="MB41" i="68"/>
  <c r="LH58" i="68"/>
  <c r="LL58" i="68" s="1"/>
  <c r="ME16" i="68"/>
  <c r="ME12" i="68"/>
  <c r="ME9" i="68"/>
  <c r="ME14" i="68"/>
  <c r="ME7" i="68"/>
  <c r="ME13" i="68"/>
  <c r="ME15" i="68"/>
  <c r="ME11" i="68"/>
  <c r="ME8" i="68"/>
  <c r="ME10" i="68"/>
  <c r="MF7" i="68"/>
  <c r="MF17" i="68" s="1"/>
  <c r="LT21" i="68" s="1"/>
  <c r="LH60" i="68"/>
  <c r="LL60" i="68" s="1"/>
  <c r="LO60" i="68"/>
  <c r="MH45" i="68"/>
  <c r="MI45" i="68" s="1"/>
  <c r="MG45" i="68"/>
  <c r="MB38" i="68"/>
  <c r="MB44" i="68"/>
  <c r="MC44" i="68"/>
  <c r="LY37" i="68"/>
  <c r="LZ51" i="68"/>
  <c r="MH37" i="68"/>
  <c r="MI37" i="68" s="1"/>
  <c r="MG37" i="68"/>
  <c r="LZ40" i="68"/>
  <c r="MA40" i="68" s="1"/>
  <c r="MH44" i="68"/>
  <c r="MI44" i="68" s="1"/>
  <c r="MG44" i="68"/>
  <c r="LZ37" i="68"/>
  <c r="MA37" i="68" s="1"/>
  <c r="LP59" i="68"/>
  <c r="LQ59" i="68"/>
  <c r="LP60" i="68"/>
  <c r="LR60" i="68"/>
  <c r="LQ60" i="68"/>
  <c r="LY43" i="68"/>
  <c r="MC43" i="68" s="1"/>
  <c r="LY45" i="68"/>
  <c r="MH38" i="68"/>
  <c r="MI38" i="68" s="1"/>
  <c r="MG38" i="68"/>
  <c r="MH41" i="68"/>
  <c r="MI41" i="68" s="1"/>
  <c r="MG41" i="68"/>
  <c r="MA81" i="68"/>
  <c r="MB81" i="68"/>
  <c r="LY42" i="68"/>
  <c r="MH42" i="68"/>
  <c r="MI42" i="68" s="1"/>
  <c r="MG42" i="68"/>
  <c r="MB47" i="74"/>
  <c r="LU48" i="74" s="1"/>
  <c r="MC47" i="74"/>
  <c r="LY48" i="74" s="1"/>
  <c r="ME46" i="74" s="1"/>
  <c r="MD76" i="74"/>
  <c r="ME43" i="74"/>
  <c r="ME38" i="74"/>
  <c r="ME44" i="74"/>
  <c r="ME41" i="74"/>
  <c r="ME39" i="74"/>
  <c r="ME42" i="74"/>
  <c r="ME45" i="74"/>
  <c r="ME37" i="74"/>
  <c r="MD44" i="74"/>
  <c r="MD40" i="74"/>
  <c r="MF40" i="74"/>
  <c r="MF46" i="74"/>
  <c r="MF44" i="74"/>
  <c r="MD41" i="74"/>
  <c r="MD46" i="74"/>
  <c r="MD43" i="74"/>
  <c r="MF38" i="74"/>
  <c r="MF41" i="74"/>
  <c r="MF43" i="74"/>
  <c r="MD38" i="74"/>
  <c r="MF39" i="74"/>
  <c r="MD45" i="74"/>
  <c r="MF37" i="74"/>
  <c r="MF45" i="74"/>
  <c r="MD39" i="74"/>
  <c r="MD42" i="74"/>
  <c r="MD37" i="74"/>
  <c r="MF42" i="74"/>
  <c r="MB51" i="74"/>
  <c r="MA51" i="74"/>
  <c r="ME77" i="74"/>
  <c r="MD77" i="74"/>
  <c r="LV81" i="74" s="1"/>
  <c r="LW81" i="74" s="1"/>
  <c r="MF77" i="74"/>
  <c r="MH101" i="74" l="1"/>
  <c r="MI101" i="74" s="1"/>
  <c r="MG101" i="74"/>
  <c r="MH102" i="74"/>
  <c r="MI102" i="74" s="1"/>
  <c r="MG102" i="74"/>
  <c r="LY100" i="74"/>
  <c r="MG100" i="74"/>
  <c r="MH100" i="74"/>
  <c r="MI100" i="74" s="1"/>
  <c r="MB98" i="74"/>
  <c r="LZ100" i="74"/>
  <c r="MA100" i="74" s="1"/>
  <c r="LZ96" i="74"/>
  <c r="MA96" i="74" s="1"/>
  <c r="LY103" i="74"/>
  <c r="MC103" i="74" s="1"/>
  <c r="MG103" i="74"/>
  <c r="MH103" i="74"/>
  <c r="MI103" i="74" s="1"/>
  <c r="MG104" i="74"/>
  <c r="LY104" i="74"/>
  <c r="MC104" i="74" s="1"/>
  <c r="MH104" i="74"/>
  <c r="MI104" i="74" s="1"/>
  <c r="LO119" i="74"/>
  <c r="LG119" i="74"/>
  <c r="LK119" i="74" s="1"/>
  <c r="LH119" i="74"/>
  <c r="LL119" i="74" s="1"/>
  <c r="LP117" i="74"/>
  <c r="LR118" i="74"/>
  <c r="LQ118" i="74"/>
  <c r="LP118" i="74"/>
  <c r="MG97" i="74"/>
  <c r="MH97" i="74"/>
  <c r="MI97" i="74" s="1"/>
  <c r="MH96" i="74"/>
  <c r="MI96" i="74" s="1"/>
  <c r="LY96" i="74"/>
  <c r="MG96" i="74"/>
  <c r="LZ110" i="74"/>
  <c r="LR119" i="74"/>
  <c r="LQ119" i="74"/>
  <c r="LP119" i="74"/>
  <c r="MH105" i="74"/>
  <c r="MI105" i="74" s="1"/>
  <c r="LY105" i="74"/>
  <c r="MG105" i="74"/>
  <c r="LO117" i="74"/>
  <c r="LR117" i="74" s="1"/>
  <c r="LG117" i="74"/>
  <c r="LK117" i="74" s="1"/>
  <c r="LH117" i="74"/>
  <c r="LL117" i="74" s="1"/>
  <c r="MH99" i="74"/>
  <c r="MI99" i="74" s="1"/>
  <c r="MG99" i="74"/>
  <c r="LY99" i="74"/>
  <c r="MC99" i="74" s="1"/>
  <c r="LO118" i="74"/>
  <c r="LH118" i="74"/>
  <c r="LL118" i="74" s="1"/>
  <c r="LG118" i="74"/>
  <c r="LK118" i="74" s="1"/>
  <c r="LZ97" i="74"/>
  <c r="MA97" i="74" s="1"/>
  <c r="LY98" i="74"/>
  <c r="MC98" i="74" s="1"/>
  <c r="MG98" i="74"/>
  <c r="MH98" i="74"/>
  <c r="MI98" i="74" s="1"/>
  <c r="LY102" i="74"/>
  <c r="MC102" i="74" s="1"/>
  <c r="LZ101" i="74"/>
  <c r="MA101" i="74" s="1"/>
  <c r="LZ105" i="74"/>
  <c r="MA105" i="74" s="1"/>
  <c r="LR116" i="74"/>
  <c r="LQ116" i="74"/>
  <c r="LP116" i="74"/>
  <c r="LY101" i="74"/>
  <c r="LY98" i="75"/>
  <c r="LY105" i="75"/>
  <c r="LY103" i="75"/>
  <c r="LY104" i="75"/>
  <c r="LX102" i="68"/>
  <c r="LW102" i="68"/>
  <c r="LW99" i="68"/>
  <c r="LX99" i="68"/>
  <c r="LY99" i="68"/>
  <c r="LW103" i="68"/>
  <c r="LY103" i="68" s="1"/>
  <c r="LX103" i="68"/>
  <c r="LW98" i="68"/>
  <c r="LX98" i="68"/>
  <c r="LN119" i="68"/>
  <c r="LJ119" i="68"/>
  <c r="LF119" i="68"/>
  <c r="LO119" i="68" s="1"/>
  <c r="LF116" i="68"/>
  <c r="LO116" i="68" s="1"/>
  <c r="LJ116" i="68"/>
  <c r="LN116" i="68"/>
  <c r="LJ118" i="68"/>
  <c r="LN118" i="68"/>
  <c r="LF118" i="68"/>
  <c r="LO118" i="68" s="1"/>
  <c r="LQ118" i="68" s="1"/>
  <c r="LG118" i="68"/>
  <c r="LK118" i="68" s="1"/>
  <c r="LH118" i="68"/>
  <c r="LL118" i="68" s="1"/>
  <c r="LJ117" i="68"/>
  <c r="LN117" i="68"/>
  <c r="LF117" i="68"/>
  <c r="LO117" i="68" s="1"/>
  <c r="LR117" i="68" s="1"/>
  <c r="LG117" i="68"/>
  <c r="LK117" i="68" s="1"/>
  <c r="LW100" i="68"/>
  <c r="LX100" i="68"/>
  <c r="LZ100" i="68" s="1"/>
  <c r="MA100" i="68" s="1"/>
  <c r="LY100" i="68"/>
  <c r="LW104" i="68"/>
  <c r="LY104" i="68" s="1"/>
  <c r="LX104" i="68"/>
  <c r="LW105" i="68"/>
  <c r="LX105" i="68"/>
  <c r="LW96" i="68"/>
  <c r="LY96" i="68" s="1"/>
  <c r="LX96" i="68"/>
  <c r="LW101" i="68"/>
  <c r="LY101" i="68" s="1"/>
  <c r="LX101" i="68"/>
  <c r="LZ101" i="68" s="1"/>
  <c r="MA101" i="68" s="1"/>
  <c r="LW97" i="68"/>
  <c r="LX97" i="68"/>
  <c r="LZ97" i="68" s="1"/>
  <c r="MA97" i="68" s="1"/>
  <c r="MB97" i="68" s="1"/>
  <c r="LY97" i="68"/>
  <c r="MC97" i="68" s="1"/>
  <c r="LY101" i="75"/>
  <c r="LY102" i="75"/>
  <c r="LY97" i="75"/>
  <c r="LZ100" i="75"/>
  <c r="MA100" i="75" s="1"/>
  <c r="LZ102" i="75"/>
  <c r="MA102" i="75" s="1"/>
  <c r="MC102" i="75" s="1"/>
  <c r="LG119" i="75"/>
  <c r="LK119" i="75" s="1"/>
  <c r="LZ97" i="75"/>
  <c r="MA97" i="75" s="1"/>
  <c r="MC97" i="75" s="1"/>
  <c r="LZ101" i="75"/>
  <c r="MA101" i="75" s="1"/>
  <c r="LZ105" i="75"/>
  <c r="MA105" i="75" s="1"/>
  <c r="MC105" i="75" s="1"/>
  <c r="LH119" i="75"/>
  <c r="LL119" i="75" s="1"/>
  <c r="MH98" i="75"/>
  <c r="MI98" i="75" s="1"/>
  <c r="MG98" i="75"/>
  <c r="MH96" i="75"/>
  <c r="MI96" i="75" s="1"/>
  <c r="MG96" i="75"/>
  <c r="LZ110" i="75"/>
  <c r="MH100" i="75"/>
  <c r="MI100" i="75" s="1"/>
  <c r="MG100" i="75"/>
  <c r="LG116" i="75"/>
  <c r="LK116" i="75" s="1"/>
  <c r="LZ103" i="75"/>
  <c r="MA103" i="75" s="1"/>
  <c r="MH97" i="75"/>
  <c r="MI97" i="75" s="1"/>
  <c r="MG97" i="75"/>
  <c r="LY96" i="75"/>
  <c r="MC96" i="75" s="1"/>
  <c r="LH116" i="75"/>
  <c r="LL116" i="75" s="1"/>
  <c r="LY100" i="75"/>
  <c r="MC100" i="75" s="1"/>
  <c r="LR117" i="75"/>
  <c r="LQ117" i="75"/>
  <c r="LP117" i="75"/>
  <c r="LZ99" i="75"/>
  <c r="MA99" i="75" s="1"/>
  <c r="MG102" i="75"/>
  <c r="MH102" i="75"/>
  <c r="MI102" i="75" s="1"/>
  <c r="LG118" i="75"/>
  <c r="LK118" i="75" s="1"/>
  <c r="MB96" i="75"/>
  <c r="LQ116" i="75"/>
  <c r="LP116" i="75"/>
  <c r="LR116" i="75"/>
  <c r="MB100" i="75"/>
  <c r="MB101" i="75"/>
  <c r="MC101" i="75"/>
  <c r="MH99" i="75"/>
  <c r="MI99" i="75" s="1"/>
  <c r="MG99" i="75"/>
  <c r="MH104" i="75"/>
  <c r="MI104" i="75" s="1"/>
  <c r="MG104" i="75"/>
  <c r="MG101" i="75"/>
  <c r="MH101" i="75"/>
  <c r="MI101" i="75" s="1"/>
  <c r="MB105" i="75"/>
  <c r="LZ104" i="75"/>
  <c r="MA104" i="75" s="1"/>
  <c r="LP118" i="75"/>
  <c r="LR118" i="75"/>
  <c r="LQ118" i="75"/>
  <c r="MH103" i="75"/>
  <c r="MI103" i="75" s="1"/>
  <c r="MG103" i="75"/>
  <c r="LP119" i="75"/>
  <c r="LR119" i="75"/>
  <c r="LQ119" i="75"/>
  <c r="MB97" i="75"/>
  <c r="LZ98" i="75"/>
  <c r="MA98" i="75" s="1"/>
  <c r="MC98" i="75" s="1"/>
  <c r="LG117" i="75"/>
  <c r="LK117" i="75" s="1"/>
  <c r="LY99" i="75"/>
  <c r="MH105" i="75"/>
  <c r="MI105" i="75" s="1"/>
  <c r="MG105" i="75"/>
  <c r="LH118" i="75"/>
  <c r="LL118" i="75" s="1"/>
  <c r="LT21" i="74"/>
  <c r="MG88" i="75"/>
  <c r="MG87" i="75"/>
  <c r="MG90" i="75"/>
  <c r="LX58" i="75"/>
  <c r="MB58" i="75" s="1"/>
  <c r="LX29" i="75"/>
  <c r="MB29" i="75" s="1"/>
  <c r="MF59" i="75"/>
  <c r="MI59" i="75" s="1"/>
  <c r="MF89" i="75"/>
  <c r="MI89" i="75" s="1"/>
  <c r="MG89" i="75"/>
  <c r="LY29" i="75"/>
  <c r="MC29" i="75" s="1"/>
  <c r="MF58" i="75"/>
  <c r="MI58" i="75" s="1"/>
  <c r="MF88" i="75"/>
  <c r="MH88" i="75" s="1"/>
  <c r="MG58" i="75"/>
  <c r="MH58" i="75"/>
  <c r="MF57" i="75"/>
  <c r="MI57" i="75" s="1"/>
  <c r="MF87" i="75"/>
  <c r="MI87" i="75" s="1"/>
  <c r="LY27" i="75"/>
  <c r="MC27" i="75" s="1"/>
  <c r="LX59" i="75"/>
  <c r="MB59" i="75" s="1"/>
  <c r="MF60" i="75"/>
  <c r="MH60" i="75" s="1"/>
  <c r="MF90" i="75"/>
  <c r="MH90" i="75" s="1"/>
  <c r="LY30" i="75"/>
  <c r="MC30" i="75" s="1"/>
  <c r="MG59" i="75"/>
  <c r="MH59" i="75"/>
  <c r="LX28" i="75"/>
  <c r="MB28" i="75" s="1"/>
  <c r="LY28" i="75"/>
  <c r="MC28" i="75" s="1"/>
  <c r="MH57" i="75"/>
  <c r="MG57" i="75"/>
  <c r="LX30" i="75"/>
  <c r="MB30" i="75" s="1"/>
  <c r="MG60" i="75"/>
  <c r="MI60" i="75"/>
  <c r="MB43" i="68"/>
  <c r="MC42" i="68"/>
  <c r="MF77" i="68"/>
  <c r="MB37" i="68"/>
  <c r="MB47" i="68" s="1"/>
  <c r="LU48" i="68" s="1"/>
  <c r="MC37" i="68"/>
  <c r="MA47" i="68"/>
  <c r="MB40" i="68"/>
  <c r="MC40" i="68"/>
  <c r="LR57" i="68"/>
  <c r="ME77" i="68"/>
  <c r="LX21" i="68"/>
  <c r="MG47" i="68"/>
  <c r="ME17" i="68"/>
  <c r="MC21" i="68"/>
  <c r="LU21" i="68"/>
  <c r="MC45" i="68"/>
  <c r="MB45" i="68"/>
  <c r="MD77" i="68"/>
  <c r="LV81" i="68" s="1"/>
  <c r="LW81" i="68" s="1"/>
  <c r="ME40" i="74"/>
  <c r="ME47" i="74" s="1"/>
  <c r="MD47" i="74"/>
  <c r="LV51" i="74" s="1"/>
  <c r="LW51" i="74" s="1"/>
  <c r="MF47" i="74"/>
  <c r="LT51" i="74" s="1"/>
  <c r="MC51" i="74"/>
  <c r="LT81" i="74"/>
  <c r="MB101" i="74" l="1"/>
  <c r="MC101" i="74"/>
  <c r="MG106" i="74"/>
  <c r="LQ117" i="74"/>
  <c r="MB100" i="74"/>
  <c r="MC100" i="74"/>
  <c r="MB97" i="74"/>
  <c r="MC97" i="74"/>
  <c r="MA106" i="74"/>
  <c r="MB105" i="74"/>
  <c r="MC105" i="74"/>
  <c r="MC96" i="74"/>
  <c r="MB96" i="74"/>
  <c r="LY98" i="68"/>
  <c r="LZ99" i="68"/>
  <c r="MA99" i="68" s="1"/>
  <c r="MB99" i="68" s="1"/>
  <c r="LZ96" i="68"/>
  <c r="MA96" i="68" s="1"/>
  <c r="MC96" i="68" s="1"/>
  <c r="LY102" i="68"/>
  <c r="LZ104" i="68"/>
  <c r="MA104" i="68" s="1"/>
  <c r="MC104" i="68" s="1"/>
  <c r="MB100" i="68"/>
  <c r="MC100" i="68"/>
  <c r="MB104" i="68"/>
  <c r="MG100" i="68"/>
  <c r="MH100" i="68"/>
  <c r="MI100" i="68" s="1"/>
  <c r="LP117" i="68"/>
  <c r="LQ117" i="68"/>
  <c r="LG116" i="68"/>
  <c r="LK116" i="68" s="1"/>
  <c r="LH119" i="68"/>
  <c r="LL119" i="68" s="1"/>
  <c r="LP119" i="68"/>
  <c r="LR119" i="68"/>
  <c r="LQ119" i="68"/>
  <c r="MH97" i="68"/>
  <c r="MI97" i="68" s="1"/>
  <c r="MG97" i="68"/>
  <c r="LZ105" i="68"/>
  <c r="MA105" i="68" s="1"/>
  <c r="MH104" i="68"/>
  <c r="MI104" i="68" s="1"/>
  <c r="MG104" i="68"/>
  <c r="LH117" i="68"/>
  <c r="LL117" i="68" s="1"/>
  <c r="LP118" i="68"/>
  <c r="LR118" i="68"/>
  <c r="LP116" i="68"/>
  <c r="LR116" i="68"/>
  <c r="LQ116" i="68"/>
  <c r="LG119" i="68"/>
  <c r="LK119" i="68" s="1"/>
  <c r="LZ103" i="68"/>
  <c r="MA103" i="68" s="1"/>
  <c r="MC103" i="68" s="1"/>
  <c r="MH99" i="68"/>
  <c r="MI99" i="68" s="1"/>
  <c r="MG99" i="68"/>
  <c r="LZ98" i="68"/>
  <c r="MA98" i="68" s="1"/>
  <c r="MG103" i="68"/>
  <c r="MH103" i="68"/>
  <c r="MI103" i="68" s="1"/>
  <c r="LH116" i="68"/>
  <c r="LL116" i="68" s="1"/>
  <c r="MG98" i="68"/>
  <c r="MH98" i="68"/>
  <c r="MI98" i="68" s="1"/>
  <c r="MG102" i="68"/>
  <c r="MH102" i="68"/>
  <c r="MI102" i="68" s="1"/>
  <c r="MB96" i="68"/>
  <c r="MG105" i="68"/>
  <c r="MH105" i="68"/>
  <c r="MI105" i="68" s="1"/>
  <c r="MC101" i="68"/>
  <c r="MB101" i="68"/>
  <c r="MH96" i="68"/>
  <c r="MI96" i="68" s="1"/>
  <c r="LZ110" i="68"/>
  <c r="MG96" i="68"/>
  <c r="MG101" i="68"/>
  <c r="MH101" i="68"/>
  <c r="MI101" i="68" s="1"/>
  <c r="LY105" i="68"/>
  <c r="MC105" i="68" s="1"/>
  <c r="LZ102" i="68"/>
  <c r="MA102" i="68" s="1"/>
  <c r="MC102" i="68" s="1"/>
  <c r="MB102" i="75"/>
  <c r="MB104" i="75"/>
  <c r="MC104" i="75"/>
  <c r="MA106" i="75"/>
  <c r="MB99" i="75"/>
  <c r="MC99" i="75"/>
  <c r="MB103" i="75"/>
  <c r="MC103" i="75"/>
  <c r="MB98" i="75"/>
  <c r="MG106" i="75"/>
  <c r="MC21" i="74"/>
  <c r="LX21" i="74"/>
  <c r="LU21" i="74"/>
  <c r="MH89" i="75"/>
  <c r="MI90" i="75"/>
  <c r="MI88" i="75"/>
  <c r="MH87" i="75"/>
  <c r="MD46" i="68"/>
  <c r="MD41" i="68"/>
  <c r="MD42" i="68"/>
  <c r="MD38" i="68"/>
  <c r="MD44" i="68"/>
  <c r="MD39" i="68"/>
  <c r="MF40" i="68"/>
  <c r="MD37" i="68"/>
  <c r="MD43" i="68"/>
  <c r="MD40" i="68"/>
  <c r="MD45" i="68"/>
  <c r="LV30" i="68"/>
  <c r="LV27" i="68"/>
  <c r="LY21" i="68"/>
  <c r="LV28" i="68"/>
  <c r="LV29" i="68"/>
  <c r="LT81" i="68"/>
  <c r="MC47" i="68"/>
  <c r="LY48" i="68" s="1"/>
  <c r="MB51" i="68"/>
  <c r="MA51" i="68"/>
  <c r="LX81" i="74"/>
  <c r="ME81" i="74"/>
  <c r="MF81" i="74" s="1"/>
  <c r="LU81" i="74"/>
  <c r="LX51" i="74"/>
  <c r="ME51" i="74"/>
  <c r="MF51" i="74" s="1"/>
  <c r="LU51" i="74"/>
  <c r="MC81" i="74"/>
  <c r="MB106" i="74" l="1"/>
  <c r="LU107" i="74" s="1"/>
  <c r="MC106" i="74"/>
  <c r="LY107" i="74" s="1"/>
  <c r="MB110" i="74"/>
  <c r="MA110" i="74"/>
  <c r="MC99" i="68"/>
  <c r="MA106" i="68"/>
  <c r="MB98" i="68"/>
  <c r="MB105" i="68"/>
  <c r="MC98" i="68"/>
  <c r="MC106" i="68" s="1"/>
  <c r="MG106" i="68"/>
  <c r="MB102" i="68"/>
  <c r="MB103" i="68"/>
  <c r="MC106" i="75"/>
  <c r="LY107" i="75" s="1"/>
  <c r="MF102" i="75" s="1"/>
  <c r="MB106" i="75"/>
  <c r="LU107" i="75" s="1"/>
  <c r="MD99" i="75" s="1"/>
  <c r="ME97" i="75"/>
  <c r="ME103" i="75"/>
  <c r="MB110" i="75"/>
  <c r="MA110" i="75"/>
  <c r="MD104" i="75"/>
  <c r="LY21" i="74"/>
  <c r="LV29" i="74"/>
  <c r="LV28" i="74"/>
  <c r="LV30" i="74"/>
  <c r="LV27" i="74"/>
  <c r="LX81" i="68"/>
  <c r="LU81" i="68"/>
  <c r="ME81" i="68"/>
  <c r="MF81" i="68" s="1"/>
  <c r="MC81" i="68"/>
  <c r="ME39" i="68"/>
  <c r="ME44" i="68"/>
  <c r="ME46" i="68"/>
  <c r="ME41" i="68"/>
  <c r="ME38" i="68"/>
  <c r="ME42" i="68"/>
  <c r="ME37" i="68"/>
  <c r="ME43" i="68"/>
  <c r="ME40" i="68"/>
  <c r="ME45" i="68"/>
  <c r="MA28" i="68"/>
  <c r="LX28" i="68"/>
  <c r="MB28" i="68" s="1"/>
  <c r="LY28" i="68"/>
  <c r="MC28" i="68" s="1"/>
  <c r="LW28" i="68"/>
  <c r="MF45" i="68"/>
  <c r="MF38" i="68"/>
  <c r="MF41" i="68"/>
  <c r="MF44" i="68"/>
  <c r="MA27" i="68"/>
  <c r="LW27" i="68"/>
  <c r="MF37" i="68"/>
  <c r="MF39" i="68"/>
  <c r="MA29" i="68"/>
  <c r="LW29" i="68"/>
  <c r="MA30" i="68"/>
  <c r="LY30" i="68"/>
  <c r="MC30" i="68" s="1"/>
  <c r="LW30" i="68"/>
  <c r="MD47" i="68"/>
  <c r="LV51" i="68" s="1"/>
  <c r="LW51" i="68" s="1"/>
  <c r="MF43" i="68"/>
  <c r="MF46" i="68"/>
  <c r="MF42" i="68"/>
  <c r="LV57" i="74"/>
  <c r="LV59" i="74"/>
  <c r="LV58" i="74"/>
  <c r="LV60" i="74"/>
  <c r="LY51" i="74"/>
  <c r="LV87" i="74"/>
  <c r="LV89" i="74"/>
  <c r="LV90" i="74"/>
  <c r="LV88" i="74"/>
  <c r="LY81" i="74"/>
  <c r="MD101" i="74" l="1"/>
  <c r="MD99" i="74"/>
  <c r="MD104" i="74"/>
  <c r="MD102" i="74"/>
  <c r="MD97" i="74"/>
  <c r="MD96" i="74"/>
  <c r="MD98" i="74"/>
  <c r="MD103" i="74"/>
  <c r="MD105" i="74"/>
  <c r="MD100" i="74"/>
  <c r="ME103" i="74"/>
  <c r="MF102" i="74"/>
  <c r="ME97" i="74"/>
  <c r="ME101" i="74"/>
  <c r="MF104" i="74"/>
  <c r="MF101" i="74"/>
  <c r="MF100" i="74"/>
  <c r="ME96" i="74"/>
  <c r="ME98" i="74"/>
  <c r="MF98" i="74"/>
  <c r="ME99" i="74"/>
  <c r="MF105" i="74"/>
  <c r="MF103" i="74"/>
  <c r="ME100" i="74"/>
  <c r="ME104" i="74"/>
  <c r="MF96" i="74"/>
  <c r="MF99" i="74"/>
  <c r="MF97" i="74"/>
  <c r="ME105" i="74"/>
  <c r="ME102" i="74"/>
  <c r="MB106" i="68"/>
  <c r="LU107" i="68" s="1"/>
  <c r="LY107" i="68"/>
  <c r="MD103" i="75"/>
  <c r="MD96" i="75"/>
  <c r="MD98" i="75"/>
  <c r="MD102" i="75"/>
  <c r="ME101" i="75"/>
  <c r="MD105" i="75"/>
  <c r="MD101" i="75"/>
  <c r="MD100" i="75"/>
  <c r="MD97" i="75"/>
  <c r="MF99" i="75"/>
  <c r="MF98" i="75"/>
  <c r="ME96" i="75"/>
  <c r="MF97" i="75"/>
  <c r="ME99" i="75"/>
  <c r="MF101" i="75"/>
  <c r="ME105" i="75"/>
  <c r="MD103" i="68"/>
  <c r="MD101" i="68"/>
  <c r="MD97" i="68"/>
  <c r="MD99" i="68"/>
  <c r="MD104" i="68"/>
  <c r="MD100" i="68"/>
  <c r="MD96" i="68"/>
  <c r="MD105" i="68"/>
  <c r="MD102" i="68"/>
  <c r="MD98" i="68"/>
  <c r="ME101" i="68"/>
  <c r="MF101" i="68"/>
  <c r="MF99" i="68"/>
  <c r="MF97" i="68"/>
  <c r="ME99" i="68"/>
  <c r="ME104" i="68"/>
  <c r="MF104" i="68"/>
  <c r="ME96" i="68"/>
  <c r="ME100" i="68"/>
  <c r="MF100" i="68"/>
  <c r="MF96" i="68"/>
  <c r="ME97" i="68"/>
  <c r="MF98" i="68"/>
  <c r="ME102" i="68"/>
  <c r="ME98" i="68"/>
  <c r="ME105" i="68"/>
  <c r="MF103" i="68"/>
  <c r="MF105" i="68"/>
  <c r="MF102" i="68"/>
  <c r="ME103" i="68"/>
  <c r="MA110" i="68"/>
  <c r="MB110" i="68"/>
  <c r="MF103" i="75"/>
  <c r="MF104" i="75"/>
  <c r="ME100" i="75"/>
  <c r="ME102" i="75"/>
  <c r="ME106" i="75" s="1"/>
  <c r="MF100" i="75"/>
  <c r="ME104" i="75"/>
  <c r="ME98" i="75"/>
  <c r="MF105" i="75"/>
  <c r="MF96" i="75"/>
  <c r="MD106" i="75"/>
  <c r="LV110" i="75" s="1"/>
  <c r="MA28" i="74"/>
  <c r="LW28" i="74"/>
  <c r="LX28" i="74" s="1"/>
  <c r="MB28" i="74" s="1"/>
  <c r="LY28" i="74"/>
  <c r="MC28" i="74" s="1"/>
  <c r="MA29" i="74"/>
  <c r="LW29" i="74"/>
  <c r="LX29" i="74" s="1"/>
  <c r="MB29" i="74" s="1"/>
  <c r="LY29" i="74"/>
  <c r="MC29" i="74" s="1"/>
  <c r="LW27" i="74"/>
  <c r="MA27" i="74"/>
  <c r="LX27" i="74"/>
  <c r="MB27" i="74" s="1"/>
  <c r="LY27" i="74"/>
  <c r="MC27" i="74" s="1"/>
  <c r="MA30" i="74"/>
  <c r="LW30" i="74"/>
  <c r="LX30" i="74" s="1"/>
  <c r="MB30" i="74" s="1"/>
  <c r="LY30" i="74"/>
  <c r="MC30" i="74" s="1"/>
  <c r="LX29" i="68"/>
  <c r="MB29" i="68" s="1"/>
  <c r="LX27" i="68"/>
  <c r="MB27" i="68" s="1"/>
  <c r="ME47" i="68"/>
  <c r="LY29" i="68"/>
  <c r="MC29" i="68" s="1"/>
  <c r="LY27" i="68"/>
  <c r="MC27" i="68" s="1"/>
  <c r="LX30" i="68"/>
  <c r="MB30" i="68" s="1"/>
  <c r="LV87" i="68"/>
  <c r="LY81" i="68"/>
  <c r="LV89" i="68"/>
  <c r="LV90" i="68"/>
  <c r="LV88" i="68"/>
  <c r="MF47" i="68"/>
  <c r="LT51" i="68" s="1"/>
  <c r="MC51" i="68"/>
  <c r="MA90" i="74"/>
  <c r="LY90" i="74"/>
  <c r="MC90" i="74" s="1"/>
  <c r="ME90" i="74"/>
  <c r="LW90" i="74"/>
  <c r="MA60" i="74"/>
  <c r="LY60" i="74"/>
  <c r="MC60" i="74" s="1"/>
  <c r="ME60" i="74"/>
  <c r="LW60" i="74"/>
  <c r="MA58" i="74"/>
  <c r="LX58" i="74"/>
  <c r="MB58" i="74" s="1"/>
  <c r="ME58" i="74"/>
  <c r="LW58" i="74"/>
  <c r="MA87" i="74"/>
  <c r="LW87" i="74"/>
  <c r="LX87" i="74" s="1"/>
  <c r="MB87" i="74" s="1"/>
  <c r="ME87" i="74"/>
  <c r="MA59" i="74"/>
  <c r="ME59" i="74"/>
  <c r="LW59" i="74"/>
  <c r="LY59" i="74" s="1"/>
  <c r="MC59" i="74" s="1"/>
  <c r="MA89" i="74"/>
  <c r="LY89" i="74"/>
  <c r="MC89" i="74" s="1"/>
  <c r="LW89" i="74"/>
  <c r="ME89" i="74"/>
  <c r="MA88" i="74"/>
  <c r="LY88" i="74"/>
  <c r="MC88" i="74" s="1"/>
  <c r="LW88" i="74"/>
  <c r="ME88" i="74"/>
  <c r="MA57" i="74"/>
  <c r="LX57" i="74"/>
  <c r="MB57" i="74" s="1"/>
  <c r="ME57" i="74"/>
  <c r="LW57" i="74"/>
  <c r="MF106" i="74" l="1"/>
  <c r="LT110" i="74" s="1"/>
  <c r="ME106" i="74"/>
  <c r="MD106" i="74"/>
  <c r="LV110" i="74" s="1"/>
  <c r="MF106" i="75"/>
  <c r="LT110" i="75" s="1"/>
  <c r="MD106" i="68"/>
  <c r="LV110" i="68" s="1"/>
  <c r="LW110" i="68" s="1"/>
  <c r="ME106" i="68"/>
  <c r="MF106" i="68"/>
  <c r="LX110" i="75"/>
  <c r="LU110" i="75"/>
  <c r="ME110" i="75"/>
  <c r="MF110" i="75" s="1"/>
  <c r="LW110" i="75"/>
  <c r="MC110" i="75"/>
  <c r="MA89" i="68"/>
  <c r="LW89" i="68"/>
  <c r="MF89" i="68" s="1"/>
  <c r="MH89" i="68" s="1"/>
  <c r="ME89" i="68"/>
  <c r="LX51" i="68"/>
  <c r="ME51" i="68"/>
  <c r="MF51" i="68" s="1"/>
  <c r="LU51" i="68"/>
  <c r="MA90" i="68"/>
  <c r="LW90" i="68"/>
  <c r="MF90" i="68" s="1"/>
  <c r="MH90" i="68" s="1"/>
  <c r="ME90" i="68"/>
  <c r="MA88" i="68"/>
  <c r="LY88" i="68"/>
  <c r="MC88" i="68" s="1"/>
  <c r="LW88" i="68"/>
  <c r="MF88" i="68" s="1"/>
  <c r="ME88" i="68"/>
  <c r="MA87" i="68"/>
  <c r="LX87" i="68"/>
  <c r="MB87" i="68" s="1"/>
  <c r="LW87" i="68"/>
  <c r="ME87" i="68"/>
  <c r="LY57" i="74"/>
  <c r="MC57" i="74" s="1"/>
  <c r="MF57" i="74"/>
  <c r="MH57" i="74" s="1"/>
  <c r="MG88" i="74"/>
  <c r="MG89" i="74"/>
  <c r="LX59" i="74"/>
  <c r="MB59" i="74" s="1"/>
  <c r="MF59" i="74"/>
  <c r="MH59" i="74" s="1"/>
  <c r="MG87" i="74"/>
  <c r="MG57" i="74"/>
  <c r="MI57" i="74"/>
  <c r="LX88" i="74"/>
  <c r="MB88" i="74" s="1"/>
  <c r="MF88" i="74"/>
  <c r="MH88" i="74" s="1"/>
  <c r="LX89" i="74"/>
  <c r="MB89" i="74" s="1"/>
  <c r="MF89" i="74"/>
  <c r="MI89" i="74" s="1"/>
  <c r="MG59" i="74"/>
  <c r="LY87" i="74"/>
  <c r="MC87" i="74" s="1"/>
  <c r="MF87" i="74"/>
  <c r="MH87" i="74" s="1"/>
  <c r="LY58" i="74"/>
  <c r="MC58" i="74" s="1"/>
  <c r="MF58" i="74"/>
  <c r="MI58" i="74" s="1"/>
  <c r="LX60" i="74"/>
  <c r="MB60" i="74" s="1"/>
  <c r="MF60" i="74"/>
  <c r="MI60" i="74" s="1"/>
  <c r="LX90" i="74"/>
  <c r="MB90" i="74" s="1"/>
  <c r="MF90" i="74"/>
  <c r="MI90" i="74" s="1"/>
  <c r="MG90" i="74"/>
  <c r="MG58" i="74"/>
  <c r="MH58" i="74"/>
  <c r="MG60" i="74"/>
  <c r="LX110" i="74" l="1"/>
  <c r="LU110" i="74"/>
  <c r="ME110" i="74"/>
  <c r="MF110" i="74" s="1"/>
  <c r="LW110" i="74"/>
  <c r="MC110" i="74"/>
  <c r="LT110" i="68"/>
  <c r="LV119" i="75"/>
  <c r="LV116" i="75"/>
  <c r="LV118" i="75"/>
  <c r="LV117" i="75"/>
  <c r="LY110" i="75"/>
  <c r="MH60" i="74"/>
  <c r="MH90" i="74"/>
  <c r="MG87" i="68"/>
  <c r="MG88" i="68"/>
  <c r="MH88" i="68"/>
  <c r="MI88" i="68"/>
  <c r="LX88" i="68"/>
  <c r="MB88" i="68" s="1"/>
  <c r="LY90" i="68"/>
  <c r="MC90" i="68" s="1"/>
  <c r="LY89" i="68"/>
  <c r="MC89" i="68" s="1"/>
  <c r="LY87" i="68"/>
  <c r="MC87" i="68" s="1"/>
  <c r="MF87" i="68"/>
  <c r="MH87" i="68" s="1"/>
  <c r="MG90" i="68"/>
  <c r="MI90" i="68"/>
  <c r="LX90" i="68"/>
  <c r="MB90" i="68" s="1"/>
  <c r="MG89" i="68"/>
  <c r="MI89" i="68"/>
  <c r="LX89" i="68"/>
  <c r="MB89" i="68" s="1"/>
  <c r="LV58" i="68"/>
  <c r="LV57" i="68"/>
  <c r="LY51" i="68"/>
  <c r="LV60" i="68"/>
  <c r="LV59" i="68"/>
  <c r="MI59" i="74"/>
  <c r="MI88" i="74"/>
  <c r="MI87" i="74"/>
  <c r="MH89" i="74"/>
  <c r="LY110" i="74" l="1"/>
  <c r="LV119" i="74"/>
  <c r="LV116" i="74"/>
  <c r="LV118" i="74"/>
  <c r="LV117" i="74"/>
  <c r="MC110" i="68"/>
  <c r="ME110" i="68"/>
  <c r="MF110" i="68" s="1"/>
  <c r="LX110" i="68"/>
  <c r="LU110" i="68"/>
  <c r="MA117" i="75"/>
  <c r="LW117" i="75"/>
  <c r="MF117" i="75" s="1"/>
  <c r="MI117" i="75" s="1"/>
  <c r="ME117" i="75"/>
  <c r="ME116" i="75"/>
  <c r="LW116" i="75"/>
  <c r="MF116" i="75" s="1"/>
  <c r="MH116" i="75" s="1"/>
  <c r="MA116" i="75"/>
  <c r="LW118" i="75"/>
  <c r="MF118" i="75" s="1"/>
  <c r="ME118" i="75"/>
  <c r="MA118" i="75"/>
  <c r="MA119" i="75"/>
  <c r="ME119" i="75"/>
  <c r="LW119" i="75"/>
  <c r="LY119" i="75" s="1"/>
  <c r="MC119" i="75" s="1"/>
  <c r="MA60" i="68"/>
  <c r="LW60" i="68"/>
  <c r="MF60" i="68" s="1"/>
  <c r="MI60" i="68" s="1"/>
  <c r="ME60" i="68"/>
  <c r="MA59" i="68"/>
  <c r="LW59" i="68"/>
  <c r="LX59" i="68" s="1"/>
  <c r="MB59" i="68" s="1"/>
  <c r="ME59" i="68"/>
  <c r="MA58" i="68"/>
  <c r="LW58" i="68"/>
  <c r="LX58" i="68" s="1"/>
  <c r="MB58" i="68" s="1"/>
  <c r="ME58" i="68"/>
  <c r="MA57" i="68"/>
  <c r="LX57" i="68"/>
  <c r="MB57" i="68" s="1"/>
  <c r="LY57" i="68"/>
  <c r="MC57" i="68" s="1"/>
  <c r="LW57" i="68"/>
  <c r="MF57" i="68" s="1"/>
  <c r="ME57" i="68"/>
  <c r="MI87" i="68"/>
  <c r="LY117" i="74" l="1"/>
  <c r="MC117" i="74" s="1"/>
  <c r="LW118" i="74"/>
  <c r="ME118" i="74"/>
  <c r="MG118" i="74" s="1"/>
  <c r="MA118" i="74"/>
  <c r="LX117" i="74"/>
  <c r="MB117" i="74" s="1"/>
  <c r="MA116" i="74"/>
  <c r="LW116" i="74"/>
  <c r="ME116" i="74"/>
  <c r="MG116" i="74" s="1"/>
  <c r="LX116" i="74"/>
  <c r="MB116" i="74" s="1"/>
  <c r="LW119" i="74"/>
  <c r="ME119" i="74"/>
  <c r="MG119" i="74" s="1"/>
  <c r="MA119" i="74"/>
  <c r="MA117" i="74"/>
  <c r="LW117" i="74"/>
  <c r="MF117" i="74" s="1"/>
  <c r="ME117" i="74"/>
  <c r="MG117" i="74" s="1"/>
  <c r="LY118" i="75"/>
  <c r="MC118" i="75" s="1"/>
  <c r="LY117" i="75"/>
  <c r="MC117" i="75" s="1"/>
  <c r="LV117" i="68"/>
  <c r="LV119" i="68"/>
  <c r="LV116" i="68"/>
  <c r="LV118" i="68"/>
  <c r="LY110" i="68"/>
  <c r="LX118" i="75"/>
  <c r="MB118" i="75" s="1"/>
  <c r="LX117" i="75"/>
  <c r="MB117" i="75" s="1"/>
  <c r="MH117" i="74"/>
  <c r="MI117" i="74"/>
  <c r="LX119" i="75"/>
  <c r="MB119" i="75" s="1"/>
  <c r="MF119" i="75"/>
  <c r="MH119" i="75" s="1"/>
  <c r="MI118" i="75"/>
  <c r="MH118" i="75"/>
  <c r="MG118" i="75"/>
  <c r="LX116" i="75"/>
  <c r="MB116" i="75" s="1"/>
  <c r="MG116" i="75"/>
  <c r="MI116" i="75"/>
  <c r="MG119" i="75"/>
  <c r="MI119" i="75"/>
  <c r="LY116" i="75"/>
  <c r="MC116" i="75" s="1"/>
  <c r="MG117" i="75"/>
  <c r="MH117" i="75"/>
  <c r="LY60" i="68"/>
  <c r="MC60" i="68" s="1"/>
  <c r="LY58" i="68"/>
  <c r="MC58" i="68" s="1"/>
  <c r="MF58" i="68"/>
  <c r="MI58" i="68" s="1"/>
  <c r="MI57" i="68"/>
  <c r="MH57" i="68"/>
  <c r="MG57" i="68"/>
  <c r="LX60" i="68"/>
  <c r="MB60" i="68" s="1"/>
  <c r="LY59" i="68"/>
  <c r="MC59" i="68" s="1"/>
  <c r="MF59" i="68"/>
  <c r="MI59" i="68" s="1"/>
  <c r="MG58" i="68"/>
  <c r="MH58" i="68"/>
  <c r="MG59" i="68"/>
  <c r="MH59" i="68"/>
  <c r="MH60" i="68"/>
  <c r="MG60" i="68"/>
  <c r="MF116" i="74" l="1"/>
  <c r="LY116" i="74"/>
  <c r="MC116" i="74" s="1"/>
  <c r="MF119" i="74"/>
  <c r="MH119" i="74" s="1"/>
  <c r="LY119" i="74"/>
  <c r="MC119" i="74" s="1"/>
  <c r="LX119" i="74"/>
  <c r="MB119" i="74" s="1"/>
  <c r="MF118" i="74"/>
  <c r="LX118" i="74"/>
  <c r="MB118" i="74" s="1"/>
  <c r="LY118" i="74"/>
  <c r="MC118" i="74" s="1"/>
  <c r="ME116" i="68"/>
  <c r="MA116" i="68"/>
  <c r="LW116" i="68"/>
  <c r="LW119" i="68"/>
  <c r="ME119" i="68"/>
  <c r="MA119" i="68"/>
  <c r="LW117" i="68"/>
  <c r="MA117" i="68"/>
  <c r="ME117" i="68"/>
  <c r="MA118" i="68"/>
  <c r="LW118" i="68"/>
  <c r="ME118" i="68"/>
  <c r="MH118" i="74" l="1"/>
  <c r="MI118" i="74"/>
  <c r="MI119" i="74"/>
  <c r="MH116" i="74"/>
  <c r="MI116" i="74"/>
  <c r="MG118" i="68"/>
  <c r="MG117" i="68"/>
  <c r="LY116" i="68"/>
  <c r="MC116" i="68" s="1"/>
  <c r="MF116" i="68"/>
  <c r="LY118" i="68"/>
  <c r="MC118" i="68" s="1"/>
  <c r="MF118" i="68"/>
  <c r="MI118" i="68" s="1"/>
  <c r="MG119" i="68"/>
  <c r="LX117" i="68"/>
  <c r="MB117" i="68" s="1"/>
  <c r="MF117" i="68"/>
  <c r="MI117" i="68" s="1"/>
  <c r="LY119" i="68"/>
  <c r="MC119" i="68" s="1"/>
  <c r="MF119" i="68"/>
  <c r="MI119" i="68" s="1"/>
  <c r="MI116" i="68"/>
  <c r="MG116" i="68"/>
  <c r="MH116" i="68"/>
  <c r="LX118" i="68"/>
  <c r="MB118" i="68" s="1"/>
  <c r="LY117" i="68"/>
  <c r="MC117" i="68" s="1"/>
  <c r="LX119" i="68"/>
  <c r="MB119" i="68" s="1"/>
  <c r="LX116" i="68"/>
  <c r="MB116" i="68" s="1"/>
  <c r="MH119" i="68" l="1"/>
  <c r="MH118" i="68"/>
  <c r="MH117" i="68"/>
</calcChain>
</file>

<file path=xl/sharedStrings.xml><?xml version="1.0" encoding="utf-8"?>
<sst xmlns="http://schemas.openxmlformats.org/spreadsheetml/2006/main" count="13886" uniqueCount="147">
  <si>
    <t>Upper</t>
    <phoneticPr fontId="1" type="noConversion"/>
  </si>
  <si>
    <t>Lower</t>
    <phoneticPr fontId="1" type="noConversion"/>
  </si>
  <si>
    <t>β</t>
    <phoneticPr fontId="1" type="noConversion"/>
  </si>
  <si>
    <t>α</t>
    <phoneticPr fontId="1" type="noConversion"/>
  </si>
  <si>
    <t>-</t>
    <phoneticPr fontId="1" type="noConversion"/>
  </si>
  <si>
    <t>π</t>
    <phoneticPr fontId="1" type="noConversion"/>
  </si>
  <si>
    <t>g</t>
    <phoneticPr fontId="1" type="noConversion"/>
  </si>
  <si>
    <t>x</t>
    <phoneticPr fontId="1" type="noConversion"/>
  </si>
  <si>
    <t>r</t>
    <phoneticPr fontId="1" type="noConversion"/>
  </si>
  <si>
    <t>n</t>
    <phoneticPr fontId="1" type="noConversion"/>
  </si>
  <si>
    <t>y</t>
    <phoneticPr fontId="1" type="noConversion"/>
  </si>
  <si>
    <t>w</t>
    <phoneticPr fontId="1" type="noConversion"/>
  </si>
  <si>
    <t>P</t>
    <phoneticPr fontId="1" type="noConversion"/>
  </si>
  <si>
    <t>Y</t>
    <phoneticPr fontId="1" type="noConversion"/>
  </si>
  <si>
    <t>z</t>
    <phoneticPr fontId="1" type="noConversion"/>
  </si>
  <si>
    <t>Empirical data</t>
    <phoneticPr fontId="1" type="noConversion"/>
  </si>
  <si>
    <t>h</t>
    <phoneticPr fontId="1" type="noConversion"/>
  </si>
  <si>
    <t xml:space="preserve">95%CL </t>
    <phoneticPr fontId="1" type="noConversion"/>
  </si>
  <si>
    <t>d.f.</t>
    <phoneticPr fontId="1" type="noConversion"/>
  </si>
  <si>
    <t>Mean</t>
    <phoneticPr fontId="1" type="noConversion"/>
  </si>
  <si>
    <t>Sum</t>
    <phoneticPr fontId="1" type="noConversion"/>
  </si>
  <si>
    <t>Provisional regression line:</t>
    <phoneticPr fontId="1" type="noConversion"/>
  </si>
  <si>
    <t>C</t>
    <phoneticPr fontId="1" type="noConversion"/>
  </si>
  <si>
    <t>Residual</t>
    <phoneticPr fontId="1" type="noConversion"/>
  </si>
  <si>
    <t>Rotenone</t>
  </si>
  <si>
    <t>vs</t>
    <phoneticPr fontId="1" type="noConversion"/>
  </si>
  <si>
    <t>Samlpe 1:</t>
    <phoneticPr fontId="1" type="noConversion"/>
  </si>
  <si>
    <t>Samlpe 2:</t>
    <phoneticPr fontId="1" type="noConversion"/>
  </si>
  <si>
    <t>Samlpe 3:</t>
    <phoneticPr fontId="1" type="noConversion"/>
  </si>
  <si>
    <t>Samlpe 4:</t>
    <phoneticPr fontId="1" type="noConversion"/>
  </si>
  <si>
    <t>Std. Res</t>
    <phoneticPr fontId="1" type="noConversion"/>
  </si>
  <si>
    <t>dose</t>
    <phoneticPr fontId="1" type="noConversion"/>
  </si>
  <si>
    <t>nw</t>
    <phoneticPr fontId="1" type="noConversion"/>
  </si>
  <si>
    <t>nwx</t>
    <phoneticPr fontId="1" type="noConversion"/>
  </si>
  <si>
    <r>
      <t>p</t>
    </r>
    <r>
      <rPr>
        <b/>
        <sz val="11"/>
        <color theme="0"/>
        <rFont val="Times New Roman"/>
        <family val="1"/>
      </rPr>
      <t>*</t>
    </r>
    <phoneticPr fontId="1" type="noConversion"/>
  </si>
  <si>
    <r>
      <t>p</t>
    </r>
    <r>
      <rPr>
        <b/>
        <vertAlign val="subscript"/>
        <sz val="11"/>
        <color theme="0"/>
        <rFont val="Times New Roman"/>
        <family val="1"/>
      </rPr>
      <t>0</t>
    </r>
    <phoneticPr fontId="1" type="noConversion"/>
  </si>
  <si>
    <r>
      <t>y</t>
    </r>
    <r>
      <rPr>
        <b/>
        <vertAlign val="subscript"/>
        <sz val="11"/>
        <color theme="0"/>
        <rFont val="Times New Roman"/>
        <family val="1"/>
      </rPr>
      <t>0</t>
    </r>
    <phoneticPr fontId="1" type="noConversion"/>
  </si>
  <si>
    <r>
      <t>nw</t>
    </r>
    <r>
      <rPr>
        <sz val="9"/>
        <color theme="0"/>
        <rFont val="Times New Roman"/>
        <family val="1"/>
      </rPr>
      <t>(</t>
    </r>
    <r>
      <rPr>
        <i/>
        <sz val="9"/>
        <color theme="0"/>
        <rFont val="Times New Roman"/>
        <family val="1"/>
      </rPr>
      <t>x</t>
    </r>
    <r>
      <rPr>
        <sz val="9"/>
        <color theme="0"/>
        <rFont val="Times New Roman"/>
        <family val="1"/>
      </rPr>
      <t>-</t>
    </r>
    <r>
      <rPr>
        <sz val="9"/>
        <color theme="0"/>
        <rFont val="Symbol"/>
        <family val="1"/>
        <charset val="2"/>
      </rPr>
      <t>`</t>
    </r>
    <r>
      <rPr>
        <i/>
        <sz val="9"/>
        <color theme="0"/>
        <rFont val="Times New Roman"/>
        <family val="1"/>
      </rPr>
      <t>x</t>
    </r>
    <r>
      <rPr>
        <sz val="9"/>
        <color theme="0"/>
        <rFont val="Times New Roman"/>
        <family val="1"/>
      </rPr>
      <t>)</t>
    </r>
    <r>
      <rPr>
        <vertAlign val="superscript"/>
        <sz val="9"/>
        <color theme="0"/>
        <rFont val="Times New Roman"/>
        <family val="1"/>
      </rPr>
      <t>2</t>
    </r>
    <phoneticPr fontId="1" type="noConversion"/>
  </si>
  <si>
    <r>
      <t>nw</t>
    </r>
    <r>
      <rPr>
        <sz val="9"/>
        <color theme="0"/>
        <rFont val="Times New Roman"/>
        <family val="1"/>
      </rPr>
      <t>(</t>
    </r>
    <r>
      <rPr>
        <i/>
        <sz val="9"/>
        <color theme="0"/>
        <rFont val="Times New Roman"/>
        <family val="1"/>
      </rPr>
      <t>y-ȳ</t>
    </r>
    <r>
      <rPr>
        <sz val="9"/>
        <color theme="0"/>
        <rFont val="Times New Roman"/>
        <family val="1"/>
      </rPr>
      <t>)</t>
    </r>
    <r>
      <rPr>
        <vertAlign val="superscript"/>
        <sz val="9"/>
        <color theme="0"/>
        <rFont val="Times New Roman"/>
        <family val="1"/>
      </rPr>
      <t>2</t>
    </r>
    <phoneticPr fontId="1" type="noConversion"/>
  </si>
  <si>
    <r>
      <t>nw</t>
    </r>
    <r>
      <rPr>
        <sz val="9"/>
        <color theme="0"/>
        <rFont val="Times New Roman"/>
        <family val="1"/>
      </rPr>
      <t>(</t>
    </r>
    <r>
      <rPr>
        <i/>
        <sz val="9"/>
        <color theme="0"/>
        <rFont val="Times New Roman"/>
        <family val="1"/>
      </rPr>
      <t>x-</t>
    </r>
    <r>
      <rPr>
        <sz val="9"/>
        <color theme="0"/>
        <rFont val="Symbol"/>
        <family val="1"/>
        <charset val="2"/>
      </rPr>
      <t>`</t>
    </r>
    <r>
      <rPr>
        <i/>
        <sz val="9"/>
        <color theme="0"/>
        <rFont val="Times New Roman"/>
        <family val="1"/>
      </rPr>
      <t>x</t>
    </r>
    <r>
      <rPr>
        <sz val="9"/>
        <color theme="0"/>
        <rFont val="Times New Roman"/>
        <family val="1"/>
      </rPr>
      <t>)(</t>
    </r>
    <r>
      <rPr>
        <i/>
        <sz val="9"/>
        <color theme="0"/>
        <rFont val="Times New Roman"/>
        <family val="1"/>
      </rPr>
      <t>y</t>
    </r>
    <r>
      <rPr>
        <sz val="9"/>
        <color theme="0"/>
        <rFont val="Times New Roman"/>
        <family val="1"/>
      </rPr>
      <t>-</t>
    </r>
    <r>
      <rPr>
        <i/>
        <sz val="9"/>
        <color theme="0"/>
        <rFont val="Times New Roman"/>
        <family val="1"/>
      </rPr>
      <t>ȳ</t>
    </r>
    <r>
      <rPr>
        <sz val="9"/>
        <color theme="0"/>
        <rFont val="Times New Roman"/>
        <family val="1"/>
      </rPr>
      <t>)</t>
    </r>
    <phoneticPr fontId="1" type="noConversion"/>
  </si>
  <si>
    <r>
      <t xml:space="preserve">z </t>
    </r>
    <r>
      <rPr>
        <sz val="10"/>
        <color theme="0"/>
        <rFont val="Times New Roman"/>
        <family val="1"/>
      </rPr>
      <t>for</t>
    </r>
    <r>
      <rPr>
        <i/>
        <sz val="10"/>
        <color theme="0"/>
        <rFont val="Times New Roman"/>
        <family val="1"/>
      </rPr>
      <t xml:space="preserve"> β</t>
    </r>
    <phoneticPr fontId="1" type="noConversion"/>
  </si>
  <si>
    <r>
      <t xml:space="preserve">z </t>
    </r>
    <r>
      <rPr>
        <sz val="10"/>
        <color theme="0"/>
        <rFont val="Times New Roman"/>
        <family val="1"/>
      </rPr>
      <t>for</t>
    </r>
    <r>
      <rPr>
        <i/>
        <sz val="10"/>
        <color theme="0"/>
        <rFont val="Times New Roman"/>
        <family val="1"/>
      </rPr>
      <t xml:space="preserve"> </t>
    </r>
    <r>
      <rPr>
        <i/>
        <sz val="10"/>
        <color theme="0"/>
        <rFont val="Arial"/>
        <family val="2"/>
      </rPr>
      <t>α</t>
    </r>
    <phoneticPr fontId="1" type="noConversion"/>
  </si>
  <si>
    <r>
      <rPr>
        <i/>
        <sz val="9"/>
        <color theme="0"/>
        <rFont val="Times New Roman"/>
        <family val="1"/>
      </rPr>
      <t xml:space="preserve">p </t>
    </r>
    <r>
      <rPr>
        <sz val="9"/>
        <color theme="0"/>
        <rFont val="Times New Roman"/>
        <family val="1"/>
      </rPr>
      <t xml:space="preserve">for </t>
    </r>
    <r>
      <rPr>
        <i/>
        <sz val="9"/>
        <color theme="0"/>
        <rFont val="Times New Roman"/>
        <family val="1"/>
      </rPr>
      <t>χ</t>
    </r>
    <r>
      <rPr>
        <vertAlign val="superscript"/>
        <sz val="9"/>
        <color theme="0"/>
        <rFont val="Times New Roman"/>
        <family val="1"/>
      </rPr>
      <t>2</t>
    </r>
    <phoneticPr fontId="1" type="noConversion"/>
  </si>
  <si>
    <r>
      <rPr>
        <i/>
        <sz val="10"/>
        <color theme="0"/>
        <rFont val="Times New Roman"/>
        <family val="1"/>
      </rPr>
      <t>σ</t>
    </r>
    <r>
      <rPr>
        <sz val="10"/>
        <color theme="0"/>
        <rFont val="Times New Roman"/>
        <family val="1"/>
      </rPr>
      <t>(</t>
    </r>
    <r>
      <rPr>
        <i/>
        <sz val="10"/>
        <color theme="0"/>
        <rFont val="Times New Roman"/>
        <family val="1"/>
      </rPr>
      <t>β</t>
    </r>
    <r>
      <rPr>
        <sz val="10"/>
        <color theme="0"/>
        <rFont val="Times New Roman"/>
        <family val="1"/>
      </rPr>
      <t>)</t>
    </r>
    <phoneticPr fontId="1" type="noConversion"/>
  </si>
  <si>
    <r>
      <rPr>
        <i/>
        <sz val="10"/>
        <color theme="0"/>
        <rFont val="Times New Roman"/>
        <family val="1"/>
      </rPr>
      <t>σ</t>
    </r>
    <r>
      <rPr>
        <sz val="10"/>
        <color theme="0"/>
        <rFont val="Times New Roman"/>
        <family val="1"/>
      </rPr>
      <t>(</t>
    </r>
    <r>
      <rPr>
        <i/>
        <sz val="10"/>
        <color theme="0"/>
        <rFont val="Arial"/>
        <family val="2"/>
      </rPr>
      <t>α</t>
    </r>
    <r>
      <rPr>
        <sz val="10"/>
        <color theme="0"/>
        <rFont val="Times New Roman"/>
        <family val="1"/>
      </rPr>
      <t>)</t>
    </r>
    <phoneticPr fontId="1" type="noConversion"/>
  </si>
  <si>
    <r>
      <t xml:space="preserve">of 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1</t>
    </r>
    <phoneticPr fontId="1" type="noConversion"/>
  </si>
  <si>
    <r>
      <t>of LD</t>
    </r>
    <r>
      <rPr>
        <vertAlign val="subscript"/>
        <sz val="9"/>
        <color theme="0"/>
        <rFont val="Arial"/>
        <family val="2"/>
      </rPr>
      <t>π1</t>
    </r>
    <phoneticPr fontId="1" type="noConversion"/>
  </si>
  <si>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1</t>
    </r>
    <phoneticPr fontId="1" type="noConversion"/>
  </si>
  <si>
    <r>
      <t>σ(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>)</t>
    </r>
    <phoneticPr fontId="1" type="noConversion"/>
  </si>
  <si>
    <r>
      <t>LD</t>
    </r>
    <r>
      <rPr>
        <vertAlign val="subscript"/>
        <sz val="9"/>
        <color theme="0"/>
        <rFont val="Arial"/>
        <family val="2"/>
      </rPr>
      <t>π1</t>
    </r>
    <phoneticPr fontId="1" type="noConversion"/>
  </si>
  <si>
    <t>F</t>
    <phoneticPr fontId="1" type="noConversion"/>
  </si>
  <si>
    <r>
      <rPr>
        <i/>
        <sz val="9"/>
        <color theme="0"/>
        <rFont val="Arial"/>
        <family val="2"/>
      </rPr>
      <t>β</t>
    </r>
    <r>
      <rPr>
        <vertAlign val="subscript"/>
        <sz val="9"/>
        <color theme="0"/>
        <rFont val="Arial"/>
        <family val="2"/>
      </rPr>
      <t>0</t>
    </r>
    <phoneticPr fontId="1" type="noConversion"/>
  </si>
  <si>
    <r>
      <rPr>
        <i/>
        <sz val="9"/>
        <color theme="0"/>
        <rFont val="Arial"/>
        <family val="2"/>
      </rPr>
      <t>α</t>
    </r>
    <r>
      <rPr>
        <vertAlign val="subscript"/>
        <sz val="9"/>
        <color theme="0"/>
        <rFont val="Arial"/>
        <family val="2"/>
      </rPr>
      <t>0</t>
    </r>
    <phoneticPr fontId="1" type="noConversion"/>
  </si>
  <si>
    <r>
      <rPr>
        <i/>
        <sz val="9"/>
        <color theme="0"/>
        <rFont val="Arial"/>
        <family val="2"/>
      </rPr>
      <t>R</t>
    </r>
    <r>
      <rPr>
        <vertAlign val="superscript"/>
        <sz val="9"/>
        <color theme="0"/>
        <rFont val="Arial"/>
        <family val="2"/>
      </rPr>
      <t>2</t>
    </r>
    <phoneticPr fontId="1" type="noConversion"/>
  </si>
  <si>
    <r>
      <t>d.f.</t>
    </r>
    <r>
      <rPr>
        <i/>
        <vertAlign val="subscript"/>
        <sz val="10"/>
        <color theme="0"/>
        <rFont val="Times New Roman"/>
        <family val="1"/>
      </rPr>
      <t>Res</t>
    </r>
    <phoneticPr fontId="1" type="noConversion"/>
  </si>
  <si>
    <r>
      <t>p</t>
    </r>
    <r>
      <rPr>
        <sz val="9"/>
        <color theme="0"/>
        <rFont val="Arial"/>
        <family val="2"/>
      </rPr>
      <t xml:space="preserve"> </t>
    </r>
    <r>
      <rPr>
        <i/>
        <sz val="9"/>
        <color theme="0"/>
        <rFont val="Arial"/>
        <family val="2"/>
      </rPr>
      <t>for F</t>
    </r>
    <phoneticPr fontId="1" type="noConversion"/>
  </si>
  <si>
    <r>
      <t xml:space="preserve">of 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2</t>
    </r>
    <phoneticPr fontId="1" type="noConversion"/>
  </si>
  <si>
    <r>
      <t>of LD</t>
    </r>
    <r>
      <rPr>
        <vertAlign val="subscript"/>
        <sz val="9"/>
        <color theme="0"/>
        <rFont val="Arial"/>
        <family val="2"/>
      </rPr>
      <t>π2</t>
    </r>
    <phoneticPr fontId="1" type="noConversion"/>
  </si>
  <si>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2</t>
    </r>
    <phoneticPr fontId="1" type="noConversion"/>
  </si>
  <si>
    <r>
      <t>σ(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>)</t>
    </r>
    <phoneticPr fontId="1" type="noConversion"/>
  </si>
  <si>
    <r>
      <t>LD</t>
    </r>
    <r>
      <rPr>
        <vertAlign val="subscript"/>
        <sz val="9"/>
        <color theme="0"/>
        <rFont val="Arial"/>
        <family val="2"/>
      </rPr>
      <t>π2</t>
    </r>
    <phoneticPr fontId="1" type="noConversion"/>
  </si>
  <si>
    <r>
      <t>of LD</t>
    </r>
    <r>
      <rPr>
        <vertAlign val="subscript"/>
        <sz val="9"/>
        <color theme="0"/>
        <rFont val="Arial"/>
        <family val="2"/>
      </rPr>
      <t>π3</t>
    </r>
    <phoneticPr fontId="1" type="noConversion"/>
  </si>
  <si>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3</t>
    </r>
    <phoneticPr fontId="1" type="noConversion"/>
  </si>
  <si>
    <r>
      <t>σ(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>)</t>
    </r>
    <phoneticPr fontId="1" type="noConversion"/>
  </si>
  <si>
    <r>
      <t>LD</t>
    </r>
    <r>
      <rPr>
        <vertAlign val="subscript"/>
        <sz val="9"/>
        <color theme="0"/>
        <rFont val="Arial"/>
        <family val="2"/>
      </rPr>
      <t>π3</t>
    </r>
    <phoneticPr fontId="1" type="noConversion"/>
  </si>
  <si>
    <r>
      <t xml:space="preserve">of 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4</t>
    </r>
    <phoneticPr fontId="1" type="noConversion"/>
  </si>
  <si>
    <r>
      <t>of LD</t>
    </r>
    <r>
      <rPr>
        <vertAlign val="subscript"/>
        <sz val="9"/>
        <color theme="0"/>
        <rFont val="Arial"/>
        <family val="2"/>
      </rPr>
      <t>π4</t>
    </r>
    <phoneticPr fontId="1" type="noConversion"/>
  </si>
  <si>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4</t>
    </r>
    <phoneticPr fontId="1" type="noConversion"/>
  </si>
  <si>
    <r>
      <t>σ(</t>
    </r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>)</t>
    </r>
    <phoneticPr fontId="1" type="noConversion"/>
  </si>
  <si>
    <r>
      <rPr>
        <i/>
        <sz val="8"/>
        <color theme="0"/>
        <rFont val="Arial"/>
        <family val="2"/>
      </rPr>
      <t xml:space="preserve">z </t>
    </r>
    <r>
      <rPr>
        <sz val="8"/>
        <color theme="0"/>
        <rFont val="Arial"/>
        <family val="2"/>
      </rPr>
      <t xml:space="preserve">of </t>
    </r>
    <r>
      <rPr>
        <i/>
        <sz val="8"/>
        <color theme="0"/>
        <rFont val="Arial"/>
        <family val="2"/>
      </rPr>
      <t>b</t>
    </r>
    <r>
      <rPr>
        <vertAlign val="subscript"/>
        <sz val="8"/>
        <color theme="0"/>
        <rFont val="Arial"/>
        <family val="2"/>
      </rPr>
      <t>12</t>
    </r>
  </si>
  <si>
    <r>
      <t>of ratio</t>
    </r>
    <r>
      <rPr>
        <vertAlign val="subscript"/>
        <sz val="9"/>
        <color theme="0"/>
        <rFont val="Arial"/>
        <family val="2"/>
      </rPr>
      <t>12</t>
    </r>
    <phoneticPr fontId="1" type="noConversion"/>
  </si>
  <si>
    <r>
      <t>θ</t>
    </r>
    <r>
      <rPr>
        <vertAlign val="subscript"/>
        <sz val="9"/>
        <color theme="0"/>
        <rFont val="Arial"/>
        <family val="2"/>
      </rPr>
      <t>12</t>
    </r>
    <phoneticPr fontId="1" type="noConversion"/>
  </si>
  <si>
    <r>
      <t>σ(θ</t>
    </r>
    <r>
      <rPr>
        <vertAlign val="subscript"/>
        <sz val="9"/>
        <color theme="0"/>
        <rFont val="Arial"/>
        <family val="2"/>
      </rPr>
      <t>12</t>
    </r>
    <r>
      <rPr>
        <sz val="9"/>
        <color theme="0"/>
        <rFont val="Arial"/>
        <family val="2"/>
      </rPr>
      <t>)</t>
    </r>
    <phoneticPr fontId="1" type="noConversion"/>
  </si>
  <si>
    <r>
      <t>Ratio</t>
    </r>
    <r>
      <rPr>
        <vertAlign val="subscript"/>
        <sz val="9"/>
        <color theme="0"/>
        <rFont val="Arial"/>
        <family val="2"/>
      </rPr>
      <t>12</t>
    </r>
    <phoneticPr fontId="1" type="noConversion"/>
  </si>
  <si>
    <r>
      <t>of ratio</t>
    </r>
    <r>
      <rPr>
        <vertAlign val="subscript"/>
        <sz val="9"/>
        <color theme="0"/>
        <rFont val="Arial"/>
        <family val="2"/>
      </rPr>
      <t>13</t>
    </r>
    <phoneticPr fontId="1" type="noConversion"/>
  </si>
  <si>
    <r>
      <t>θ</t>
    </r>
    <r>
      <rPr>
        <vertAlign val="subscript"/>
        <sz val="9"/>
        <color theme="0"/>
        <rFont val="Arial"/>
        <family val="2"/>
      </rPr>
      <t>13</t>
    </r>
    <phoneticPr fontId="1" type="noConversion"/>
  </si>
  <si>
    <r>
      <t>σ(θ</t>
    </r>
    <r>
      <rPr>
        <vertAlign val="subscript"/>
        <sz val="9"/>
        <color theme="0"/>
        <rFont val="Arial"/>
        <family val="2"/>
      </rPr>
      <t>13</t>
    </r>
    <r>
      <rPr>
        <sz val="9"/>
        <color theme="0"/>
        <rFont val="Arial"/>
        <family val="2"/>
      </rPr>
      <t>)</t>
    </r>
    <phoneticPr fontId="1" type="noConversion"/>
  </si>
  <si>
    <r>
      <t>Ratio</t>
    </r>
    <r>
      <rPr>
        <vertAlign val="subscript"/>
        <sz val="9"/>
        <color theme="0"/>
        <rFont val="Arial"/>
        <family val="2"/>
      </rPr>
      <t>13</t>
    </r>
    <phoneticPr fontId="1" type="noConversion"/>
  </si>
  <si>
    <r>
      <t>of ratio</t>
    </r>
    <r>
      <rPr>
        <vertAlign val="subscript"/>
        <sz val="9"/>
        <color theme="0"/>
        <rFont val="Arial"/>
        <family val="2"/>
      </rPr>
      <t>14</t>
    </r>
    <phoneticPr fontId="1" type="noConversion"/>
  </si>
  <si>
    <r>
      <t>θ</t>
    </r>
    <r>
      <rPr>
        <vertAlign val="subscript"/>
        <sz val="9"/>
        <color theme="0"/>
        <rFont val="Arial"/>
        <family val="2"/>
      </rPr>
      <t>14</t>
    </r>
    <phoneticPr fontId="1" type="noConversion"/>
  </si>
  <si>
    <r>
      <t>σ(θ</t>
    </r>
    <r>
      <rPr>
        <vertAlign val="subscript"/>
        <sz val="9"/>
        <color theme="0"/>
        <rFont val="Arial"/>
        <family val="2"/>
      </rPr>
      <t>14</t>
    </r>
    <r>
      <rPr>
        <sz val="9"/>
        <color theme="0"/>
        <rFont val="Arial"/>
        <family val="2"/>
      </rPr>
      <t>)</t>
    </r>
    <phoneticPr fontId="1" type="noConversion"/>
  </si>
  <si>
    <r>
      <t>Ratio</t>
    </r>
    <r>
      <rPr>
        <vertAlign val="subscript"/>
        <sz val="9"/>
        <color theme="0"/>
        <rFont val="Arial"/>
        <family val="2"/>
      </rPr>
      <t>14</t>
    </r>
    <phoneticPr fontId="1" type="noConversion"/>
  </si>
  <si>
    <t>1st iteration:</t>
    <phoneticPr fontId="1" type="noConversion"/>
  </si>
  <si>
    <t>Working probit regression line:</t>
    <phoneticPr fontId="1" type="noConversion"/>
  </si>
  <si>
    <t>2nd iteration:</t>
    <phoneticPr fontId="1" type="noConversion"/>
  </si>
  <si>
    <t>3rd iteration:</t>
    <phoneticPr fontId="1" type="noConversion"/>
  </si>
  <si>
    <t>5th iteration:</t>
    <phoneticPr fontId="1" type="noConversion"/>
  </si>
  <si>
    <t>6th iteration:</t>
    <phoneticPr fontId="1" type="noConversion"/>
  </si>
  <si>
    <t>7th iteration:</t>
    <phoneticPr fontId="1" type="noConversion"/>
  </si>
  <si>
    <t>10th iteration:</t>
    <phoneticPr fontId="1" type="noConversion"/>
  </si>
  <si>
    <t>19th iteration:</t>
    <phoneticPr fontId="1" type="noConversion"/>
  </si>
  <si>
    <t>17th iteration:</t>
    <phoneticPr fontId="1" type="noConversion"/>
  </si>
  <si>
    <t>16th iteration:</t>
    <phoneticPr fontId="1" type="noConversion"/>
  </si>
  <si>
    <t>15th iteration:</t>
    <phoneticPr fontId="1" type="noConversion"/>
  </si>
  <si>
    <t>13th iteration:</t>
    <phoneticPr fontId="1" type="noConversion"/>
  </si>
  <si>
    <t>Parallel of</t>
    <phoneticPr fontId="1" type="noConversion"/>
  </si>
  <si>
    <t>vs</t>
    <phoneticPr fontId="1" type="noConversion"/>
  </si>
  <si>
    <r>
      <t>χ</t>
    </r>
    <r>
      <rPr>
        <vertAlign val="superscript"/>
        <sz val="11"/>
        <color theme="0"/>
        <rFont val="Times New Roman"/>
        <family val="1"/>
      </rPr>
      <t>2</t>
    </r>
    <phoneticPr fontId="1" type="noConversion"/>
  </si>
  <si>
    <r>
      <rPr>
        <i/>
        <sz val="8"/>
        <color theme="0"/>
        <rFont val="Arial"/>
        <family val="2"/>
      </rPr>
      <t xml:space="preserve">z </t>
    </r>
    <r>
      <rPr>
        <sz val="8"/>
        <color theme="0"/>
        <rFont val="Arial"/>
        <family val="2"/>
      </rPr>
      <t xml:space="preserve">of </t>
    </r>
    <r>
      <rPr>
        <i/>
        <sz val="8"/>
        <color theme="0"/>
        <rFont val="Arial"/>
        <family val="2"/>
      </rPr>
      <t>b</t>
    </r>
    <r>
      <rPr>
        <vertAlign val="subscript"/>
        <sz val="8"/>
        <color theme="0"/>
        <rFont val="Arial"/>
        <family val="2"/>
      </rPr>
      <t>13</t>
    </r>
    <phoneticPr fontId="1" type="noConversion"/>
  </si>
  <si>
    <r>
      <rPr>
        <i/>
        <sz val="8"/>
        <color theme="0"/>
        <rFont val="Arial"/>
        <family val="2"/>
      </rPr>
      <t xml:space="preserve">z </t>
    </r>
    <r>
      <rPr>
        <sz val="8"/>
        <color theme="0"/>
        <rFont val="Arial"/>
        <family val="2"/>
      </rPr>
      <t xml:space="preserve">of </t>
    </r>
    <r>
      <rPr>
        <i/>
        <sz val="8"/>
        <color theme="0"/>
        <rFont val="Arial"/>
        <family val="2"/>
      </rPr>
      <t>b</t>
    </r>
    <r>
      <rPr>
        <vertAlign val="subscript"/>
        <sz val="8"/>
        <color theme="0"/>
        <rFont val="Arial"/>
        <family val="2"/>
      </rPr>
      <t>14</t>
    </r>
    <phoneticPr fontId="1" type="noConversion"/>
  </si>
  <si>
    <t>4th iteration:</t>
    <phoneticPr fontId="1" type="noConversion"/>
  </si>
  <si>
    <t>8th iteration:</t>
    <phoneticPr fontId="1" type="noConversion"/>
  </si>
  <si>
    <t>9th iteration:</t>
    <phoneticPr fontId="1" type="noConversion"/>
  </si>
  <si>
    <t>11th iteration:</t>
    <phoneticPr fontId="1" type="noConversion"/>
  </si>
  <si>
    <t>12th iteration:</t>
    <phoneticPr fontId="1" type="noConversion"/>
  </si>
  <si>
    <t>14th iteration:</t>
    <phoneticPr fontId="1" type="noConversion"/>
  </si>
  <si>
    <t>18th iteration:</t>
    <phoneticPr fontId="1" type="noConversion"/>
  </si>
  <si>
    <t>20th iteration:</t>
    <phoneticPr fontId="1" type="noConversion"/>
  </si>
  <si>
    <t>Fiarfax</t>
    <phoneticPr fontId="1" type="noConversion"/>
  </si>
  <si>
    <t>Scheafer</t>
    <phoneticPr fontId="1" type="noConversion"/>
  </si>
  <si>
    <t>Pixley</t>
    <phoneticPr fontId="1" type="noConversion"/>
  </si>
  <si>
    <t>Deguelin</t>
    <phoneticPr fontId="1" type="noConversion"/>
  </si>
  <si>
    <t>Mixture</t>
    <phoneticPr fontId="1" type="noConversion"/>
  </si>
  <si>
    <t>BugRes</t>
    <phoneticPr fontId="1" type="noConversion"/>
  </si>
  <si>
    <t>BugLab</t>
    <phoneticPr fontId="1" type="noConversion"/>
  </si>
  <si>
    <r>
      <rPr>
        <i/>
        <sz val="11"/>
        <color theme="0"/>
        <rFont val="Times New Roman"/>
        <family val="1"/>
      </rPr>
      <t>j=</t>
    </r>
    <r>
      <rPr>
        <sz val="11"/>
        <color theme="0"/>
        <rFont val="Times New Roman"/>
        <family val="1"/>
      </rPr>
      <t>1</t>
    </r>
    <phoneticPr fontId="1" type="noConversion"/>
  </si>
  <si>
    <r>
      <t>j=</t>
    </r>
    <r>
      <rPr>
        <sz val="11"/>
        <color theme="0"/>
        <rFont val="Times New Roman"/>
        <family val="1"/>
      </rPr>
      <t>2</t>
    </r>
    <phoneticPr fontId="1" type="noConversion"/>
  </si>
  <si>
    <r>
      <t>j=</t>
    </r>
    <r>
      <rPr>
        <sz val="11"/>
        <color theme="0"/>
        <rFont val="Times New Roman"/>
        <family val="1"/>
      </rPr>
      <t>3</t>
    </r>
    <phoneticPr fontId="1" type="noConversion"/>
  </si>
  <si>
    <r>
      <t>j=</t>
    </r>
    <r>
      <rPr>
        <sz val="11"/>
        <color theme="0"/>
        <rFont val="Times New Roman"/>
        <family val="1"/>
      </rPr>
      <t>4</t>
    </r>
    <phoneticPr fontId="1" type="noConversion"/>
  </si>
  <si>
    <r>
      <rPr>
        <i/>
        <sz val="9"/>
        <color theme="0"/>
        <rFont val="Arial"/>
        <family val="2"/>
      </rPr>
      <t>θ</t>
    </r>
    <r>
      <rPr>
        <vertAlign val="subscript"/>
        <sz val="9"/>
        <color theme="0"/>
        <rFont val="Arial"/>
        <family val="2"/>
      </rPr>
      <t>2</t>
    </r>
    <phoneticPr fontId="1" type="noConversion"/>
  </si>
  <si>
    <r>
      <t>LD</t>
    </r>
    <r>
      <rPr>
        <b/>
        <sz val="9"/>
        <color theme="1"/>
        <rFont val="Times New Roman"/>
        <family val="1"/>
      </rPr>
      <t>π</t>
    </r>
    <r>
      <rPr>
        <b/>
        <sz val="9"/>
        <color theme="1"/>
        <rFont val="Arial"/>
        <family val="2"/>
      </rPr>
      <t>:</t>
    </r>
    <phoneticPr fontId="1" type="noConversion"/>
  </si>
  <si>
    <t>Comparison of two slopes:</t>
    <phoneticPr fontId="1" type="noConversion"/>
  </si>
  <si>
    <t>i</t>
    <phoneticPr fontId="1" type="noConversion"/>
  </si>
  <si>
    <r>
      <t>j=</t>
    </r>
    <r>
      <rPr>
        <sz val="11"/>
        <color theme="0"/>
        <rFont val="Times New Roman"/>
        <family val="1"/>
      </rPr>
      <t>1</t>
    </r>
    <phoneticPr fontId="1" type="noConversion"/>
  </si>
  <si>
    <r>
      <t>LD</t>
    </r>
    <r>
      <rPr>
        <b/>
        <sz val="9"/>
        <color theme="1"/>
        <rFont val="Times New Roman"/>
        <family val="1"/>
      </rPr>
      <t>π</t>
    </r>
    <r>
      <rPr>
        <b/>
        <sz val="9"/>
        <color theme="1"/>
        <rFont val="Arial"/>
        <family val="2"/>
      </rPr>
      <t>:</t>
    </r>
    <phoneticPr fontId="1" type="noConversion"/>
  </si>
  <si>
    <t>Comparison of two slopes:</t>
    <phoneticPr fontId="1" type="noConversion"/>
  </si>
  <si>
    <t>This is a reference toxicant or population.</t>
    <phoneticPr fontId="1" type="noConversion"/>
  </si>
  <si>
    <t>Comparison of two slopes:</t>
    <phoneticPr fontId="1" type="noConversion"/>
  </si>
  <si>
    <r>
      <rPr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</si>
  <si>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r>
      <rPr>
        <i/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</si>
  <si>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r>
      <rPr>
        <i/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</si>
  <si>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r>
      <t>Comparison of LD</t>
    </r>
    <r>
      <rPr>
        <b/>
        <sz val="10"/>
        <color theme="1"/>
        <rFont val="Times New Roman"/>
        <family val="1"/>
      </rPr>
      <t>π</t>
    </r>
    <r>
      <rPr>
        <b/>
        <sz val="10"/>
        <color theme="1"/>
        <rFont val="Arial"/>
        <family val="2"/>
      </rPr>
      <t>s:</t>
    </r>
    <phoneticPr fontId="1" type="noConversion"/>
  </si>
  <si>
    <t>s</t>
    <phoneticPr fontId="1" type="noConversion"/>
  </si>
  <si>
    <r>
      <rPr>
        <i/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</si>
  <si>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r>
      <rPr>
        <i/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</si>
  <si>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r>
      <rPr>
        <i/>
        <sz val="9"/>
        <color theme="0"/>
        <rFont val="Arial"/>
        <family val="2"/>
      </rPr>
      <t>y</t>
    </r>
    <r>
      <rPr>
        <vertAlign val="subscript"/>
        <sz val="9"/>
        <color theme="0"/>
        <rFont val="Arial"/>
        <family val="2"/>
      </rPr>
      <t>π</t>
    </r>
    <phoneticPr fontId="1" type="noConversion"/>
  </si>
  <si>
    <t>95%CLs</t>
    <phoneticPr fontId="1" type="noConversion"/>
  </si>
  <si>
    <r>
      <t>Comparison of LD</t>
    </r>
    <r>
      <rPr>
        <b/>
        <sz val="10"/>
        <color theme="1"/>
        <rFont val="Times New Roman"/>
        <family val="1"/>
      </rPr>
      <t>π</t>
    </r>
    <r>
      <rPr>
        <b/>
        <sz val="10"/>
        <color theme="1"/>
        <rFont val="Arial"/>
        <family val="2"/>
      </rPr>
      <t>s:</t>
    </r>
    <phoneticPr fontId="1" type="noConversion"/>
  </si>
  <si>
    <t>Rotenone</t>
    <phoneticPr fontId="1" type="noConversion"/>
  </si>
  <si>
    <t>Fairfax</t>
    <phoneticPr fontId="1" type="noConversion"/>
  </si>
  <si>
    <t>nwx</t>
    <phoneticPr fontId="1" type="noConversion"/>
  </si>
  <si>
    <t>nwy</t>
    <phoneticPr fontId="1" type="noConversion"/>
  </si>
  <si>
    <t>nwx</t>
    <phoneticPr fontId="1" type="noConversion"/>
  </si>
  <si>
    <t>nw</t>
    <phoneticPr fontId="1" type="noConversion"/>
  </si>
  <si>
    <t>nwy</t>
    <phoneticPr fontId="1" type="noConversion"/>
  </si>
  <si>
    <t>Caculation of LDs and their potency ratio by probit-logdose regression (Lei and Sun, 2018,BMC Pharmacology &amp; Toxicology)</t>
    <phoneticPr fontId="1" type="noConversion"/>
  </si>
  <si>
    <t>Caculation of LDs and their potency ratio by probit-logdose regression (Lei and Sun, 2018, BMC Pharmacology &amp; Toxicology)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</si>
</sst>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0"/>
    <numFmt numFmtId="177" formatCode="0.000_ "/>
    <numFmt numFmtId="178" formatCode="0.0000"/>
    <numFmt numFmtId="179" formatCode="###0.000"/>
    <numFmt numFmtId="180" formatCode="0.0"/>
    <numFmt numFmtId="181" formatCode="0.0000_ "/>
    <numFmt numFmtId="182" formatCode="0_ "/>
    <numFmt numFmtId="183" formatCode="0.000000"/>
    <numFmt numFmtId="184" formatCode="0.00_ "/>
    <numFmt numFmtId="185" formatCode="0_);[Red]\(0\)"/>
  </numFmts>
  <fonts count="4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sz val="9"/>
      <color rgb="FFC00000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宋体"/>
      <family val="2"/>
      <scheme val="minor"/>
    </font>
    <font>
      <i/>
      <sz val="11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Times New Roman"/>
      <family val="1"/>
    </font>
    <font>
      <b/>
      <i/>
      <sz val="9"/>
      <color theme="1"/>
      <name val="Arial"/>
      <family val="2"/>
    </font>
    <font>
      <i/>
      <sz val="11"/>
      <color theme="0"/>
      <name val="Times New Roman"/>
      <family val="1"/>
    </font>
    <font>
      <b/>
      <i/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vertAlign val="subscript"/>
      <sz val="11"/>
      <color theme="0"/>
      <name val="Times New Roman"/>
      <family val="1"/>
    </font>
    <font>
      <sz val="9"/>
      <color theme="0"/>
      <name val="Arial"/>
      <family val="2"/>
    </font>
    <font>
      <i/>
      <sz val="9"/>
      <color theme="0"/>
      <name val="Times New Roman"/>
      <family val="1"/>
    </font>
    <font>
      <sz val="9"/>
      <color theme="0"/>
      <name val="Times New Roman"/>
      <family val="1"/>
    </font>
    <font>
      <sz val="9"/>
      <color theme="0"/>
      <name val="Symbol"/>
      <family val="1"/>
      <charset val="2"/>
    </font>
    <font>
      <vertAlign val="superscript"/>
      <sz val="9"/>
      <color theme="0"/>
      <name val="Times New Roman"/>
      <family val="1"/>
    </font>
    <font>
      <vertAlign val="superscript"/>
      <sz val="11"/>
      <color theme="0"/>
      <name val="Times New Roman"/>
      <family val="1"/>
    </font>
    <font>
      <i/>
      <sz val="10"/>
      <color theme="0"/>
      <name val="Times New Roman"/>
      <family val="1"/>
    </font>
    <font>
      <sz val="10"/>
      <color theme="0"/>
      <name val="Times New Roman"/>
      <family val="1"/>
    </font>
    <font>
      <i/>
      <sz val="10"/>
      <color theme="0"/>
      <name val="Arial"/>
      <family val="2"/>
    </font>
    <font>
      <i/>
      <sz val="9"/>
      <color theme="0"/>
      <name val="Arial"/>
      <family val="2"/>
    </font>
    <font>
      <vertAlign val="subscript"/>
      <sz val="9"/>
      <color theme="0"/>
      <name val="Arial"/>
      <family val="2"/>
    </font>
    <font>
      <b/>
      <sz val="9"/>
      <name val="Arial"/>
      <family val="2"/>
    </font>
    <font>
      <i/>
      <vertAlign val="subscript"/>
      <sz val="10"/>
      <color theme="0"/>
      <name val="Times New Roman"/>
      <family val="1"/>
    </font>
    <font>
      <vertAlign val="superscript"/>
      <sz val="9"/>
      <color theme="0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vertAlign val="subscript"/>
      <sz val="8"/>
      <color theme="0"/>
      <name val="Arial"/>
      <family val="2"/>
    </font>
    <font>
      <b/>
      <i/>
      <sz val="10"/>
      <color theme="0"/>
      <name val="Arial"/>
      <family val="2"/>
    </font>
    <font>
      <sz val="11"/>
      <color theme="0"/>
      <name val="Times New Roman"/>
      <family val="1"/>
    </font>
    <font>
      <b/>
      <i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7030A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2" fillId="0" borderId="0"/>
    <xf numFmtId="0" fontId="14" fillId="0" borderId="0"/>
  </cellStyleXfs>
  <cellXfs count="478">
    <xf numFmtId="0" fontId="0" fillId="0" borderId="0" xfId="0">
      <alignment vertical="center"/>
    </xf>
    <xf numFmtId="0" fontId="9" fillId="0" borderId="0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center"/>
      <protection locked="0"/>
    </xf>
    <xf numFmtId="0" fontId="0" fillId="0" borderId="0" xfId="0" applyFont="1">
      <alignment vertical="center"/>
    </xf>
    <xf numFmtId="1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Fill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Alignment="1" applyProtection="1">
      <alignment horizontal="center"/>
      <protection hidden="1"/>
    </xf>
    <xf numFmtId="176" fontId="9" fillId="0" borderId="0" xfId="0" applyNumberFormat="1" applyFont="1" applyFill="1" applyBorder="1" applyAlignment="1">
      <alignment horizontal="center" vertical="center"/>
    </xf>
    <xf numFmtId="180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left" vertical="center"/>
    </xf>
    <xf numFmtId="0" fontId="9" fillId="0" borderId="0" xfId="0" applyFont="1" applyFill="1">
      <alignment vertical="center"/>
    </xf>
    <xf numFmtId="176" fontId="12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>
      <alignment vertical="center"/>
    </xf>
    <xf numFmtId="182" fontId="9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83" fontId="9" fillId="0" borderId="0" xfId="0" applyNumberFormat="1" applyFont="1" applyFill="1" applyAlignment="1">
      <alignment horizontal="center" vertical="center"/>
    </xf>
    <xf numFmtId="181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Border="1" applyAlignment="1">
      <alignment horizontal="left" vertical="center"/>
    </xf>
    <xf numFmtId="2" fontId="9" fillId="0" borderId="0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Fill="1" applyAlignment="1">
      <alignment horizontal="center" vertical="center" wrapText="1"/>
    </xf>
    <xf numFmtId="179" fontId="9" fillId="0" borderId="0" xfId="3" applyNumberFormat="1" applyFont="1" applyFill="1" applyBorder="1" applyAlignment="1">
      <alignment horizontal="center" vertical="top"/>
    </xf>
    <xf numFmtId="177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>
      <alignment vertical="center"/>
    </xf>
    <xf numFmtId="183" fontId="9" fillId="0" borderId="0" xfId="0" applyNumberFormat="1" applyFont="1" applyFill="1">
      <alignment vertical="center"/>
    </xf>
    <xf numFmtId="179" fontId="9" fillId="0" borderId="0" xfId="2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8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77" fontId="9" fillId="0" borderId="0" xfId="0" applyNumberFormat="1" applyFont="1" applyFill="1" applyAlignment="1">
      <alignment horizontal="left"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9" fillId="0" borderId="0" xfId="0" applyFont="1">
      <alignment vertical="center"/>
    </xf>
    <xf numFmtId="0" fontId="17" fillId="0" borderId="0" xfId="0" applyFont="1" applyFill="1" applyAlignment="1">
      <alignment horizontal="center" vertical="center" wrapText="1"/>
    </xf>
    <xf numFmtId="184" fontId="9" fillId="0" borderId="0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>
      <alignment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177" fontId="26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0" fontId="11" fillId="0" borderId="0" xfId="0" applyFont="1" applyFill="1">
      <alignment vertical="center"/>
    </xf>
    <xf numFmtId="176" fontId="11" fillId="0" borderId="0" xfId="0" applyNumberFormat="1" applyFont="1">
      <alignment vertical="center"/>
    </xf>
    <xf numFmtId="2" fontId="11" fillId="0" borderId="0" xfId="0" applyNumberFormat="1" applyFont="1">
      <alignment vertical="center"/>
    </xf>
    <xf numFmtId="182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26" fillId="3" borderId="0" xfId="0" applyFont="1" applyFill="1">
      <alignment vertical="center"/>
    </xf>
    <xf numFmtId="176" fontId="26" fillId="3" borderId="0" xfId="0" applyNumberFormat="1" applyFont="1" applyFill="1" applyAlignment="1">
      <alignment horizontal="left" vertical="center"/>
    </xf>
    <xf numFmtId="0" fontId="26" fillId="3" borderId="0" xfId="0" applyFont="1" applyFill="1" applyAlignment="1">
      <alignment horizontal="right" vertical="center"/>
    </xf>
    <xf numFmtId="0" fontId="26" fillId="3" borderId="0" xfId="0" applyFont="1" applyFill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179" fontId="9" fillId="2" borderId="0" xfId="2" applyNumberFormat="1" applyFont="1" applyFill="1" applyBorder="1" applyAlignment="1">
      <alignment horizontal="center" vertical="top"/>
    </xf>
    <xf numFmtId="0" fontId="23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23" fillId="5" borderId="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77" fontId="35" fillId="3" borderId="0" xfId="0" applyNumberFormat="1" applyFont="1" applyFill="1" applyAlignment="1">
      <alignment horizontal="center" vertical="center" wrapText="1"/>
    </xf>
    <xf numFmtId="177" fontId="28" fillId="3" borderId="0" xfId="0" applyNumberFormat="1" applyFont="1" applyFill="1" applyAlignment="1">
      <alignment horizontal="center" vertical="center" wrapText="1"/>
    </xf>
    <xf numFmtId="176" fontId="32" fillId="3" borderId="0" xfId="0" applyNumberFormat="1" applyFont="1" applyFill="1" applyAlignment="1">
      <alignment horizontal="center" vertical="center"/>
    </xf>
    <xf numFmtId="177" fontId="32" fillId="3" borderId="0" xfId="0" applyNumberFormat="1" applyFont="1" applyFill="1" applyAlignment="1">
      <alignment horizontal="center" vertical="center"/>
    </xf>
    <xf numFmtId="177" fontId="35" fillId="3" borderId="0" xfId="0" applyNumberFormat="1" applyFont="1" applyFill="1" applyAlignment="1">
      <alignment horizontal="right" vertical="center" wrapText="1"/>
    </xf>
    <xf numFmtId="0" fontId="33" fillId="3" borderId="0" xfId="0" applyFont="1" applyFill="1" applyAlignment="1">
      <alignment horizontal="center" vertical="center"/>
    </xf>
    <xf numFmtId="0" fontId="26" fillId="3" borderId="0" xfId="0" applyFont="1" applyFill="1" applyBorder="1">
      <alignment vertical="center"/>
    </xf>
    <xf numFmtId="178" fontId="26" fillId="3" borderId="0" xfId="0" applyNumberFormat="1" applyFont="1" applyFill="1" applyBorder="1" applyAlignment="1">
      <alignment horizontal="center" vertical="center"/>
    </xf>
    <xf numFmtId="2" fontId="9" fillId="0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6" fontId="9" fillId="2" borderId="0" xfId="0" applyNumberFormat="1" applyFont="1" applyFill="1" applyAlignment="1" applyProtection="1">
      <alignment horizontal="center"/>
      <protection hidden="1"/>
    </xf>
    <xf numFmtId="176" fontId="9" fillId="2" borderId="0" xfId="0" applyNumberFormat="1" applyFont="1" applyFill="1" applyAlignment="1">
      <alignment horizontal="center" vertical="center"/>
    </xf>
    <xf numFmtId="180" fontId="9" fillId="2" borderId="0" xfId="0" applyNumberFormat="1" applyFont="1" applyFill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176" fontId="9" fillId="6" borderId="0" xfId="0" applyNumberFormat="1" applyFont="1" applyFill="1" applyAlignment="1" applyProtection="1">
      <alignment horizontal="center"/>
      <protection hidden="1"/>
    </xf>
    <xf numFmtId="176" fontId="9" fillId="6" borderId="0" xfId="0" applyNumberFormat="1" applyFont="1" applyFill="1" applyAlignment="1">
      <alignment horizontal="center" vertical="center"/>
    </xf>
    <xf numFmtId="179" fontId="9" fillId="6" borderId="0" xfId="2" applyNumberFormat="1" applyFont="1" applyFill="1" applyBorder="1" applyAlignment="1">
      <alignment horizontal="center" vertical="top"/>
    </xf>
    <xf numFmtId="177" fontId="9" fillId="6" borderId="0" xfId="0" applyNumberFormat="1" applyFont="1" applyFill="1" applyAlignment="1">
      <alignment horizontal="center" vertical="center" wrapText="1"/>
    </xf>
    <xf numFmtId="176" fontId="9" fillId="6" borderId="0" xfId="0" applyNumberFormat="1" applyFont="1" applyFill="1" applyAlignment="1">
      <alignment horizontal="left" vertical="center"/>
    </xf>
    <xf numFmtId="0" fontId="3" fillId="2" borderId="0" xfId="0" applyFont="1" applyFill="1">
      <alignment vertical="center"/>
    </xf>
    <xf numFmtId="177" fontId="9" fillId="6" borderId="0" xfId="0" applyNumberFormat="1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177" fontId="35" fillId="4" borderId="0" xfId="0" applyNumberFormat="1" applyFont="1" applyFill="1" applyAlignment="1">
      <alignment horizontal="center" vertical="center" wrapText="1"/>
    </xf>
    <xf numFmtId="0" fontId="33" fillId="4" borderId="0" xfId="0" applyFont="1" applyFill="1" applyAlignment="1">
      <alignment horizontal="center" vertical="center"/>
    </xf>
    <xf numFmtId="177" fontId="28" fillId="4" borderId="0" xfId="0" applyNumberFormat="1" applyFont="1" applyFill="1" applyAlignment="1">
      <alignment horizontal="center" vertical="center" wrapText="1"/>
    </xf>
    <xf numFmtId="176" fontId="32" fillId="4" borderId="0" xfId="0" applyNumberFormat="1" applyFont="1" applyFill="1" applyAlignment="1">
      <alignment horizontal="center" vertical="center"/>
    </xf>
    <xf numFmtId="177" fontId="32" fillId="4" borderId="0" xfId="0" applyNumberFormat="1" applyFont="1" applyFill="1" applyAlignment="1">
      <alignment horizontal="center" vertical="center"/>
    </xf>
    <xf numFmtId="0" fontId="40" fillId="4" borderId="0" xfId="0" applyFont="1" applyFill="1" applyBorder="1" applyAlignment="1">
      <alignment horizontal="left" vertical="center"/>
    </xf>
    <xf numFmtId="0" fontId="41" fillId="4" borderId="0" xfId="0" applyFont="1" applyFill="1" applyAlignment="1">
      <alignment horizontal="left" vertical="center"/>
    </xf>
    <xf numFmtId="0" fontId="43" fillId="4" borderId="0" xfId="0" applyFont="1" applyFill="1" applyAlignment="1">
      <alignment horizontal="center" vertical="center"/>
    </xf>
    <xf numFmtId="0" fontId="26" fillId="4" borderId="0" xfId="0" applyFont="1" applyFill="1" applyBorder="1">
      <alignment vertical="center"/>
    </xf>
    <xf numFmtId="0" fontId="26" fillId="4" borderId="0" xfId="0" applyFont="1" applyFill="1">
      <alignment vertical="center"/>
    </xf>
    <xf numFmtId="176" fontId="26" fillId="4" borderId="0" xfId="0" applyNumberFormat="1" applyFont="1" applyFill="1" applyAlignment="1">
      <alignment horizontal="left" vertical="center"/>
    </xf>
    <xf numFmtId="0" fontId="26" fillId="4" borderId="0" xfId="0" applyFont="1" applyFill="1" applyAlignment="1">
      <alignment horizontal="right" vertical="center"/>
    </xf>
    <xf numFmtId="176" fontId="26" fillId="4" borderId="0" xfId="0" applyNumberFormat="1" applyFont="1" applyFill="1" applyBorder="1" applyAlignment="1">
      <alignment horizontal="left" vertical="center"/>
    </xf>
    <xf numFmtId="0" fontId="26" fillId="4" borderId="0" xfId="0" applyFont="1" applyFill="1" applyBorder="1" applyAlignment="1">
      <alignment horizontal="center" vertical="center"/>
    </xf>
    <xf numFmtId="178" fontId="26" fillId="4" borderId="0" xfId="0" applyNumberFormat="1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177" fontId="35" fillId="5" borderId="0" xfId="0" applyNumberFormat="1" applyFont="1" applyFill="1" applyAlignment="1">
      <alignment horizontal="center" vertical="center" wrapText="1"/>
    </xf>
    <xf numFmtId="0" fontId="33" fillId="5" borderId="0" xfId="0" applyFont="1" applyFill="1" applyAlignment="1">
      <alignment horizontal="center" vertical="center"/>
    </xf>
    <xf numFmtId="177" fontId="28" fillId="5" borderId="0" xfId="0" applyNumberFormat="1" applyFont="1" applyFill="1" applyAlignment="1">
      <alignment horizontal="center" vertical="center" wrapText="1"/>
    </xf>
    <xf numFmtId="176" fontId="32" fillId="5" borderId="0" xfId="0" applyNumberFormat="1" applyFont="1" applyFill="1" applyAlignment="1">
      <alignment horizontal="center" vertical="center"/>
    </xf>
    <xf numFmtId="177" fontId="32" fillId="5" borderId="0" xfId="0" applyNumberFormat="1" applyFont="1" applyFill="1" applyAlignment="1">
      <alignment horizontal="center" vertical="center"/>
    </xf>
    <xf numFmtId="0" fontId="40" fillId="5" borderId="0" xfId="0" applyFont="1" applyFill="1" applyBorder="1" applyAlignment="1">
      <alignment horizontal="left" vertical="center"/>
    </xf>
    <xf numFmtId="0" fontId="41" fillId="5" borderId="0" xfId="0" applyFont="1" applyFill="1" applyAlignment="1">
      <alignment horizontal="left" vertical="center"/>
    </xf>
    <xf numFmtId="0" fontId="43" fillId="5" borderId="0" xfId="0" applyFont="1" applyFill="1" applyAlignment="1">
      <alignment horizontal="center" vertical="center"/>
    </xf>
    <xf numFmtId="0" fontId="26" fillId="5" borderId="0" xfId="0" applyFont="1" applyFill="1" applyBorder="1">
      <alignment vertical="center"/>
    </xf>
    <xf numFmtId="0" fontId="26" fillId="5" borderId="0" xfId="0" applyFont="1" applyFill="1">
      <alignment vertical="center"/>
    </xf>
    <xf numFmtId="176" fontId="26" fillId="5" borderId="0" xfId="0" applyNumberFormat="1" applyFont="1" applyFill="1" applyAlignment="1">
      <alignment horizontal="left" vertical="center"/>
    </xf>
    <xf numFmtId="0" fontId="26" fillId="5" borderId="0" xfId="0" applyFont="1" applyFill="1" applyAlignment="1">
      <alignment horizontal="right" vertical="center"/>
    </xf>
    <xf numFmtId="176" fontId="26" fillId="5" borderId="0" xfId="0" applyNumberFormat="1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center" vertical="center"/>
    </xf>
    <xf numFmtId="178" fontId="26" fillId="5" borderId="0" xfId="0" applyNumberFormat="1" applyFont="1" applyFill="1" applyBorder="1" applyAlignment="1">
      <alignment horizontal="center" vertical="center"/>
    </xf>
    <xf numFmtId="185" fontId="8" fillId="0" borderId="0" xfId="0" applyNumberFormat="1" applyFont="1" applyFill="1" applyBorder="1" applyAlignment="1">
      <alignment horizontal="center" vertical="center"/>
    </xf>
    <xf numFmtId="185" fontId="7" fillId="0" borderId="0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center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1" fontId="9" fillId="2" borderId="0" xfId="0" applyNumberFormat="1" applyFont="1" applyFill="1" applyBorder="1" applyAlignment="1" applyProtection="1">
      <alignment horizontal="center" vertical="center"/>
      <protection hidden="1"/>
    </xf>
    <xf numFmtId="0" fontId="26" fillId="4" borderId="9" xfId="0" applyFont="1" applyFill="1" applyBorder="1">
      <alignment vertical="center"/>
    </xf>
    <xf numFmtId="0" fontId="26" fillId="4" borderId="10" xfId="0" applyFont="1" applyFill="1" applyBorder="1">
      <alignment vertical="center"/>
    </xf>
    <xf numFmtId="0" fontId="26" fillId="4" borderId="10" xfId="0" applyFont="1" applyFill="1" applyBorder="1" applyAlignment="1">
      <alignment horizontal="right" vertical="center"/>
    </xf>
    <xf numFmtId="176" fontId="26" fillId="4" borderId="11" xfId="0" applyNumberFormat="1" applyFont="1" applyFill="1" applyBorder="1" applyAlignment="1">
      <alignment horizontal="left" vertical="center"/>
    </xf>
    <xf numFmtId="0" fontId="26" fillId="4" borderId="12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/>
    </xf>
    <xf numFmtId="177" fontId="9" fillId="0" borderId="13" xfId="0" applyNumberFormat="1" applyFont="1" applyFill="1" applyBorder="1" applyAlignment="1">
      <alignment horizontal="center" vertical="center"/>
    </xf>
    <xf numFmtId="1" fontId="9" fillId="2" borderId="12" xfId="0" applyNumberFormat="1" applyFont="1" applyFill="1" applyBorder="1" applyAlignment="1">
      <alignment horizontal="center" vertical="center"/>
    </xf>
    <xf numFmtId="177" fontId="9" fillId="2" borderId="13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 applyProtection="1">
      <alignment horizontal="center" vertical="center"/>
      <protection hidden="1"/>
    </xf>
    <xf numFmtId="177" fontId="9" fillId="2" borderId="15" xfId="0" applyNumberFormat="1" applyFont="1" applyFill="1" applyBorder="1" applyAlignment="1">
      <alignment horizontal="center" vertical="center"/>
    </xf>
    <xf numFmtId="177" fontId="9" fillId="2" borderId="16" xfId="0" applyNumberFormat="1" applyFont="1" applyFill="1" applyBorder="1" applyAlignment="1">
      <alignment horizontal="center" vertical="center"/>
    </xf>
    <xf numFmtId="0" fontId="26" fillId="3" borderId="9" xfId="0" applyFont="1" applyFill="1" applyBorder="1">
      <alignment vertical="center"/>
    </xf>
    <xf numFmtId="0" fontId="26" fillId="3" borderId="10" xfId="0" applyFont="1" applyFill="1" applyBorder="1">
      <alignment vertical="center"/>
    </xf>
    <xf numFmtId="0" fontId="26" fillId="3" borderId="10" xfId="0" applyFont="1" applyFill="1" applyBorder="1" applyAlignment="1">
      <alignment horizontal="right" vertical="center"/>
    </xf>
    <xf numFmtId="176" fontId="26" fillId="3" borderId="11" xfId="0" applyNumberFormat="1" applyFont="1" applyFill="1" applyBorder="1" applyAlignment="1">
      <alignment horizontal="left" vertical="center"/>
    </xf>
    <xf numFmtId="0" fontId="26" fillId="3" borderId="1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177" fontId="26" fillId="4" borderId="9" xfId="0" applyNumberFormat="1" applyFont="1" applyFill="1" applyBorder="1" applyAlignment="1">
      <alignment horizontal="center" vertical="center"/>
    </xf>
    <xf numFmtId="176" fontId="26" fillId="4" borderId="12" xfId="0" applyNumberFormat="1" applyFont="1" applyFill="1" applyBorder="1" applyAlignment="1">
      <alignment horizontal="center" vertical="center"/>
    </xf>
    <xf numFmtId="179" fontId="9" fillId="0" borderId="12" xfId="2" applyNumberFormat="1" applyFont="1" applyFill="1" applyBorder="1" applyAlignment="1">
      <alignment horizontal="center" vertical="top"/>
    </xf>
    <xf numFmtId="176" fontId="9" fillId="0" borderId="13" xfId="0" applyNumberFormat="1" applyFont="1" applyFill="1" applyBorder="1" applyAlignment="1">
      <alignment horizontal="center" vertical="center"/>
    </xf>
    <xf numFmtId="179" fontId="9" fillId="2" borderId="12" xfId="2" applyNumberFormat="1" applyFont="1" applyFill="1" applyBorder="1" applyAlignment="1">
      <alignment horizontal="center" vertical="top"/>
    </xf>
    <xf numFmtId="176" fontId="9" fillId="2" borderId="13" xfId="0" applyNumberFormat="1" applyFont="1" applyFill="1" applyBorder="1" applyAlignment="1">
      <alignment horizontal="center" vertical="center"/>
    </xf>
    <xf numFmtId="179" fontId="9" fillId="2" borderId="14" xfId="2" applyNumberFormat="1" applyFont="1" applyFill="1" applyBorder="1" applyAlignment="1">
      <alignment horizontal="center" vertical="top"/>
    </xf>
    <xf numFmtId="176" fontId="9" fillId="2" borderId="16" xfId="0" applyNumberFormat="1" applyFont="1" applyFill="1" applyBorder="1" applyAlignment="1">
      <alignment horizontal="center" vertical="center"/>
    </xf>
    <xf numFmtId="0" fontId="26" fillId="5" borderId="9" xfId="0" applyFont="1" applyFill="1" applyBorder="1">
      <alignment vertical="center"/>
    </xf>
    <xf numFmtId="0" fontId="26" fillId="5" borderId="10" xfId="0" applyFont="1" applyFill="1" applyBorder="1" applyAlignment="1">
      <alignment horizontal="right" vertical="center"/>
    </xf>
    <xf numFmtId="176" fontId="26" fillId="5" borderId="11" xfId="0" applyNumberFormat="1" applyFont="1" applyFill="1" applyBorder="1" applyAlignment="1">
      <alignment horizontal="left" vertical="center"/>
    </xf>
    <xf numFmtId="0" fontId="26" fillId="5" borderId="13" xfId="0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7" fontId="26" fillId="5" borderId="9" xfId="0" applyNumberFormat="1" applyFont="1" applyFill="1" applyBorder="1" applyAlignment="1">
      <alignment horizontal="center" vertical="center"/>
    </xf>
    <xf numFmtId="176" fontId="26" fillId="5" borderId="12" xfId="0" applyNumberFormat="1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180" fontId="11" fillId="0" borderId="17" xfId="0" applyNumberFormat="1" applyFont="1" applyFill="1" applyBorder="1" applyAlignment="1">
      <alignment horizontal="center" vertical="center" wrapText="1"/>
    </xf>
    <xf numFmtId="1" fontId="11" fillId="0" borderId="18" xfId="0" applyNumberFormat="1" applyFont="1" applyBorder="1" applyAlignment="1">
      <alignment horizontal="center" vertical="center" wrapText="1"/>
    </xf>
    <xf numFmtId="180" fontId="11" fillId="0" borderId="12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180" fontId="11" fillId="0" borderId="12" xfId="0" applyNumberFormat="1" applyFont="1" applyFill="1" applyBorder="1" applyAlignment="1">
      <alignment horizontal="center" vertical="center"/>
    </xf>
    <xf numFmtId="1" fontId="11" fillId="0" borderId="13" xfId="0" applyNumberFormat="1" applyFont="1" applyFill="1" applyBorder="1" applyAlignment="1">
      <alignment horizontal="center" vertical="center"/>
    </xf>
    <xf numFmtId="180" fontId="11" fillId="0" borderId="12" xfId="0" applyNumberFormat="1" applyFont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180" fontId="11" fillId="0" borderId="14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26" fillId="5" borderId="10" xfId="0" applyFont="1" applyFill="1" applyBorder="1">
      <alignment vertical="center"/>
    </xf>
    <xf numFmtId="0" fontId="26" fillId="5" borderId="12" xfId="0" applyFont="1" applyFill="1" applyBorder="1" applyAlignment="1">
      <alignment horizontal="center" vertical="center"/>
    </xf>
    <xf numFmtId="0" fontId="0" fillId="0" borderId="0" xfId="0">
      <alignment vertical="center"/>
    </xf>
    <xf numFmtId="177" fontId="9" fillId="0" borderId="0" xfId="0" applyNumberFormat="1" applyFont="1" applyFill="1" applyAlignment="1">
      <alignment horizontal="center" vertical="center" wrapText="1"/>
    </xf>
    <xf numFmtId="176" fontId="9" fillId="0" borderId="0" xfId="0" applyNumberFormat="1" applyFont="1" applyFill="1" applyAlignment="1" applyProtection="1">
      <alignment horizontal="center"/>
      <protection hidden="1"/>
    </xf>
    <xf numFmtId="179" fontId="9" fillId="0" borderId="0" xfId="2" applyNumberFormat="1" applyFont="1" applyFill="1" applyBorder="1" applyAlignment="1">
      <alignment horizontal="center" vertical="top"/>
    </xf>
    <xf numFmtId="176" fontId="9" fillId="0" borderId="0" xfId="0" applyNumberFormat="1" applyFont="1" applyFill="1" applyAlignment="1">
      <alignment horizontal="left" vertical="center"/>
    </xf>
    <xf numFmtId="182" fontId="9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176" fontId="9" fillId="0" borderId="0" xfId="0" applyNumberFormat="1" applyFont="1" applyFill="1">
      <alignment vertical="center"/>
    </xf>
    <xf numFmtId="179" fontId="9" fillId="0" borderId="0" xfId="3" applyNumberFormat="1" applyFont="1" applyFill="1" applyBorder="1" applyAlignment="1">
      <alignment horizontal="center" vertical="top"/>
    </xf>
    <xf numFmtId="177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80" fontId="9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177" fontId="9" fillId="0" borderId="0" xfId="0" applyNumberFormat="1" applyFont="1" applyFill="1">
      <alignment vertical="center"/>
    </xf>
    <xf numFmtId="0" fontId="1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83" fontId="9" fillId="0" borderId="0" xfId="0" applyNumberFormat="1" applyFont="1" applyFill="1" applyAlignment="1">
      <alignment horizontal="center" vertical="center"/>
    </xf>
    <xf numFmtId="181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Border="1" applyAlignment="1">
      <alignment horizontal="left" vertical="center"/>
    </xf>
    <xf numFmtId="2" fontId="9" fillId="0" borderId="0" xfId="0" applyNumberFormat="1" applyFont="1" applyFill="1" applyBorder="1" applyAlignment="1" applyProtection="1">
      <alignment horizontal="center"/>
      <protection hidden="1"/>
    </xf>
    <xf numFmtId="183" fontId="9" fillId="0" borderId="0" xfId="0" applyNumberFormat="1" applyFont="1" applyFill="1">
      <alignment vertical="center"/>
    </xf>
    <xf numFmtId="176" fontId="9" fillId="0" borderId="0" xfId="0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180" fontId="9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horizontal="left"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9" fillId="0" borderId="0" xfId="0" applyFont="1">
      <alignment vertical="center"/>
    </xf>
    <xf numFmtId="0" fontId="17" fillId="0" borderId="0" xfId="0" applyFont="1" applyFill="1" applyAlignment="1">
      <alignment horizontal="center" vertical="center" wrapText="1"/>
    </xf>
    <xf numFmtId="184" fontId="9" fillId="0" borderId="0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>
      <alignment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77" fontId="26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0" fontId="26" fillId="3" borderId="0" xfId="0" applyFont="1" applyFill="1">
      <alignment vertical="center"/>
    </xf>
    <xf numFmtId="176" fontId="26" fillId="3" borderId="0" xfId="0" applyNumberFormat="1" applyFont="1" applyFill="1" applyAlignment="1">
      <alignment horizontal="left" vertical="center"/>
    </xf>
    <xf numFmtId="0" fontId="26" fillId="3" borderId="0" xfId="0" applyFont="1" applyFill="1" applyAlignment="1">
      <alignment horizontal="right" vertical="center"/>
    </xf>
    <xf numFmtId="0" fontId="26" fillId="3" borderId="0" xfId="0" applyFont="1" applyFill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179" fontId="9" fillId="2" borderId="0" xfId="2" applyNumberFormat="1" applyFont="1" applyFill="1" applyBorder="1" applyAlignment="1">
      <alignment horizontal="center" vertical="top"/>
    </xf>
    <xf numFmtId="0" fontId="2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77" fontId="28" fillId="3" borderId="0" xfId="0" applyNumberFormat="1" applyFont="1" applyFill="1" applyAlignment="1">
      <alignment horizontal="center" vertical="center" wrapText="1"/>
    </xf>
    <xf numFmtId="176" fontId="32" fillId="3" borderId="0" xfId="0" applyNumberFormat="1" applyFont="1" applyFill="1" applyAlignment="1">
      <alignment horizontal="center" vertical="center"/>
    </xf>
    <xf numFmtId="177" fontId="32" fillId="3" borderId="0" xfId="0" applyNumberFormat="1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26" fillId="3" borderId="0" xfId="0" applyFont="1" applyFill="1" applyBorder="1">
      <alignment vertical="center"/>
    </xf>
    <xf numFmtId="178" fontId="26" fillId="3" borderId="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6" fontId="9" fillId="2" borderId="0" xfId="0" applyNumberFormat="1" applyFont="1" applyFill="1" applyAlignment="1" applyProtection="1">
      <alignment horizontal="center"/>
      <protection hidden="1"/>
    </xf>
    <xf numFmtId="176" fontId="9" fillId="2" borderId="0" xfId="0" applyNumberFormat="1" applyFont="1" applyFill="1" applyAlignment="1">
      <alignment horizontal="center" vertical="center"/>
    </xf>
    <xf numFmtId="180" fontId="9" fillId="2" borderId="0" xfId="0" applyNumberFormat="1" applyFont="1" applyFill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176" fontId="9" fillId="6" borderId="0" xfId="0" applyNumberFormat="1" applyFont="1" applyFill="1" applyAlignment="1" applyProtection="1">
      <alignment horizontal="center"/>
      <protection hidden="1"/>
    </xf>
    <xf numFmtId="176" fontId="9" fillId="6" borderId="0" xfId="0" applyNumberFormat="1" applyFont="1" applyFill="1" applyAlignment="1">
      <alignment horizontal="center" vertical="center"/>
    </xf>
    <xf numFmtId="179" fontId="9" fillId="6" borderId="0" xfId="2" applyNumberFormat="1" applyFont="1" applyFill="1" applyBorder="1" applyAlignment="1">
      <alignment horizontal="center" vertical="top"/>
    </xf>
    <xf numFmtId="177" fontId="9" fillId="6" borderId="0" xfId="0" applyNumberFormat="1" applyFont="1" applyFill="1" applyAlignment="1">
      <alignment horizontal="center" vertical="center" wrapText="1"/>
    </xf>
    <xf numFmtId="176" fontId="9" fillId="6" borderId="0" xfId="0" applyNumberFormat="1" applyFont="1" applyFill="1" applyAlignment="1">
      <alignment horizontal="left" vertical="center"/>
    </xf>
    <xf numFmtId="0" fontId="3" fillId="2" borderId="0" xfId="0" applyFont="1" applyFill="1">
      <alignment vertical="center"/>
    </xf>
    <xf numFmtId="177" fontId="9" fillId="6" borderId="0" xfId="0" applyNumberFormat="1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177" fontId="28" fillId="4" borderId="0" xfId="0" applyNumberFormat="1" applyFont="1" applyFill="1" applyAlignment="1">
      <alignment horizontal="center" vertical="center" wrapText="1"/>
    </xf>
    <xf numFmtId="176" fontId="32" fillId="4" borderId="0" xfId="0" applyNumberFormat="1" applyFont="1" applyFill="1" applyAlignment="1">
      <alignment horizontal="center" vertical="center"/>
    </xf>
    <xf numFmtId="177" fontId="32" fillId="4" borderId="0" xfId="0" applyNumberFormat="1" applyFont="1" applyFill="1" applyAlignment="1">
      <alignment horizontal="center" vertical="center"/>
    </xf>
    <xf numFmtId="0" fontId="40" fillId="4" borderId="0" xfId="0" applyFont="1" applyFill="1" applyBorder="1" applyAlignment="1">
      <alignment horizontal="left" vertical="center"/>
    </xf>
    <xf numFmtId="0" fontId="41" fillId="4" borderId="0" xfId="0" applyFont="1" applyFill="1" applyAlignment="1">
      <alignment horizontal="left" vertical="center"/>
    </xf>
    <xf numFmtId="0" fontId="43" fillId="4" borderId="0" xfId="0" applyFont="1" applyFill="1" applyAlignment="1">
      <alignment horizontal="center" vertical="center"/>
    </xf>
    <xf numFmtId="0" fontId="26" fillId="4" borderId="0" xfId="0" applyFont="1" applyFill="1" applyBorder="1">
      <alignment vertical="center"/>
    </xf>
    <xf numFmtId="0" fontId="26" fillId="4" borderId="0" xfId="0" applyFont="1" applyFill="1">
      <alignment vertical="center"/>
    </xf>
    <xf numFmtId="176" fontId="26" fillId="4" borderId="0" xfId="0" applyNumberFormat="1" applyFont="1" applyFill="1" applyAlignment="1">
      <alignment horizontal="left" vertical="center"/>
    </xf>
    <xf numFmtId="0" fontId="26" fillId="4" borderId="0" xfId="0" applyFont="1" applyFill="1" applyAlignment="1">
      <alignment horizontal="right" vertical="center"/>
    </xf>
    <xf numFmtId="176" fontId="26" fillId="4" borderId="0" xfId="0" applyNumberFormat="1" applyFont="1" applyFill="1" applyBorder="1" applyAlignment="1">
      <alignment horizontal="left" vertical="center"/>
    </xf>
    <xf numFmtId="0" fontId="26" fillId="4" borderId="0" xfId="0" applyFont="1" applyFill="1" applyBorder="1" applyAlignment="1">
      <alignment horizontal="center" vertical="center"/>
    </xf>
    <xf numFmtId="178" fontId="26" fillId="4" borderId="0" xfId="0" applyNumberFormat="1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177" fontId="28" fillId="5" borderId="0" xfId="0" applyNumberFormat="1" applyFont="1" applyFill="1" applyAlignment="1">
      <alignment horizontal="center" vertical="center" wrapText="1"/>
    </xf>
    <xf numFmtId="176" fontId="32" fillId="5" borderId="0" xfId="0" applyNumberFormat="1" applyFont="1" applyFill="1" applyAlignment="1">
      <alignment horizontal="center" vertical="center"/>
    </xf>
    <xf numFmtId="177" fontId="32" fillId="5" borderId="0" xfId="0" applyNumberFormat="1" applyFont="1" applyFill="1" applyAlignment="1">
      <alignment horizontal="center" vertical="center"/>
    </xf>
    <xf numFmtId="0" fontId="40" fillId="5" borderId="0" xfId="0" applyFont="1" applyFill="1" applyBorder="1" applyAlignment="1">
      <alignment horizontal="left" vertical="center"/>
    </xf>
    <xf numFmtId="0" fontId="41" fillId="5" borderId="0" xfId="0" applyFont="1" applyFill="1" applyAlignment="1">
      <alignment horizontal="left" vertical="center"/>
    </xf>
    <xf numFmtId="0" fontId="43" fillId="5" borderId="0" xfId="0" applyFont="1" applyFill="1" applyAlignment="1">
      <alignment horizontal="center" vertical="center"/>
    </xf>
    <xf numFmtId="0" fontId="26" fillId="5" borderId="0" xfId="0" applyFont="1" applyFill="1" applyBorder="1">
      <alignment vertical="center"/>
    </xf>
    <xf numFmtId="0" fontId="26" fillId="5" borderId="0" xfId="0" applyFont="1" applyFill="1">
      <alignment vertical="center"/>
    </xf>
    <xf numFmtId="176" fontId="26" fillId="5" borderId="0" xfId="0" applyNumberFormat="1" applyFont="1" applyFill="1" applyAlignment="1">
      <alignment horizontal="left" vertical="center"/>
    </xf>
    <xf numFmtId="0" fontId="26" fillId="5" borderId="0" xfId="0" applyFont="1" applyFill="1" applyAlignment="1">
      <alignment horizontal="right" vertical="center"/>
    </xf>
    <xf numFmtId="176" fontId="26" fillId="5" borderId="0" xfId="0" applyNumberFormat="1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center" vertical="center"/>
    </xf>
    <xf numFmtId="178" fontId="26" fillId="5" borderId="0" xfId="0" applyNumberFormat="1" applyFont="1" applyFill="1" applyBorder="1" applyAlignment="1">
      <alignment horizontal="center" vertical="center"/>
    </xf>
    <xf numFmtId="177" fontId="9" fillId="3" borderId="0" xfId="0" applyNumberFormat="1" applyFont="1" applyFill="1" applyAlignment="1">
      <alignment horizontal="center" vertical="center"/>
    </xf>
    <xf numFmtId="177" fontId="26" fillId="3" borderId="0" xfId="0" applyNumberFormat="1" applyFont="1" applyFill="1" applyAlignment="1">
      <alignment horizontal="left" vertical="center"/>
    </xf>
    <xf numFmtId="0" fontId="36" fillId="3" borderId="0" xfId="0" applyFont="1" applyFill="1" applyAlignment="1">
      <alignment horizontal="center" vertical="center"/>
    </xf>
    <xf numFmtId="0" fontId="26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right" vertical="center"/>
    </xf>
    <xf numFmtId="176" fontId="26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178" fontId="26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 applyProtection="1">
      <alignment horizontal="center" vertical="center"/>
      <protection hidden="1"/>
    </xf>
    <xf numFmtId="0" fontId="26" fillId="7" borderId="0" xfId="0" applyFont="1" applyFill="1" applyAlignment="1">
      <alignment horizontal="center" vertical="center"/>
    </xf>
    <xf numFmtId="177" fontId="35" fillId="7" borderId="0" xfId="0" applyNumberFormat="1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177" fontId="28" fillId="7" borderId="0" xfId="0" applyNumberFormat="1" applyFont="1" applyFill="1" applyAlignment="1">
      <alignment horizontal="center" vertical="center" wrapText="1"/>
    </xf>
    <xf numFmtId="176" fontId="32" fillId="7" borderId="0" xfId="0" applyNumberFormat="1" applyFont="1" applyFill="1" applyAlignment="1">
      <alignment horizontal="center" vertical="center"/>
    </xf>
    <xf numFmtId="177" fontId="32" fillId="7" borderId="0" xfId="0" applyNumberFormat="1" applyFont="1" applyFill="1" applyAlignment="1">
      <alignment horizontal="center" vertical="center"/>
    </xf>
    <xf numFmtId="0" fontId="40" fillId="7" borderId="0" xfId="0" applyFont="1" applyFill="1" applyBorder="1" applyAlignment="1">
      <alignment horizontal="left" vertical="center"/>
    </xf>
    <xf numFmtId="0" fontId="41" fillId="7" borderId="0" xfId="0" applyFont="1" applyFill="1" applyAlignment="1">
      <alignment horizontal="left" vertical="center"/>
    </xf>
    <xf numFmtId="176" fontId="26" fillId="7" borderId="0" xfId="0" applyNumberFormat="1" applyFont="1" applyFill="1" applyAlignment="1">
      <alignment horizontal="left" vertical="center"/>
    </xf>
    <xf numFmtId="0" fontId="43" fillId="7" borderId="0" xfId="0" applyFont="1" applyFill="1" applyAlignment="1">
      <alignment horizontal="center" vertical="center"/>
    </xf>
    <xf numFmtId="0" fontId="26" fillId="7" borderId="0" xfId="0" applyFont="1" applyFill="1" applyBorder="1">
      <alignment vertical="center"/>
    </xf>
    <xf numFmtId="0" fontId="26" fillId="7" borderId="0" xfId="0" applyFont="1" applyFill="1">
      <alignment vertical="center"/>
    </xf>
    <xf numFmtId="0" fontId="26" fillId="7" borderId="0" xfId="0" applyFont="1" applyFill="1" applyAlignment="1">
      <alignment horizontal="right" vertical="center"/>
    </xf>
    <xf numFmtId="0" fontId="26" fillId="7" borderId="9" xfId="0" applyFont="1" applyFill="1" applyBorder="1">
      <alignment vertical="center"/>
    </xf>
    <xf numFmtId="0" fontId="26" fillId="7" borderId="10" xfId="0" applyFont="1" applyFill="1" applyBorder="1">
      <alignment vertical="center"/>
    </xf>
    <xf numFmtId="0" fontId="26" fillId="7" borderId="10" xfId="0" applyFont="1" applyFill="1" applyBorder="1" applyAlignment="1">
      <alignment horizontal="right" vertical="center"/>
    </xf>
    <xf numFmtId="176" fontId="26" fillId="7" borderId="11" xfId="0" applyNumberFormat="1" applyFont="1" applyFill="1" applyBorder="1" applyAlignment="1">
      <alignment horizontal="left" vertical="center"/>
    </xf>
    <xf numFmtId="176" fontId="26" fillId="7" borderId="0" xfId="0" applyNumberFormat="1" applyFont="1" applyFill="1" applyBorder="1" applyAlignment="1">
      <alignment horizontal="left" vertical="center"/>
    </xf>
    <xf numFmtId="177" fontId="26" fillId="7" borderId="9" xfId="0" applyNumberFormat="1" applyFont="1" applyFill="1" applyBorder="1" applyAlignment="1">
      <alignment horizontal="center" vertical="center"/>
    </xf>
    <xf numFmtId="0" fontId="26" fillId="7" borderId="0" xfId="0" applyFont="1" applyFill="1" applyBorder="1" applyAlignment="1">
      <alignment horizontal="center" vertical="center"/>
    </xf>
    <xf numFmtId="0" fontId="26" fillId="7" borderId="12" xfId="0" applyFont="1" applyFill="1" applyBorder="1" applyAlignment="1">
      <alignment horizontal="center" vertical="center"/>
    </xf>
    <xf numFmtId="178" fontId="26" fillId="7" borderId="0" xfId="0" applyNumberFormat="1" applyFont="1" applyFill="1" applyBorder="1" applyAlignment="1">
      <alignment horizontal="center" vertical="center"/>
    </xf>
    <xf numFmtId="0" fontId="26" fillId="7" borderId="13" xfId="0" applyFont="1" applyFill="1" applyBorder="1" applyAlignment="1">
      <alignment horizontal="center" vertical="center"/>
    </xf>
    <xf numFmtId="176" fontId="26" fillId="7" borderId="12" xfId="0" applyNumberFormat="1" applyFont="1" applyFill="1" applyBorder="1" applyAlignment="1">
      <alignment horizontal="center" vertical="center"/>
    </xf>
    <xf numFmtId="0" fontId="23" fillId="7" borderId="0" xfId="0" applyFont="1" applyFill="1" applyBorder="1" applyAlignment="1">
      <alignment horizontal="center" vertical="center"/>
    </xf>
    <xf numFmtId="0" fontId="23" fillId="7" borderId="0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23" fillId="7" borderId="9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80" fontId="6" fillId="0" borderId="4" xfId="0" applyNumberFormat="1" applyFont="1" applyFill="1" applyBorder="1" applyAlignment="1">
      <alignment horizontal="center" vertical="center"/>
    </xf>
    <xf numFmtId="185" fontId="6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180" fontId="6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80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80" fontId="11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180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horizontal="center"/>
      <protection locked="0"/>
    </xf>
    <xf numFmtId="0" fontId="11" fillId="0" borderId="8" xfId="0" applyFont="1" applyFill="1" applyBorder="1" applyAlignment="1" applyProtection="1">
      <alignment horizontal="center"/>
      <protection locked="0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/>
    </xf>
    <xf numFmtId="176" fontId="17" fillId="0" borderId="0" xfId="0" applyNumberFormat="1" applyFont="1" applyFill="1" applyAlignment="1">
      <alignment horizontal="center" vertical="center"/>
    </xf>
    <xf numFmtId="176" fontId="17" fillId="0" borderId="0" xfId="0" applyNumberFormat="1" applyFont="1" applyFill="1" applyAlignment="1" applyProtection="1">
      <alignment horizontal="center"/>
      <protection hidden="1"/>
    </xf>
    <xf numFmtId="177" fontId="17" fillId="0" borderId="0" xfId="0" applyNumberFormat="1" applyFont="1" applyFill="1" applyAlignment="1">
      <alignment horizontal="center" vertical="center"/>
    </xf>
    <xf numFmtId="179" fontId="17" fillId="0" borderId="0" xfId="2" applyNumberFormat="1" applyFont="1" applyFill="1" applyBorder="1" applyAlignment="1">
      <alignment horizontal="center" vertical="top"/>
    </xf>
  </cellXfs>
  <cellStyles count="6">
    <cellStyle name="常规" xfId="0" builtinId="0"/>
    <cellStyle name="常规 2" xfId="1"/>
    <cellStyle name="常规 3" xfId="5"/>
    <cellStyle name="常规 6" xfId="4"/>
    <cellStyle name="常规_logit-regression" xfId="3"/>
    <cellStyle name="常规_Probit-regression" xfId="2"/>
  </cellStyles>
  <dxfs count="0"/>
  <tableStyles count="0" defaultTableStyle="TableStyleMedium2" defaultPivotStyle="PivotStyleLight16"/>
  <colors>
    <mruColors>
      <color rgb="FF000066"/>
      <color rgb="FF0000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09601924759406"/>
          <c:y val="7.4353543073053877E-2"/>
          <c:w val="0.73454111986001747"/>
          <c:h val="0.7102028093774313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'Rotenone-Deguelin-Mixture'!$F$7:$F$11</c:f>
              <c:numCache>
                <c:formatCode>0.000_ </c:formatCode>
                <c:ptCount val="5"/>
                <c:pt idx="0">
                  <c:v>0.12</c:v>
                </c:pt>
                <c:pt idx="1">
                  <c:v>0.33333333333333331</c:v>
                </c:pt>
                <c:pt idx="2">
                  <c:v>0.52173913043478259</c:v>
                </c:pt>
                <c:pt idx="3">
                  <c:v>0.8571428571428571</c:v>
                </c:pt>
                <c:pt idx="4">
                  <c:v>0.88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'Rotenone-Deguelin-Mixture'!$LW$7:$LW$11</c:f>
              <c:numCache>
                <c:formatCode>###0.000</c:formatCode>
                <c:ptCount val="5"/>
                <c:pt idx="0">
                  <c:v>0.1273309546287888</c:v>
                </c:pt>
                <c:pt idx="1">
                  <c:v>0.32826073618742624</c:v>
                </c:pt>
                <c:pt idx="2">
                  <c:v>0.53731399720185957</c:v>
                </c:pt>
                <c:pt idx="3">
                  <c:v>0.80164080687431249</c:v>
                </c:pt>
                <c:pt idx="4">
                  <c:v>0.91339596301057868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60928"/>
        <c:axId val="94062848"/>
      </c:scatterChart>
      <c:valAx>
        <c:axId val="94060928"/>
        <c:scaling>
          <c:orientation val="minMax"/>
          <c:max val="1.2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579441737949336"/>
              <c:y val="0.8938289682539682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4062848"/>
        <c:crossesAt val="0"/>
        <c:crossBetween val="midCat"/>
        <c:majorUnit val="0.2"/>
      </c:valAx>
      <c:valAx>
        <c:axId val="94062848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5922790901137358E-2"/>
              <c:y val="0.1349650230663491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4060928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7443259465984471"/>
          <c:y val="8.165592602259969E-2"/>
          <c:w val="0.2521051640696811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0171904378189"/>
          <c:y val="6.0560390782734806E-2"/>
          <c:w val="0.75601978691019778"/>
          <c:h val="0.71987375513666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'Rotenone-Deguelin-Mixture'!$MF$54</c:f>
              <c:strCache>
                <c:ptCount val="1"/>
                <c:pt idx="0">
                  <c:v>Rotenone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'Rotenone-Deguelin-Mixture'!$LV$7:$LV$11</c:f>
              <c:numCache>
                <c:formatCode>0.000</c:formatCode>
                <c:ptCount val="5"/>
                <c:pt idx="0">
                  <c:v>-1.139098892816899</c:v>
                </c:pt>
                <c:pt idx="1">
                  <c:v>-0.44472088784710806</c:v>
                </c:pt>
                <c:pt idx="2">
                  <c:v>9.3669114297797673E-2</c:v>
                </c:pt>
                <c:pt idx="3">
                  <c:v>0.84749659126097665</c:v>
                </c:pt>
                <c:pt idx="4">
                  <c:v>1.361967715522578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'Rotenone-Deguelin-Mixture'!$MH$54</c:f>
              <c:strCache>
                <c:ptCount val="1"/>
                <c:pt idx="0">
                  <c:v>Deguelin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'Rotenone-Deguelin-Mixture'!$LU$37:$LU$42</c:f>
              <c:numCache>
                <c:formatCode>0.000</c:formatCode>
                <c:ptCount val="6"/>
                <c:pt idx="0">
                  <c:v>0.70757017609793638</c:v>
                </c:pt>
                <c:pt idx="1">
                  <c:v>1</c:v>
                </c:pt>
                <c:pt idx="2">
                  <c:v>1.3096301674258988</c:v>
                </c:pt>
                <c:pt idx="3">
                  <c:v>1.4800069429571505</c:v>
                </c:pt>
                <c:pt idx="4">
                  <c:v>1.6095944092252201</c:v>
                </c:pt>
                <c:pt idx="5">
                  <c:v>1.6998377258672457</c:v>
                </c:pt>
              </c:numCache>
            </c:numRef>
          </c:xVal>
          <c:yVal>
            <c:numRef>
              <c:f>'Rotenone-Deguelin-Mixture'!$LV$37:$LV$42</c:f>
              <c:numCache>
                <c:formatCode>0.000</c:formatCode>
                <c:ptCount val="6"/>
                <c:pt idx="0">
                  <c:v>-0.75903593817424109</c:v>
                </c:pt>
                <c:pt idx="1">
                  <c:v>1.0899415068210239E-2</c:v>
                </c:pt>
                <c:pt idx="2">
                  <c:v>0.82612136866559238</c:v>
                </c:pt>
                <c:pt idx="3">
                  <c:v>1.2747045572835112</c:v>
                </c:pt>
                <c:pt idx="4">
                  <c:v>1.6158940101428589</c:v>
                </c:pt>
                <c:pt idx="5">
                  <c:v>1.8534946725835608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87808"/>
        <c:axId val="98792576"/>
      </c:scatterChart>
      <c:valAx>
        <c:axId val="94087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076313813104661"/>
              <c:y val="0.8837599206349205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8792576"/>
        <c:crossesAt val="-1.5"/>
        <c:crossBetween val="midCat"/>
      </c:valAx>
      <c:valAx>
        <c:axId val="9879257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Probit</a:t>
                </a:r>
              </a:p>
            </c:rich>
          </c:tx>
          <c:layout>
            <c:manualLayout>
              <c:xMode val="edge"/>
              <c:yMode val="edge"/>
              <c:x val="2.0853631039290797E-2"/>
              <c:y val="0.323335317460317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40878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5599285475536854"/>
          <c:y val="6.9242440314077142E-2"/>
          <c:w val="0.25007599755531995"/>
          <c:h val="0.19435858653261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00953520050503"/>
          <c:y val="7.8951228990032124E-2"/>
          <c:w val="0.72641881790092699"/>
          <c:h val="0.71891944444444433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'Rotenone-Deguelin-Mixture'!$MI$7:$MI$11</c:f>
              <c:numCache>
                <c:formatCode>0.000_ </c:formatCode>
                <c:ptCount val="5"/>
                <c:pt idx="0">
                  <c:v>-0.15550836334679796</c:v>
                </c:pt>
                <c:pt idx="1">
                  <c:v>7.4841271136350737E-2</c:v>
                </c:pt>
                <c:pt idx="2">
                  <c:v>-0.21185855131873393</c:v>
                </c:pt>
                <c:pt idx="3">
                  <c:v>0.97429616185190315</c:v>
                </c:pt>
                <c:pt idx="4">
                  <c:v>-0.83961533332276184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837248"/>
        <c:axId val="98839552"/>
      </c:scatterChart>
      <c:valAx>
        <c:axId val="98837248"/>
        <c:scaling>
          <c:orientation val="minMax"/>
          <c:max val="1.2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51314959799204"/>
              <c:y val="0.878551984126984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98839552"/>
        <c:crossesAt val="0"/>
        <c:crossBetween val="midCat"/>
        <c:majorUnit val="0.2"/>
      </c:valAx>
      <c:valAx>
        <c:axId val="98839552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9805752129085134E-2"/>
              <c:y val="0.20355181464385919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98837248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35902945653147"/>
          <c:y val="7.8951228990032124E-2"/>
          <c:w val="0.71806920941892738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'Rotenone-Deguelin-Mixture'!$LU$37:$LU$42</c:f>
              <c:numCache>
                <c:formatCode>0.000</c:formatCode>
                <c:ptCount val="6"/>
                <c:pt idx="0">
                  <c:v>0.70757017609793638</c:v>
                </c:pt>
                <c:pt idx="1">
                  <c:v>1</c:v>
                </c:pt>
                <c:pt idx="2">
                  <c:v>1.3096301674258988</c:v>
                </c:pt>
                <c:pt idx="3">
                  <c:v>1.4800069429571505</c:v>
                </c:pt>
                <c:pt idx="4">
                  <c:v>1.6095944092252201</c:v>
                </c:pt>
                <c:pt idx="5">
                  <c:v>1.6998377258672457</c:v>
                </c:pt>
              </c:numCache>
            </c:numRef>
          </c:xVal>
          <c:yVal>
            <c:numRef>
              <c:f>'Rotenone-Deguelin-Mixture'!$F$37:$F$42</c:f>
              <c:numCache>
                <c:formatCode>0.000_ </c:formatCode>
                <c:ptCount val="6"/>
                <c:pt idx="0">
                  <c:v>0.32653061224489793</c:v>
                </c:pt>
                <c:pt idx="1">
                  <c:v>0.375</c:v>
                </c:pt>
                <c:pt idx="2">
                  <c:v>0.70833333333333337</c:v>
                </c:pt>
                <c:pt idx="3">
                  <c:v>0.95918367346938771</c:v>
                </c:pt>
                <c:pt idx="4">
                  <c:v>0.94</c:v>
                </c:pt>
                <c:pt idx="5">
                  <c:v>1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'Rotenone-Deguelin-Mixture'!$LU$37:$LU$42</c:f>
              <c:numCache>
                <c:formatCode>0.000</c:formatCode>
                <c:ptCount val="6"/>
                <c:pt idx="0">
                  <c:v>0.70757017609793638</c:v>
                </c:pt>
                <c:pt idx="1">
                  <c:v>1</c:v>
                </c:pt>
                <c:pt idx="2">
                  <c:v>1.3096301674258988</c:v>
                </c:pt>
                <c:pt idx="3">
                  <c:v>1.4800069429571505</c:v>
                </c:pt>
                <c:pt idx="4">
                  <c:v>1.6095944092252201</c:v>
                </c:pt>
                <c:pt idx="5">
                  <c:v>1.6998377258672457</c:v>
                </c:pt>
              </c:numCache>
            </c:numRef>
          </c:xVal>
          <c:yVal>
            <c:numRef>
              <c:f>'Rotenone-Deguelin-Mixture'!$LW$37:$LW$42</c:f>
              <c:numCache>
                <c:formatCode>###0.000</c:formatCode>
                <c:ptCount val="6"/>
                <c:pt idx="0">
                  <c:v>0.22391552945100027</c:v>
                </c:pt>
                <c:pt idx="1">
                  <c:v>0.50434815141077882</c:v>
                </c:pt>
                <c:pt idx="2">
                  <c:v>0.79563237644668949</c:v>
                </c:pt>
                <c:pt idx="3">
                  <c:v>0.89879308340281372</c:v>
                </c:pt>
                <c:pt idx="4">
                  <c:v>0.94694138455051569</c:v>
                </c:pt>
                <c:pt idx="5">
                  <c:v>0.96809425548530648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864512"/>
        <c:axId val="98870784"/>
      </c:scatterChart>
      <c:valAx>
        <c:axId val="98864512"/>
        <c:scaling>
          <c:orientation val="minMax"/>
          <c:max val="1.8"/>
          <c:min val="0.60000000000000009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865368770174106"/>
              <c:y val="0.8868326133789278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8870784"/>
        <c:crossesAt val="0"/>
        <c:crossBetween val="midCat"/>
        <c:majorUnit val="0.2"/>
      </c:valAx>
      <c:valAx>
        <c:axId val="98870784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7088510324042197E-2"/>
              <c:y val="0.1122548848060659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8864512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62238565690770908"/>
          <c:y val="0.46326523617537496"/>
          <c:w val="0.28184943479142349"/>
          <c:h val="0.21569169814405648"/>
        </c:manualLayout>
      </c:layout>
      <c:overlay val="0"/>
      <c:txPr>
        <a:bodyPr/>
        <a:lstStyle/>
        <a:p>
          <a:pPr>
            <a:defRPr sz="1200"/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15074841586227"/>
          <c:y val="7.8951228990032124E-2"/>
          <c:w val="0.72627746845451857"/>
          <c:h val="0.7144353174603174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'Rotenone-Deguelin-Mixture'!$LU$37:$LU$42</c:f>
              <c:numCache>
                <c:formatCode>0.000</c:formatCode>
                <c:ptCount val="6"/>
                <c:pt idx="0">
                  <c:v>0.70757017609793638</c:v>
                </c:pt>
                <c:pt idx="1">
                  <c:v>1</c:v>
                </c:pt>
                <c:pt idx="2">
                  <c:v>1.3096301674258988</c:v>
                </c:pt>
                <c:pt idx="3">
                  <c:v>1.4800069429571505</c:v>
                </c:pt>
                <c:pt idx="4">
                  <c:v>1.6095944092252201</c:v>
                </c:pt>
                <c:pt idx="5">
                  <c:v>1.6998377258672457</c:v>
                </c:pt>
              </c:numCache>
            </c:numRef>
          </c:xVal>
          <c:yVal>
            <c:numRef>
              <c:f>'Rotenone-Deguelin-Mixture'!$MI$37:$MI$42</c:f>
              <c:numCache>
                <c:formatCode>0.000_ </c:formatCode>
                <c:ptCount val="6"/>
                <c:pt idx="0">
                  <c:v>1.7231085440897647</c:v>
                </c:pt>
                <c:pt idx="1">
                  <c:v>-1.792368336689683</c:v>
                </c:pt>
                <c:pt idx="2">
                  <c:v>-1.4999190844102246</c:v>
                </c:pt>
                <c:pt idx="3">
                  <c:v>1.4016266789148517</c:v>
                </c:pt>
                <c:pt idx="4">
                  <c:v>-0.21897352113503032</c:v>
                </c:pt>
                <c:pt idx="5">
                  <c:v>1.2577555395412572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882688"/>
        <c:axId val="98884992"/>
      </c:scatterChart>
      <c:valAx>
        <c:axId val="98882688"/>
        <c:scaling>
          <c:orientation val="minMax"/>
          <c:max val="1.8"/>
          <c:min val="0.60000000000000009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359842611376353"/>
              <c:y val="0.8694150793650793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8884992"/>
        <c:crossesAt val="0"/>
        <c:crossBetween val="midCat"/>
        <c:majorUnit val="0.2"/>
      </c:valAx>
      <c:valAx>
        <c:axId val="98884992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5843354308744881E-2"/>
              <c:y val="0.16579165535342566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98882688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51894925268234"/>
          <c:y val="3.3794888263407444E-2"/>
          <c:w val="0.76272372857158544"/>
          <c:h val="0.74387552112017041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'Rotenone-Deguelin-Mixture'!$LU$67:$LU$72</c:f>
              <c:numCache>
                <c:formatCode>0.000</c:formatCode>
                <c:ptCount val="6"/>
                <c:pt idx="0">
                  <c:v>0.3979400086720376</c:v>
                </c:pt>
                <c:pt idx="1">
                  <c:v>0.70757017609793638</c:v>
                </c:pt>
                <c:pt idx="2">
                  <c:v>1</c:v>
                </c:pt>
                <c:pt idx="3">
                  <c:v>1.1789769472931695</c:v>
                </c:pt>
                <c:pt idx="4">
                  <c:v>1.3096301674258988</c:v>
                </c:pt>
                <c:pt idx="5">
                  <c:v>1.3996737214810382</c:v>
                </c:pt>
              </c:numCache>
            </c:numRef>
          </c:xVal>
          <c:yVal>
            <c:numRef>
              <c:f>'Rotenone-Deguelin-Mixture'!$F$67:$F$72</c:f>
              <c:numCache>
                <c:formatCode>0.000_ </c:formatCode>
                <c:ptCount val="6"/>
                <c:pt idx="0">
                  <c:v>0.14893617021276595</c:v>
                </c:pt>
                <c:pt idx="1">
                  <c:v>0.47826086956521741</c:v>
                </c:pt>
                <c:pt idx="2">
                  <c:v>0.58695652173913049</c:v>
                </c:pt>
                <c:pt idx="3">
                  <c:v>0.79166666666666663</c:v>
                </c:pt>
                <c:pt idx="4">
                  <c:v>0.93478260869565222</c:v>
                </c:pt>
                <c:pt idx="5">
                  <c:v>0.96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'Rotenone-Deguelin-Mixture'!$LU$67:$LU$72</c:f>
              <c:numCache>
                <c:formatCode>0.000</c:formatCode>
                <c:ptCount val="6"/>
                <c:pt idx="0">
                  <c:v>0.3979400086720376</c:v>
                </c:pt>
                <c:pt idx="1">
                  <c:v>0.70757017609793638</c:v>
                </c:pt>
                <c:pt idx="2">
                  <c:v>1</c:v>
                </c:pt>
                <c:pt idx="3">
                  <c:v>1.1789769472931695</c:v>
                </c:pt>
                <c:pt idx="4">
                  <c:v>1.3096301674258988</c:v>
                </c:pt>
                <c:pt idx="5">
                  <c:v>1.3996737214810382</c:v>
                </c:pt>
              </c:numCache>
            </c:numRef>
          </c:xVal>
          <c:yVal>
            <c:numRef>
              <c:f>'Rotenone-Deguelin-Mixture'!$LW$67:$LW$72</c:f>
              <c:numCache>
                <c:formatCode>###0.000</c:formatCode>
                <c:ptCount val="6"/>
                <c:pt idx="0">
                  <c:v>0.15193274586204253</c:v>
                </c:pt>
                <c:pt idx="1">
                  <c:v>0.40366497763305564</c:v>
                </c:pt>
                <c:pt idx="2">
                  <c:v>0.69035824347201924</c:v>
                </c:pt>
                <c:pt idx="3">
                  <c:v>0.82900047289319068</c:v>
                </c:pt>
                <c:pt idx="4">
                  <c:v>0.89993360866459304</c:v>
                </c:pt>
                <c:pt idx="5">
                  <c:v>0.93438353962547005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354432"/>
        <c:axId val="110356352"/>
      </c:scatterChart>
      <c:valAx>
        <c:axId val="110354432"/>
        <c:scaling>
          <c:orientation val="minMax"/>
          <c:max val="1.5"/>
          <c:min val="0.3000000000000000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956423857059706"/>
              <c:y val="0.8936075683577431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0356352"/>
        <c:crossesAt val="0"/>
        <c:crossBetween val="midCat"/>
        <c:majorUnit val="0.30000000000000004"/>
      </c:valAx>
      <c:valAx>
        <c:axId val="110356352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</a:t>
                </a:r>
                <a:r>
                  <a:rPr lang="en-US" sz="1400" b="0" baseline="0"/>
                  <a:t> </a:t>
                </a:r>
                <a:r>
                  <a:rPr lang="en-US" sz="1400" b="0"/>
                  <a:t>proportion</a:t>
                </a:r>
              </a:p>
            </c:rich>
          </c:tx>
          <c:layout>
            <c:manualLayout>
              <c:xMode val="edge"/>
              <c:yMode val="edge"/>
              <c:x val="1.9602675188613975E-2"/>
              <c:y val="0.1264943379721323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0354432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4040676923752732"/>
          <c:y val="6.6494497813801887E-2"/>
          <c:w val="0.28710813867931778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'Rotenone-Deguelin-Mixture'!$LU$67:$LU$72</c:f>
              <c:numCache>
                <c:formatCode>0.000</c:formatCode>
                <c:ptCount val="6"/>
                <c:pt idx="0">
                  <c:v>0.3979400086720376</c:v>
                </c:pt>
                <c:pt idx="1">
                  <c:v>0.70757017609793638</c:v>
                </c:pt>
                <c:pt idx="2">
                  <c:v>1</c:v>
                </c:pt>
                <c:pt idx="3">
                  <c:v>1.1789769472931695</c:v>
                </c:pt>
                <c:pt idx="4">
                  <c:v>1.3096301674258988</c:v>
                </c:pt>
                <c:pt idx="5">
                  <c:v>1.3996737214810382</c:v>
                </c:pt>
              </c:numCache>
            </c:numRef>
          </c:xVal>
          <c:yVal>
            <c:numRef>
              <c:f>'Rotenone-Deguelin-Mixture'!$MI$67:$MI$72</c:f>
              <c:numCache>
                <c:formatCode>0.000_ </c:formatCode>
                <c:ptCount val="6"/>
                <c:pt idx="0">
                  <c:v>-5.7231263552648549E-2</c:v>
                </c:pt>
                <c:pt idx="1">
                  <c:v>1.0311886717497281</c:v>
                </c:pt>
                <c:pt idx="2">
                  <c:v>-1.5168396316789736</c:v>
                </c:pt>
                <c:pt idx="3">
                  <c:v>-0.6869862486200603</c:v>
                </c:pt>
                <c:pt idx="4">
                  <c:v>0.78762570610214355</c:v>
                </c:pt>
                <c:pt idx="5">
                  <c:v>0.73153503903034456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36608"/>
        <c:axId val="111239168"/>
      </c:scatterChart>
      <c:valAx>
        <c:axId val="111236608"/>
        <c:scaling>
          <c:orientation val="minMax"/>
          <c:max val="1.5"/>
          <c:min val="0.3000000000000000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0287912249705535"/>
              <c:y val="0.8825742063492063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1239168"/>
        <c:crossesAt val="0"/>
        <c:crossBetween val="midCat"/>
        <c:majorUnit val="0.30000000000000004"/>
      </c:valAx>
      <c:valAx>
        <c:axId val="111239168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7993963486454644E-2"/>
              <c:y val="0.2110126984126984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1236608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'Rotenone-Deguelin-Mixture'!$D$3</c:f>
              <c:strCache>
                <c:ptCount val="1"/>
                <c:pt idx="0">
                  <c:v>Rotenone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'Rotenone-Deguelin-Mixture'!$LV$7:$LV$11</c:f>
              <c:numCache>
                <c:formatCode>0.000</c:formatCode>
                <c:ptCount val="5"/>
                <c:pt idx="0">
                  <c:v>-1.139098892816899</c:v>
                </c:pt>
                <c:pt idx="1">
                  <c:v>-0.44472088784710806</c:v>
                </c:pt>
                <c:pt idx="2">
                  <c:v>9.3669114297797673E-2</c:v>
                </c:pt>
                <c:pt idx="3">
                  <c:v>0.84749659126097665</c:v>
                </c:pt>
                <c:pt idx="4">
                  <c:v>1.361967715522578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'Rotenone-Deguelin-Mixture'!$D$92</c:f>
              <c:strCache>
                <c:ptCount val="1"/>
                <c:pt idx="0">
                  <c:v>Rotenone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'Rotenone-Deguelin-Mixture'!$LU$96:$LU$100</c:f>
            </c:numRef>
          </c:xVal>
          <c:yVal>
            <c:numRef>
              <c:f>'Rotenone-Deguelin-Mixture'!$LV$96:$LV$100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63744"/>
        <c:axId val="111266048"/>
      </c:scatterChart>
      <c:valAx>
        <c:axId val="11126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44311732649226"/>
              <c:y val="0.89179126984126988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1266048"/>
        <c:crossesAt val="-1.5"/>
        <c:crossBetween val="midCat"/>
      </c:valAx>
      <c:valAx>
        <c:axId val="11126604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Probit</a:t>
                </a:r>
              </a:p>
            </c:rich>
          </c:tx>
          <c:layout>
            <c:manualLayout>
              <c:xMode val="edge"/>
              <c:yMode val="edge"/>
              <c:x val="2.0221516969396714E-2"/>
              <c:y val="0.341011111111111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12637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6234186994462078"/>
          <c:y val="5.9356746031746031E-2"/>
          <c:w val="0.26229527093644384"/>
          <c:h val="0.2606567418356799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'Rotenone-Deguelin-Mixture'!$LU$96:$LU$100</c:f>
            </c:numRef>
          </c:xVal>
          <c:yVal>
            <c:numRef>
              <c:f>'Rotenone-Deguelin-Mixture'!$F$96:$F$100</c:f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'Rotenone-Deguelin-Mixture'!$LU$96:$LU$100</c:f>
            </c:numRef>
          </c:xVal>
          <c:yVal>
            <c:numRef>
              <c:f>'Rotenone-Deguelin-Mixture'!$LW$96:$LW$100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894912"/>
        <c:axId val="115901184"/>
      </c:scatterChart>
      <c:valAx>
        <c:axId val="115894912"/>
        <c:scaling>
          <c:orientation val="minMax"/>
          <c:max val="1.2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91575389837492"/>
              <c:y val="0.8912091251751426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5901184"/>
        <c:crossesAt val="0"/>
        <c:crossBetween val="midCat"/>
        <c:majorUnit val="0.2"/>
      </c:valAx>
      <c:valAx>
        <c:axId val="115901184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Respose proportion</a:t>
                </a:r>
              </a:p>
            </c:rich>
          </c:tx>
          <c:layout>
            <c:manualLayout>
              <c:xMode val="edge"/>
              <c:yMode val="edge"/>
              <c:x val="2.3024569940206116E-2"/>
              <c:y val="0.144988060702938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5894912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2756552065807609"/>
          <c:y val="8.7781264184082261E-2"/>
          <c:w val="0.3344128770227648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67778409828048"/>
          <c:y val="7.8951228990032124E-2"/>
          <c:w val="0.72475035677574529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'Rotenone-Deguelin-Mixture'!$LU$96:$LU$100</c:f>
            </c:numRef>
          </c:xVal>
          <c:yVal>
            <c:numRef>
              <c:f>'Rotenone-Deguelin-Mixture'!$MI$96:$MI$100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051776"/>
        <c:axId val="117054080"/>
      </c:scatterChart>
      <c:valAx>
        <c:axId val="117051776"/>
        <c:scaling>
          <c:orientation val="minMax"/>
          <c:max val="1.2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74350984717073"/>
              <c:y val="0.88196746031746032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7054080"/>
        <c:crossesAt val="0"/>
        <c:crossBetween val="midCat"/>
        <c:majorUnit val="0.2"/>
      </c:valAx>
      <c:valAx>
        <c:axId val="117054080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4211650349789927E-2"/>
              <c:y val="0.13567938623056733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7051776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4374453193351"/>
          <c:y val="5.1807809288943692E-2"/>
          <c:w val="0.76665463692038494"/>
          <c:h val="0.720815835520560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'Rotenone-Deguelin-Mixture'!$LV$3</c:f>
              <c:strCache>
                <c:ptCount val="1"/>
                <c:pt idx="0">
                  <c:v>Rotenone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'Rotenone-Deguelin-Mixture'!$LU$7:$LU$11</c:f>
              <c:numCache>
                <c:formatCode>0.000</c:formatCode>
                <c:ptCount val="5"/>
                <c:pt idx="0">
                  <c:v>0.41497334797081797</c:v>
                </c:pt>
                <c:pt idx="1">
                  <c:v>0.57978359661681012</c:v>
                </c:pt>
                <c:pt idx="2">
                  <c:v>0.70757017609793638</c:v>
                </c:pt>
                <c:pt idx="3">
                  <c:v>0.88649072517248184</c:v>
                </c:pt>
                <c:pt idx="4">
                  <c:v>1.0086001717619175</c:v>
                </c:pt>
              </c:numCache>
            </c:numRef>
          </c:xVal>
          <c:yVal>
            <c:numRef>
              <c:f>'Rotenone-Deguelin-Mixture'!$LV$7:$LV$11</c:f>
              <c:numCache>
                <c:formatCode>0.000</c:formatCode>
                <c:ptCount val="5"/>
                <c:pt idx="0">
                  <c:v>-1.139098892816899</c:v>
                </c:pt>
                <c:pt idx="1">
                  <c:v>-0.44472088784710806</c:v>
                </c:pt>
                <c:pt idx="2">
                  <c:v>9.3669114297797673E-2</c:v>
                </c:pt>
                <c:pt idx="3">
                  <c:v>0.84749659126097665</c:v>
                </c:pt>
                <c:pt idx="4">
                  <c:v>1.361967715522578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'Rotenone-Deguelin-Mixture'!$MH$84</c:f>
              <c:strCache>
                <c:ptCount val="1"/>
                <c:pt idx="0">
                  <c:v>Mixture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'Rotenone-Deguelin-Mixture'!$LU$67:$LU$72</c:f>
              <c:numCache>
                <c:formatCode>0.000</c:formatCode>
                <c:ptCount val="6"/>
                <c:pt idx="0">
                  <c:v>0.3979400086720376</c:v>
                </c:pt>
                <c:pt idx="1">
                  <c:v>0.70757017609793638</c:v>
                </c:pt>
                <c:pt idx="2">
                  <c:v>1</c:v>
                </c:pt>
                <c:pt idx="3">
                  <c:v>1.1789769472931695</c:v>
                </c:pt>
                <c:pt idx="4">
                  <c:v>1.3096301674258988</c:v>
                </c:pt>
                <c:pt idx="5">
                  <c:v>1.3996737214810382</c:v>
                </c:pt>
              </c:numCache>
            </c:numRef>
          </c:xVal>
          <c:yVal>
            <c:numRef>
              <c:f>'Rotenone-Deguelin-Mixture'!$LV$67:$LV$72</c:f>
              <c:numCache>
                <c:formatCode>0.000</c:formatCode>
                <c:ptCount val="6"/>
                <c:pt idx="0">
                  <c:v>-1.0281793042243457</c:v>
                </c:pt>
                <c:pt idx="1">
                  <c:v>-0.24387200005856857</c:v>
                </c:pt>
                <c:pt idx="2">
                  <c:v>0.49686605123996985</c:v>
                </c:pt>
                <c:pt idx="3">
                  <c:v>0.95022280328487652</c:v>
                </c:pt>
                <c:pt idx="4">
                  <c:v>1.2811733554057469</c:v>
                </c:pt>
                <c:pt idx="5">
                  <c:v>1.5092577753626402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066368"/>
        <c:axId val="117085312"/>
      </c:scatterChart>
      <c:valAx>
        <c:axId val="11706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6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12158417007168"/>
              <c:y val="0.8814162698412698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7085312"/>
        <c:crossesAt val="-1.5"/>
        <c:crossBetween val="midCat"/>
      </c:valAx>
      <c:valAx>
        <c:axId val="117085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Probit</a:t>
                </a:r>
              </a:p>
            </c:rich>
          </c:tx>
          <c:layout>
            <c:manualLayout>
              <c:xMode val="edge"/>
              <c:yMode val="edge"/>
              <c:x val="1.3518775181305398E-2"/>
              <c:y val="0.3466572955199342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70663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5586215522865396"/>
          <c:y val="4.0336468358121901E-2"/>
          <c:w val="0.25130747006626869"/>
          <c:h val="0.2163551171393341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09601924759406"/>
          <c:y val="7.4353543073053877E-2"/>
          <c:w val="0.73454111986001747"/>
          <c:h val="0.7102028093774313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'Fairfax-Scheafer-Pixley'!$F$7:$F$11</c:f>
              <c:numCache>
                <c:formatCode>0.000_ </c:formatCode>
                <c:ptCount val="5"/>
                <c:pt idx="0">
                  <c:v>0.25</c:v>
                </c:pt>
                <c:pt idx="1">
                  <c:v>0.3</c:v>
                </c:pt>
                <c:pt idx="2">
                  <c:v>0.62</c:v>
                </c:pt>
                <c:pt idx="3">
                  <c:v>0.64583333333333337</c:v>
                </c:pt>
                <c:pt idx="4">
                  <c:v>0.88135593220338981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'Fairfax-Scheafer-Pixley'!$LW$7:$LW$11</c:f>
              <c:numCache>
                <c:formatCode>###0.000</c:formatCode>
                <c:ptCount val="5"/>
                <c:pt idx="0">
                  <c:v>0.20594014971714816</c:v>
                </c:pt>
                <c:pt idx="1">
                  <c:v>0.35823483060448846</c:v>
                </c:pt>
                <c:pt idx="2">
                  <c:v>0.58436971794987191</c:v>
                </c:pt>
                <c:pt idx="3">
                  <c:v>0.72329629123881889</c:v>
                </c:pt>
                <c:pt idx="4">
                  <c:v>0.8401390596666406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392704"/>
        <c:axId val="118398976"/>
      </c:scatterChart>
      <c:valAx>
        <c:axId val="118392704"/>
        <c:scaling>
          <c:orientation val="minMax"/>
          <c:max val="1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579441737949336"/>
              <c:y val="0.8938289682539682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398976"/>
        <c:crossesAt val="0"/>
        <c:crossBetween val="midCat"/>
        <c:majorUnit val="0.2"/>
      </c:valAx>
      <c:valAx>
        <c:axId val="118398976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5922790901137358E-2"/>
              <c:y val="0.1349650230663491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392704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7443259465984471"/>
          <c:y val="8.165592602259969E-2"/>
          <c:w val="0.2521051640696811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0171904378189"/>
          <c:y val="6.0560390782734806E-2"/>
          <c:w val="0.75601978691019778"/>
          <c:h val="0.71987375513666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'Fairfax-Scheafer-Pixley'!$MF$54</c:f>
              <c:strCache>
                <c:ptCount val="1"/>
                <c:pt idx="0">
                  <c:v>Fiarfax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'Fairfax-Scheafer-Pixley'!$LV$7:$LV$11</c:f>
              <c:numCache>
                <c:formatCode>0.000</c:formatCode>
                <c:ptCount val="5"/>
                <c:pt idx="0">
                  <c:v>-0.820589203579702</c:v>
                </c:pt>
                <c:pt idx="1">
                  <c:v>-0.36318102494981264</c:v>
                </c:pt>
                <c:pt idx="2">
                  <c:v>0.21308512839314653</c:v>
                </c:pt>
                <c:pt idx="3">
                  <c:v>0.59266193989865679</c:v>
                </c:pt>
                <c:pt idx="4">
                  <c:v>0.99502957451744534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'Fairfax-Scheafer-Pixley'!$MH$54</c:f>
              <c:strCache>
                <c:ptCount val="1"/>
                <c:pt idx="0">
                  <c:v>Scheafer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'Fairfax-Scheafer-Pixley'!$LU$37:$LU$41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1</c:v>
                </c:pt>
                <c:pt idx="4">
                  <c:v>1.6989700043360187</c:v>
                </c:pt>
              </c:numCache>
            </c:numRef>
          </c:xVal>
          <c:yVal>
            <c:numRef>
              <c:f>'Fairfax-Scheafer-Pixley'!$LV$37:$LV$41</c:f>
              <c:numCache>
                <c:formatCode>0.000</c:formatCode>
                <c:ptCount val="5"/>
                <c:pt idx="0">
                  <c:v>-0.77525640723636879</c:v>
                </c:pt>
                <c:pt idx="1">
                  <c:v>-0.28011530346553815</c:v>
                </c:pt>
                <c:pt idx="2">
                  <c:v>0.34368871352139929</c:v>
                </c:pt>
                <c:pt idx="3">
                  <c:v>1.1901380212298565</c:v>
                </c:pt>
                <c:pt idx="4">
                  <c:v>3.1555324496960813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440320"/>
        <c:axId val="118442624"/>
      </c:scatterChart>
      <c:valAx>
        <c:axId val="11844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076313813104661"/>
              <c:y val="0.8837599206349205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442624"/>
        <c:crossesAt val="-1.5"/>
        <c:crossBetween val="midCat"/>
      </c:valAx>
      <c:valAx>
        <c:axId val="1184426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Probit</a:t>
                </a:r>
              </a:p>
            </c:rich>
          </c:tx>
          <c:layout>
            <c:manualLayout>
              <c:xMode val="edge"/>
              <c:yMode val="edge"/>
              <c:x val="2.0853631039290797E-2"/>
              <c:y val="0.323335317460317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44032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5599285475536854"/>
          <c:y val="6.9242440314077142E-2"/>
          <c:w val="0.25007599755531995"/>
          <c:h val="0.19435858653261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00953520050503"/>
          <c:y val="7.8951228990032124E-2"/>
          <c:w val="0.72641881790092699"/>
          <c:h val="0.71891944444444433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'Fairfax-Scheafer-Pixley'!$MI$7:$MI$11</c:f>
              <c:numCache>
                <c:formatCode>0.000_ </c:formatCode>
                <c:ptCount val="5"/>
                <c:pt idx="0">
                  <c:v>0.75486016023813729</c:v>
                </c:pt>
                <c:pt idx="1">
                  <c:v>-0.85880752786357617</c:v>
                </c:pt>
                <c:pt idx="2">
                  <c:v>0.5112188041703537</c:v>
                </c:pt>
                <c:pt idx="3">
                  <c:v>-1.1996348835346904</c:v>
                </c:pt>
                <c:pt idx="4">
                  <c:v>0.86388169397890635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458624"/>
        <c:axId val="118473472"/>
      </c:scatterChart>
      <c:valAx>
        <c:axId val="118458624"/>
        <c:scaling>
          <c:orientation val="minMax"/>
          <c:max val="1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1071129768707413"/>
              <c:y val="0.878551984126984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118473472"/>
        <c:crossesAt val="0"/>
        <c:crossBetween val="midCat"/>
        <c:majorUnit val="0.2"/>
      </c:valAx>
      <c:valAx>
        <c:axId val="118473472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9805752129085134E-2"/>
              <c:y val="0.20355181464385919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118458624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35902945653147"/>
          <c:y val="7.8951228990032124E-2"/>
          <c:w val="0.71806920941892738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'Fairfax-Scheafer-Pixley'!$LU$37:$LU$41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1</c:v>
                </c:pt>
                <c:pt idx="4">
                  <c:v>1.6989700043360187</c:v>
                </c:pt>
              </c:numCache>
            </c:numRef>
          </c:xVal>
          <c:yVal>
            <c:numRef>
              <c:f>'Fairfax-Scheafer-Pixley'!$F$37:$F$41</c:f>
              <c:numCache>
                <c:formatCode>0.000_ </c:formatCode>
                <c:ptCount val="5"/>
                <c:pt idx="0">
                  <c:v>0.25</c:v>
                </c:pt>
                <c:pt idx="1">
                  <c:v>0.34166666666666667</c:v>
                </c:pt>
                <c:pt idx="2">
                  <c:v>0.65</c:v>
                </c:pt>
                <c:pt idx="3">
                  <c:v>0.91666666666666663</c:v>
                </c:pt>
                <c:pt idx="4">
                  <c:v>0.9916666666666667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'Fairfax-Scheafer-Pixley'!$LU$37:$LU$41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1</c:v>
                </c:pt>
                <c:pt idx="4">
                  <c:v>1.6989700043360187</c:v>
                </c:pt>
              </c:numCache>
            </c:numRef>
          </c:xVal>
          <c:yVal>
            <c:numRef>
              <c:f>'Fairfax-Scheafer-Pixley'!$LW$37:$LW$41</c:f>
              <c:numCache>
                <c:formatCode>###0.000</c:formatCode>
                <c:ptCount val="5"/>
                <c:pt idx="0">
                  <c:v>0.2190940814520641</c:v>
                </c:pt>
                <c:pt idx="1">
                  <c:v>0.38969452202340604</c:v>
                </c:pt>
                <c:pt idx="2">
                  <c:v>0.63445979999650315</c:v>
                </c:pt>
                <c:pt idx="3">
                  <c:v>0.88300392575037778</c:v>
                </c:pt>
                <c:pt idx="4">
                  <c:v>0.9991989727780719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71616"/>
        <c:axId val="116673536"/>
      </c:scatterChart>
      <c:valAx>
        <c:axId val="116671616"/>
        <c:scaling>
          <c:orientation val="minMax"/>
          <c:max val="1.8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0423001551009772"/>
              <c:y val="0.8868326133789278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6673536"/>
        <c:crossesAt val="0"/>
        <c:crossBetween val="midCat"/>
        <c:majorUnit val="0.2"/>
      </c:valAx>
      <c:valAx>
        <c:axId val="116673536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7088510324042197E-2"/>
              <c:y val="0.1122548848060659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6671616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62238565690770908"/>
          <c:y val="0.46326523617537496"/>
          <c:w val="0.28184943479142349"/>
          <c:h val="0.21569169814405648"/>
        </c:manualLayout>
      </c:layout>
      <c:overlay val="0"/>
      <c:txPr>
        <a:bodyPr/>
        <a:lstStyle/>
        <a:p>
          <a:pPr>
            <a:defRPr sz="1200"/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15074841586227"/>
          <c:y val="7.8951228990032124E-2"/>
          <c:w val="0.72627746845451857"/>
          <c:h val="0.7144353174603174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'Fairfax-Scheafer-Pixley'!$LU$37:$LU$41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1</c:v>
                </c:pt>
                <c:pt idx="4">
                  <c:v>1.6989700043360187</c:v>
                </c:pt>
              </c:numCache>
            </c:numRef>
          </c:xVal>
          <c:yVal>
            <c:numRef>
              <c:f>'Fairfax-Scheafer-Pixley'!$MI$37:$MI$41</c:f>
              <c:numCache>
                <c:formatCode>0.000_ </c:formatCode>
                <c:ptCount val="5"/>
                <c:pt idx="0">
                  <c:v>0.57876545428741899</c:v>
                </c:pt>
                <c:pt idx="1">
                  <c:v>-1.0788176237065124</c:v>
                </c:pt>
                <c:pt idx="2">
                  <c:v>0.24995544484726603</c:v>
                </c:pt>
                <c:pt idx="3">
                  <c:v>1.1472898083844905</c:v>
                </c:pt>
                <c:pt idx="4">
                  <c:v>-2.9165468510234289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89536"/>
        <c:axId val="100279424"/>
      </c:scatterChart>
      <c:valAx>
        <c:axId val="116689536"/>
        <c:scaling>
          <c:orientation val="minMax"/>
          <c:max val="1.8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359842611376353"/>
              <c:y val="0.8694150793650793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00279424"/>
        <c:crossesAt val="0"/>
        <c:crossBetween val="midCat"/>
        <c:majorUnit val="0.2"/>
      </c:valAx>
      <c:valAx>
        <c:axId val="100279424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5843354308744881E-2"/>
              <c:y val="0.16579165535342566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6689536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51894925268234"/>
          <c:y val="3.3794888263407444E-2"/>
          <c:w val="0.76272372857158544"/>
          <c:h val="0.74387552112017041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'Fairfax-Scheafer-Pixley'!$LU$67:$LU$70</c:f>
              <c:numCache>
                <c:formatCode>0.000</c:formatCode>
                <c:ptCount val="4"/>
                <c:pt idx="0">
                  <c:v>1</c:v>
                </c:pt>
                <c:pt idx="1">
                  <c:v>1.3010299956639813</c:v>
                </c:pt>
                <c:pt idx="2">
                  <c:v>1.4771212547196624</c:v>
                </c:pt>
                <c:pt idx="3">
                  <c:v>1.6989700043360187</c:v>
                </c:pt>
              </c:numCache>
            </c:numRef>
          </c:xVal>
          <c:yVal>
            <c:numRef>
              <c:f>'Fairfax-Scheafer-Pixley'!$F$67:$F$70</c:f>
              <c:numCache>
                <c:formatCode>0.000_ </c:formatCode>
                <c:ptCount val="4"/>
                <c:pt idx="0">
                  <c:v>0.30064935064935067</c:v>
                </c:pt>
                <c:pt idx="1">
                  <c:v>0.53376623376623367</c:v>
                </c:pt>
                <c:pt idx="2">
                  <c:v>0.75522727272727275</c:v>
                </c:pt>
                <c:pt idx="3">
                  <c:v>0.95920454545454537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'Fairfax-Scheafer-Pixley'!$LU$67:$LU$70</c:f>
              <c:numCache>
                <c:formatCode>0.000</c:formatCode>
                <c:ptCount val="4"/>
                <c:pt idx="0">
                  <c:v>1</c:v>
                </c:pt>
                <c:pt idx="1">
                  <c:v>1.3010299956639813</c:v>
                </c:pt>
                <c:pt idx="2">
                  <c:v>1.4771212547196624</c:v>
                </c:pt>
                <c:pt idx="3">
                  <c:v>1.6989700043360187</c:v>
                </c:pt>
              </c:numCache>
            </c:numRef>
          </c:xVal>
          <c:yVal>
            <c:numRef>
              <c:f>'Fairfax-Scheafer-Pixley'!$LW$67:$LW$70</c:f>
              <c:numCache>
                <c:formatCode>###0.000</c:formatCode>
                <c:ptCount val="4"/>
                <c:pt idx="0">
                  <c:v>0.2614717334222702</c:v>
                </c:pt>
                <c:pt idx="1">
                  <c:v>0.59243238589362546</c:v>
                </c:pt>
                <c:pt idx="2">
                  <c:v>0.77424716846693264</c:v>
                </c:pt>
                <c:pt idx="3">
                  <c:v>0.92075379315888695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712960"/>
        <c:axId val="116714880"/>
      </c:scatterChart>
      <c:valAx>
        <c:axId val="116712960"/>
        <c:scaling>
          <c:orientation val="minMax"/>
          <c:max val="1.8"/>
          <c:min val="0.8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956423857059706"/>
              <c:y val="0.8936075683577431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6714880"/>
        <c:crossesAt val="0"/>
        <c:crossBetween val="midCat"/>
        <c:majorUnit val="0.2"/>
      </c:valAx>
      <c:valAx>
        <c:axId val="116714880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9602675188613975E-2"/>
              <c:y val="0.1264943379721323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6712960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4040676923752732"/>
          <c:y val="6.6494497813801887E-2"/>
          <c:w val="0.28710813867931778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'Fairfax-Scheafer-Pixley'!$LU$67:$LU$70</c:f>
              <c:numCache>
                <c:formatCode>0.000</c:formatCode>
                <c:ptCount val="4"/>
                <c:pt idx="0">
                  <c:v>1</c:v>
                </c:pt>
                <c:pt idx="1">
                  <c:v>1.3010299956639813</c:v>
                </c:pt>
                <c:pt idx="2">
                  <c:v>1.4771212547196624</c:v>
                </c:pt>
                <c:pt idx="3">
                  <c:v>1.6989700043360187</c:v>
                </c:pt>
              </c:numCache>
            </c:numRef>
          </c:xVal>
          <c:yVal>
            <c:numRef>
              <c:f>'Fairfax-Scheafer-Pixley'!$MI$67:$MI$70</c:f>
              <c:numCache>
                <c:formatCode>0.000_ </c:formatCode>
                <c:ptCount val="4"/>
                <c:pt idx="0">
                  <c:v>1.0055461085084436</c:v>
                </c:pt>
                <c:pt idx="1">
                  <c:v>-0.84410144284473443</c:v>
                </c:pt>
                <c:pt idx="2">
                  <c:v>-0.24096676423289917</c:v>
                </c:pt>
                <c:pt idx="3">
                  <c:v>1.0273577239228244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504448"/>
        <c:axId val="118507008"/>
      </c:scatterChart>
      <c:valAx>
        <c:axId val="118504448"/>
        <c:scaling>
          <c:orientation val="minMax"/>
          <c:max val="1.8"/>
          <c:min val="0.8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0287912249705535"/>
              <c:y val="0.8825742063492063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07008"/>
        <c:crossesAt val="0"/>
        <c:crossBetween val="midCat"/>
        <c:majorUnit val="0.2"/>
      </c:valAx>
      <c:valAx>
        <c:axId val="118507008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7993963486454644E-2"/>
              <c:y val="0.2110126984126984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04448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'Fairfax-Scheafer-Pixley'!$D$3</c:f>
              <c:strCache>
                <c:ptCount val="1"/>
                <c:pt idx="0">
                  <c:v>Fiarfax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'Fairfax-Scheafer-Pixley'!$LV$7:$LV$11</c:f>
              <c:numCache>
                <c:formatCode>0.000</c:formatCode>
                <c:ptCount val="5"/>
                <c:pt idx="0">
                  <c:v>-0.820589203579702</c:v>
                </c:pt>
                <c:pt idx="1">
                  <c:v>-0.36318102494981264</c:v>
                </c:pt>
                <c:pt idx="2">
                  <c:v>0.21308512839314653</c:v>
                </c:pt>
                <c:pt idx="3">
                  <c:v>0.59266193989865679</c:v>
                </c:pt>
                <c:pt idx="4">
                  <c:v>0.99502957451744534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'Fairfax-Scheafer-Pixley'!$D$92</c:f>
              <c:strCache>
                <c:ptCount val="1"/>
                <c:pt idx="0">
                  <c:v>Fairfax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'Fairfax-Scheafer-Pixley'!$LU$96:$LU$100</c:f>
            </c:numRef>
          </c:xVal>
          <c:yVal>
            <c:numRef>
              <c:f>'Fairfax-Scheafer-Pixley'!$LV$96:$LV$100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535680"/>
        <c:axId val="118558720"/>
      </c:scatterChart>
      <c:valAx>
        <c:axId val="118535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44311732649226"/>
              <c:y val="0.89179126984126988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58720"/>
        <c:crossesAt val="-1"/>
        <c:crossBetween val="midCat"/>
      </c:valAx>
      <c:valAx>
        <c:axId val="11855872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Probit</a:t>
                </a:r>
              </a:p>
            </c:rich>
          </c:tx>
          <c:layout>
            <c:manualLayout>
              <c:xMode val="edge"/>
              <c:yMode val="edge"/>
              <c:x val="2.0221516969396714E-2"/>
              <c:y val="0.341011111111111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3568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3430888765714905"/>
          <c:y val="5.935674603174608E-2"/>
          <c:w val="0.21557363379065761"/>
          <c:h val="0.2606567418356799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'Fairfax-Scheafer-Pixley'!$LU$96:$LU$100</c:f>
            </c:numRef>
          </c:xVal>
          <c:yVal>
            <c:numRef>
              <c:f>'Fairfax-Scheafer-Pixley'!$F$96:$F$100</c:f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'Fairfax-Scheafer-Pixley'!$LU$96:$LU$100</c:f>
            </c:numRef>
          </c:xVal>
          <c:yVal>
            <c:numRef>
              <c:f>'Fairfax-Scheafer-Pixley'!$LW$96:$LW$100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584064"/>
        <c:axId val="118585984"/>
      </c:scatterChart>
      <c:valAx>
        <c:axId val="118584064"/>
        <c:scaling>
          <c:orientation val="minMax"/>
          <c:max val="1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91575389837492"/>
              <c:y val="0.8912091251751426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85984"/>
        <c:crossesAt val="0"/>
        <c:crossBetween val="midCat"/>
        <c:majorUnit val="0.2"/>
      </c:valAx>
      <c:valAx>
        <c:axId val="118585984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2.3024569940206116E-2"/>
              <c:y val="0.144988060702938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584064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2756552065807609"/>
          <c:y val="8.7781264184082261E-2"/>
          <c:w val="0.3344128770227648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67778409828048"/>
          <c:y val="7.8951228990032124E-2"/>
          <c:w val="0.72475035677574529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'Fairfax-Scheafer-Pixley'!$LU$96:$LU$100</c:f>
            </c:numRef>
          </c:xVal>
          <c:yVal>
            <c:numRef>
              <c:f>'Fairfax-Scheafer-Pixley'!$MI$96:$MI$100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14272"/>
        <c:axId val="118690560"/>
      </c:scatterChart>
      <c:valAx>
        <c:axId val="118614272"/>
        <c:scaling>
          <c:orientation val="minMax"/>
          <c:max val="1"/>
          <c:min val="0.2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74350984717073"/>
              <c:y val="0.88196746031746032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690560"/>
        <c:crossesAt val="0"/>
        <c:crossBetween val="midCat"/>
        <c:majorUnit val="0.2"/>
      </c:valAx>
      <c:valAx>
        <c:axId val="118690560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4211650349789927E-2"/>
              <c:y val="0.13567938623056733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614272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4374453193351"/>
          <c:y val="5.1807809288943692E-2"/>
          <c:w val="0.76665463692038494"/>
          <c:h val="0.720815835520560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'Fairfax-Scheafer-Pixley'!$LV$3</c:f>
              <c:strCache>
                <c:ptCount val="1"/>
                <c:pt idx="0">
                  <c:v>Fiarfax</c:v>
                </c:pt>
              </c:strCache>
            </c:strRef>
          </c:tx>
          <c:spPr>
            <a:ln w="25400">
              <a:solidFill>
                <a:srgbClr val="0000CC"/>
              </a:solidFill>
            </a:ln>
          </c:spPr>
          <c:marker>
            <c:symbol val="circle"/>
            <c:size val="6"/>
            <c:spPr>
              <a:solidFill>
                <a:srgbClr val="0000CC"/>
              </a:solidFill>
            </c:spPr>
          </c:marker>
          <c:xVal>
            <c:numRef>
              <c:f>'Fairfax-Scheafer-Pixley'!$LU$7:$LU$11</c:f>
              <c:numCache>
                <c:formatCode>0.000</c:formatCode>
                <c:ptCount val="5"/>
                <c:pt idx="0">
                  <c:v>0.3010299956639812</c:v>
                </c:pt>
                <c:pt idx="1">
                  <c:v>0.47712125471966244</c:v>
                </c:pt>
                <c:pt idx="2">
                  <c:v>0.69897000433601886</c:v>
                </c:pt>
                <c:pt idx="3">
                  <c:v>0.84509804001425681</c:v>
                </c:pt>
                <c:pt idx="4">
                  <c:v>1</c:v>
                </c:pt>
              </c:numCache>
            </c:numRef>
          </c:xVal>
          <c:yVal>
            <c:numRef>
              <c:f>'Fairfax-Scheafer-Pixley'!$LV$7:$LV$11</c:f>
              <c:numCache>
                <c:formatCode>0.000</c:formatCode>
                <c:ptCount val="5"/>
                <c:pt idx="0">
                  <c:v>-0.820589203579702</c:v>
                </c:pt>
                <c:pt idx="1">
                  <c:v>-0.36318102494981264</c:v>
                </c:pt>
                <c:pt idx="2">
                  <c:v>0.21308512839314653</c:v>
                </c:pt>
                <c:pt idx="3">
                  <c:v>0.59266193989865679</c:v>
                </c:pt>
                <c:pt idx="4">
                  <c:v>0.99502957451744534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'Fairfax-Scheafer-Pixley'!$MH$84</c:f>
              <c:strCache>
                <c:ptCount val="1"/>
                <c:pt idx="0">
                  <c:v>Pixley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'Fairfax-Scheafer-Pixley'!$LU$67:$LU$70</c:f>
              <c:numCache>
                <c:formatCode>0.000</c:formatCode>
                <c:ptCount val="4"/>
                <c:pt idx="0">
                  <c:v>1</c:v>
                </c:pt>
                <c:pt idx="1">
                  <c:v>1.3010299956639813</c:v>
                </c:pt>
                <c:pt idx="2">
                  <c:v>1.4771212547196624</c:v>
                </c:pt>
                <c:pt idx="3">
                  <c:v>1.6989700043360187</c:v>
                </c:pt>
              </c:numCache>
            </c:numRef>
          </c:xVal>
          <c:yVal>
            <c:numRef>
              <c:f>'Fairfax-Scheafer-Pixley'!$LV$67:$LV$70</c:f>
              <c:numCache>
                <c:formatCode>0.000</c:formatCode>
                <c:ptCount val="4"/>
                <c:pt idx="0">
                  <c:v>-0.6846414826356737</c:v>
                </c:pt>
                <c:pt idx="1">
                  <c:v>0.21297648549846215</c:v>
                </c:pt>
                <c:pt idx="2">
                  <c:v>0.73804933683044904</c:v>
                </c:pt>
                <c:pt idx="3">
                  <c:v>1.3995628960506847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723328"/>
        <c:axId val="118725632"/>
      </c:scatterChart>
      <c:valAx>
        <c:axId val="118723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6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12158417007168"/>
              <c:y val="0.8814162698412698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725632"/>
        <c:crossesAt val="-1"/>
        <c:crossBetween val="midCat"/>
      </c:valAx>
      <c:valAx>
        <c:axId val="11872563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Probit</a:t>
                </a:r>
              </a:p>
            </c:rich>
          </c:tx>
          <c:layout>
            <c:manualLayout>
              <c:xMode val="edge"/>
              <c:yMode val="edge"/>
              <c:x val="1.3518775181305398E-2"/>
              <c:y val="0.3466572955199342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7233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8078040244969377"/>
          <c:y val="4.0336468358121901E-2"/>
          <c:w val="0.19212672968160616"/>
          <c:h val="0.2163551171393341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09601924759406"/>
          <c:y val="7.4353543073053877E-2"/>
          <c:w val="0.73454111986001747"/>
          <c:h val="0.7102028093774313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'BugRes-BugLab'!$F$7:$F$11</c:f>
              <c:numCache>
                <c:formatCode>0.000_ </c:formatCode>
                <c:ptCount val="5"/>
                <c:pt idx="0">
                  <c:v>0.10526315789473684</c:v>
                </c:pt>
                <c:pt idx="1">
                  <c:v>0.2807017543859649</c:v>
                </c:pt>
                <c:pt idx="2">
                  <c:v>0.50877192982456143</c:v>
                </c:pt>
                <c:pt idx="3">
                  <c:v>0.61403508771929816</c:v>
                </c:pt>
                <c:pt idx="4">
                  <c:v>0.75438596491228072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'BugRes-BugLab'!$LW$7:$LW$11</c:f>
              <c:numCache>
                <c:formatCode>###0.000</c:formatCode>
                <c:ptCount val="5"/>
                <c:pt idx="0">
                  <c:v>0.10622694457927792</c:v>
                </c:pt>
                <c:pt idx="1">
                  <c:v>0.29277231536531967</c:v>
                </c:pt>
                <c:pt idx="2">
                  <c:v>0.47347159260075328</c:v>
                </c:pt>
                <c:pt idx="3">
                  <c:v>0.66716269002675754</c:v>
                </c:pt>
                <c:pt idx="4">
                  <c:v>0.72405091568039326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747520"/>
        <c:axId val="118749440"/>
      </c:scatterChart>
      <c:valAx>
        <c:axId val="118747520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 </a:t>
                </a:r>
              </a:p>
            </c:rich>
          </c:tx>
          <c:layout>
            <c:manualLayout>
              <c:xMode val="edge"/>
              <c:yMode val="edge"/>
              <c:x val="0.48579441737949336"/>
              <c:y val="0.8938289682539682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749440"/>
        <c:crossesAt val="0"/>
        <c:crossBetween val="midCat"/>
        <c:majorUnit val="0.2"/>
      </c:valAx>
      <c:valAx>
        <c:axId val="118749440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5922790901137358E-2"/>
              <c:y val="0.1349650230663491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747520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7443259465984471"/>
          <c:y val="8.165592602259969E-2"/>
          <c:w val="0.2521051640696811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820171904378189"/>
          <c:y val="6.0560390782734806E-2"/>
          <c:w val="0.75601978691019778"/>
          <c:h val="0.71987375513666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'BugRes-BugLab'!$MF$54</c:f>
              <c:strCache>
                <c:ptCount val="1"/>
                <c:pt idx="0">
                  <c:v>BugRes</c:v>
                </c:pt>
              </c:strCache>
            </c:strRef>
          </c:tx>
          <c:spPr>
            <a:ln w="25400">
              <a:solidFill>
                <a:srgbClr val="000066"/>
              </a:solidFill>
            </a:ln>
          </c:spPr>
          <c:marker>
            <c:symbol val="circle"/>
            <c:size val="4"/>
            <c:spPr>
              <a:solidFill>
                <a:srgbClr val="000066"/>
              </a:solidFill>
            </c:spPr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'BugRes-BugLab'!$LV$7:$LV$11</c:f>
              <c:numCache>
                <c:formatCode>0.000</c:formatCode>
                <c:ptCount val="5"/>
                <c:pt idx="0">
                  <c:v>-1.561641297654683</c:v>
                </c:pt>
                <c:pt idx="1">
                  <c:v>-0.65712645252842461</c:v>
                </c:pt>
                <c:pt idx="2">
                  <c:v>-0.13638220280685687</c:v>
                </c:pt>
                <c:pt idx="3">
                  <c:v>0.38436204691471065</c:v>
                </c:pt>
                <c:pt idx="4">
                  <c:v>0.55200425115112406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'BugRes-BugLab'!$MH$54</c:f>
              <c:strCache>
                <c:ptCount val="1"/>
                <c:pt idx="0">
                  <c:v>BugLab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4"/>
            <c:spPr>
              <a:solidFill>
                <a:srgbClr val="C00000"/>
              </a:solidFill>
            </c:spPr>
          </c:marker>
          <c:xVal>
            <c:numRef>
              <c:f>'BugRes-BugLab'!$LU$37:$LU$45</c:f>
              <c:numCache>
                <c:formatCode>0.000</c:formatCode>
                <c:ptCount val="9"/>
                <c:pt idx="0">
                  <c:v>-1.5228787452803376</c:v>
                </c:pt>
                <c:pt idx="1">
                  <c:v>-1</c:v>
                </c:pt>
                <c:pt idx="2">
                  <c:v>-0.52287874528033762</c:v>
                </c:pt>
                <c:pt idx="3">
                  <c:v>0</c:v>
                </c:pt>
                <c:pt idx="4">
                  <c:v>0.47712125471966244</c:v>
                </c:pt>
                <c:pt idx="5">
                  <c:v>0.84509804001425681</c:v>
                </c:pt>
                <c:pt idx="6">
                  <c:v>1</c:v>
                </c:pt>
                <c:pt idx="7">
                  <c:v>1.1760912590556813</c:v>
                </c:pt>
                <c:pt idx="8">
                  <c:v>1.3010299956639813</c:v>
                </c:pt>
              </c:numCache>
            </c:numRef>
          </c:xVal>
          <c:yVal>
            <c:numRef>
              <c:f>'BugRes-BugLab'!$LV$37:$LV$45</c:f>
              <c:numCache>
                <c:formatCode>0.000</c:formatCode>
                <c:ptCount val="9"/>
                <c:pt idx="0">
                  <c:v>-14.128777285884123</c:v>
                </c:pt>
                <c:pt idx="1">
                  <c:v>-11.231349773426256</c:v>
                </c:pt>
                <c:pt idx="2">
                  <c:v>-8.5874782015152746</c:v>
                </c:pt>
                <c:pt idx="3">
                  <c:v>-5.690050689057407</c:v>
                </c:pt>
                <c:pt idx="4">
                  <c:v>-3.0461791171464254</c:v>
                </c:pt>
                <c:pt idx="5">
                  <c:v>-1.0071096937244972</c:v>
                </c:pt>
                <c:pt idx="6">
                  <c:v>-0.14875160468855864</c:v>
                </c:pt>
                <c:pt idx="7">
                  <c:v>0.82702272788204567</c:v>
                </c:pt>
                <c:pt idx="8">
                  <c:v>1.5193456346518195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71744"/>
        <c:axId val="52282496"/>
      </c:scatterChart>
      <c:valAx>
        <c:axId val="5227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 </a:t>
                </a:r>
              </a:p>
            </c:rich>
          </c:tx>
          <c:layout>
            <c:manualLayout>
              <c:xMode val="edge"/>
              <c:yMode val="edge"/>
              <c:x val="0.49076313813104661"/>
              <c:y val="0.88375992063492059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282496"/>
        <c:crossesAt val="-16"/>
        <c:crossBetween val="midCat"/>
      </c:valAx>
      <c:valAx>
        <c:axId val="5228249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Probit</a:t>
                </a:r>
              </a:p>
            </c:rich>
          </c:tx>
          <c:layout>
            <c:manualLayout>
              <c:xMode val="edge"/>
              <c:yMode val="edge"/>
              <c:x val="2.0853631039290797E-2"/>
              <c:y val="0.323335317460317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271744"/>
        <c:crossesAt val="-2"/>
        <c:crossBetween val="midCat"/>
        <c:majorUnit val="4"/>
      </c:valAx>
    </c:plotArea>
    <c:legend>
      <c:legendPos val="r"/>
      <c:layout>
        <c:manualLayout>
          <c:xMode val="edge"/>
          <c:yMode val="edge"/>
          <c:x val="0.25599285475536854"/>
          <c:y val="6.9242440314077142E-2"/>
          <c:w val="0.25007599755531995"/>
          <c:h val="0.19435858653261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00953520050503"/>
          <c:y val="7.8951228990032124E-2"/>
          <c:w val="0.72641881790092699"/>
          <c:h val="0.71891944444444433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</c:spPr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'BugRes-BugLab'!$MI$7:$MI$11</c:f>
              <c:numCache>
                <c:formatCode>0.000_ </c:formatCode>
                <c:ptCount val="5"/>
                <c:pt idx="0">
                  <c:v>1.1004023604473112</c:v>
                </c:pt>
                <c:pt idx="1">
                  <c:v>0.40674876183353637</c:v>
                </c:pt>
                <c:pt idx="2">
                  <c:v>0.92868215294445711</c:v>
                </c:pt>
                <c:pt idx="3">
                  <c:v>-0.55608027105806979</c:v>
                </c:pt>
                <c:pt idx="4">
                  <c:v>0.73849360535915864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96512"/>
        <c:axId val="52898816"/>
      </c:scatterChart>
      <c:valAx>
        <c:axId val="52896512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 </a:t>
                </a:r>
              </a:p>
            </c:rich>
          </c:tx>
          <c:layout>
            <c:manualLayout>
              <c:xMode val="edge"/>
              <c:yMode val="edge"/>
              <c:x val="0.4951314959799204"/>
              <c:y val="0.878551984126984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52898816"/>
        <c:crossesAt val="0"/>
        <c:crossBetween val="midCat"/>
        <c:majorUnit val="0.2"/>
      </c:valAx>
      <c:valAx>
        <c:axId val="52898816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9805752129085134E-2"/>
              <c:y val="0.20355181464385919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zh-CN"/>
          </a:p>
        </c:txPr>
        <c:crossAx val="52896512"/>
        <c:crossesAt val="0.4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35902945653147"/>
          <c:y val="7.8951228990032124E-2"/>
          <c:w val="0.71806920941892738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'BugRes-BugLab'!$LU$37:$LU$45</c:f>
              <c:numCache>
                <c:formatCode>0.000</c:formatCode>
                <c:ptCount val="9"/>
                <c:pt idx="0">
                  <c:v>-1.5228787452803376</c:v>
                </c:pt>
                <c:pt idx="1">
                  <c:v>-1</c:v>
                </c:pt>
                <c:pt idx="2">
                  <c:v>-0.52287874528033762</c:v>
                </c:pt>
                <c:pt idx="3">
                  <c:v>0</c:v>
                </c:pt>
                <c:pt idx="4">
                  <c:v>0.47712125471966244</c:v>
                </c:pt>
                <c:pt idx="5">
                  <c:v>0.84509804001425681</c:v>
                </c:pt>
                <c:pt idx="6">
                  <c:v>1</c:v>
                </c:pt>
                <c:pt idx="7">
                  <c:v>1.1760912590556813</c:v>
                </c:pt>
                <c:pt idx="8">
                  <c:v>1.3010299956639813</c:v>
                </c:pt>
              </c:numCache>
            </c:numRef>
          </c:xVal>
          <c:yVal>
            <c:numRef>
              <c:f>'BugRes-BugLab'!$F$37:$F$45</c:f>
              <c:numCache>
                <c:formatCode>0.000_ </c:formatCode>
                <c:ptCount val="9"/>
                <c:pt idx="0">
                  <c:v>0.16363636363636366</c:v>
                </c:pt>
                <c:pt idx="1">
                  <c:v>0.16363636363636366</c:v>
                </c:pt>
                <c:pt idx="2">
                  <c:v>0.12727272727272729</c:v>
                </c:pt>
                <c:pt idx="3">
                  <c:v>1.8181818181818195E-2</c:v>
                </c:pt>
                <c:pt idx="4">
                  <c:v>1.8181818181818195E-2</c:v>
                </c:pt>
                <c:pt idx="5">
                  <c:v>0.27272727272727276</c:v>
                </c:pt>
                <c:pt idx="6">
                  <c:v>0.49090909090909096</c:v>
                </c:pt>
                <c:pt idx="7">
                  <c:v>0.70909090909090899</c:v>
                </c:pt>
                <c:pt idx="8">
                  <c:v>1</c:v>
                </c:pt>
              </c:numCache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'BugRes-BugLab'!$LU$37:$LU$45</c:f>
              <c:numCache>
                <c:formatCode>0.000</c:formatCode>
                <c:ptCount val="9"/>
                <c:pt idx="0">
                  <c:v>-1.5228787452803376</c:v>
                </c:pt>
                <c:pt idx="1">
                  <c:v>-1</c:v>
                </c:pt>
                <c:pt idx="2">
                  <c:v>-0.52287874528033762</c:v>
                </c:pt>
                <c:pt idx="3">
                  <c:v>0</c:v>
                </c:pt>
                <c:pt idx="4">
                  <c:v>0.47712125471966244</c:v>
                </c:pt>
                <c:pt idx="5">
                  <c:v>0.84509804001425681</c:v>
                </c:pt>
                <c:pt idx="6">
                  <c:v>1</c:v>
                </c:pt>
                <c:pt idx="7">
                  <c:v>1.1760912590556813</c:v>
                </c:pt>
                <c:pt idx="8">
                  <c:v>1.3010299956639813</c:v>
                </c:pt>
              </c:numCache>
            </c:numRef>
          </c:xVal>
          <c:yVal>
            <c:numRef>
              <c:f>'BugRes-BugLab'!$LW$37:$LW$45</c:f>
              <c:numCache>
                <c:formatCode>###0.000</c:formatCode>
                <c:ptCount val="9"/>
                <c:pt idx="0">
                  <c:v>8.3333333333333329E-2</c:v>
                </c:pt>
                <c:pt idx="1">
                  <c:v>8.3333333333333329E-2</c:v>
                </c:pt>
                <c:pt idx="2">
                  <c:v>8.3333333333333329E-2</c:v>
                </c:pt>
                <c:pt idx="3">
                  <c:v>8.3333339154243014E-2</c:v>
                </c:pt>
                <c:pt idx="4">
                  <c:v>8.4395611216491279E-2</c:v>
                </c:pt>
                <c:pt idx="5">
                  <c:v>0.22719594570263923</c:v>
                </c:pt>
                <c:pt idx="6">
                  <c:v>0.48746858478119037</c:v>
                </c:pt>
                <c:pt idx="7">
                  <c:v>0.81289725104883492</c:v>
                </c:pt>
                <c:pt idx="8">
                  <c:v>0.94102372063694295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27872"/>
        <c:axId val="52934144"/>
      </c:scatterChart>
      <c:valAx>
        <c:axId val="52927872"/>
        <c:scaling>
          <c:orientation val="minMax"/>
          <c:max val="1.4"/>
          <c:min val="-1.6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</a:t>
                </a:r>
              </a:p>
            </c:rich>
          </c:tx>
          <c:layout>
            <c:manualLayout>
              <c:xMode val="edge"/>
              <c:yMode val="edge"/>
              <c:x val="0.48865368770174106"/>
              <c:y val="0.8868326133789278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934144"/>
        <c:crossesAt val="0"/>
        <c:crossBetween val="midCat"/>
        <c:majorUnit val="0.4"/>
      </c:valAx>
      <c:valAx>
        <c:axId val="52934144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7088510324042197E-2"/>
              <c:y val="0.1122548848060659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927872"/>
        <c:crossesAt val="-1.6"/>
        <c:crossBetween val="midCat"/>
      </c:valAx>
    </c:plotArea>
    <c:legend>
      <c:legendPos val="r"/>
      <c:layout>
        <c:manualLayout>
          <c:xMode val="edge"/>
          <c:yMode val="edge"/>
          <c:x val="0.22986219978467876"/>
          <c:y val="0.10035108691683294"/>
          <c:w val="0.28184943479142349"/>
          <c:h val="0.21569169814405648"/>
        </c:manualLayout>
      </c:layout>
      <c:overlay val="0"/>
      <c:txPr>
        <a:bodyPr/>
        <a:lstStyle/>
        <a:p>
          <a:pPr>
            <a:defRPr sz="1200"/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sz="1200">
          <a:latin typeface="+mn-lt"/>
          <a:cs typeface="Arial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15074841586227"/>
          <c:y val="7.8951228990032124E-2"/>
          <c:w val="0.72627746845451857"/>
          <c:h val="0.7144353174603174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</c:spPr>
          </c:marker>
          <c:xVal>
            <c:numRef>
              <c:f>'BugRes-BugLab'!$LU$37:$LU$45</c:f>
              <c:numCache>
                <c:formatCode>0.000</c:formatCode>
                <c:ptCount val="9"/>
                <c:pt idx="0">
                  <c:v>-1.5228787452803376</c:v>
                </c:pt>
                <c:pt idx="1">
                  <c:v>-1</c:v>
                </c:pt>
                <c:pt idx="2">
                  <c:v>-0.52287874528033762</c:v>
                </c:pt>
                <c:pt idx="3">
                  <c:v>0</c:v>
                </c:pt>
                <c:pt idx="4">
                  <c:v>0.47712125471966244</c:v>
                </c:pt>
                <c:pt idx="5">
                  <c:v>0.84509804001425681</c:v>
                </c:pt>
                <c:pt idx="6">
                  <c:v>1</c:v>
                </c:pt>
                <c:pt idx="7">
                  <c:v>1.1760912590556813</c:v>
                </c:pt>
                <c:pt idx="8">
                  <c:v>1.3010299956639813</c:v>
                </c:pt>
              </c:numCache>
            </c:numRef>
          </c:xVal>
          <c:yVal>
            <c:numRef>
              <c:f>'BugRes-BugLab'!$MI$37:$MI$45</c:f>
              <c:numCache>
                <c:formatCode>0.000_ </c:formatCode>
                <c:ptCount val="9"/>
                <c:pt idx="0">
                  <c:v>2.9726021658411734</c:v>
                </c:pt>
                <c:pt idx="1">
                  <c:v>2.9726021658411734</c:v>
                </c:pt>
                <c:pt idx="2">
                  <c:v>2.3120239067653574</c:v>
                </c:pt>
                <c:pt idx="3">
                  <c:v>0.33028900369610353</c:v>
                </c:pt>
                <c:pt idx="4">
                  <c:v>0.30746347074093339</c:v>
                </c:pt>
                <c:pt idx="5">
                  <c:v>1.3873755512773183</c:v>
                </c:pt>
                <c:pt idx="6">
                  <c:v>0.71075689370926942</c:v>
                </c:pt>
                <c:pt idx="7">
                  <c:v>-1.1174262653542792</c:v>
                </c:pt>
                <c:pt idx="8">
                  <c:v>1.3711943884705304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62432"/>
        <c:axId val="52964736"/>
      </c:scatterChart>
      <c:valAx>
        <c:axId val="52962432"/>
        <c:scaling>
          <c:orientation val="minMax"/>
          <c:max val="1.4"/>
          <c:min val="-1.6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 </a:t>
                </a:r>
              </a:p>
            </c:rich>
          </c:tx>
          <c:layout>
            <c:manualLayout>
              <c:xMode val="edge"/>
              <c:yMode val="edge"/>
              <c:x val="0.49359842611376353"/>
              <c:y val="0.8694150793650793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964736"/>
        <c:crossesAt val="0"/>
        <c:crossBetween val="midCat"/>
        <c:majorUnit val="0.4"/>
      </c:valAx>
      <c:valAx>
        <c:axId val="52964736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1.5843354308744881E-2"/>
              <c:y val="0.16579165535342566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962432"/>
        <c:crossesAt val="-1.7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51894925268234"/>
          <c:y val="3.3794888263407444E-2"/>
          <c:w val="0.76272372857158544"/>
          <c:h val="0.74387552112017041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'BugRes-BugLab'!$LU$67:$LU$71</c:f>
            </c:numRef>
          </c:xVal>
          <c:yVal>
            <c:numRef>
              <c:f>'BugRes-BugLab'!$F$67:$F$71</c:f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'BugRes-BugLab'!$LU$67:$LU$71</c:f>
            </c:numRef>
          </c:xVal>
          <c:yVal>
            <c:numRef>
              <c:f>'BugRes-BugLab'!$LW$67:$LW$71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002240"/>
        <c:axId val="53004160"/>
      </c:scatterChart>
      <c:valAx>
        <c:axId val="53002240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Log</a:t>
                </a:r>
                <a:r>
                  <a:rPr lang="en-US" sz="1400" b="0" baseline="-25000"/>
                  <a:t>10</a:t>
                </a:r>
                <a:r>
                  <a:rPr lang="en-US" sz="1400" b="0"/>
                  <a:t>dose</a:t>
                </a:r>
              </a:p>
            </c:rich>
          </c:tx>
          <c:layout>
            <c:manualLayout>
              <c:xMode val="edge"/>
              <c:yMode val="edge"/>
              <c:x val="0.49956423857059706"/>
              <c:y val="0.8936075683577431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3004160"/>
        <c:crossesAt val="0"/>
        <c:crossBetween val="midCat"/>
        <c:majorUnit val="0.2"/>
      </c:valAx>
      <c:valAx>
        <c:axId val="53004160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1.9602675188613975E-2"/>
              <c:y val="0.12649433797213233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3002240"/>
        <c:crossesAt val="0"/>
        <c:crossBetween val="midCat"/>
      </c:valAx>
    </c:plotArea>
    <c:legend>
      <c:legendPos val="r"/>
      <c:layout>
        <c:manualLayout>
          <c:xMode val="edge"/>
          <c:yMode val="edge"/>
          <c:x val="0.24040676923752732"/>
          <c:y val="6.6494497813801887E-2"/>
          <c:w val="0.28710813867931778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'BugRes-BugLab'!$LU$67:$LU$71</c:f>
            </c:numRef>
          </c:xVal>
          <c:yVal>
            <c:numRef>
              <c:f>'BugRes-BugLab'!$MI$67:$MI$71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577792"/>
        <c:axId val="52580352"/>
      </c:scatterChart>
      <c:valAx>
        <c:axId val="52577792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0287912249705535"/>
              <c:y val="0.8825742063492063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580352"/>
        <c:crossesAt val="0"/>
        <c:crossBetween val="midCat"/>
        <c:majorUnit val="0.2"/>
      </c:valAx>
      <c:valAx>
        <c:axId val="52580352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7993963486454644E-2"/>
              <c:y val="0.2110126984126984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577792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'BugRes-BugLab'!$D$3</c:f>
              <c:strCache>
                <c:ptCount val="1"/>
                <c:pt idx="0">
                  <c:v>BugRes</c:v>
                </c:pt>
              </c:strCache>
            </c:strRef>
          </c:tx>
          <c:spPr>
            <a:ln w="25400">
              <a:solidFill>
                <a:srgbClr val="000066"/>
              </a:solidFill>
            </a:ln>
          </c:spPr>
          <c:marker>
            <c:symbol val="circle"/>
            <c:size val="6"/>
            <c:spPr>
              <a:solidFill>
                <a:srgbClr val="000066"/>
              </a:solidFill>
            </c:spPr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'BugRes-BugLab'!$LV$7:$LV$11</c:f>
              <c:numCache>
                <c:formatCode>0.000</c:formatCode>
                <c:ptCount val="5"/>
                <c:pt idx="0">
                  <c:v>-1.561641297654683</c:v>
                </c:pt>
                <c:pt idx="1">
                  <c:v>-0.65712645252842461</c:v>
                </c:pt>
                <c:pt idx="2">
                  <c:v>-0.13638220280685687</c:v>
                </c:pt>
                <c:pt idx="3">
                  <c:v>0.38436204691471065</c:v>
                </c:pt>
                <c:pt idx="4">
                  <c:v>0.55200425115112406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'BugRes-BugLab'!$D$92</c:f>
              <c:strCache>
                <c:ptCount val="1"/>
                <c:pt idx="0">
                  <c:v>BugRes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'BugRes-BugLab'!$LU$96:$LU$100</c:f>
            </c:numRef>
          </c:xVal>
          <c:yVal>
            <c:numRef>
              <c:f>'BugRes-BugLab'!$LV$96:$LV$100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21312"/>
        <c:axId val="52623616"/>
      </c:scatterChart>
      <c:valAx>
        <c:axId val="52621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44311732649226"/>
              <c:y val="0.89179126984126988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623616"/>
        <c:crossesAt val="-2"/>
        <c:crossBetween val="midCat"/>
      </c:valAx>
      <c:valAx>
        <c:axId val="5262361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Probit</a:t>
                </a:r>
              </a:p>
            </c:rich>
          </c:tx>
          <c:layout>
            <c:manualLayout>
              <c:xMode val="edge"/>
              <c:yMode val="edge"/>
              <c:x val="2.0221516969396714E-2"/>
              <c:y val="0.341011111111111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62131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6234186994462078"/>
          <c:y val="5.9356746031746031E-2"/>
          <c:w val="0.26229527093644384"/>
          <c:h val="0.2606567418356799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88709306073582"/>
          <c:y val="7.8951228990032124E-2"/>
          <c:w val="0.70954109683657962"/>
          <c:h val="0.69312596517908232"/>
        </c:manualLayout>
      </c:layout>
      <c:scatterChart>
        <c:scatterStyle val="lineMarker"/>
        <c:varyColors val="0"/>
        <c:ser>
          <c:idx val="1"/>
          <c:order val="0"/>
          <c:tx>
            <c:v>Empirical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'BugRes-BugLab'!$LU$96:$LU$100</c:f>
            </c:numRef>
          </c:xVal>
          <c:yVal>
            <c:numRef>
              <c:f>'BugRes-BugLab'!$F$96:$F$100</c:f>
            </c:numRef>
          </c:yVal>
          <c:smooth val="0"/>
        </c:ser>
        <c:ser>
          <c:idx val="0"/>
          <c:order val="1"/>
          <c:tx>
            <c:v>Predicted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'BugRes-BugLab'!$LU$96:$LU$100</c:f>
            </c:numRef>
          </c:xVal>
          <c:yVal>
            <c:numRef>
              <c:f>'BugRes-BugLab'!$LW$96:$LW$100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767744"/>
        <c:axId val="52782208"/>
      </c:scatterChart>
      <c:valAx>
        <c:axId val="52767744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91575389837492"/>
              <c:y val="0.89120912517514261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782208"/>
        <c:crossesAt val="0"/>
        <c:crossBetween val="midCat"/>
        <c:majorUnit val="0.2"/>
      </c:valAx>
      <c:valAx>
        <c:axId val="52782208"/>
        <c:scaling>
          <c:orientation val="minMax"/>
          <c:max val="1"/>
          <c:min val="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Response proportion</a:t>
                </a:r>
              </a:p>
            </c:rich>
          </c:tx>
          <c:layout>
            <c:manualLayout>
              <c:xMode val="edge"/>
              <c:yMode val="edge"/>
              <c:x val="2.3024569940206116E-2"/>
              <c:y val="0.1449880607029384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767744"/>
        <c:crossesAt val="0"/>
        <c:crossBetween val="midCat"/>
        <c:majorUnit val="0.1"/>
      </c:valAx>
    </c:plotArea>
    <c:legend>
      <c:legendPos val="r"/>
      <c:layout>
        <c:manualLayout>
          <c:xMode val="edge"/>
          <c:yMode val="edge"/>
          <c:x val="0.22756552065807609"/>
          <c:y val="8.7781264184082261E-2"/>
          <c:w val="0.33441287702276484"/>
          <c:h val="0.2156916981440564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67778409828048"/>
          <c:y val="7.8951228990032124E-2"/>
          <c:w val="0.72475035677574529"/>
          <c:h val="0.69312596517908232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'BugRes-BugLab'!$LU$96:$LU$100</c:f>
            </c:numRef>
          </c:xVal>
          <c:yVal>
            <c:numRef>
              <c:f>'BugRes-BugLab'!$MI$96:$MI$100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10496"/>
        <c:axId val="52812800"/>
      </c:scatterChart>
      <c:valAx>
        <c:axId val="52810496"/>
        <c:scaling>
          <c:orientation val="minMax"/>
          <c:max val="1.8"/>
          <c:min val="0.4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4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4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974350984717073"/>
              <c:y val="0.88196746031746032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812800"/>
        <c:crossesAt val="0"/>
        <c:crossBetween val="midCat"/>
        <c:majorUnit val="0.2"/>
      </c:valAx>
      <c:valAx>
        <c:axId val="52812800"/>
        <c:scaling>
          <c:orientation val="minMax"/>
          <c:max val="4"/>
          <c:min val="-4"/>
        </c:scaling>
        <c:delete val="0"/>
        <c:axPos val="l"/>
        <c:majorGridlines>
          <c:spPr>
            <a:ln w="158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Standard residual</a:t>
                </a:r>
              </a:p>
            </c:rich>
          </c:tx>
          <c:layout>
            <c:manualLayout>
              <c:xMode val="edge"/>
              <c:yMode val="edge"/>
              <c:x val="2.4211650349789927E-2"/>
              <c:y val="0.13567938623056733"/>
            </c:manualLayout>
          </c:layout>
          <c:overlay val="0"/>
        </c:title>
        <c:numFmt formatCode="#,##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810496"/>
        <c:crossesAt val="0"/>
        <c:crossBetween val="midCat"/>
        <c:majorUnit val="2"/>
      </c:valAx>
    </c:plotArea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4374453193351"/>
          <c:y val="5.1807809288943692E-2"/>
          <c:w val="0.76665463692038494"/>
          <c:h val="0.72081583552056006"/>
        </c:manualLayout>
      </c:layout>
      <c:scatterChart>
        <c:scatterStyle val="lineMarker"/>
        <c:varyColors val="0"/>
        <c:ser>
          <c:idx val="0"/>
          <c:order val="0"/>
          <c:tx>
            <c:strRef>
              <c:f>'BugRes-BugLab'!$LV$3</c:f>
              <c:strCache>
                <c:ptCount val="1"/>
                <c:pt idx="0">
                  <c:v>BugRes</c:v>
                </c:pt>
              </c:strCache>
            </c:strRef>
          </c:tx>
          <c:spPr>
            <a:ln w="25400">
              <a:solidFill>
                <a:srgbClr val="000066"/>
              </a:solidFill>
            </a:ln>
          </c:spPr>
          <c:marker>
            <c:symbol val="circle"/>
            <c:size val="6"/>
            <c:spPr>
              <a:solidFill>
                <a:srgbClr val="000066"/>
              </a:solidFill>
            </c:spPr>
          </c:marker>
          <c:xVal>
            <c:numRef>
              <c:f>'BugRes-BugLab'!$LU$7:$LU$11</c:f>
              <c:numCache>
                <c:formatCode>0.000</c:formatCode>
                <c:ptCount val="5"/>
                <c:pt idx="0">
                  <c:v>0.47712125471966244</c:v>
                </c:pt>
                <c:pt idx="1">
                  <c:v>1</c:v>
                </c:pt>
                <c:pt idx="2">
                  <c:v>1.3010299956639813</c:v>
                </c:pt>
                <c:pt idx="3">
                  <c:v>1.6020599913279623</c:v>
                </c:pt>
                <c:pt idx="4">
                  <c:v>1.6989700043360187</c:v>
                </c:pt>
              </c:numCache>
            </c:numRef>
          </c:xVal>
          <c:yVal>
            <c:numRef>
              <c:f>'BugRes-BugLab'!$LV$7:$LV$11</c:f>
              <c:numCache>
                <c:formatCode>0.000</c:formatCode>
                <c:ptCount val="5"/>
                <c:pt idx="0">
                  <c:v>-1.561641297654683</c:v>
                </c:pt>
                <c:pt idx="1">
                  <c:v>-0.65712645252842461</c:v>
                </c:pt>
                <c:pt idx="2">
                  <c:v>-0.13638220280685687</c:v>
                </c:pt>
                <c:pt idx="3">
                  <c:v>0.38436204691471065</c:v>
                </c:pt>
                <c:pt idx="4">
                  <c:v>0.55200425115112406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'BugRes-BugLab'!$MH$84</c:f>
              <c:strCache>
                <c:ptCount val="1"/>
                <c:pt idx="0">
                  <c:v>BugRes</c:v>
                </c:pt>
              </c:strCache>
            </c:strRef>
          </c:tx>
          <c:spPr>
            <a:ln w="25400">
              <a:solidFill>
                <a:srgbClr val="C00000"/>
              </a:solidFill>
            </a:ln>
          </c:spPr>
          <c:marker>
            <c:symbol val="square"/>
            <c:size val="6"/>
            <c:spPr>
              <a:solidFill>
                <a:srgbClr val="C00000"/>
              </a:solidFill>
            </c:spPr>
          </c:marker>
          <c:xVal>
            <c:numRef>
              <c:f>'BugRes-BugLab'!$LU$67:$LU$71</c:f>
            </c:numRef>
          </c:xVal>
          <c:yVal>
            <c:numRef>
              <c:f>'BugRes-BugLab'!$LV$67:$LV$71</c:f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37376"/>
        <c:axId val="52872704"/>
      </c:scatterChart>
      <c:valAx>
        <c:axId val="5283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Log</a:t>
                </a:r>
                <a:r>
                  <a:rPr lang="en-US" altLang="zh-CN" sz="1600" b="0" i="0" kern="1200" baseline="-25000">
                    <a:solidFill>
                      <a:srgbClr val="000000"/>
                    </a:solidFill>
                    <a:effectLst/>
                  </a:rPr>
                  <a:t>10</a:t>
                </a:r>
                <a:r>
                  <a:rPr lang="en-US" altLang="zh-CN" sz="1600" b="0" i="0" kern="1200" baseline="0">
                    <a:solidFill>
                      <a:srgbClr val="000000"/>
                    </a:solidFill>
                    <a:effectLst/>
                  </a:rPr>
                  <a:t>dose</a:t>
                </a:r>
                <a:endParaRPr lang="zh-CN" altLang="zh-CN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0.48912158417007168"/>
              <c:y val="0.88141626984126986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872704"/>
        <c:crossesAt val="-2"/>
        <c:crossBetween val="midCat"/>
      </c:valAx>
      <c:valAx>
        <c:axId val="5287270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Probit</a:t>
                </a:r>
              </a:p>
            </c:rich>
          </c:tx>
          <c:layout>
            <c:manualLayout>
              <c:xMode val="edge"/>
              <c:yMode val="edge"/>
              <c:x val="1.3518775181305398E-2"/>
              <c:y val="0.34665729551993424"/>
            </c:manualLayout>
          </c:layout>
          <c:overlay val="0"/>
        </c:title>
        <c:numFmt formatCode="#,##0.0_ " sourceLinked="0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5283737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5586215522865396"/>
          <c:y val="4.0336468358121901E-2"/>
          <c:w val="0.25130747006626869"/>
          <c:h val="0.2163551171393341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+mn-lt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0" Type="http://schemas.openxmlformats.org/officeDocument/2006/relationships/chart" Target="../charts/chart32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348</xdr:col>
      <xdr:colOff>0</xdr:colOff>
      <xdr:row>4</xdr:row>
      <xdr:rowOff>0</xdr:rowOff>
    </xdr:from>
    <xdr:to>
      <xdr:col>356</xdr:col>
      <xdr:colOff>103867</xdr:colOff>
      <xdr:row>17</xdr:row>
      <xdr:rowOff>157800</xdr:rowOff>
    </xdr:to>
    <xdr:graphicFrame macro="">
      <xdr:nvGraphicFramePr>
        <xdr:cNvPr id="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348</xdr:col>
      <xdr:colOff>19050</xdr:colOff>
      <xdr:row>46</xdr:row>
      <xdr:rowOff>123825</xdr:rowOff>
    </xdr:from>
    <xdr:to>
      <xdr:col>356</xdr:col>
      <xdr:colOff>122914</xdr:colOff>
      <xdr:row>61</xdr:row>
      <xdr:rowOff>72075</xdr:rowOff>
    </xdr:to>
    <xdr:graphicFrame macro="">
      <xdr:nvGraphicFramePr>
        <xdr:cNvPr id="3" name="图表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356</xdr:col>
      <xdr:colOff>190500</xdr:colOff>
      <xdr:row>4</xdr:row>
      <xdr:rowOff>9525</xdr:rowOff>
    </xdr:from>
    <xdr:to>
      <xdr:col>364</xdr:col>
      <xdr:colOff>227690</xdr:colOff>
      <xdr:row>17</xdr:row>
      <xdr:rowOff>167325</xdr:rowOff>
    </xdr:to>
    <xdr:graphicFrame macro="">
      <xdr:nvGraphicFramePr>
        <xdr:cNvPr id="4" name="图表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348</xdr:col>
      <xdr:colOff>19051</xdr:colOff>
      <xdr:row>32</xdr:row>
      <xdr:rowOff>123825</xdr:rowOff>
    </xdr:from>
    <xdr:to>
      <xdr:col>356</xdr:col>
      <xdr:colOff>123825</xdr:colOff>
      <xdr:row>46</xdr:row>
      <xdr:rowOff>62154</xdr:rowOff>
    </xdr:to>
    <xdr:graphicFrame macro="">
      <xdr:nvGraphicFramePr>
        <xdr:cNvPr id="5" name="图表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356</xdr:col>
      <xdr:colOff>209551</xdr:colOff>
      <xdr:row>32</xdr:row>
      <xdr:rowOff>114300</xdr:rowOff>
    </xdr:from>
    <xdr:to>
      <xdr:col>364</xdr:col>
      <xdr:colOff>250026</xdr:colOff>
      <xdr:row>46</xdr:row>
      <xdr:rowOff>53025</xdr:rowOff>
    </xdr:to>
    <xdr:graphicFrame macro="">
      <xdr:nvGraphicFramePr>
        <xdr:cNvPr id="6" name="图表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348</xdr:col>
      <xdr:colOff>9525</xdr:colOff>
      <xdr:row>63</xdr:row>
      <xdr:rowOff>1</xdr:rowOff>
    </xdr:from>
    <xdr:to>
      <xdr:col>356</xdr:col>
      <xdr:colOff>114940</xdr:colOff>
      <xdr:row>76</xdr:row>
      <xdr:rowOff>157801</xdr:rowOff>
    </xdr:to>
    <xdr:graphicFrame macro="">
      <xdr:nvGraphicFramePr>
        <xdr:cNvPr id="7" name="图表 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356</xdr:col>
      <xdr:colOff>209550</xdr:colOff>
      <xdr:row>63</xdr:row>
      <xdr:rowOff>28573</xdr:rowOff>
    </xdr:from>
    <xdr:to>
      <xdr:col>364</xdr:col>
      <xdr:colOff>246150</xdr:colOff>
      <xdr:row>77</xdr:row>
      <xdr:rowOff>14923</xdr:rowOff>
    </xdr:to>
    <xdr:graphicFrame macro="">
      <xdr:nvGraphicFramePr>
        <xdr:cNvPr id="8" name="图表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347</xdr:col>
      <xdr:colOff>104775</xdr:colOff>
      <xdr:row>104</xdr:row>
      <xdr:rowOff>66674</xdr:rowOff>
    </xdr:from>
    <xdr:to>
      <xdr:col>356</xdr:col>
      <xdr:colOff>76840</xdr:colOff>
      <xdr:row>119</xdr:row>
      <xdr:rowOff>14924</xdr:rowOff>
    </xdr:to>
    <xdr:graphicFrame macro="">
      <xdr:nvGraphicFramePr>
        <xdr:cNvPr id="9" name="图表 8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347</xdr:col>
      <xdr:colOff>123825</xdr:colOff>
      <xdr:row>93</xdr:row>
      <xdr:rowOff>19050</xdr:rowOff>
    </xdr:from>
    <xdr:to>
      <xdr:col>356</xdr:col>
      <xdr:colOff>95890</xdr:colOff>
      <xdr:row>107</xdr:row>
      <xdr:rowOff>19050</xdr:rowOff>
    </xdr:to>
    <xdr:graphicFrame macro="">
      <xdr:nvGraphicFramePr>
        <xdr:cNvPr id="10" name="图表 9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356</xdr:col>
      <xdr:colOff>180973</xdr:colOff>
      <xdr:row>93</xdr:row>
      <xdr:rowOff>9525</xdr:rowOff>
    </xdr:from>
    <xdr:to>
      <xdr:col>364</xdr:col>
      <xdr:colOff>218163</xdr:colOff>
      <xdr:row>106</xdr:row>
      <xdr:rowOff>167325</xdr:rowOff>
    </xdr:to>
    <xdr:graphicFrame macro="">
      <xdr:nvGraphicFramePr>
        <xdr:cNvPr id="11" name="图表 1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348</xdr:col>
      <xdr:colOff>9525</xdr:colOff>
      <xdr:row>76</xdr:row>
      <xdr:rowOff>147637</xdr:rowOff>
    </xdr:from>
    <xdr:to>
      <xdr:col>356</xdr:col>
      <xdr:colOff>114940</xdr:colOff>
      <xdr:row>91</xdr:row>
      <xdr:rowOff>0</xdr:rowOff>
    </xdr:to>
    <xdr:graphicFrame macro="">
      <xdr:nvGraphicFramePr>
        <xdr:cNvPr id="1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348</xdr:col>
      <xdr:colOff>0</xdr:colOff>
      <xdr:row>4</xdr:row>
      <xdr:rowOff>0</xdr:rowOff>
    </xdr:from>
    <xdr:to>
      <xdr:col>356</xdr:col>
      <xdr:colOff>103867</xdr:colOff>
      <xdr:row>17</xdr:row>
      <xdr:rowOff>157800</xdr:rowOff>
    </xdr:to>
    <xdr:graphicFrame macro="">
      <xdr:nvGraphicFramePr>
        <xdr:cNvPr id="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348</xdr:col>
      <xdr:colOff>9525</xdr:colOff>
      <xdr:row>48</xdr:row>
      <xdr:rowOff>47625</xdr:rowOff>
    </xdr:from>
    <xdr:to>
      <xdr:col>356</xdr:col>
      <xdr:colOff>113389</xdr:colOff>
      <xdr:row>62</xdr:row>
      <xdr:rowOff>167325</xdr:rowOff>
    </xdr:to>
    <xdr:graphicFrame macro="">
      <xdr:nvGraphicFramePr>
        <xdr:cNvPr id="3" name="图表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356</xdr:col>
      <xdr:colOff>190500</xdr:colOff>
      <xdr:row>4</xdr:row>
      <xdr:rowOff>9525</xdr:rowOff>
    </xdr:from>
    <xdr:to>
      <xdr:col>364</xdr:col>
      <xdr:colOff>227690</xdr:colOff>
      <xdr:row>17</xdr:row>
      <xdr:rowOff>167325</xdr:rowOff>
    </xdr:to>
    <xdr:graphicFrame macro="">
      <xdr:nvGraphicFramePr>
        <xdr:cNvPr id="4" name="图表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347</xdr:col>
      <xdr:colOff>123826</xdr:colOff>
      <xdr:row>34</xdr:row>
      <xdr:rowOff>9525</xdr:rowOff>
    </xdr:from>
    <xdr:to>
      <xdr:col>356</xdr:col>
      <xdr:colOff>95250</xdr:colOff>
      <xdr:row>47</xdr:row>
      <xdr:rowOff>166929</xdr:rowOff>
    </xdr:to>
    <xdr:graphicFrame macro="">
      <xdr:nvGraphicFramePr>
        <xdr:cNvPr id="5" name="图表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356</xdr:col>
      <xdr:colOff>200026</xdr:colOff>
      <xdr:row>33</xdr:row>
      <xdr:rowOff>171450</xdr:rowOff>
    </xdr:from>
    <xdr:to>
      <xdr:col>364</xdr:col>
      <xdr:colOff>240501</xdr:colOff>
      <xdr:row>47</xdr:row>
      <xdr:rowOff>138750</xdr:rowOff>
    </xdr:to>
    <xdr:graphicFrame macro="">
      <xdr:nvGraphicFramePr>
        <xdr:cNvPr id="6" name="图表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348</xdr:col>
      <xdr:colOff>28575</xdr:colOff>
      <xdr:row>63</xdr:row>
      <xdr:rowOff>104776</xdr:rowOff>
    </xdr:from>
    <xdr:to>
      <xdr:col>356</xdr:col>
      <xdr:colOff>133990</xdr:colOff>
      <xdr:row>77</xdr:row>
      <xdr:rowOff>91126</xdr:rowOff>
    </xdr:to>
    <xdr:graphicFrame macro="">
      <xdr:nvGraphicFramePr>
        <xdr:cNvPr id="8" name="图表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356</xdr:col>
      <xdr:colOff>228600</xdr:colOff>
      <xdr:row>63</xdr:row>
      <xdr:rowOff>133348</xdr:rowOff>
    </xdr:from>
    <xdr:to>
      <xdr:col>364</xdr:col>
      <xdr:colOff>265200</xdr:colOff>
      <xdr:row>77</xdr:row>
      <xdr:rowOff>119698</xdr:rowOff>
    </xdr:to>
    <xdr:graphicFrame macro="">
      <xdr:nvGraphicFramePr>
        <xdr:cNvPr id="9" name="图表 8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348</xdr:col>
      <xdr:colOff>9525</xdr:colOff>
      <xdr:row>105</xdr:row>
      <xdr:rowOff>38099</xdr:rowOff>
    </xdr:from>
    <xdr:to>
      <xdr:col>356</xdr:col>
      <xdr:colOff>114940</xdr:colOff>
      <xdr:row>119</xdr:row>
      <xdr:rowOff>157799</xdr:rowOff>
    </xdr:to>
    <xdr:graphicFrame macro="">
      <xdr:nvGraphicFramePr>
        <xdr:cNvPr id="10" name="图表 9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348</xdr:col>
      <xdr:colOff>9525</xdr:colOff>
      <xdr:row>93</xdr:row>
      <xdr:rowOff>19050</xdr:rowOff>
    </xdr:from>
    <xdr:to>
      <xdr:col>356</xdr:col>
      <xdr:colOff>114940</xdr:colOff>
      <xdr:row>107</xdr:row>
      <xdr:rowOff>19050</xdr:rowOff>
    </xdr:to>
    <xdr:graphicFrame macro="">
      <xdr:nvGraphicFramePr>
        <xdr:cNvPr id="11" name="图表 1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356</xdr:col>
      <xdr:colOff>200023</xdr:colOff>
      <xdr:row>93</xdr:row>
      <xdr:rowOff>9525</xdr:rowOff>
    </xdr:from>
    <xdr:to>
      <xdr:col>364</xdr:col>
      <xdr:colOff>237213</xdr:colOff>
      <xdr:row>106</xdr:row>
      <xdr:rowOff>167325</xdr:rowOff>
    </xdr:to>
    <xdr:graphicFrame macro="">
      <xdr:nvGraphicFramePr>
        <xdr:cNvPr id="12" name="图表 1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348</xdr:col>
      <xdr:colOff>28575</xdr:colOff>
      <xdr:row>77</xdr:row>
      <xdr:rowOff>90487</xdr:rowOff>
    </xdr:from>
    <xdr:to>
      <xdr:col>356</xdr:col>
      <xdr:colOff>133990</xdr:colOff>
      <xdr:row>92</xdr:row>
      <xdr:rowOff>38737</xdr:rowOff>
    </xdr:to>
    <xdr:graphicFrame macro="">
      <xdr:nvGraphicFramePr>
        <xdr:cNvPr id="14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348</xdr:col>
      <xdr:colOff>0</xdr:colOff>
      <xdr:row>4</xdr:row>
      <xdr:rowOff>0</xdr:rowOff>
    </xdr:from>
    <xdr:to>
      <xdr:col>356</xdr:col>
      <xdr:colOff>103867</xdr:colOff>
      <xdr:row>17</xdr:row>
      <xdr:rowOff>157800</xdr:rowOff>
    </xdr:to>
    <xdr:graphicFrame macro="">
      <xdr:nvGraphicFramePr>
        <xdr:cNvPr id="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347</xdr:col>
      <xdr:colOff>123825</xdr:colOff>
      <xdr:row>47</xdr:row>
      <xdr:rowOff>28575</xdr:rowOff>
    </xdr:from>
    <xdr:to>
      <xdr:col>356</xdr:col>
      <xdr:colOff>94339</xdr:colOff>
      <xdr:row>61</xdr:row>
      <xdr:rowOff>148275</xdr:rowOff>
    </xdr:to>
    <xdr:graphicFrame macro="">
      <xdr:nvGraphicFramePr>
        <xdr:cNvPr id="3" name="图表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356</xdr:col>
      <xdr:colOff>190500</xdr:colOff>
      <xdr:row>4</xdr:row>
      <xdr:rowOff>9525</xdr:rowOff>
    </xdr:from>
    <xdr:to>
      <xdr:col>364</xdr:col>
      <xdr:colOff>227690</xdr:colOff>
      <xdr:row>17</xdr:row>
      <xdr:rowOff>167325</xdr:rowOff>
    </xdr:to>
    <xdr:graphicFrame macro="">
      <xdr:nvGraphicFramePr>
        <xdr:cNvPr id="4" name="图表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347</xdr:col>
      <xdr:colOff>114301</xdr:colOff>
      <xdr:row>33</xdr:row>
      <xdr:rowOff>9525</xdr:rowOff>
    </xdr:from>
    <xdr:to>
      <xdr:col>356</xdr:col>
      <xdr:colOff>85725</xdr:colOff>
      <xdr:row>46</xdr:row>
      <xdr:rowOff>147879</xdr:rowOff>
    </xdr:to>
    <xdr:graphicFrame macro="">
      <xdr:nvGraphicFramePr>
        <xdr:cNvPr id="5" name="图表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356</xdr:col>
      <xdr:colOff>161926</xdr:colOff>
      <xdr:row>33</xdr:row>
      <xdr:rowOff>9525</xdr:rowOff>
    </xdr:from>
    <xdr:to>
      <xdr:col>364</xdr:col>
      <xdr:colOff>202401</xdr:colOff>
      <xdr:row>46</xdr:row>
      <xdr:rowOff>148275</xdr:rowOff>
    </xdr:to>
    <xdr:graphicFrame macro="">
      <xdr:nvGraphicFramePr>
        <xdr:cNvPr id="6" name="图表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348</xdr:col>
      <xdr:colOff>9525</xdr:colOff>
      <xdr:row>63</xdr:row>
      <xdr:rowOff>142876</xdr:rowOff>
    </xdr:from>
    <xdr:to>
      <xdr:col>356</xdr:col>
      <xdr:colOff>114940</xdr:colOff>
      <xdr:row>77</xdr:row>
      <xdr:rowOff>129226</xdr:rowOff>
    </xdr:to>
    <xdr:graphicFrame macro="">
      <xdr:nvGraphicFramePr>
        <xdr:cNvPr id="7" name="图表 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356</xdr:col>
      <xdr:colOff>209550</xdr:colOff>
      <xdr:row>63</xdr:row>
      <xdr:rowOff>171448</xdr:rowOff>
    </xdr:from>
    <xdr:to>
      <xdr:col>364</xdr:col>
      <xdr:colOff>246150</xdr:colOff>
      <xdr:row>77</xdr:row>
      <xdr:rowOff>157798</xdr:rowOff>
    </xdr:to>
    <xdr:graphicFrame macro="">
      <xdr:nvGraphicFramePr>
        <xdr:cNvPr id="8" name="图表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348</xdr:col>
      <xdr:colOff>0</xdr:colOff>
      <xdr:row>104</xdr:row>
      <xdr:rowOff>114299</xdr:rowOff>
    </xdr:from>
    <xdr:to>
      <xdr:col>356</xdr:col>
      <xdr:colOff>105415</xdr:colOff>
      <xdr:row>119</xdr:row>
      <xdr:rowOff>62549</xdr:rowOff>
    </xdr:to>
    <xdr:graphicFrame macro="">
      <xdr:nvGraphicFramePr>
        <xdr:cNvPr id="9" name="图表 8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348</xdr:col>
      <xdr:colOff>9525</xdr:colOff>
      <xdr:row>93</xdr:row>
      <xdr:rowOff>19050</xdr:rowOff>
    </xdr:from>
    <xdr:to>
      <xdr:col>356</xdr:col>
      <xdr:colOff>114940</xdr:colOff>
      <xdr:row>107</xdr:row>
      <xdr:rowOff>19050</xdr:rowOff>
    </xdr:to>
    <xdr:graphicFrame macro="">
      <xdr:nvGraphicFramePr>
        <xdr:cNvPr id="10" name="图表 9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356</xdr:col>
      <xdr:colOff>200023</xdr:colOff>
      <xdr:row>93</xdr:row>
      <xdr:rowOff>9525</xdr:rowOff>
    </xdr:from>
    <xdr:to>
      <xdr:col>364</xdr:col>
      <xdr:colOff>237213</xdr:colOff>
      <xdr:row>106</xdr:row>
      <xdr:rowOff>167325</xdr:rowOff>
    </xdr:to>
    <xdr:graphicFrame macro="">
      <xdr:nvGraphicFramePr>
        <xdr:cNvPr id="11" name="图表 1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348</xdr:col>
      <xdr:colOff>9525</xdr:colOff>
      <xdr:row>76</xdr:row>
      <xdr:rowOff>14287</xdr:rowOff>
    </xdr:from>
    <xdr:to>
      <xdr:col>356</xdr:col>
      <xdr:colOff>114940</xdr:colOff>
      <xdr:row>89</xdr:row>
      <xdr:rowOff>9525</xdr:rowOff>
    </xdr:to>
    <xdr:graphicFrame macro="">
      <xdr:nvGraphicFramePr>
        <xdr:cNvPr id="1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J127"/>
  <sheetViews>
    <sheetView tabSelected="1" zoomScaleNormal="100" workbookViewId="0"/>
  </sheetViews>
  <sheetFormatPr defaultRowHeight="14.25" outlineLevelRow="1" x14ac:dyDescent="0.15"/>
  <cols>
    <col min="1" max="1" width="3.375" style="9" customWidth="1"/>
    <col min="2" max="2" width="6.125" style="43" customWidth="1"/>
    <col min="3" max="3" width="5.625" style="43" customWidth="1"/>
    <col min="4" max="4" width="4.625" style="43" customWidth="1"/>
    <col min="5" max="5" width="5.25" style="43" customWidth="1"/>
    <col min="6" max="6" width="5.375" style="43" customWidth="1"/>
    <col min="7" max="7" width="5.5" style="43" customWidth="1"/>
    <col min="8" max="8" width="1.5" style="43" customWidth="1"/>
    <col min="9" max="9" width="5.375" style="43" hidden="1" customWidth="1"/>
    <col min="10" max="10" width="6.25" style="43" hidden="1" customWidth="1"/>
    <col min="11" max="11" width="5.875" style="43" hidden="1" customWidth="1"/>
    <col min="12" max="13" width="6.25" style="43" hidden="1" customWidth="1"/>
    <col min="14" max="14" width="6.5" style="43" hidden="1" customWidth="1"/>
    <col min="15" max="15" width="6" style="43" hidden="1" customWidth="1"/>
    <col min="16" max="16" width="7.375" style="43" hidden="1" customWidth="1"/>
    <col min="17" max="17" width="6.75" style="45" hidden="1" customWidth="1"/>
    <col min="18" max="18" width="7.125" style="45" hidden="1" customWidth="1"/>
    <col min="19" max="19" width="7.25" style="46" hidden="1" customWidth="1"/>
    <col min="20" max="20" width="6.375" style="46" hidden="1" customWidth="1"/>
    <col min="21" max="21" width="6.875" style="46" hidden="1" customWidth="1"/>
    <col min="22" max="22" width="6.375" style="46" hidden="1" customWidth="1"/>
    <col min="23" max="23" width="6" style="46" hidden="1" customWidth="1"/>
    <col min="24" max="24" width="6.125" style="46" hidden="1" customWidth="1"/>
    <col min="25" max="25" width="1.125" style="46" hidden="1" customWidth="1"/>
    <col min="26" max="26" width="5.25" style="46" hidden="1" customWidth="1"/>
    <col min="27" max="27" width="6.125" style="46" hidden="1" customWidth="1"/>
    <col min="28" max="34" width="6.625" style="43" hidden="1" customWidth="1"/>
    <col min="35" max="35" width="7" style="43" hidden="1" customWidth="1"/>
    <col min="36" max="38" width="6.625" style="43" hidden="1" customWidth="1"/>
    <col min="39" max="41" width="6.25" style="43" hidden="1" customWidth="1"/>
    <col min="42" max="42" width="1.125" style="43" hidden="1" customWidth="1"/>
    <col min="43" max="43" width="5.875" style="43" hidden="1" customWidth="1"/>
    <col min="44" max="51" width="6.5" style="43" hidden="1" customWidth="1"/>
    <col min="52" max="58" width="6.875" style="43" hidden="1" customWidth="1"/>
    <col min="59" max="59" width="0.875" style="43" hidden="1" customWidth="1"/>
    <col min="60" max="60" width="5.5" style="43" hidden="1" customWidth="1"/>
    <col min="61" max="65" width="6.375" style="43" hidden="1" customWidth="1"/>
    <col min="66" max="71" width="6.875" style="43" hidden="1" customWidth="1"/>
    <col min="72" max="72" width="7.375" style="43" hidden="1" customWidth="1"/>
    <col min="73" max="75" width="6.5" style="43" hidden="1" customWidth="1"/>
    <col min="76" max="76" width="0.875" style="43" hidden="1" customWidth="1"/>
    <col min="77" max="77" width="6.5" style="43" hidden="1" customWidth="1"/>
    <col min="78" max="85" width="6.125" style="43" hidden="1" customWidth="1"/>
    <col min="86" max="92" width="6.875" style="43" hidden="1" customWidth="1"/>
    <col min="93" max="93" width="0.75" style="43" hidden="1" customWidth="1"/>
    <col min="94" max="94" width="6.25" style="43" hidden="1" customWidth="1"/>
    <col min="95" max="109" width="6" style="43" hidden="1" customWidth="1"/>
    <col min="110" max="110" width="0.875" style="43" hidden="1" customWidth="1"/>
    <col min="111" max="111" width="5.25" style="43" hidden="1" customWidth="1"/>
    <col min="112" max="116" width="6.25" style="43" hidden="1" customWidth="1"/>
    <col min="117" max="121" width="6.75" style="43" hidden="1" customWidth="1"/>
    <col min="122" max="126" width="6.625" style="43" hidden="1" customWidth="1"/>
    <col min="127" max="127" width="0.75" style="43" hidden="1" customWidth="1"/>
    <col min="128" max="128" width="5.75" style="43" hidden="1" customWidth="1"/>
    <col min="129" max="143" width="6.5" style="43" hidden="1" customWidth="1"/>
    <col min="144" max="144" width="1.25" style="43" hidden="1" customWidth="1"/>
    <col min="145" max="145" width="6.125" style="43" hidden="1" customWidth="1"/>
    <col min="146" max="158" width="6" style="43" hidden="1" customWidth="1"/>
    <col min="159" max="160" width="6.25" style="43" hidden="1" customWidth="1"/>
    <col min="161" max="161" width="0.75" style="43" hidden="1" customWidth="1"/>
    <col min="162" max="162" width="6.375" style="43" hidden="1" customWidth="1"/>
    <col min="163" max="165" width="6.5" style="43" hidden="1" customWidth="1"/>
    <col min="166" max="166" width="6.75" style="43" hidden="1" customWidth="1"/>
    <col min="167" max="177" width="6.5" style="43" hidden="1" customWidth="1"/>
    <col min="178" max="178" width="1" style="43" hidden="1" customWidth="1"/>
    <col min="179" max="179" width="5.5" style="43" hidden="1" customWidth="1"/>
    <col min="180" max="180" width="6.5" style="43" hidden="1" customWidth="1"/>
    <col min="181" max="186" width="6.75" style="43" hidden="1" customWidth="1"/>
    <col min="187" max="194" width="6.375" style="43" hidden="1" customWidth="1"/>
    <col min="195" max="195" width="0.75" style="43" hidden="1" customWidth="1"/>
    <col min="196" max="196" width="5.75" style="43" hidden="1" customWidth="1"/>
    <col min="197" max="198" width="6.375" style="43" hidden="1" customWidth="1"/>
    <col min="199" max="211" width="6.875" style="43" hidden="1" customWidth="1"/>
    <col min="212" max="212" width="0.875" style="43" hidden="1" customWidth="1"/>
    <col min="213" max="213" width="6.125" style="43" hidden="1" customWidth="1"/>
    <col min="214" max="216" width="6.5" style="43" hidden="1" customWidth="1"/>
    <col min="217" max="217" width="7.125" style="43" hidden="1" customWidth="1"/>
    <col min="218" max="227" width="6.5" style="43" hidden="1" customWidth="1"/>
    <col min="228" max="228" width="6.25" style="43" hidden="1" customWidth="1"/>
    <col min="229" max="229" width="0.875" style="43" hidden="1" customWidth="1"/>
    <col min="230" max="230" width="6.125" style="43" hidden="1" customWidth="1"/>
    <col min="231" max="245" width="6.375" style="43" hidden="1" customWidth="1"/>
    <col min="246" max="246" width="1.125" style="43" hidden="1" customWidth="1"/>
    <col min="247" max="247" width="5.5" style="43" hidden="1" customWidth="1"/>
    <col min="248" max="251" width="6.375" style="43" hidden="1" customWidth="1"/>
    <col min="252" max="262" width="6.25" style="43" hidden="1" customWidth="1"/>
    <col min="263" max="263" width="0.75" style="43" hidden="1" customWidth="1"/>
    <col min="264" max="264" width="6.125" style="43" hidden="1" customWidth="1"/>
    <col min="265" max="273" width="6.25" style="43" hidden="1" customWidth="1"/>
    <col min="274" max="279" width="6" style="43" hidden="1" customWidth="1"/>
    <col min="280" max="280" width="0.875" style="43" hidden="1" customWidth="1"/>
    <col min="281" max="281" width="6.625" style="43" hidden="1" customWidth="1"/>
    <col min="282" max="296" width="6" style="43" hidden="1" customWidth="1"/>
    <col min="297" max="297" width="0.75" style="43" hidden="1" customWidth="1"/>
    <col min="298" max="313" width="6" style="43" hidden="1" customWidth="1"/>
    <col min="314" max="314" width="0.75" style="43" hidden="1" customWidth="1"/>
    <col min="315" max="315" width="5.25" style="43" hidden="1" customWidth="1"/>
    <col min="316" max="317" width="6" style="43" hidden="1" customWidth="1"/>
    <col min="318" max="321" width="6.125" style="43" hidden="1" customWidth="1"/>
    <col min="322" max="322" width="7.625" style="43" hidden="1" customWidth="1"/>
    <col min="323" max="323" width="7.875" style="43" hidden="1" customWidth="1"/>
    <col min="324" max="324" width="8.875" style="43" hidden="1" customWidth="1"/>
    <col min="325" max="327" width="6.125" style="43" hidden="1" customWidth="1"/>
    <col min="328" max="328" width="6.625" style="43" hidden="1" customWidth="1"/>
    <col min="329" max="330" width="6.125" style="43" hidden="1" customWidth="1"/>
    <col min="331" max="331" width="1.25" style="43" hidden="1" customWidth="1"/>
    <col min="332" max="332" width="5.25" style="43" customWidth="1"/>
    <col min="333" max="336" width="6.125" style="43" customWidth="1"/>
    <col min="337" max="337" width="7.75" style="43" customWidth="1"/>
    <col min="338" max="338" width="6.125" style="43" customWidth="1"/>
    <col min="339" max="339" width="6.75" style="43" customWidth="1"/>
    <col min="340" max="341" width="7.125" style="43" customWidth="1"/>
    <col min="342" max="342" width="7.75" style="43" customWidth="1"/>
    <col min="343" max="343" width="7.25" style="43" customWidth="1"/>
    <col min="344" max="344" width="7.75" style="43" customWidth="1"/>
    <col min="345" max="347" width="6.5" style="43" customWidth="1"/>
    <col min="348" max="348" width="1.75" style="43" customWidth="1"/>
    <col min="349" max="355" width="6.5" style="43" customWidth="1"/>
    <col min="356" max="373" width="6.625" style="43" customWidth="1"/>
    <col min="374" max="392" width="6.5" style="43" customWidth="1"/>
    <col min="393" max="408" width="6" style="43" customWidth="1"/>
    <col min="409" max="16384" width="9" style="43"/>
  </cols>
  <sheetData>
    <row r="1" spans="1:347" x14ac:dyDescent="0.15">
      <c r="LT1" s="46" t="s">
        <v>145</v>
      </c>
    </row>
    <row r="2" spans="1:347" ht="15.75" customHeight="1" x14ac:dyDescent="0.15">
      <c r="A2" s="4"/>
      <c r="C2" s="4"/>
      <c r="D2" s="4"/>
      <c r="E2" s="4"/>
      <c r="F2" s="4"/>
      <c r="G2" s="11"/>
      <c r="H2" s="11"/>
      <c r="I2" s="11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  <c r="X2" s="5"/>
      <c r="Y2" s="5"/>
      <c r="Z2" s="5"/>
      <c r="AA2" s="5"/>
    </row>
    <row r="3" spans="1:347" ht="15.75" customHeight="1" outlineLevel="1" x14ac:dyDescent="0.15">
      <c r="A3" s="14"/>
      <c r="B3" s="42" t="s">
        <v>26</v>
      </c>
      <c r="C3" s="14"/>
      <c r="D3" s="62" t="s">
        <v>24</v>
      </c>
      <c r="E3" s="14"/>
      <c r="F3" s="14"/>
      <c r="G3" s="32"/>
      <c r="H3" s="32"/>
      <c r="I3" s="42" t="s">
        <v>26</v>
      </c>
      <c r="J3" s="14"/>
      <c r="K3" s="64" t="str">
        <f>D3</f>
        <v>Rotenone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42" t="s">
        <v>26</v>
      </c>
      <c r="AA3" s="14"/>
      <c r="AB3" s="64" t="str">
        <f>K3</f>
        <v>Rotenone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Q3" s="42" t="s">
        <v>26</v>
      </c>
      <c r="AR3" s="14"/>
      <c r="AS3" s="64" t="str">
        <f>AB3</f>
        <v>Rotenone</v>
      </c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H3" s="42" t="s">
        <v>26</v>
      </c>
      <c r="BI3" s="14"/>
      <c r="BJ3" s="64" t="str">
        <f>AS3</f>
        <v>Rotenone</v>
      </c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Y3" s="42" t="s">
        <v>26</v>
      </c>
      <c r="BZ3" s="14"/>
      <c r="CA3" s="64" t="str">
        <f>BJ3</f>
        <v>Rotenone</v>
      </c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P3" s="42" t="s">
        <v>26</v>
      </c>
      <c r="CQ3" s="14"/>
      <c r="CR3" s="64" t="str">
        <f>CA3</f>
        <v>Rotenone</v>
      </c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G3" s="42" t="s">
        <v>26</v>
      </c>
      <c r="DH3" s="14"/>
      <c r="DI3" s="64" t="str">
        <f>CR3</f>
        <v>Rotenone</v>
      </c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X3" s="42" t="s">
        <v>26</v>
      </c>
      <c r="DY3" s="14"/>
      <c r="DZ3" s="64" t="str">
        <f>DI3</f>
        <v>Rotenone</v>
      </c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O3" s="42" t="s">
        <v>26</v>
      </c>
      <c r="EP3" s="14"/>
      <c r="EQ3" s="64" t="str">
        <f>DZ3</f>
        <v>Rotenone</v>
      </c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F3" s="42" t="s">
        <v>26</v>
      </c>
      <c r="FG3" s="14"/>
      <c r="FH3" s="64" t="str">
        <f>EQ3</f>
        <v>Rotenone</v>
      </c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W3" s="42" t="s">
        <v>26</v>
      </c>
      <c r="FX3" s="14"/>
      <c r="FY3" s="64" t="str">
        <f>FH3</f>
        <v>Rotenone</v>
      </c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N3" s="42" t="s">
        <v>26</v>
      </c>
      <c r="GO3" s="14"/>
      <c r="GP3" s="64" t="str">
        <f>FY3</f>
        <v>Rotenone</v>
      </c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E3" s="42" t="s">
        <v>26</v>
      </c>
      <c r="HF3" s="14"/>
      <c r="HG3" s="64" t="str">
        <f>GP3</f>
        <v>Rotenone</v>
      </c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V3" s="42" t="s">
        <v>26</v>
      </c>
      <c r="HW3" s="14"/>
      <c r="HX3" s="64" t="str">
        <f>HG3</f>
        <v>Rotenone</v>
      </c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M3" s="42" t="s">
        <v>26</v>
      </c>
      <c r="IN3" s="14"/>
      <c r="IO3" s="64" t="str">
        <f>HX3</f>
        <v>Rotenone</v>
      </c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D3" s="42" t="s">
        <v>26</v>
      </c>
      <c r="JE3" s="14"/>
      <c r="JF3" s="64" t="str">
        <f>IO3</f>
        <v>Rotenone</v>
      </c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U3" s="42" t="s">
        <v>26</v>
      </c>
      <c r="JV3" s="14"/>
      <c r="JW3" s="64" t="str">
        <f>JF3</f>
        <v>Rotenone</v>
      </c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L3" s="42" t="s">
        <v>26</v>
      </c>
      <c r="KM3" s="14"/>
      <c r="KN3" s="64" t="str">
        <f>JW3</f>
        <v>Rotenone</v>
      </c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C3" s="42" t="s">
        <v>26</v>
      </c>
      <c r="LD3" s="14"/>
      <c r="LE3" s="64" t="str">
        <f>KN3</f>
        <v>Rotenone</v>
      </c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T3" s="42" t="s">
        <v>26</v>
      </c>
      <c r="LU3" s="14"/>
      <c r="LV3" s="64" t="str">
        <f>LE3</f>
        <v>Rotenone</v>
      </c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</row>
    <row r="4" spans="1:347" s="46" customFormat="1" ht="15" customHeight="1" outlineLevel="1" thickBot="1" x14ac:dyDescent="0.2">
      <c r="A4" s="14"/>
      <c r="B4" s="41" t="s">
        <v>15</v>
      </c>
      <c r="C4" s="14"/>
      <c r="D4" s="14"/>
      <c r="E4" s="14"/>
      <c r="F4" s="14"/>
      <c r="G4" s="14"/>
      <c r="H4" s="14"/>
      <c r="I4" s="40" t="s">
        <v>82</v>
      </c>
      <c r="J4" s="64"/>
      <c r="K4" s="64"/>
      <c r="M4" s="64"/>
      <c r="N4" s="64"/>
      <c r="O4" s="64"/>
      <c r="P4" s="64"/>
      <c r="Q4" s="69"/>
      <c r="R4" s="69"/>
      <c r="S4" s="64"/>
      <c r="T4" s="64"/>
      <c r="U4" s="64"/>
      <c r="V4" s="64"/>
      <c r="W4" s="64"/>
      <c r="X4" s="64"/>
      <c r="Y4" s="64"/>
      <c r="Z4" s="40" t="s">
        <v>84</v>
      </c>
      <c r="AA4" s="64"/>
      <c r="AB4" s="64"/>
      <c r="AD4" s="64"/>
      <c r="AE4" s="64"/>
      <c r="AF4" s="64"/>
      <c r="AG4" s="64"/>
      <c r="AH4" s="69"/>
      <c r="AI4" s="69"/>
      <c r="AJ4" s="64"/>
      <c r="AK4" s="64"/>
      <c r="AL4" s="64"/>
      <c r="AM4" s="64"/>
      <c r="AN4" s="64"/>
      <c r="AO4" s="64"/>
      <c r="AP4" s="68"/>
      <c r="AQ4" s="40" t="s">
        <v>85</v>
      </c>
      <c r="AR4" s="64"/>
      <c r="AS4" s="64"/>
      <c r="AU4" s="64"/>
      <c r="AV4" s="64"/>
      <c r="AW4" s="64"/>
      <c r="AX4" s="64"/>
      <c r="AY4" s="69"/>
      <c r="AZ4" s="69"/>
      <c r="BA4" s="64"/>
      <c r="BB4" s="64"/>
      <c r="BC4" s="64"/>
      <c r="BD4" s="64"/>
      <c r="BE4" s="64"/>
      <c r="BF4" s="64"/>
      <c r="BG4" s="68"/>
      <c r="BH4" s="40" t="s">
        <v>100</v>
      </c>
      <c r="BI4" s="64"/>
      <c r="BJ4" s="64"/>
      <c r="BL4" s="64"/>
      <c r="BM4" s="64"/>
      <c r="BN4" s="64"/>
      <c r="BO4" s="64"/>
      <c r="BP4" s="69"/>
      <c r="BQ4" s="69"/>
      <c r="BR4" s="64"/>
      <c r="BS4" s="64"/>
      <c r="BT4" s="64"/>
      <c r="BU4" s="64"/>
      <c r="BV4" s="64"/>
      <c r="BW4" s="64"/>
      <c r="BX4" s="68"/>
      <c r="BY4" s="40" t="s">
        <v>86</v>
      </c>
      <c r="BZ4" s="64"/>
      <c r="CA4" s="64"/>
      <c r="CC4" s="64"/>
      <c r="CD4" s="64"/>
      <c r="CE4" s="64"/>
      <c r="CF4" s="64"/>
      <c r="CG4" s="69"/>
      <c r="CH4" s="69"/>
      <c r="CI4" s="64"/>
      <c r="CJ4" s="64"/>
      <c r="CK4" s="64"/>
      <c r="CL4" s="64"/>
      <c r="CM4" s="64"/>
      <c r="CN4" s="64"/>
      <c r="CO4" s="68"/>
      <c r="CP4" s="40" t="s">
        <v>87</v>
      </c>
      <c r="CQ4" s="64"/>
      <c r="CR4" s="64"/>
      <c r="CT4" s="64"/>
      <c r="CU4" s="64"/>
      <c r="CV4" s="64"/>
      <c r="CW4" s="64"/>
      <c r="CX4" s="69"/>
      <c r="CY4" s="69"/>
      <c r="CZ4" s="64"/>
      <c r="DA4" s="64"/>
      <c r="DB4" s="64"/>
      <c r="DC4" s="64"/>
      <c r="DD4" s="64"/>
      <c r="DE4" s="64"/>
      <c r="DF4" s="68"/>
      <c r="DG4" s="40" t="s">
        <v>88</v>
      </c>
      <c r="DH4" s="64"/>
      <c r="DI4" s="64"/>
      <c r="DK4" s="64"/>
      <c r="DL4" s="64"/>
      <c r="DM4" s="64"/>
      <c r="DN4" s="64"/>
      <c r="DO4" s="69"/>
      <c r="DP4" s="69"/>
      <c r="DQ4" s="64"/>
      <c r="DR4" s="64"/>
      <c r="DS4" s="64"/>
      <c r="DT4" s="64"/>
      <c r="DU4" s="64"/>
      <c r="DV4" s="64"/>
      <c r="DW4" s="68"/>
      <c r="DX4" s="40" t="s">
        <v>101</v>
      </c>
      <c r="DY4" s="64"/>
      <c r="DZ4" s="64"/>
      <c r="EB4" s="64"/>
      <c r="EC4" s="64"/>
      <c r="ED4" s="64"/>
      <c r="EE4" s="64"/>
      <c r="EF4" s="69"/>
      <c r="EG4" s="69"/>
      <c r="EH4" s="64"/>
      <c r="EI4" s="64"/>
      <c r="EJ4" s="64"/>
      <c r="EK4" s="64"/>
      <c r="EL4" s="64"/>
      <c r="EM4" s="64"/>
      <c r="EN4" s="68"/>
      <c r="EO4" s="40" t="s">
        <v>102</v>
      </c>
      <c r="EP4" s="64"/>
      <c r="EQ4" s="64"/>
      <c r="ES4" s="64"/>
      <c r="ET4" s="64"/>
      <c r="EU4" s="64"/>
      <c r="EV4" s="64"/>
      <c r="EW4" s="69"/>
      <c r="EX4" s="69"/>
      <c r="EY4" s="64"/>
      <c r="EZ4" s="64"/>
      <c r="FA4" s="64"/>
      <c r="FB4" s="64"/>
      <c r="FC4" s="64"/>
      <c r="FD4" s="64"/>
      <c r="FE4" s="68"/>
      <c r="FF4" s="40" t="s">
        <v>89</v>
      </c>
      <c r="FG4" s="64"/>
      <c r="FH4" s="64"/>
      <c r="FJ4" s="64"/>
      <c r="FK4" s="64"/>
      <c r="FL4" s="64"/>
      <c r="FM4" s="64"/>
      <c r="FN4" s="69"/>
      <c r="FO4" s="69"/>
      <c r="FP4" s="64"/>
      <c r="FQ4" s="64"/>
      <c r="FR4" s="64"/>
      <c r="FS4" s="64"/>
      <c r="FT4" s="64"/>
      <c r="FU4" s="64"/>
      <c r="FV4" s="68"/>
      <c r="FW4" s="40" t="s">
        <v>103</v>
      </c>
      <c r="FX4" s="64"/>
      <c r="FY4" s="64"/>
      <c r="GA4" s="64"/>
      <c r="GB4" s="64"/>
      <c r="GC4" s="64"/>
      <c r="GD4" s="64"/>
      <c r="GE4" s="69"/>
      <c r="GF4" s="69"/>
      <c r="GG4" s="64"/>
      <c r="GH4" s="64"/>
      <c r="GI4" s="64"/>
      <c r="GJ4" s="64"/>
      <c r="GK4" s="64"/>
      <c r="GL4" s="64"/>
      <c r="GM4" s="68"/>
      <c r="GN4" s="40" t="s">
        <v>104</v>
      </c>
      <c r="GO4" s="64"/>
      <c r="GP4" s="64"/>
      <c r="GR4" s="64"/>
      <c r="GS4" s="64"/>
      <c r="GT4" s="64"/>
      <c r="GU4" s="64"/>
      <c r="GV4" s="69"/>
      <c r="GW4" s="69"/>
      <c r="GX4" s="64"/>
      <c r="GY4" s="64"/>
      <c r="GZ4" s="64"/>
      <c r="HA4" s="64"/>
      <c r="HB4" s="64"/>
      <c r="HC4" s="64"/>
      <c r="HD4" s="68"/>
      <c r="HE4" s="40" t="s">
        <v>94</v>
      </c>
      <c r="HF4" s="64"/>
      <c r="HG4" s="64"/>
      <c r="HI4" s="64"/>
      <c r="HJ4" s="64"/>
      <c r="HK4" s="64"/>
      <c r="HL4" s="64"/>
      <c r="HM4" s="69"/>
      <c r="HN4" s="69"/>
      <c r="HO4" s="64"/>
      <c r="HP4" s="64"/>
      <c r="HQ4" s="64"/>
      <c r="HR4" s="64"/>
      <c r="HS4" s="64"/>
      <c r="HT4" s="64"/>
      <c r="HU4" s="68"/>
      <c r="HV4" s="40" t="s">
        <v>105</v>
      </c>
      <c r="HW4" s="64"/>
      <c r="HX4" s="64"/>
      <c r="HZ4" s="64"/>
      <c r="IA4" s="64"/>
      <c r="IB4" s="64"/>
      <c r="IC4" s="64"/>
      <c r="ID4" s="69"/>
      <c r="IE4" s="69"/>
      <c r="IF4" s="64"/>
      <c r="IG4" s="64"/>
      <c r="IH4" s="64"/>
      <c r="II4" s="64"/>
      <c r="IJ4" s="64"/>
      <c r="IK4" s="64"/>
      <c r="IL4" s="68"/>
      <c r="IM4" s="40" t="s">
        <v>93</v>
      </c>
      <c r="IN4" s="64"/>
      <c r="IO4" s="64"/>
      <c r="IQ4" s="64"/>
      <c r="IR4" s="64"/>
      <c r="IS4" s="64"/>
      <c r="IT4" s="64"/>
      <c r="IU4" s="69"/>
      <c r="IV4" s="69"/>
      <c r="IW4" s="64"/>
      <c r="IX4" s="64"/>
      <c r="IY4" s="64"/>
      <c r="IZ4" s="64"/>
      <c r="JA4" s="64"/>
      <c r="JB4" s="64"/>
      <c r="JC4" s="68"/>
      <c r="JD4" s="40" t="s">
        <v>92</v>
      </c>
      <c r="JE4" s="64"/>
      <c r="JF4" s="64"/>
      <c r="JH4" s="64"/>
      <c r="JI4" s="64"/>
      <c r="JJ4" s="64"/>
      <c r="JK4" s="64"/>
      <c r="JL4" s="69"/>
      <c r="JM4" s="69"/>
      <c r="JN4" s="64"/>
      <c r="JO4" s="64"/>
      <c r="JP4" s="64"/>
      <c r="JQ4" s="64"/>
      <c r="JR4" s="64"/>
      <c r="JS4" s="64"/>
      <c r="JT4" s="68"/>
      <c r="JU4" s="40" t="s">
        <v>91</v>
      </c>
      <c r="JV4" s="64"/>
      <c r="JW4" s="64"/>
      <c r="JY4" s="64"/>
      <c r="JZ4" s="64"/>
      <c r="KA4" s="64"/>
      <c r="KB4" s="64"/>
      <c r="KC4" s="69"/>
      <c r="KD4" s="69"/>
      <c r="KE4" s="64"/>
      <c r="KF4" s="64"/>
      <c r="KG4" s="64"/>
      <c r="KH4" s="64"/>
      <c r="KI4" s="64"/>
      <c r="KJ4" s="64"/>
      <c r="KK4" s="68"/>
      <c r="KL4" s="40" t="s">
        <v>106</v>
      </c>
      <c r="KM4" s="64"/>
      <c r="KN4" s="64"/>
      <c r="KP4" s="64"/>
      <c r="KQ4" s="64"/>
      <c r="KR4" s="64"/>
      <c r="KS4" s="64"/>
      <c r="KT4" s="69"/>
      <c r="KU4" s="69"/>
      <c r="KV4" s="64"/>
      <c r="KW4" s="64"/>
      <c r="KX4" s="64"/>
      <c r="KY4" s="64"/>
      <c r="KZ4" s="64"/>
      <c r="LA4" s="64"/>
      <c r="LB4" s="68"/>
      <c r="LC4" s="40" t="s">
        <v>90</v>
      </c>
      <c r="LD4" s="64"/>
      <c r="LE4" s="64"/>
      <c r="LG4" s="64"/>
      <c r="LH4" s="64"/>
      <c r="LI4" s="64"/>
      <c r="LJ4" s="64"/>
      <c r="LK4" s="69"/>
      <c r="LL4" s="69"/>
      <c r="LM4" s="64"/>
      <c r="LN4" s="64"/>
      <c r="LO4" s="64"/>
      <c r="LP4" s="64"/>
      <c r="LQ4" s="64"/>
      <c r="LR4" s="64"/>
      <c r="LS4" s="68"/>
      <c r="LT4" s="40" t="s">
        <v>107</v>
      </c>
      <c r="LU4" s="64"/>
      <c r="LV4" s="64"/>
      <c r="LX4" s="64"/>
      <c r="LY4" s="64"/>
      <c r="LZ4" s="64"/>
      <c r="MA4" s="64"/>
      <c r="MB4" s="69"/>
      <c r="MC4" s="69"/>
      <c r="MD4" s="64"/>
      <c r="ME4" s="64"/>
      <c r="MF4" s="64"/>
      <c r="MG4" s="64"/>
      <c r="MH4" s="64"/>
      <c r="MI4" s="64"/>
    </row>
    <row r="5" spans="1:347" s="46" customFormat="1" ht="24" customHeight="1" outlineLevel="1" x14ac:dyDescent="0.15">
      <c r="A5" s="258" t="s">
        <v>122</v>
      </c>
      <c r="B5" s="227" t="s">
        <v>31</v>
      </c>
      <c r="C5" s="228" t="s">
        <v>9</v>
      </c>
      <c r="D5" s="229" t="s">
        <v>8</v>
      </c>
      <c r="E5" s="78" t="s">
        <v>34</v>
      </c>
      <c r="F5" s="77" t="s">
        <v>35</v>
      </c>
      <c r="G5" s="77" t="s">
        <v>36</v>
      </c>
      <c r="H5" s="38"/>
      <c r="I5" s="72" t="s">
        <v>115</v>
      </c>
      <c r="J5" s="72" t="s">
        <v>7</v>
      </c>
      <c r="K5" s="73" t="s">
        <v>13</v>
      </c>
      <c r="L5" s="73" t="s">
        <v>12</v>
      </c>
      <c r="M5" s="73" t="s">
        <v>14</v>
      </c>
      <c r="N5" s="73" t="s">
        <v>10</v>
      </c>
      <c r="O5" s="73" t="s">
        <v>11</v>
      </c>
      <c r="P5" s="73" t="s">
        <v>32</v>
      </c>
      <c r="Q5" s="73" t="s">
        <v>142</v>
      </c>
      <c r="R5" s="73" t="s">
        <v>141</v>
      </c>
      <c r="S5" s="74" t="s">
        <v>37</v>
      </c>
      <c r="T5" s="74" t="s">
        <v>38</v>
      </c>
      <c r="U5" s="74" t="s">
        <v>39</v>
      </c>
      <c r="V5" s="75" t="s">
        <v>97</v>
      </c>
      <c r="W5" s="76" t="s">
        <v>23</v>
      </c>
      <c r="X5" s="76" t="s">
        <v>30</v>
      </c>
      <c r="Y5" s="44"/>
      <c r="Z5" s="307" t="s">
        <v>115</v>
      </c>
      <c r="AA5" s="307" t="s">
        <v>7</v>
      </c>
      <c r="AB5" s="308" t="s">
        <v>13</v>
      </c>
      <c r="AC5" s="308" t="s">
        <v>12</v>
      </c>
      <c r="AD5" s="308" t="s">
        <v>14</v>
      </c>
      <c r="AE5" s="308" t="s">
        <v>10</v>
      </c>
      <c r="AF5" s="308" t="s">
        <v>11</v>
      </c>
      <c r="AG5" s="308" t="s">
        <v>32</v>
      </c>
      <c r="AH5" s="308" t="s">
        <v>142</v>
      </c>
      <c r="AI5" s="308" t="s">
        <v>141</v>
      </c>
      <c r="AJ5" s="309" t="s">
        <v>37</v>
      </c>
      <c r="AK5" s="309" t="s">
        <v>38</v>
      </c>
      <c r="AL5" s="309" t="s">
        <v>39</v>
      </c>
      <c r="AM5" s="310" t="s">
        <v>97</v>
      </c>
      <c r="AN5" s="311" t="s">
        <v>23</v>
      </c>
      <c r="AO5" s="311" t="s">
        <v>30</v>
      </c>
      <c r="AP5" s="44"/>
      <c r="AQ5" s="307" t="s">
        <v>115</v>
      </c>
      <c r="AR5" s="307" t="s">
        <v>7</v>
      </c>
      <c r="AS5" s="308" t="s">
        <v>13</v>
      </c>
      <c r="AT5" s="308" t="s">
        <v>12</v>
      </c>
      <c r="AU5" s="308" t="s">
        <v>14</v>
      </c>
      <c r="AV5" s="308" t="s">
        <v>10</v>
      </c>
      <c r="AW5" s="308" t="s">
        <v>11</v>
      </c>
      <c r="AX5" s="308" t="s">
        <v>32</v>
      </c>
      <c r="AY5" s="308" t="s">
        <v>142</v>
      </c>
      <c r="AZ5" s="308" t="s">
        <v>141</v>
      </c>
      <c r="BA5" s="309" t="s">
        <v>37</v>
      </c>
      <c r="BB5" s="309" t="s">
        <v>38</v>
      </c>
      <c r="BC5" s="309" t="s">
        <v>39</v>
      </c>
      <c r="BD5" s="310" t="s">
        <v>97</v>
      </c>
      <c r="BE5" s="311" t="s">
        <v>23</v>
      </c>
      <c r="BF5" s="311" t="s">
        <v>30</v>
      </c>
      <c r="BH5" s="307" t="s">
        <v>115</v>
      </c>
      <c r="BI5" s="307" t="s">
        <v>7</v>
      </c>
      <c r="BJ5" s="308" t="s">
        <v>13</v>
      </c>
      <c r="BK5" s="308" t="s">
        <v>12</v>
      </c>
      <c r="BL5" s="308" t="s">
        <v>14</v>
      </c>
      <c r="BM5" s="308" t="s">
        <v>10</v>
      </c>
      <c r="BN5" s="308" t="s">
        <v>11</v>
      </c>
      <c r="BO5" s="308" t="s">
        <v>32</v>
      </c>
      <c r="BP5" s="308" t="s">
        <v>142</v>
      </c>
      <c r="BQ5" s="308" t="s">
        <v>141</v>
      </c>
      <c r="BR5" s="309" t="s">
        <v>37</v>
      </c>
      <c r="BS5" s="309" t="s">
        <v>38</v>
      </c>
      <c r="BT5" s="309" t="s">
        <v>39</v>
      </c>
      <c r="BU5" s="310" t="s">
        <v>97</v>
      </c>
      <c r="BV5" s="311" t="s">
        <v>23</v>
      </c>
      <c r="BW5" s="311" t="s">
        <v>30</v>
      </c>
      <c r="BY5" s="307" t="s">
        <v>115</v>
      </c>
      <c r="BZ5" s="307" t="s">
        <v>7</v>
      </c>
      <c r="CA5" s="308" t="s">
        <v>13</v>
      </c>
      <c r="CB5" s="308" t="s">
        <v>12</v>
      </c>
      <c r="CC5" s="308" t="s">
        <v>14</v>
      </c>
      <c r="CD5" s="308" t="s">
        <v>10</v>
      </c>
      <c r="CE5" s="308" t="s">
        <v>11</v>
      </c>
      <c r="CF5" s="308" t="s">
        <v>32</v>
      </c>
      <c r="CG5" s="308" t="s">
        <v>142</v>
      </c>
      <c r="CH5" s="308" t="s">
        <v>141</v>
      </c>
      <c r="CI5" s="309" t="s">
        <v>37</v>
      </c>
      <c r="CJ5" s="309" t="s">
        <v>38</v>
      </c>
      <c r="CK5" s="309" t="s">
        <v>39</v>
      </c>
      <c r="CL5" s="310" t="s">
        <v>97</v>
      </c>
      <c r="CM5" s="311" t="s">
        <v>23</v>
      </c>
      <c r="CN5" s="311" t="s">
        <v>30</v>
      </c>
      <c r="CP5" s="307" t="s">
        <v>115</v>
      </c>
      <c r="CQ5" s="307" t="s">
        <v>7</v>
      </c>
      <c r="CR5" s="308" t="s">
        <v>13</v>
      </c>
      <c r="CS5" s="308" t="s">
        <v>12</v>
      </c>
      <c r="CT5" s="308" t="s">
        <v>14</v>
      </c>
      <c r="CU5" s="308" t="s">
        <v>10</v>
      </c>
      <c r="CV5" s="308" t="s">
        <v>11</v>
      </c>
      <c r="CW5" s="308" t="s">
        <v>32</v>
      </c>
      <c r="CX5" s="308" t="s">
        <v>142</v>
      </c>
      <c r="CY5" s="308" t="s">
        <v>141</v>
      </c>
      <c r="CZ5" s="309" t="s">
        <v>37</v>
      </c>
      <c r="DA5" s="309" t="s">
        <v>38</v>
      </c>
      <c r="DB5" s="309" t="s">
        <v>39</v>
      </c>
      <c r="DC5" s="310" t="s">
        <v>97</v>
      </c>
      <c r="DD5" s="311" t="s">
        <v>23</v>
      </c>
      <c r="DE5" s="311" t="s">
        <v>30</v>
      </c>
      <c r="DG5" s="307" t="s">
        <v>115</v>
      </c>
      <c r="DH5" s="307" t="s">
        <v>7</v>
      </c>
      <c r="DI5" s="308" t="s">
        <v>13</v>
      </c>
      <c r="DJ5" s="308" t="s">
        <v>12</v>
      </c>
      <c r="DK5" s="308" t="s">
        <v>14</v>
      </c>
      <c r="DL5" s="308" t="s">
        <v>10</v>
      </c>
      <c r="DM5" s="308" t="s">
        <v>11</v>
      </c>
      <c r="DN5" s="308" t="s">
        <v>32</v>
      </c>
      <c r="DO5" s="308" t="s">
        <v>142</v>
      </c>
      <c r="DP5" s="308" t="s">
        <v>141</v>
      </c>
      <c r="DQ5" s="309" t="s">
        <v>37</v>
      </c>
      <c r="DR5" s="309" t="s">
        <v>38</v>
      </c>
      <c r="DS5" s="309" t="s">
        <v>39</v>
      </c>
      <c r="DT5" s="310" t="s">
        <v>97</v>
      </c>
      <c r="DU5" s="311" t="s">
        <v>23</v>
      </c>
      <c r="DV5" s="311" t="s">
        <v>30</v>
      </c>
      <c r="DX5" s="307" t="s">
        <v>115</v>
      </c>
      <c r="DY5" s="307" t="s">
        <v>7</v>
      </c>
      <c r="DZ5" s="308" t="s">
        <v>13</v>
      </c>
      <c r="EA5" s="308" t="s">
        <v>12</v>
      </c>
      <c r="EB5" s="308" t="s">
        <v>14</v>
      </c>
      <c r="EC5" s="308" t="s">
        <v>10</v>
      </c>
      <c r="ED5" s="308" t="s">
        <v>11</v>
      </c>
      <c r="EE5" s="308" t="s">
        <v>32</v>
      </c>
      <c r="EF5" s="308" t="s">
        <v>142</v>
      </c>
      <c r="EG5" s="308" t="s">
        <v>141</v>
      </c>
      <c r="EH5" s="309" t="s">
        <v>37</v>
      </c>
      <c r="EI5" s="309" t="s">
        <v>38</v>
      </c>
      <c r="EJ5" s="309" t="s">
        <v>39</v>
      </c>
      <c r="EK5" s="310" t="s">
        <v>97</v>
      </c>
      <c r="EL5" s="311" t="s">
        <v>23</v>
      </c>
      <c r="EM5" s="311" t="s">
        <v>30</v>
      </c>
      <c r="EO5" s="307" t="s">
        <v>115</v>
      </c>
      <c r="EP5" s="307" t="s">
        <v>7</v>
      </c>
      <c r="EQ5" s="308" t="s">
        <v>13</v>
      </c>
      <c r="ER5" s="308" t="s">
        <v>12</v>
      </c>
      <c r="ES5" s="308" t="s">
        <v>14</v>
      </c>
      <c r="ET5" s="308" t="s">
        <v>10</v>
      </c>
      <c r="EU5" s="308" t="s">
        <v>11</v>
      </c>
      <c r="EV5" s="308" t="s">
        <v>32</v>
      </c>
      <c r="EW5" s="308" t="s">
        <v>142</v>
      </c>
      <c r="EX5" s="308" t="s">
        <v>141</v>
      </c>
      <c r="EY5" s="309" t="s">
        <v>37</v>
      </c>
      <c r="EZ5" s="309" t="s">
        <v>38</v>
      </c>
      <c r="FA5" s="309" t="s">
        <v>39</v>
      </c>
      <c r="FB5" s="310" t="s">
        <v>97</v>
      </c>
      <c r="FC5" s="311" t="s">
        <v>23</v>
      </c>
      <c r="FD5" s="311" t="s">
        <v>30</v>
      </c>
      <c r="FF5" s="307" t="s">
        <v>115</v>
      </c>
      <c r="FG5" s="307" t="s">
        <v>7</v>
      </c>
      <c r="FH5" s="308" t="s">
        <v>13</v>
      </c>
      <c r="FI5" s="308" t="s">
        <v>12</v>
      </c>
      <c r="FJ5" s="308" t="s">
        <v>14</v>
      </c>
      <c r="FK5" s="308" t="s">
        <v>10</v>
      </c>
      <c r="FL5" s="308" t="s">
        <v>11</v>
      </c>
      <c r="FM5" s="308" t="s">
        <v>32</v>
      </c>
      <c r="FN5" s="308" t="s">
        <v>142</v>
      </c>
      <c r="FO5" s="308" t="s">
        <v>141</v>
      </c>
      <c r="FP5" s="309" t="s">
        <v>37</v>
      </c>
      <c r="FQ5" s="309" t="s">
        <v>38</v>
      </c>
      <c r="FR5" s="309" t="s">
        <v>39</v>
      </c>
      <c r="FS5" s="310" t="s">
        <v>97</v>
      </c>
      <c r="FT5" s="311" t="s">
        <v>23</v>
      </c>
      <c r="FU5" s="311" t="s">
        <v>30</v>
      </c>
      <c r="FW5" s="307" t="s">
        <v>115</v>
      </c>
      <c r="FX5" s="307" t="s">
        <v>7</v>
      </c>
      <c r="FY5" s="308" t="s">
        <v>13</v>
      </c>
      <c r="FZ5" s="308" t="s">
        <v>12</v>
      </c>
      <c r="GA5" s="308" t="s">
        <v>14</v>
      </c>
      <c r="GB5" s="308" t="s">
        <v>10</v>
      </c>
      <c r="GC5" s="308" t="s">
        <v>11</v>
      </c>
      <c r="GD5" s="308" t="s">
        <v>32</v>
      </c>
      <c r="GE5" s="308" t="s">
        <v>142</v>
      </c>
      <c r="GF5" s="308" t="s">
        <v>141</v>
      </c>
      <c r="GG5" s="309" t="s">
        <v>37</v>
      </c>
      <c r="GH5" s="309" t="s">
        <v>38</v>
      </c>
      <c r="GI5" s="309" t="s">
        <v>39</v>
      </c>
      <c r="GJ5" s="310" t="s">
        <v>97</v>
      </c>
      <c r="GK5" s="311" t="s">
        <v>23</v>
      </c>
      <c r="GL5" s="311" t="s">
        <v>30</v>
      </c>
      <c r="GN5" s="307" t="s">
        <v>115</v>
      </c>
      <c r="GO5" s="307" t="s">
        <v>7</v>
      </c>
      <c r="GP5" s="308" t="s">
        <v>13</v>
      </c>
      <c r="GQ5" s="308" t="s">
        <v>12</v>
      </c>
      <c r="GR5" s="308" t="s">
        <v>14</v>
      </c>
      <c r="GS5" s="308" t="s">
        <v>10</v>
      </c>
      <c r="GT5" s="308" t="s">
        <v>11</v>
      </c>
      <c r="GU5" s="308" t="s">
        <v>32</v>
      </c>
      <c r="GV5" s="308" t="s">
        <v>142</v>
      </c>
      <c r="GW5" s="308" t="s">
        <v>141</v>
      </c>
      <c r="GX5" s="309" t="s">
        <v>37</v>
      </c>
      <c r="GY5" s="309" t="s">
        <v>38</v>
      </c>
      <c r="GZ5" s="309" t="s">
        <v>39</v>
      </c>
      <c r="HA5" s="310" t="s">
        <v>97</v>
      </c>
      <c r="HB5" s="311" t="s">
        <v>23</v>
      </c>
      <c r="HC5" s="311" t="s">
        <v>30</v>
      </c>
      <c r="HE5" s="307" t="s">
        <v>115</v>
      </c>
      <c r="HF5" s="307" t="s">
        <v>7</v>
      </c>
      <c r="HG5" s="308" t="s">
        <v>13</v>
      </c>
      <c r="HH5" s="308" t="s">
        <v>12</v>
      </c>
      <c r="HI5" s="308" t="s">
        <v>14</v>
      </c>
      <c r="HJ5" s="308" t="s">
        <v>10</v>
      </c>
      <c r="HK5" s="308" t="s">
        <v>11</v>
      </c>
      <c r="HL5" s="308" t="s">
        <v>32</v>
      </c>
      <c r="HM5" s="308" t="s">
        <v>142</v>
      </c>
      <c r="HN5" s="308" t="s">
        <v>141</v>
      </c>
      <c r="HO5" s="309" t="s">
        <v>37</v>
      </c>
      <c r="HP5" s="309" t="s">
        <v>38</v>
      </c>
      <c r="HQ5" s="309" t="s">
        <v>39</v>
      </c>
      <c r="HR5" s="310" t="s">
        <v>97</v>
      </c>
      <c r="HS5" s="311" t="s">
        <v>23</v>
      </c>
      <c r="HT5" s="311" t="s">
        <v>30</v>
      </c>
      <c r="HV5" s="307" t="s">
        <v>115</v>
      </c>
      <c r="HW5" s="307" t="s">
        <v>7</v>
      </c>
      <c r="HX5" s="308" t="s">
        <v>13</v>
      </c>
      <c r="HY5" s="308" t="s">
        <v>12</v>
      </c>
      <c r="HZ5" s="308" t="s">
        <v>14</v>
      </c>
      <c r="IA5" s="308" t="s">
        <v>10</v>
      </c>
      <c r="IB5" s="308" t="s">
        <v>11</v>
      </c>
      <c r="IC5" s="308" t="s">
        <v>32</v>
      </c>
      <c r="ID5" s="308" t="s">
        <v>142</v>
      </c>
      <c r="IE5" s="308" t="s">
        <v>141</v>
      </c>
      <c r="IF5" s="309" t="s">
        <v>37</v>
      </c>
      <c r="IG5" s="309" t="s">
        <v>38</v>
      </c>
      <c r="IH5" s="309" t="s">
        <v>39</v>
      </c>
      <c r="II5" s="310" t="s">
        <v>97</v>
      </c>
      <c r="IJ5" s="311" t="s">
        <v>23</v>
      </c>
      <c r="IK5" s="311" t="s">
        <v>30</v>
      </c>
      <c r="IM5" s="307" t="s">
        <v>115</v>
      </c>
      <c r="IN5" s="307" t="s">
        <v>7</v>
      </c>
      <c r="IO5" s="308" t="s">
        <v>13</v>
      </c>
      <c r="IP5" s="308" t="s">
        <v>12</v>
      </c>
      <c r="IQ5" s="308" t="s">
        <v>14</v>
      </c>
      <c r="IR5" s="308" t="s">
        <v>10</v>
      </c>
      <c r="IS5" s="308" t="s">
        <v>11</v>
      </c>
      <c r="IT5" s="308" t="s">
        <v>32</v>
      </c>
      <c r="IU5" s="308" t="s">
        <v>142</v>
      </c>
      <c r="IV5" s="308" t="s">
        <v>141</v>
      </c>
      <c r="IW5" s="309" t="s">
        <v>37</v>
      </c>
      <c r="IX5" s="309" t="s">
        <v>38</v>
      </c>
      <c r="IY5" s="309" t="s">
        <v>39</v>
      </c>
      <c r="IZ5" s="310" t="s">
        <v>97</v>
      </c>
      <c r="JA5" s="311" t="s">
        <v>23</v>
      </c>
      <c r="JB5" s="311" t="s">
        <v>30</v>
      </c>
      <c r="JD5" s="307" t="s">
        <v>115</v>
      </c>
      <c r="JE5" s="307" t="s">
        <v>7</v>
      </c>
      <c r="JF5" s="308" t="s">
        <v>13</v>
      </c>
      <c r="JG5" s="308" t="s">
        <v>12</v>
      </c>
      <c r="JH5" s="308" t="s">
        <v>14</v>
      </c>
      <c r="JI5" s="308" t="s">
        <v>10</v>
      </c>
      <c r="JJ5" s="308" t="s">
        <v>11</v>
      </c>
      <c r="JK5" s="308" t="s">
        <v>32</v>
      </c>
      <c r="JL5" s="308" t="s">
        <v>142</v>
      </c>
      <c r="JM5" s="308" t="s">
        <v>141</v>
      </c>
      <c r="JN5" s="309" t="s">
        <v>37</v>
      </c>
      <c r="JO5" s="309" t="s">
        <v>38</v>
      </c>
      <c r="JP5" s="309" t="s">
        <v>39</v>
      </c>
      <c r="JQ5" s="310" t="s">
        <v>97</v>
      </c>
      <c r="JR5" s="311" t="s">
        <v>23</v>
      </c>
      <c r="JS5" s="311" t="s">
        <v>30</v>
      </c>
      <c r="JU5" s="307" t="s">
        <v>115</v>
      </c>
      <c r="JV5" s="307" t="s">
        <v>7</v>
      </c>
      <c r="JW5" s="308" t="s">
        <v>13</v>
      </c>
      <c r="JX5" s="308" t="s">
        <v>12</v>
      </c>
      <c r="JY5" s="308" t="s">
        <v>14</v>
      </c>
      <c r="JZ5" s="308" t="s">
        <v>10</v>
      </c>
      <c r="KA5" s="308" t="s">
        <v>11</v>
      </c>
      <c r="KB5" s="308" t="s">
        <v>32</v>
      </c>
      <c r="KC5" s="308" t="s">
        <v>142</v>
      </c>
      <c r="KD5" s="308" t="s">
        <v>141</v>
      </c>
      <c r="KE5" s="309" t="s">
        <v>37</v>
      </c>
      <c r="KF5" s="309" t="s">
        <v>38</v>
      </c>
      <c r="KG5" s="309" t="s">
        <v>39</v>
      </c>
      <c r="KH5" s="310" t="s">
        <v>97</v>
      </c>
      <c r="KI5" s="311" t="s">
        <v>23</v>
      </c>
      <c r="KJ5" s="311" t="s">
        <v>30</v>
      </c>
      <c r="KL5" s="307" t="s">
        <v>115</v>
      </c>
      <c r="KM5" s="307" t="s">
        <v>7</v>
      </c>
      <c r="KN5" s="308" t="s">
        <v>13</v>
      </c>
      <c r="KO5" s="308" t="s">
        <v>12</v>
      </c>
      <c r="KP5" s="308" t="s">
        <v>14</v>
      </c>
      <c r="KQ5" s="308" t="s">
        <v>10</v>
      </c>
      <c r="KR5" s="308" t="s">
        <v>11</v>
      </c>
      <c r="KS5" s="308" t="s">
        <v>32</v>
      </c>
      <c r="KT5" s="308" t="s">
        <v>142</v>
      </c>
      <c r="KU5" s="308" t="s">
        <v>141</v>
      </c>
      <c r="KV5" s="309" t="s">
        <v>37</v>
      </c>
      <c r="KW5" s="309" t="s">
        <v>38</v>
      </c>
      <c r="KX5" s="309" t="s">
        <v>39</v>
      </c>
      <c r="KY5" s="310" t="s">
        <v>97</v>
      </c>
      <c r="KZ5" s="311" t="s">
        <v>23</v>
      </c>
      <c r="LA5" s="311" t="s">
        <v>30</v>
      </c>
      <c r="LC5" s="307" t="s">
        <v>115</v>
      </c>
      <c r="LD5" s="307" t="s">
        <v>7</v>
      </c>
      <c r="LE5" s="308" t="s">
        <v>13</v>
      </c>
      <c r="LF5" s="308" t="s">
        <v>12</v>
      </c>
      <c r="LG5" s="308" t="s">
        <v>14</v>
      </c>
      <c r="LH5" s="308" t="s">
        <v>10</v>
      </c>
      <c r="LI5" s="308" t="s">
        <v>11</v>
      </c>
      <c r="LJ5" s="308" t="s">
        <v>32</v>
      </c>
      <c r="LK5" s="308" t="s">
        <v>142</v>
      </c>
      <c r="LL5" s="308" t="s">
        <v>141</v>
      </c>
      <c r="LM5" s="309" t="s">
        <v>37</v>
      </c>
      <c r="LN5" s="309" t="s">
        <v>38</v>
      </c>
      <c r="LO5" s="309" t="s">
        <v>39</v>
      </c>
      <c r="LP5" s="310" t="s">
        <v>97</v>
      </c>
      <c r="LQ5" s="311" t="s">
        <v>23</v>
      </c>
      <c r="LR5" s="311" t="s">
        <v>30</v>
      </c>
      <c r="LT5" s="307" t="s">
        <v>115</v>
      </c>
      <c r="LU5" s="307" t="s">
        <v>7</v>
      </c>
      <c r="LV5" s="308" t="s">
        <v>13</v>
      </c>
      <c r="LW5" s="308" t="s">
        <v>12</v>
      </c>
      <c r="LX5" s="308" t="s">
        <v>14</v>
      </c>
      <c r="LY5" s="308" t="s">
        <v>10</v>
      </c>
      <c r="LZ5" s="308" t="s">
        <v>11</v>
      </c>
      <c r="MA5" s="308" t="s">
        <v>32</v>
      </c>
      <c r="MB5" s="308" t="s">
        <v>140</v>
      </c>
      <c r="MC5" s="308" t="s">
        <v>141</v>
      </c>
      <c r="MD5" s="309" t="s">
        <v>37</v>
      </c>
      <c r="ME5" s="309" t="s">
        <v>38</v>
      </c>
      <c r="MF5" s="309" t="s">
        <v>39</v>
      </c>
      <c r="MG5" s="310" t="s">
        <v>97</v>
      </c>
      <c r="MH5" s="311" t="s">
        <v>23</v>
      </c>
      <c r="MI5" s="311" t="s">
        <v>30</v>
      </c>
    </row>
    <row r="6" spans="1:347" ht="14.1" customHeight="1" outlineLevel="1" x14ac:dyDescent="0.15">
      <c r="A6" s="15" t="s">
        <v>22</v>
      </c>
      <c r="B6" s="230">
        <v>0</v>
      </c>
      <c r="C6" s="52">
        <v>50</v>
      </c>
      <c r="D6" s="231">
        <v>0</v>
      </c>
      <c r="E6" s="23">
        <f>D6/C6</f>
        <v>0</v>
      </c>
      <c r="F6" s="14" t="s">
        <v>4</v>
      </c>
      <c r="G6" s="14" t="s">
        <v>4</v>
      </c>
      <c r="H6" s="14"/>
      <c r="I6" s="14"/>
      <c r="J6" s="58" t="s">
        <v>4</v>
      </c>
      <c r="K6" s="14"/>
      <c r="L6" s="17"/>
      <c r="M6" s="17"/>
      <c r="N6" s="17"/>
      <c r="O6" s="17"/>
      <c r="P6" s="34"/>
      <c r="Q6" s="16"/>
      <c r="R6" s="16"/>
      <c r="S6" s="34"/>
      <c r="T6" s="34"/>
      <c r="U6" s="34"/>
      <c r="V6" s="34"/>
      <c r="X6" s="34"/>
      <c r="Y6" s="44"/>
      <c r="Z6" s="272"/>
      <c r="AA6" s="282" t="s">
        <v>4</v>
      </c>
      <c r="AB6" s="272"/>
      <c r="AC6" s="273"/>
      <c r="AD6" s="273"/>
      <c r="AE6" s="273"/>
      <c r="AF6" s="273"/>
      <c r="AG6" s="271"/>
      <c r="AH6" s="262"/>
      <c r="AI6" s="262"/>
      <c r="AJ6" s="271"/>
      <c r="AK6" s="271"/>
      <c r="AL6" s="271"/>
      <c r="AM6" s="271"/>
      <c r="AN6" s="280"/>
      <c r="AO6" s="271"/>
      <c r="AP6" s="44"/>
      <c r="AQ6" s="272"/>
      <c r="AR6" s="282" t="s">
        <v>4</v>
      </c>
      <c r="AS6" s="272"/>
      <c r="AT6" s="273"/>
      <c r="AU6" s="273"/>
      <c r="AV6" s="273"/>
      <c r="AW6" s="273"/>
      <c r="AX6" s="271"/>
      <c r="AY6" s="262"/>
      <c r="AZ6" s="262"/>
      <c r="BA6" s="271"/>
      <c r="BB6" s="271"/>
      <c r="BC6" s="271"/>
      <c r="BD6" s="271"/>
      <c r="BE6" s="280"/>
      <c r="BF6" s="271"/>
      <c r="BH6" s="272"/>
      <c r="BI6" s="282" t="s">
        <v>4</v>
      </c>
      <c r="BJ6" s="272"/>
      <c r="BK6" s="273"/>
      <c r="BL6" s="273"/>
      <c r="BM6" s="273"/>
      <c r="BN6" s="273"/>
      <c r="BO6" s="271"/>
      <c r="BP6" s="262"/>
      <c r="BQ6" s="262"/>
      <c r="BR6" s="271"/>
      <c r="BS6" s="271"/>
      <c r="BT6" s="271"/>
      <c r="BU6" s="271"/>
      <c r="BV6" s="280"/>
      <c r="BW6" s="271"/>
      <c r="BY6" s="272"/>
      <c r="BZ6" s="282" t="s">
        <v>4</v>
      </c>
      <c r="CA6" s="272"/>
      <c r="CB6" s="273"/>
      <c r="CC6" s="273"/>
      <c r="CD6" s="273"/>
      <c r="CE6" s="273"/>
      <c r="CF6" s="271"/>
      <c r="CG6" s="262"/>
      <c r="CH6" s="262"/>
      <c r="CI6" s="271"/>
      <c r="CJ6" s="271"/>
      <c r="CK6" s="271"/>
      <c r="CL6" s="271"/>
      <c r="CM6" s="280"/>
      <c r="CN6" s="271"/>
      <c r="CP6" s="272"/>
      <c r="CQ6" s="282" t="s">
        <v>4</v>
      </c>
      <c r="CR6" s="272"/>
      <c r="CS6" s="273"/>
      <c r="CT6" s="273"/>
      <c r="CU6" s="273"/>
      <c r="CV6" s="273"/>
      <c r="CW6" s="271"/>
      <c r="CX6" s="262"/>
      <c r="CY6" s="262"/>
      <c r="CZ6" s="271"/>
      <c r="DA6" s="271"/>
      <c r="DB6" s="271"/>
      <c r="DC6" s="271"/>
      <c r="DD6" s="280"/>
      <c r="DE6" s="271"/>
      <c r="DG6" s="272"/>
      <c r="DH6" s="282" t="s">
        <v>4</v>
      </c>
      <c r="DI6" s="272"/>
      <c r="DJ6" s="273"/>
      <c r="DK6" s="273"/>
      <c r="DL6" s="273"/>
      <c r="DM6" s="273"/>
      <c r="DN6" s="271"/>
      <c r="DO6" s="262"/>
      <c r="DP6" s="262"/>
      <c r="DQ6" s="271"/>
      <c r="DR6" s="271"/>
      <c r="DS6" s="271"/>
      <c r="DT6" s="271"/>
      <c r="DU6" s="280"/>
      <c r="DV6" s="271"/>
      <c r="DX6" s="272"/>
      <c r="DY6" s="282" t="s">
        <v>4</v>
      </c>
      <c r="DZ6" s="272"/>
      <c r="EA6" s="273"/>
      <c r="EB6" s="273"/>
      <c r="EC6" s="273"/>
      <c r="ED6" s="273"/>
      <c r="EE6" s="271"/>
      <c r="EF6" s="262"/>
      <c r="EG6" s="262"/>
      <c r="EH6" s="271"/>
      <c r="EI6" s="271"/>
      <c r="EJ6" s="271"/>
      <c r="EK6" s="271"/>
      <c r="EL6" s="280"/>
      <c r="EM6" s="271"/>
      <c r="EO6" s="272"/>
      <c r="EP6" s="282" t="s">
        <v>4</v>
      </c>
      <c r="EQ6" s="272"/>
      <c r="ER6" s="273"/>
      <c r="ES6" s="273"/>
      <c r="ET6" s="273"/>
      <c r="EU6" s="273"/>
      <c r="EV6" s="271"/>
      <c r="EW6" s="262"/>
      <c r="EX6" s="262"/>
      <c r="EY6" s="271"/>
      <c r="EZ6" s="271"/>
      <c r="FA6" s="271"/>
      <c r="FB6" s="271"/>
      <c r="FC6" s="280"/>
      <c r="FD6" s="271"/>
      <c r="FF6" s="272"/>
      <c r="FG6" s="282" t="s">
        <v>4</v>
      </c>
      <c r="FH6" s="272"/>
      <c r="FI6" s="273"/>
      <c r="FJ6" s="273"/>
      <c r="FK6" s="273"/>
      <c r="FL6" s="273"/>
      <c r="FM6" s="271"/>
      <c r="FN6" s="262"/>
      <c r="FO6" s="262"/>
      <c r="FP6" s="271"/>
      <c r="FQ6" s="271"/>
      <c r="FR6" s="271"/>
      <c r="FS6" s="271"/>
      <c r="FT6" s="280"/>
      <c r="FU6" s="271"/>
      <c r="FW6" s="272"/>
      <c r="FX6" s="282" t="s">
        <v>4</v>
      </c>
      <c r="FY6" s="272"/>
      <c r="FZ6" s="273"/>
      <c r="GA6" s="273"/>
      <c r="GB6" s="273"/>
      <c r="GC6" s="273"/>
      <c r="GD6" s="271"/>
      <c r="GE6" s="262"/>
      <c r="GF6" s="262"/>
      <c r="GG6" s="271"/>
      <c r="GH6" s="271"/>
      <c r="GI6" s="271"/>
      <c r="GJ6" s="271"/>
      <c r="GK6" s="280"/>
      <c r="GL6" s="271"/>
      <c r="GN6" s="272"/>
      <c r="GO6" s="282" t="s">
        <v>4</v>
      </c>
      <c r="GP6" s="272"/>
      <c r="GQ6" s="273"/>
      <c r="GR6" s="273"/>
      <c r="GS6" s="273"/>
      <c r="GT6" s="273"/>
      <c r="GU6" s="271"/>
      <c r="GV6" s="262"/>
      <c r="GW6" s="262"/>
      <c r="GX6" s="271"/>
      <c r="GY6" s="271"/>
      <c r="GZ6" s="271"/>
      <c r="HA6" s="271"/>
      <c r="HB6" s="280"/>
      <c r="HC6" s="271"/>
      <c r="HE6" s="272"/>
      <c r="HF6" s="282" t="s">
        <v>4</v>
      </c>
      <c r="HG6" s="272"/>
      <c r="HH6" s="273"/>
      <c r="HI6" s="273"/>
      <c r="HJ6" s="273"/>
      <c r="HK6" s="273"/>
      <c r="HL6" s="271"/>
      <c r="HM6" s="262"/>
      <c r="HN6" s="262"/>
      <c r="HO6" s="271"/>
      <c r="HP6" s="271"/>
      <c r="HQ6" s="271"/>
      <c r="HR6" s="271"/>
      <c r="HS6" s="280"/>
      <c r="HT6" s="271"/>
      <c r="HV6" s="272"/>
      <c r="HW6" s="282" t="s">
        <v>4</v>
      </c>
      <c r="HX6" s="272"/>
      <c r="HY6" s="273"/>
      <c r="HZ6" s="273"/>
      <c r="IA6" s="273"/>
      <c r="IB6" s="273"/>
      <c r="IC6" s="271"/>
      <c r="ID6" s="262"/>
      <c r="IE6" s="262"/>
      <c r="IF6" s="271"/>
      <c r="IG6" s="271"/>
      <c r="IH6" s="271"/>
      <c r="II6" s="271"/>
      <c r="IJ6" s="280"/>
      <c r="IK6" s="271"/>
      <c r="IM6" s="272"/>
      <c r="IN6" s="282" t="s">
        <v>4</v>
      </c>
      <c r="IO6" s="272"/>
      <c r="IP6" s="273"/>
      <c r="IQ6" s="273"/>
      <c r="IR6" s="273"/>
      <c r="IS6" s="273"/>
      <c r="IT6" s="271"/>
      <c r="IU6" s="262"/>
      <c r="IV6" s="262"/>
      <c r="IW6" s="271"/>
      <c r="IX6" s="271"/>
      <c r="IY6" s="271"/>
      <c r="IZ6" s="271"/>
      <c r="JA6" s="280"/>
      <c r="JB6" s="271"/>
      <c r="JD6" s="272"/>
      <c r="JE6" s="282" t="s">
        <v>4</v>
      </c>
      <c r="JF6" s="272"/>
      <c r="JG6" s="273"/>
      <c r="JH6" s="273"/>
      <c r="JI6" s="273"/>
      <c r="JJ6" s="273"/>
      <c r="JK6" s="271"/>
      <c r="JL6" s="262"/>
      <c r="JM6" s="262"/>
      <c r="JN6" s="271"/>
      <c r="JO6" s="271"/>
      <c r="JP6" s="271"/>
      <c r="JQ6" s="271"/>
      <c r="JR6" s="280"/>
      <c r="JS6" s="271"/>
      <c r="JU6" s="272"/>
      <c r="JV6" s="282" t="s">
        <v>4</v>
      </c>
      <c r="JW6" s="272"/>
      <c r="JX6" s="273"/>
      <c r="JY6" s="273"/>
      <c r="JZ6" s="273"/>
      <c r="KA6" s="273"/>
      <c r="KB6" s="271"/>
      <c r="KC6" s="262"/>
      <c r="KD6" s="262"/>
      <c r="KE6" s="271"/>
      <c r="KF6" s="271"/>
      <c r="KG6" s="271"/>
      <c r="KH6" s="271"/>
      <c r="KI6" s="280"/>
      <c r="KJ6" s="271"/>
      <c r="KL6" s="272"/>
      <c r="KM6" s="282" t="s">
        <v>4</v>
      </c>
      <c r="KN6" s="272"/>
      <c r="KO6" s="273"/>
      <c r="KP6" s="273"/>
      <c r="KQ6" s="273"/>
      <c r="KR6" s="273"/>
      <c r="KS6" s="271"/>
      <c r="KT6" s="262"/>
      <c r="KU6" s="262"/>
      <c r="KV6" s="271"/>
      <c r="KW6" s="271"/>
      <c r="KX6" s="271"/>
      <c r="KY6" s="271"/>
      <c r="KZ6" s="280"/>
      <c r="LA6" s="271"/>
      <c r="LC6" s="272"/>
      <c r="LD6" s="282" t="s">
        <v>4</v>
      </c>
      <c r="LE6" s="272"/>
      <c r="LF6" s="273"/>
      <c r="LG6" s="273"/>
      <c r="LH6" s="273"/>
      <c r="LI6" s="273"/>
      <c r="LJ6" s="271"/>
      <c r="LK6" s="262"/>
      <c r="LL6" s="262"/>
      <c r="LM6" s="271"/>
      <c r="LN6" s="271"/>
      <c r="LO6" s="271"/>
      <c r="LP6" s="271"/>
      <c r="LQ6" s="280"/>
      <c r="LR6" s="271"/>
      <c r="LT6" s="272"/>
      <c r="LU6" s="282" t="s">
        <v>4</v>
      </c>
      <c r="LV6" s="272"/>
      <c r="LW6" s="273"/>
      <c r="LX6" s="273"/>
      <c r="LY6" s="273"/>
      <c r="LZ6" s="273"/>
      <c r="MA6" s="271"/>
      <c r="MB6" s="262"/>
      <c r="MC6" s="262"/>
      <c r="MD6" s="271"/>
      <c r="ME6" s="271"/>
      <c r="MF6" s="271"/>
      <c r="MG6" s="271"/>
      <c r="MH6" s="280"/>
      <c r="MI6" s="271"/>
    </row>
    <row r="7" spans="1:347" ht="14.1" customHeight="1" outlineLevel="1" x14ac:dyDescent="0.2">
      <c r="A7" s="14">
        <v>1</v>
      </c>
      <c r="B7" s="232">
        <v>2.6</v>
      </c>
      <c r="C7" s="50">
        <v>50</v>
      </c>
      <c r="D7" s="233">
        <v>6</v>
      </c>
      <c r="E7" s="17">
        <f t="shared" ref="E7:E16" si="0">IFERROR(D7/C7,"")</f>
        <v>0.12</v>
      </c>
      <c r="F7" s="34">
        <f>IFERROR((E7-E6)/(1-E6),"")</f>
        <v>0.12</v>
      </c>
      <c r="G7" s="17">
        <f t="shared" ref="G7:G16" si="1">IFERROR(_xlfn.NORM.S.INV(F7),"")</f>
        <v>-1.1749867920660904</v>
      </c>
      <c r="H7" s="17"/>
      <c r="I7" s="34"/>
      <c r="J7" s="18">
        <f>IFERROR(LOG10($B7),"")</f>
        <v>0.41497334797081797</v>
      </c>
      <c r="K7" s="17">
        <f>IFERROR(C21+B21*J7,"")</f>
        <v>-1.1339900141133528</v>
      </c>
      <c r="L7" s="37">
        <f>IFERROR(_xlfn.NORM.S.DIST(K7,TRUE)*(1-$E$6)+$E$6,"")</f>
        <v>0.12839936839286384</v>
      </c>
      <c r="M7" s="37">
        <f t="shared" ref="M7:M16" si="2">IFERROR(1/SQRT(2*PI())*EXP(-0.5*(K7)^2),"")</f>
        <v>0.20973609914846197</v>
      </c>
      <c r="N7" s="37">
        <f>IFERROR(K7-L7/M7+$F7/M7,"")</f>
        <v>-1.1740373327531368</v>
      </c>
      <c r="O7" s="37">
        <f>IFERROR(M7^2/((1-L7)*(L7+$E$6/(1-$E$6))),"")</f>
        <v>0.39306642522692042</v>
      </c>
      <c r="P7" s="17">
        <f>IFERROR($C7*O7,"")</f>
        <v>19.653321261346022</v>
      </c>
      <c r="Q7" s="17">
        <f t="shared" ref="Q7:Q16" si="3">IFERROR(P7*J7,"")</f>
        <v>8.1556045225668186</v>
      </c>
      <c r="R7" s="17">
        <f>IFERROR(P7*N7,"")</f>
        <v>-23.073732873411199</v>
      </c>
      <c r="S7" s="34">
        <f t="shared" ref="S7:S16" si="4">IFERROR(P7*(J7-J$18)^2,"")</f>
        <v>1.6577707279574423</v>
      </c>
      <c r="T7" s="34">
        <f>IFERROR(P7*(N7-N18)^2,"")</f>
        <v>31.131995633862871</v>
      </c>
      <c r="U7" s="34">
        <f>IFERROR(P7*(J7-J18)*(N7-N18),"")</f>
        <v>7.1839899126263234</v>
      </c>
      <c r="V7" s="34">
        <f>IFERROR($C7*($F7-L7)^2/(L7*(1-L7)),"")</f>
        <v>3.1519755497341158E-2</v>
      </c>
      <c r="W7" s="39">
        <f>IFERROR($D7-$C7*L7,"")</f>
        <v>-0.41996841964319209</v>
      </c>
      <c r="X7" s="34">
        <f>IFERROR(W7/SQRT($C7*L7*(1-L7)),"")</f>
        <v>-0.17753803957839895</v>
      </c>
      <c r="Y7" s="44"/>
      <c r="Z7" s="271"/>
      <c r="AA7" s="263">
        <f>IFERROR(LOG10($B7),"")</f>
        <v>0.41497334797081797</v>
      </c>
      <c r="AB7" s="273">
        <f>IFERROR(J21+I21*AA7,"")</f>
        <v>-1.1391628711269932</v>
      </c>
      <c r="AC7" s="264">
        <f>IFERROR(_xlfn.NORM.S.DIST(AB7,TRUE)*(1-$E$6)+$E$6,"")</f>
        <v>0.12731761424239851</v>
      </c>
      <c r="AD7" s="264">
        <f t="shared" ref="AD7:AD16" si="5">IFERROR(1/SQRT(2*PI())*EXP(-0.5*(AB7)^2),"")</f>
        <v>0.20850660560595038</v>
      </c>
      <c r="AE7" s="264">
        <f>IFERROR(AB7-AC7/AD7+$F7/AD7,"")</f>
        <v>-1.1742582304377089</v>
      </c>
      <c r="AF7" s="264">
        <f>IFERROR(AD7^2/((1-AC7)*(AC7+$E$6/(1-$E$6))),"")</f>
        <v>0.39128656301128723</v>
      </c>
      <c r="AG7" s="273">
        <f>IFERROR($C7*AF7,"")</f>
        <v>19.564328150564361</v>
      </c>
      <c r="AH7" s="273">
        <f t="shared" ref="AH7:AH16" si="6">IFERROR(AG7*AA7,"")</f>
        <v>8.1186747534394144</v>
      </c>
      <c r="AI7" s="273">
        <f>IFERROR(AG7*AE7,"")</f>
        <v>-22.97357335378436</v>
      </c>
      <c r="AJ7" s="271">
        <f t="shared" ref="AJ7:AJ16" si="7">IFERROR(AG7*(AA7-AA$18)^2,"")</f>
        <v>1.6417173116498842</v>
      </c>
      <c r="AK7" s="271">
        <f>IFERROR(AG7*(AE7-AE18)^2,"")</f>
        <v>30.845389077471044</v>
      </c>
      <c r="AL7" s="271">
        <f>IFERROR(AG7*(AA7-AA18)*(AE7-AE18),"")</f>
        <v>7.1161372410220185</v>
      </c>
      <c r="AM7" s="271">
        <f>IFERROR($C7*($F7-AC7)^2/(AC7*(1-AC7)),"")</f>
        <v>2.4097074749960316E-2</v>
      </c>
      <c r="AN7" s="289">
        <f>IFERROR($D7-$C7*AC7,"")</f>
        <v>-0.36588071211992546</v>
      </c>
      <c r="AO7" s="271">
        <f>IFERROR(AN7/SQRT($C7*AC7*(1-AC7)),"")</f>
        <v>-0.15523232508070042</v>
      </c>
      <c r="AP7" s="44"/>
      <c r="AQ7" s="271"/>
      <c r="AR7" s="263">
        <f>IFERROR(LOG10($B7),"")</f>
        <v>0.41497334797081797</v>
      </c>
      <c r="AS7" s="273">
        <f>IFERROR(AA21+Z21*AR7,"")</f>
        <v>-1.139098437376745</v>
      </c>
      <c r="AT7" s="264">
        <f>IFERROR(_xlfn.NORM.S.DIST(AS7,TRUE)*(1-$E$6)+$E$6,"")</f>
        <v>0.12733104959801503</v>
      </c>
      <c r="AU7" s="264">
        <f t="shared" ref="AU7:AU16" si="8">IFERROR(1/SQRT(2*PI())*EXP(-0.5*(AS7)^2),"")</f>
        <v>0.20852191023137864</v>
      </c>
      <c r="AV7" s="264">
        <f>IFERROR(AS7-AT7/AU7+$F7/AU7,"")</f>
        <v>-1.1742556522223235</v>
      </c>
      <c r="AW7" s="264">
        <f>IFERROR(AU7^2/((1-AT7)*(AT7+$E$6/(1-$E$6))),"")</f>
        <v>0.39130873854772102</v>
      </c>
      <c r="AX7" s="273">
        <f>IFERROR($C7*AW7,"")</f>
        <v>19.565436927386052</v>
      </c>
      <c r="AY7" s="273">
        <f t="shared" ref="AY7:AY16" si="9">IFERROR(AX7*AR7,"")</f>
        <v>8.1191348662692633</v>
      </c>
      <c r="AZ7" s="273">
        <f>IFERROR(AX7*AV7,"")</f>
        <v>-22.974824900182444</v>
      </c>
      <c r="BA7" s="271">
        <f t="shared" ref="BA7:BA16" si="10">IFERROR(AX7*(AR7-AR$18)^2,"")</f>
        <v>1.6418339102829691</v>
      </c>
      <c r="BB7" s="271">
        <f>IFERROR(AX7*(AV7-AV18)^2,"")</f>
        <v>30.84745672203038</v>
      </c>
      <c r="BC7" s="271">
        <f>IFERROR(AX7*(AR7-AR18)*(AV7-AV18),"")</f>
        <v>7.1166284497798387</v>
      </c>
      <c r="BD7" s="271">
        <f>IFERROR($C7*($F7-AT7)^2/(AT7*(1-AT7)),"")</f>
        <v>2.4183462225484974E-2</v>
      </c>
      <c r="BE7" s="289">
        <f>IFERROR($D7-$C7*AT7,"")</f>
        <v>-0.36655247990075157</v>
      </c>
      <c r="BF7" s="271">
        <f>IFERROR(BE7/SQRT($C7*AT7*(1-AT7)),"")</f>
        <v>-0.15551032835630232</v>
      </c>
      <c r="BH7" s="271"/>
      <c r="BI7" s="263">
        <f>IFERROR(LOG10($B7),"")</f>
        <v>0.41497334797081797</v>
      </c>
      <c r="BJ7" s="273">
        <f>IFERROR(AR21+AQ21*BI7,"")</f>
        <v>-1.1390989003933067</v>
      </c>
      <c r="BK7" s="264">
        <f>IFERROR(_xlfn.NORM.S.DIST(BJ7,TRUE)*(1-$E$6)+$E$6,"")</f>
        <v>0.1273309530489426</v>
      </c>
      <c r="BL7" s="264">
        <f t="shared" ref="BL7:BL16" si="11">IFERROR(1/SQRT(2*PI())*EXP(-0.5*(BJ7)^2),"")</f>
        <v>0.2085218002524587</v>
      </c>
      <c r="BM7" s="264">
        <f>IFERROR(BJ7-BK7/BL7+$F7/BL7,"")</f>
        <v>-1.1742556707648792</v>
      </c>
      <c r="BN7" s="264">
        <f>IFERROR(BL7^2/((1-BK7)*(BK7+$E$6/(1-$E$6))),"")</f>
        <v>0.39130857919628709</v>
      </c>
      <c r="BO7" s="273">
        <f>IFERROR($C7*BN7,"")</f>
        <v>19.565428959814355</v>
      </c>
      <c r="BP7" s="273">
        <f t="shared" ref="BP7:BP16" si="12">IFERROR(BO7*BI7,"")</f>
        <v>8.1191315599393619</v>
      </c>
      <c r="BQ7" s="273">
        <f>IFERROR(BO7*BM7,"")</f>
        <v>-22.9748159070094</v>
      </c>
      <c r="BR7" s="271">
        <f t="shared" ref="BR7:BR16" si="13">IFERROR(BO7*(BI7-BI$18)^2,"")</f>
        <v>1.641832670823437</v>
      </c>
      <c r="BS7" s="271">
        <f>IFERROR(BO7*(BM7-BM18)^2,"")</f>
        <v>30.847434487461737</v>
      </c>
      <c r="BT7" s="271">
        <f>IFERROR(BO7*(BI7-BI18)*(BM7-BM18),"")</f>
        <v>7.1166231987228539</v>
      </c>
      <c r="BU7" s="271">
        <f>IFERROR($C7*($F7-BK7)^2/(BK7*(1-BK7)),"")</f>
        <v>2.418284090409057E-2</v>
      </c>
      <c r="BV7" s="289">
        <f>IFERROR($D7-$C7*BK7,"")</f>
        <v>-0.36654765244712983</v>
      </c>
      <c r="BW7" s="271">
        <f>IFERROR(BV7/SQRT($C7*BK7*(1-BK7)),"")</f>
        <v>-0.15550833065816938</v>
      </c>
      <c r="BY7" s="271"/>
      <c r="BZ7" s="263">
        <f>IFERROR(LOG10($B7),"")</f>
        <v>0.41497334797081797</v>
      </c>
      <c r="CA7" s="273">
        <f>IFERROR(BI21+BH21*BZ7,"")</f>
        <v>-1.1390988927270191</v>
      </c>
      <c r="CB7" s="264">
        <f>IFERROR(_xlfn.NORM.S.DIST(CA7,TRUE)*(1-$E$6)+$E$6,"")</f>
        <v>0.12733095464753072</v>
      </c>
      <c r="CC7" s="264">
        <f t="shared" ref="CC7:CC16" si="14">IFERROR(1/SQRT(2*PI())*EXP(-0.5*(CA7)^2),"")</f>
        <v>0.20852180207340867</v>
      </c>
      <c r="CD7" s="264">
        <f>IFERROR(CA7-CB7/CC7+$F7/CC7,"")</f>
        <v>-1.1742556704578675</v>
      </c>
      <c r="CE7" s="264">
        <f>IFERROR(CC7^2/((1-CB7)*(CB7+$E$6/(1-$E$6))),"")</f>
        <v>0.39130858183471096</v>
      </c>
      <c r="CF7" s="273">
        <f>IFERROR($C7*CE7,"")</f>
        <v>19.565429091735549</v>
      </c>
      <c r="CG7" s="273">
        <f t="shared" ref="CG7:CG16" si="15">IFERROR(CF7*BZ7,"")</f>
        <v>8.1191316146831412</v>
      </c>
      <c r="CH7" s="273">
        <f>IFERROR(CF7*CD7,"")</f>
        <v>-22.974816055911791</v>
      </c>
      <c r="CI7" s="271">
        <f t="shared" ref="CI7:CI16" si="16">IFERROR(CF7*(BZ7-BZ$18)^2,"")</f>
        <v>1.6418326880396688</v>
      </c>
      <c r="CJ7" s="271">
        <f>IFERROR(CF7*(CD7-CD18)^2,"")</f>
        <v>30.847434794874101</v>
      </c>
      <c r="CK7" s="271">
        <f>IFERROR(CF7*(BZ7-BZ18)*(CD7-CD18),"")</f>
        <v>7.1166232714958682</v>
      </c>
      <c r="CL7" s="271">
        <f>IFERROR($C7*($F7-CB7)^2/(CB7*(1-CB7)),"")</f>
        <v>2.4182851191408842E-2</v>
      </c>
      <c r="CM7" s="289">
        <f>IFERROR($D7-$C7*CB7,"")</f>
        <v>-0.36654773237653604</v>
      </c>
      <c r="CN7" s="271">
        <f>IFERROR(CM7/SQRT($C7*CB7*(1-CB7)),"")</f>
        <v>-0.15550836373458765</v>
      </c>
      <c r="CP7" s="271"/>
      <c r="CQ7" s="263">
        <f>IFERROR(LOG10($B7),"")</f>
        <v>0.41497334797081797</v>
      </c>
      <c r="CR7" s="273">
        <f>IFERROR(BZ21+BY21*CQ7,"")</f>
        <v>-1.1390988928180943</v>
      </c>
      <c r="CS7" s="264">
        <f>IFERROR(_xlfn.NORM.S.DIST(CR7,TRUE)*(1-$E$6)+$E$6,"")</f>
        <v>0.12733095462853952</v>
      </c>
      <c r="CT7" s="264">
        <f t="shared" ref="CT7:CT16" si="17">IFERROR(1/SQRT(2*PI())*EXP(-0.5*(CR7)^2),"")</f>
        <v>0.20852180205177587</v>
      </c>
      <c r="CU7" s="264">
        <f>IFERROR(CR7-CS7/CT7+$F7/CT7,"")</f>
        <v>-1.1742556704615144</v>
      </c>
      <c r="CV7" s="264">
        <f>IFERROR(CT7^2/((1-CS7)*(CS7+$E$6/(1-$E$6))),"")</f>
        <v>0.39130858180336675</v>
      </c>
      <c r="CW7" s="273">
        <f>IFERROR($C7*CV7,"")</f>
        <v>19.565429090168337</v>
      </c>
      <c r="CX7" s="273">
        <f t="shared" ref="CX7:CX16" si="18">IFERROR(CW7*CQ7,"")</f>
        <v>8.1191316140327903</v>
      </c>
      <c r="CY7" s="273">
        <f>IFERROR(CW7*CU7,"")</f>
        <v>-22.974816054142838</v>
      </c>
      <c r="CZ7" s="271">
        <f t="shared" ref="CZ7:CZ16" si="19">IFERROR(CW7*(CQ7-CQ$18)^2,"")</f>
        <v>1.6418326878232863</v>
      </c>
      <c r="DA7" s="271">
        <f>IFERROR(CW7*(CU7-CU18)^2,"")</f>
        <v>30.847434791004236</v>
      </c>
      <c r="DB7" s="271">
        <f>IFERROR(CW7*(CQ7-CQ18)*(CU7-CU18),"")</f>
        <v>7.1166232705805097</v>
      </c>
      <c r="DC7" s="271">
        <f>IFERROR($C7*($F7-CS7)^2/(CS7*(1-CS7)),"")</f>
        <v>2.4182851069195675E-2</v>
      </c>
      <c r="DD7" s="289">
        <f>IFERROR($D7-$C7*CS7,"")</f>
        <v>-0.3665477314269765</v>
      </c>
      <c r="DE7" s="271">
        <f>IFERROR(DD7/SQRT($C7*CS7*(1-CS7)),"")</f>
        <v>-0.15550836334164056</v>
      </c>
      <c r="DG7" s="271"/>
      <c r="DH7" s="263">
        <f>IFERROR(LOG10($B7),"")</f>
        <v>0.41497334797081797</v>
      </c>
      <c r="DI7" s="273">
        <f>IFERROR(CQ21+CP21*DH7,"")</f>
        <v>-1.1390988928168839</v>
      </c>
      <c r="DJ7" s="264">
        <f>IFERROR(_xlfn.NORM.S.DIST(DI7,TRUE)*(1-$E$6)+$E$6,"")</f>
        <v>0.1273309546287919</v>
      </c>
      <c r="DK7" s="264">
        <f t="shared" ref="DK7:DK16" si="20">IFERROR(1/SQRT(2*PI())*EXP(-0.5*(DI7)^2),"")</f>
        <v>0.20852180205206336</v>
      </c>
      <c r="DL7" s="264">
        <f>IFERROR(DI7-DJ7/DK7+$F7/DK7,"")</f>
        <v>-1.174255670461466</v>
      </c>
      <c r="DM7" s="264">
        <f>IFERROR(DK7^2/((1-DJ7)*(DJ7+$E$6/(1-$E$6))),"")</f>
        <v>0.39130858180378336</v>
      </c>
      <c r="DN7" s="273">
        <f>IFERROR($C7*DM7,"")</f>
        <v>19.56542909018917</v>
      </c>
      <c r="DO7" s="273">
        <f t="shared" ref="DO7:DO16" si="21">IFERROR(DN7*DH7,"")</f>
        <v>8.1191316140414358</v>
      </c>
      <c r="DP7" s="273">
        <f>IFERROR(DN7*DL7,"")</f>
        <v>-22.974816054166354</v>
      </c>
      <c r="DQ7" s="271">
        <f t="shared" ref="DQ7:DQ16" si="22">IFERROR(DN7*(DH7-DH$18)^2,"")</f>
        <v>1.6418326878261005</v>
      </c>
      <c r="DR7" s="271">
        <f>IFERROR(DN7*(DL7-DL18)^2,"")</f>
        <v>30.84743479105461</v>
      </c>
      <c r="DS7" s="271">
        <f>IFERROR(DN7*(DH7-DH18)*(DL7-DL18),"")</f>
        <v>7.1166232705924193</v>
      </c>
      <c r="DT7" s="271">
        <f>IFERROR($C7*($F7-DJ7)^2/(DJ7*(1-DJ7)),"")</f>
        <v>2.418285107081982E-2</v>
      </c>
      <c r="DU7" s="289">
        <f>IFERROR($D7-$C7*DJ7,"")</f>
        <v>-0.36654773143959485</v>
      </c>
      <c r="DV7" s="271">
        <f>IFERROR(DU7/SQRT($C7*DJ7*(1-DJ7)),"")</f>
        <v>-0.1555083633468623</v>
      </c>
      <c r="DX7" s="271"/>
      <c r="DY7" s="263">
        <f>IFERROR(LOG10($B7),"")</f>
        <v>0.41497334797081797</v>
      </c>
      <c r="DZ7" s="273">
        <f>IFERROR(DH21+DG21*DY7,"")</f>
        <v>-1.1390988928168984</v>
      </c>
      <c r="EA7" s="264">
        <f>IFERROR(_xlfn.NORM.S.DIST(DZ7,TRUE)*(1-$E$6)+$E$6,"")</f>
        <v>0.12733095462878888</v>
      </c>
      <c r="EB7" s="264">
        <f t="shared" ref="EB7:EB16" si="23">IFERROR(1/SQRT(2*PI())*EXP(-0.5*(DZ7)^2),"")</f>
        <v>0.20852180205205992</v>
      </c>
      <c r="EC7" s="264">
        <f>IFERROR(DZ7-EA7/EB7+$F7/EB7,"")</f>
        <v>-1.1742556704614664</v>
      </c>
      <c r="ED7" s="264">
        <f>IFERROR(EB7^2/((1-EA7)*(EA7+$E$6/(1-$E$6))),"")</f>
        <v>0.39130858180377831</v>
      </c>
      <c r="EE7" s="273">
        <f>IFERROR($C7*ED7,"")</f>
        <v>19.565429090188914</v>
      </c>
      <c r="EF7" s="273">
        <f t="shared" ref="EF7:EF16" si="24">IFERROR(EE7*DY7,"")</f>
        <v>8.1191316140413292</v>
      </c>
      <c r="EG7" s="273">
        <f>IFERROR(EE7*EC7,"")</f>
        <v>-22.974816054166062</v>
      </c>
      <c r="EH7" s="271">
        <f t="shared" ref="EH7:EH16" si="25">IFERROR(EE7*(DY7-DY$18)^2,"")</f>
        <v>1.6418326878260652</v>
      </c>
      <c r="EI7" s="271">
        <f>IFERROR(EE7*(EC7-EC18)^2,"")</f>
        <v>30.847434791053935</v>
      </c>
      <c r="EJ7" s="271">
        <f>IFERROR(EE7*(DY7-DY18)*(EC7-EC18),"")</f>
        <v>7.1166232705922656</v>
      </c>
      <c r="EK7" s="271">
        <f>IFERROR($C7*($F7-EA7)^2/(EA7*(1-EA7)),"")</f>
        <v>2.4182851070800343E-2</v>
      </c>
      <c r="EL7" s="289">
        <f>IFERROR($D7-$C7*EA7,"")</f>
        <v>-0.36654773143944386</v>
      </c>
      <c r="EM7" s="271">
        <f>IFERROR(EL7/SQRT($C7*EA7*(1-EA7)),"")</f>
        <v>-0.15550836334679979</v>
      </c>
      <c r="EO7" s="271"/>
      <c r="EP7" s="263">
        <f>IFERROR(LOG10($B7),"")</f>
        <v>0.41497334797081797</v>
      </c>
      <c r="EQ7" s="273">
        <f>IFERROR(DY21+DX21*EP7,"")</f>
        <v>-1.139098892816899</v>
      </c>
      <c r="ER7" s="264">
        <f>IFERROR(_xlfn.NORM.S.DIST(EQ7,TRUE)*(1-$E$6)+$E$6,"")</f>
        <v>0.1273309546287888</v>
      </c>
      <c r="ES7" s="264">
        <f t="shared" ref="ES7:ES16" si="26">IFERROR(1/SQRT(2*PI())*EXP(-0.5*(EQ7)^2),"")</f>
        <v>0.20852180205205975</v>
      </c>
      <c r="ET7" s="264">
        <f>IFERROR(EQ7-ER7/ES7+$F7/ES7,"")</f>
        <v>-1.1742556704614664</v>
      </c>
      <c r="EU7" s="264">
        <f>IFERROR(ES7^2/((1-ER7)*(ER7+$E$6/(1-$E$6))),"")</f>
        <v>0.39130858180377798</v>
      </c>
      <c r="EV7" s="273">
        <f>IFERROR($C7*EU7,"")</f>
        <v>19.5654290901889</v>
      </c>
      <c r="EW7" s="273">
        <f t="shared" ref="EW7:EW16" si="27">IFERROR(EV7*EP7,"")</f>
        <v>8.1191316140413221</v>
      </c>
      <c r="EX7" s="273">
        <f>IFERROR(EV7*ET7,"")</f>
        <v>-22.974816054166045</v>
      </c>
      <c r="EY7" s="271">
        <f t="shared" ref="EY7:EY16" si="28">IFERROR(EV7*(EP7-EP$18)^2,"")</f>
        <v>1.641832687826065</v>
      </c>
      <c r="EZ7" s="271">
        <f>IFERROR(EV7*(ET7-ET18)^2,"")</f>
        <v>30.847434791053935</v>
      </c>
      <c r="FA7" s="271">
        <f>IFERROR(EV7*(EP7-EP18)*(ET7-ET18),"")</f>
        <v>7.1166232705922656</v>
      </c>
      <c r="FB7" s="271">
        <f>IFERROR($C7*($F7-ER7)^2/(ER7*(1-ER7)),"")</f>
        <v>2.4182851070799812E-2</v>
      </c>
      <c r="FC7" s="289">
        <f>IFERROR($D7-$C7*ER7,"")</f>
        <v>-0.36654773143943942</v>
      </c>
      <c r="FD7" s="271">
        <f>IFERROR(FC7/SQRT($C7*ER7*(1-ER7)),"")</f>
        <v>-0.15550836334679796</v>
      </c>
      <c r="FF7" s="271"/>
      <c r="FG7" s="263">
        <f>IFERROR(LOG10($B7),"")</f>
        <v>0.41497334797081797</v>
      </c>
      <c r="FH7" s="273">
        <f>IFERROR(EP21+EO21*FG7,"")</f>
        <v>-1.139098892816899</v>
      </c>
      <c r="FI7" s="264">
        <f>IFERROR(_xlfn.NORM.S.DIST(FH7,TRUE)*(1-$E$6)+$E$6,"")</f>
        <v>0.1273309546287888</v>
      </c>
      <c r="FJ7" s="264">
        <f t="shared" ref="FJ7:FJ16" si="29">IFERROR(1/SQRT(2*PI())*EXP(-0.5*(FH7)^2),"")</f>
        <v>0.20852180205205975</v>
      </c>
      <c r="FK7" s="264">
        <f>IFERROR(FH7-FI7/FJ7+$F7/FJ7,"")</f>
        <v>-1.1742556704614664</v>
      </c>
      <c r="FL7" s="264">
        <f>IFERROR(FJ7^2/((1-FI7)*(FI7+$E$6/(1-$E$6))),"")</f>
        <v>0.39130858180377798</v>
      </c>
      <c r="FM7" s="273">
        <f>IFERROR($C7*FL7,"")</f>
        <v>19.5654290901889</v>
      </c>
      <c r="FN7" s="273">
        <f t="shared" ref="FN7:FN16" si="30">IFERROR(FM7*FG7,"")</f>
        <v>8.1191316140413221</v>
      </c>
      <c r="FO7" s="273">
        <f>IFERROR(FM7*FK7,"")</f>
        <v>-22.974816054166045</v>
      </c>
      <c r="FP7" s="271">
        <f t="shared" ref="FP7:FP16" si="31">IFERROR(FM7*(FG7-FG$18)^2,"")</f>
        <v>1.6418326878260663</v>
      </c>
      <c r="FQ7" s="271">
        <f>IFERROR(FM7*(FK7-FK18)^2,"")</f>
        <v>30.847434791053946</v>
      </c>
      <c r="FR7" s="271">
        <f>IFERROR(FM7*(FG7-FG18)*(FK7-FK18),"")</f>
        <v>7.1166232705922692</v>
      </c>
      <c r="FS7" s="271">
        <f>IFERROR($C7*($F7-FI7)^2/(FI7*(1-FI7)),"")</f>
        <v>2.4182851070799812E-2</v>
      </c>
      <c r="FT7" s="289">
        <f>IFERROR($D7-$C7*FI7,"")</f>
        <v>-0.36654773143943942</v>
      </c>
      <c r="FU7" s="271">
        <f>IFERROR(FT7/SQRT($C7*FI7*(1-FI7)),"")</f>
        <v>-0.15550836334679796</v>
      </c>
      <c r="FW7" s="271"/>
      <c r="FX7" s="263">
        <f>IFERROR(LOG10($B7),"")</f>
        <v>0.41497334797081797</v>
      </c>
      <c r="FY7" s="273">
        <f>IFERROR(FG21+FF21*FX7,"")</f>
        <v>-1.1390988928168986</v>
      </c>
      <c r="FZ7" s="264">
        <f>IFERROR(_xlfn.NORM.S.DIST(FY7,TRUE)*(1-$E$6)+$E$6,"")</f>
        <v>0.12733095462878891</v>
      </c>
      <c r="GA7" s="264">
        <f t="shared" ref="GA7:GA16" si="32">IFERROR(1/SQRT(2*PI())*EXP(-0.5*(FY7)^2),"")</f>
        <v>0.20852180205205986</v>
      </c>
      <c r="GB7" s="264">
        <f>IFERROR(FY7-FZ7/GA7+$F7/GA7,"")</f>
        <v>-1.1742556704614668</v>
      </c>
      <c r="GC7" s="264">
        <f>IFERROR(GA7^2/((1-FZ7)*(FZ7+$E$6/(1-$E$6))),"")</f>
        <v>0.39130858180377798</v>
      </c>
      <c r="GD7" s="273">
        <f>IFERROR($C7*GC7,"")</f>
        <v>19.5654290901889</v>
      </c>
      <c r="GE7" s="273">
        <f t="shared" ref="GE7:GE16" si="33">IFERROR(GD7*FX7,"")</f>
        <v>8.1191316140413221</v>
      </c>
      <c r="GF7" s="273">
        <f>IFERROR(GD7*GB7,"")</f>
        <v>-22.974816054166055</v>
      </c>
      <c r="GG7" s="271">
        <f t="shared" ref="GG7:GG16" si="34">IFERROR(GD7*(FX7-FX$18)^2,"")</f>
        <v>1.6418326878260663</v>
      </c>
      <c r="GH7" s="271">
        <f>IFERROR(GD7*(GB7-GB18)^2,"")</f>
        <v>30.847434791053956</v>
      </c>
      <c r="GI7" s="271">
        <f>IFERROR(GD7*(FX7-FX18)*(GB7-GB18),"")</f>
        <v>7.1166232705922701</v>
      </c>
      <c r="GJ7" s="271">
        <f>IFERROR($C7*($F7-FZ7)^2/(FZ7*(1-FZ7)),"")</f>
        <v>2.4182851070800523E-2</v>
      </c>
      <c r="GK7" s="289">
        <f>IFERROR($D7-$C7*FZ7,"")</f>
        <v>-0.36654773143944563</v>
      </c>
      <c r="GL7" s="271">
        <f>IFERROR(GK7/SQRT($C7*FZ7*(1-FZ7)),"")</f>
        <v>-0.15550836334680052</v>
      </c>
      <c r="GN7" s="271"/>
      <c r="GO7" s="263">
        <f>IFERROR(LOG10($B7),"")</f>
        <v>0.41497334797081797</v>
      </c>
      <c r="GP7" s="273">
        <f>IFERROR(FX21+FW21*GO7,"")</f>
        <v>-1.139098892816899</v>
      </c>
      <c r="GQ7" s="264">
        <f>IFERROR(_xlfn.NORM.S.DIST(GP7,TRUE)*(1-$E$6)+$E$6,"")</f>
        <v>0.1273309546287888</v>
      </c>
      <c r="GR7" s="264">
        <f t="shared" ref="GR7:GR16" si="35">IFERROR(1/SQRT(2*PI())*EXP(-0.5*(GP7)^2),"")</f>
        <v>0.20852180205205975</v>
      </c>
      <c r="GS7" s="264">
        <f>IFERROR(GP7-GQ7/GR7+$F7/GR7,"")</f>
        <v>-1.1742556704614664</v>
      </c>
      <c r="GT7" s="264">
        <f>IFERROR(GR7^2/((1-GQ7)*(GQ7+$E$6/(1-$E$6))),"")</f>
        <v>0.39130858180377798</v>
      </c>
      <c r="GU7" s="273">
        <f>IFERROR($C7*GT7,"")</f>
        <v>19.5654290901889</v>
      </c>
      <c r="GV7" s="273">
        <f t="shared" ref="GV7:GV16" si="36">IFERROR(GU7*GO7,"")</f>
        <v>8.1191316140413221</v>
      </c>
      <c r="GW7" s="273">
        <f>IFERROR(GU7*GS7,"")</f>
        <v>-22.974816054166045</v>
      </c>
      <c r="GX7" s="271">
        <f t="shared" ref="GX7:GX16" si="37">IFERROR(GU7*(GO7-GO$18)^2,"")</f>
        <v>1.6418326878260663</v>
      </c>
      <c r="GY7" s="271">
        <f>IFERROR(GU7*(GS7-GS18)^2,"")</f>
        <v>30.847434791053946</v>
      </c>
      <c r="GZ7" s="271">
        <f>IFERROR(GU7*(GO7-GO18)*(GS7-GS18),"")</f>
        <v>7.1166232705922692</v>
      </c>
      <c r="HA7" s="271">
        <f>IFERROR($C7*($F7-GQ7)^2/(GQ7*(1-GQ7)),"")</f>
        <v>2.4182851070799812E-2</v>
      </c>
      <c r="HB7" s="289">
        <f>IFERROR($D7-$C7*GQ7,"")</f>
        <v>-0.36654773143943942</v>
      </c>
      <c r="HC7" s="271">
        <f>IFERROR(HB7/SQRT($C7*GQ7*(1-GQ7)),"")</f>
        <v>-0.15550836334679796</v>
      </c>
      <c r="HE7" s="271"/>
      <c r="HF7" s="263">
        <f>IFERROR(LOG10($B7),"")</f>
        <v>0.41497334797081797</v>
      </c>
      <c r="HG7" s="273">
        <f>IFERROR(GO21+GN21*HF7,"")</f>
        <v>-1.1390988928168986</v>
      </c>
      <c r="HH7" s="264">
        <f>IFERROR(_xlfn.NORM.S.DIST(HG7,TRUE)*(1-$E$6)+$E$6,"")</f>
        <v>0.12733095462878891</v>
      </c>
      <c r="HI7" s="264">
        <f t="shared" ref="HI7:HI16" si="38">IFERROR(1/SQRT(2*PI())*EXP(-0.5*(HG7)^2),"")</f>
        <v>0.20852180205205986</v>
      </c>
      <c r="HJ7" s="264">
        <f>IFERROR(HG7-HH7/HI7+$F7/HI7,"")</f>
        <v>-1.1742556704614668</v>
      </c>
      <c r="HK7" s="264">
        <f>IFERROR(HI7^2/((1-HH7)*(HH7+$E$6/(1-$E$6))),"")</f>
        <v>0.39130858180377798</v>
      </c>
      <c r="HL7" s="273">
        <f>IFERROR($C7*HK7,"")</f>
        <v>19.5654290901889</v>
      </c>
      <c r="HM7" s="273">
        <f t="shared" ref="HM7:HM16" si="39">IFERROR(HL7*HF7,"")</f>
        <v>8.1191316140413221</v>
      </c>
      <c r="HN7" s="273">
        <f>IFERROR(HL7*HJ7,"")</f>
        <v>-22.974816054166055</v>
      </c>
      <c r="HO7" s="271">
        <f t="shared" ref="HO7:HO16" si="40">IFERROR(HL7*(HF7-HF$18)^2,"")</f>
        <v>1.6418326878260663</v>
      </c>
      <c r="HP7" s="271">
        <f>IFERROR(HL7*(HJ7-HJ18)^2,"")</f>
        <v>30.847434791053956</v>
      </c>
      <c r="HQ7" s="271">
        <f>IFERROR(HL7*(HF7-HF18)*(HJ7-HJ18),"")</f>
        <v>7.1166232705922701</v>
      </c>
      <c r="HR7" s="271">
        <f>IFERROR($C7*($F7-HH7)^2/(HH7*(1-HH7)),"")</f>
        <v>2.4182851070800523E-2</v>
      </c>
      <c r="HS7" s="289">
        <f>IFERROR($D7-$C7*HH7,"")</f>
        <v>-0.36654773143944563</v>
      </c>
      <c r="HT7" s="271">
        <f>IFERROR(HS7/SQRT($C7*HH7*(1-HH7)),"")</f>
        <v>-0.15550836334680052</v>
      </c>
      <c r="HV7" s="271"/>
      <c r="HW7" s="263">
        <f>IFERROR(LOG10($B7),"")</f>
        <v>0.41497334797081797</v>
      </c>
      <c r="HX7" s="273">
        <f>IFERROR(HF21+HE21*HW7,"")</f>
        <v>-1.139098892816899</v>
      </c>
      <c r="HY7" s="264">
        <f>IFERROR(_xlfn.NORM.S.DIST(HX7,TRUE)*(1-$E$6)+$E$6,"")</f>
        <v>0.1273309546287888</v>
      </c>
      <c r="HZ7" s="264">
        <f t="shared" ref="HZ7:HZ16" si="41">IFERROR(1/SQRT(2*PI())*EXP(-0.5*(HX7)^2),"")</f>
        <v>0.20852180205205975</v>
      </c>
      <c r="IA7" s="264">
        <f>IFERROR(HX7-HY7/HZ7+$F7/HZ7,"")</f>
        <v>-1.1742556704614664</v>
      </c>
      <c r="IB7" s="264">
        <f>IFERROR(HZ7^2/((1-HY7)*(HY7+$E$6/(1-$E$6))),"")</f>
        <v>0.39130858180377798</v>
      </c>
      <c r="IC7" s="273">
        <f>IFERROR($C7*IB7,"")</f>
        <v>19.5654290901889</v>
      </c>
      <c r="ID7" s="273">
        <f t="shared" ref="ID7:ID16" si="42">IFERROR(IC7*HW7,"")</f>
        <v>8.1191316140413221</v>
      </c>
      <c r="IE7" s="273">
        <f>IFERROR(IC7*IA7,"")</f>
        <v>-22.974816054166045</v>
      </c>
      <c r="IF7" s="271">
        <f t="shared" ref="IF7:IF16" si="43">IFERROR(IC7*(HW7-HW$18)^2,"")</f>
        <v>1.6418326878260663</v>
      </c>
      <c r="IG7" s="271">
        <f>IFERROR(IC7*(IA7-IA18)^2,"")</f>
        <v>30.847434791053946</v>
      </c>
      <c r="IH7" s="271">
        <f>IFERROR(IC7*(HW7-HW18)*(IA7-IA18),"")</f>
        <v>7.1166232705922692</v>
      </c>
      <c r="II7" s="271">
        <f>IFERROR($C7*($F7-HY7)^2/(HY7*(1-HY7)),"")</f>
        <v>2.4182851070799812E-2</v>
      </c>
      <c r="IJ7" s="289">
        <f>IFERROR($D7-$C7*HY7,"")</f>
        <v>-0.36654773143943942</v>
      </c>
      <c r="IK7" s="271">
        <f>IFERROR(IJ7/SQRT($C7*HY7*(1-HY7)),"")</f>
        <v>-0.15550836334679796</v>
      </c>
      <c r="IM7" s="271"/>
      <c r="IN7" s="263">
        <f>IFERROR(LOG10($B7),"")</f>
        <v>0.41497334797081797</v>
      </c>
      <c r="IO7" s="273">
        <f>IFERROR(HW21+HV21*IN7,"")</f>
        <v>-1.1390988928168986</v>
      </c>
      <c r="IP7" s="264">
        <f>IFERROR(_xlfn.NORM.S.DIST(IO7,TRUE)*(1-$E$6)+$E$6,"")</f>
        <v>0.12733095462878891</v>
      </c>
      <c r="IQ7" s="264">
        <f t="shared" ref="IQ7:IQ16" si="44">IFERROR(1/SQRT(2*PI())*EXP(-0.5*(IO7)^2),"")</f>
        <v>0.20852180205205986</v>
      </c>
      <c r="IR7" s="264">
        <f>IFERROR(IO7-IP7/IQ7+$F7/IQ7,"")</f>
        <v>-1.1742556704614668</v>
      </c>
      <c r="IS7" s="264">
        <f>IFERROR(IQ7^2/((1-IP7)*(IP7+$E$6/(1-$E$6))),"")</f>
        <v>0.39130858180377798</v>
      </c>
      <c r="IT7" s="273">
        <f>IFERROR($C7*IS7,"")</f>
        <v>19.5654290901889</v>
      </c>
      <c r="IU7" s="273">
        <f t="shared" ref="IU7:IU16" si="45">IFERROR(IT7*IN7,"")</f>
        <v>8.1191316140413221</v>
      </c>
      <c r="IV7" s="273">
        <f>IFERROR(IT7*IR7,"")</f>
        <v>-22.974816054166055</v>
      </c>
      <c r="IW7" s="271">
        <f t="shared" ref="IW7:IW16" si="46">IFERROR(IT7*(IN7-IN$18)^2,"")</f>
        <v>1.6418326878260663</v>
      </c>
      <c r="IX7" s="271">
        <f>IFERROR(IT7*(IR7-IR18)^2,"")</f>
        <v>30.847434791053956</v>
      </c>
      <c r="IY7" s="271">
        <f>IFERROR(IT7*(IN7-IN18)*(IR7-IR18),"")</f>
        <v>7.1166232705922701</v>
      </c>
      <c r="IZ7" s="271">
        <f>IFERROR($C7*($F7-IP7)^2/(IP7*(1-IP7)),"")</f>
        <v>2.4182851070800523E-2</v>
      </c>
      <c r="JA7" s="289">
        <f>IFERROR($D7-$C7*IP7,"")</f>
        <v>-0.36654773143944563</v>
      </c>
      <c r="JB7" s="271">
        <f>IFERROR(JA7/SQRT($C7*IP7*(1-IP7)),"")</f>
        <v>-0.15550836334680052</v>
      </c>
      <c r="JD7" s="271"/>
      <c r="JE7" s="263">
        <f>IFERROR(LOG10($B7),"")</f>
        <v>0.41497334797081797</v>
      </c>
      <c r="JF7" s="273">
        <f>IFERROR(IN21+IM21*JE7,"")</f>
        <v>-1.139098892816899</v>
      </c>
      <c r="JG7" s="264">
        <f>IFERROR(_xlfn.NORM.S.DIST(JF7,TRUE)*(1-$E$6)+$E$6,"")</f>
        <v>0.1273309546287888</v>
      </c>
      <c r="JH7" s="264">
        <f t="shared" ref="JH7:JH16" si="47">IFERROR(1/SQRT(2*PI())*EXP(-0.5*(JF7)^2),"")</f>
        <v>0.20852180205205975</v>
      </c>
      <c r="JI7" s="264">
        <f>IFERROR(JF7-JG7/JH7+$F7/JH7,"")</f>
        <v>-1.1742556704614664</v>
      </c>
      <c r="JJ7" s="264">
        <f>IFERROR(JH7^2/((1-JG7)*(JG7+$E$6/(1-$E$6))),"")</f>
        <v>0.39130858180377798</v>
      </c>
      <c r="JK7" s="273">
        <f>IFERROR($C7*JJ7,"")</f>
        <v>19.5654290901889</v>
      </c>
      <c r="JL7" s="273">
        <f t="shared" ref="JL7:JL16" si="48">IFERROR(JK7*JE7,"")</f>
        <v>8.1191316140413221</v>
      </c>
      <c r="JM7" s="273">
        <f>IFERROR(JK7*JI7,"")</f>
        <v>-22.974816054166045</v>
      </c>
      <c r="JN7" s="271">
        <f t="shared" ref="JN7:JN16" si="49">IFERROR(JK7*(JE7-JE$18)^2,"")</f>
        <v>1.6418326878260663</v>
      </c>
      <c r="JO7" s="271">
        <f>IFERROR(JK7*(JI7-JI18)^2,"")</f>
        <v>30.847434791053946</v>
      </c>
      <c r="JP7" s="271">
        <f>IFERROR(JK7*(JE7-JE18)*(JI7-JI18),"")</f>
        <v>7.1166232705922692</v>
      </c>
      <c r="JQ7" s="271">
        <f>IFERROR($C7*($F7-JG7)^2/(JG7*(1-JG7)),"")</f>
        <v>2.4182851070799812E-2</v>
      </c>
      <c r="JR7" s="289">
        <f>IFERROR($D7-$C7*JG7,"")</f>
        <v>-0.36654773143943942</v>
      </c>
      <c r="JS7" s="271">
        <f>IFERROR(JR7/SQRT($C7*JG7*(1-JG7)),"")</f>
        <v>-0.15550836334679796</v>
      </c>
      <c r="JU7" s="271"/>
      <c r="JV7" s="263">
        <f>IFERROR(LOG10($B7),"")</f>
        <v>0.41497334797081797</v>
      </c>
      <c r="JW7" s="273">
        <f>IFERROR(JE21+JD21*JV7,"")</f>
        <v>-1.1390988928168986</v>
      </c>
      <c r="JX7" s="264">
        <f>IFERROR(_xlfn.NORM.S.DIST(JW7,TRUE)*(1-$E$6)+$E$6,"")</f>
        <v>0.12733095462878891</v>
      </c>
      <c r="JY7" s="264">
        <f t="shared" ref="JY7:JY16" si="50">IFERROR(1/SQRT(2*PI())*EXP(-0.5*(JW7)^2),"")</f>
        <v>0.20852180205205986</v>
      </c>
      <c r="JZ7" s="264">
        <f>IFERROR(JW7-JX7/JY7+$F7/JY7,"")</f>
        <v>-1.1742556704614668</v>
      </c>
      <c r="KA7" s="264">
        <f>IFERROR(JY7^2/((1-JX7)*(JX7+$E$6/(1-$E$6))),"")</f>
        <v>0.39130858180377798</v>
      </c>
      <c r="KB7" s="273">
        <f>IFERROR($C7*KA7,"")</f>
        <v>19.5654290901889</v>
      </c>
      <c r="KC7" s="273">
        <f t="shared" ref="KC7:KC16" si="51">IFERROR(KB7*JV7,"")</f>
        <v>8.1191316140413221</v>
      </c>
      <c r="KD7" s="273">
        <f>IFERROR(KB7*JZ7,"")</f>
        <v>-22.974816054166055</v>
      </c>
      <c r="KE7" s="271">
        <f t="shared" ref="KE7:KE16" si="52">IFERROR(KB7*(JV7-JV$18)^2,"")</f>
        <v>1.6418326878260663</v>
      </c>
      <c r="KF7" s="271">
        <f>IFERROR(KB7*(JZ7-JZ18)^2,"")</f>
        <v>30.847434791053956</v>
      </c>
      <c r="KG7" s="271">
        <f>IFERROR(KB7*(JV7-JV18)*(JZ7-JZ18),"")</f>
        <v>7.1166232705922701</v>
      </c>
      <c r="KH7" s="271">
        <f>IFERROR($C7*($F7-JX7)^2/(JX7*(1-JX7)),"")</f>
        <v>2.4182851070800523E-2</v>
      </c>
      <c r="KI7" s="289">
        <f>IFERROR($D7-$C7*JX7,"")</f>
        <v>-0.36654773143944563</v>
      </c>
      <c r="KJ7" s="271">
        <f>IFERROR(KI7/SQRT($C7*JX7*(1-JX7)),"")</f>
        <v>-0.15550836334680052</v>
      </c>
      <c r="KL7" s="271"/>
      <c r="KM7" s="263">
        <f>IFERROR(LOG10($B7),"")</f>
        <v>0.41497334797081797</v>
      </c>
      <c r="KN7" s="273">
        <f>IFERROR(JV21+JU21*KM7,"")</f>
        <v>-1.139098892816899</v>
      </c>
      <c r="KO7" s="264">
        <f>IFERROR(_xlfn.NORM.S.DIST(KN7,TRUE)*(1-$E$6)+$E$6,"")</f>
        <v>0.1273309546287888</v>
      </c>
      <c r="KP7" s="264">
        <f t="shared" ref="KP7:KP16" si="53">IFERROR(1/SQRT(2*PI())*EXP(-0.5*(KN7)^2),"")</f>
        <v>0.20852180205205975</v>
      </c>
      <c r="KQ7" s="264">
        <f>IFERROR(KN7-KO7/KP7+$F7/KP7,"")</f>
        <v>-1.1742556704614664</v>
      </c>
      <c r="KR7" s="264">
        <f>IFERROR(KP7^2/((1-KO7)*(KO7+$E$6/(1-$E$6))),"")</f>
        <v>0.39130858180377798</v>
      </c>
      <c r="KS7" s="273">
        <f>IFERROR($C7*KR7,"")</f>
        <v>19.5654290901889</v>
      </c>
      <c r="KT7" s="273">
        <f t="shared" ref="KT7:KT16" si="54">IFERROR(KS7*KM7,"")</f>
        <v>8.1191316140413221</v>
      </c>
      <c r="KU7" s="273">
        <f>IFERROR(KS7*KQ7,"")</f>
        <v>-22.974816054166045</v>
      </c>
      <c r="KV7" s="271">
        <f t="shared" ref="KV7:KV16" si="55">IFERROR(KS7*(KM7-KM$18)^2,"")</f>
        <v>1.6418326878260663</v>
      </c>
      <c r="KW7" s="271">
        <f>IFERROR(KS7*(KQ7-KQ18)^2,"")</f>
        <v>30.847434791053946</v>
      </c>
      <c r="KX7" s="271">
        <f>IFERROR(KS7*(KM7-KM18)*(KQ7-KQ18),"")</f>
        <v>7.1166232705922692</v>
      </c>
      <c r="KY7" s="271">
        <f>IFERROR($C7*($F7-KO7)^2/(KO7*(1-KO7)),"")</f>
        <v>2.4182851070799812E-2</v>
      </c>
      <c r="KZ7" s="289">
        <f>IFERROR($D7-$C7*KO7,"")</f>
        <v>-0.36654773143943942</v>
      </c>
      <c r="LA7" s="271">
        <f>IFERROR(KZ7/SQRT($C7*KO7*(1-KO7)),"")</f>
        <v>-0.15550836334679796</v>
      </c>
      <c r="LC7" s="271"/>
      <c r="LD7" s="263">
        <f>IFERROR(LOG10($B7),"")</f>
        <v>0.41497334797081797</v>
      </c>
      <c r="LE7" s="273">
        <f>IFERROR(KM21+KL21*LD7,"")</f>
        <v>-1.1390988928168986</v>
      </c>
      <c r="LF7" s="264">
        <f>IFERROR(_xlfn.NORM.S.DIST(LE7,TRUE)*(1-$E$6)+$E$6,"")</f>
        <v>0.12733095462878891</v>
      </c>
      <c r="LG7" s="264">
        <f t="shared" ref="LG7:LG16" si="56">IFERROR(1/SQRT(2*PI())*EXP(-0.5*(LE7)^2),"")</f>
        <v>0.20852180205205986</v>
      </c>
      <c r="LH7" s="264">
        <f>IFERROR(LE7-LF7/LG7+$F7/LG7,"")</f>
        <v>-1.1742556704614668</v>
      </c>
      <c r="LI7" s="264">
        <f>IFERROR(LG7^2/((1-LF7)*(LF7+$E$6/(1-$E$6))),"")</f>
        <v>0.39130858180377798</v>
      </c>
      <c r="LJ7" s="273">
        <f>IFERROR($C7*LI7,"")</f>
        <v>19.5654290901889</v>
      </c>
      <c r="LK7" s="273">
        <f t="shared" ref="LK7:LK16" si="57">IFERROR(LJ7*LD7,"")</f>
        <v>8.1191316140413221</v>
      </c>
      <c r="LL7" s="273">
        <f>IFERROR(LJ7*LH7,"")</f>
        <v>-22.974816054166055</v>
      </c>
      <c r="LM7" s="271">
        <f t="shared" ref="LM7:LM16" si="58">IFERROR(LJ7*(LD7-LD$18)^2,"")</f>
        <v>1.6418326878260663</v>
      </c>
      <c r="LN7" s="271">
        <f>IFERROR(LJ7*(LH7-LH18)^2,"")</f>
        <v>30.847434791053956</v>
      </c>
      <c r="LO7" s="271">
        <f>IFERROR(LJ7*(LD7-LD18)*(LH7-LH18),"")</f>
        <v>7.1166232705922701</v>
      </c>
      <c r="LP7" s="271">
        <f>IFERROR($C7*($F7-LF7)^2/(LF7*(1-LF7)),"")</f>
        <v>2.4182851070800523E-2</v>
      </c>
      <c r="LQ7" s="289">
        <f>IFERROR($D7-$C7*LF7,"")</f>
        <v>-0.36654773143944563</v>
      </c>
      <c r="LR7" s="271">
        <f>IFERROR(LQ7/SQRT($C7*LF7*(1-LF7)),"")</f>
        <v>-0.15550836334680052</v>
      </c>
      <c r="LT7" s="271"/>
      <c r="LU7" s="475">
        <f>IFERROR(LOG10($B7),"")</f>
        <v>0.41497334797081797</v>
      </c>
      <c r="LV7" s="474">
        <f>IFERROR(LD21+LC21*LU7,"")</f>
        <v>-1.139098892816899</v>
      </c>
      <c r="LW7" s="477">
        <f>IFERROR(_xlfn.NORM.S.DIST(LV7,TRUE)*(1-$E$6)+$E$6,"")</f>
        <v>0.1273309546287888</v>
      </c>
      <c r="LX7" s="264">
        <f t="shared" ref="LX7:LX16" si="59">IFERROR(1/SQRT(2*PI())*EXP(-0.5*(LV7)^2),"")</f>
        <v>0.20852180205205975</v>
      </c>
      <c r="LY7" s="264">
        <f>IFERROR(LV7-LW7/LX7+$F7/LX7,"")</f>
        <v>-1.1742556704614664</v>
      </c>
      <c r="LZ7" s="264">
        <f>IFERROR(LX7^2/((1-LW7)*(LW7+$E$6/(1-$E$6))),"")</f>
        <v>0.39130858180377798</v>
      </c>
      <c r="MA7" s="273">
        <f>IFERROR($C7*LZ7,"")</f>
        <v>19.5654290901889</v>
      </c>
      <c r="MB7" s="273">
        <f t="shared" ref="MB7:MB16" si="60">IFERROR(MA7*LU7,"")</f>
        <v>8.1191316140413221</v>
      </c>
      <c r="MC7" s="273">
        <f>IFERROR(MA7*LY7,"")</f>
        <v>-22.974816054166045</v>
      </c>
      <c r="MD7" s="271">
        <f t="shared" ref="MD7:MD16" si="61">IFERROR(MA7*(LU7-LU$18)^2,"")</f>
        <v>1.6418326878260663</v>
      </c>
      <c r="ME7" s="271">
        <f>IFERROR(MA7*(LY7-LY18)^2,"")</f>
        <v>30.847434791053946</v>
      </c>
      <c r="MF7" s="271">
        <f>IFERROR(MA7*(LU7-LU18)*(LY7-LY18),"")</f>
        <v>7.1166232705922692</v>
      </c>
      <c r="MG7" s="271">
        <f>IFERROR($C7*($F7-LW7)^2/(LW7*(1-LW7)),"")</f>
        <v>2.4182851070799812E-2</v>
      </c>
      <c r="MH7" s="289">
        <f>IFERROR($D7-$C7*LW7,"")</f>
        <v>-0.36654773143943942</v>
      </c>
      <c r="MI7" s="476">
        <f>IFERROR(MH7/SQRT($C7*LW7*(1-LW7)),"")</f>
        <v>-0.15550836334679796</v>
      </c>
    </row>
    <row r="8" spans="1:347" ht="14.1" customHeight="1" outlineLevel="1" x14ac:dyDescent="0.2">
      <c r="A8" s="14">
        <v>2</v>
      </c>
      <c r="B8" s="232">
        <v>3.8</v>
      </c>
      <c r="C8" s="50">
        <v>48</v>
      </c>
      <c r="D8" s="233">
        <v>16</v>
      </c>
      <c r="E8" s="17">
        <f t="shared" si="0"/>
        <v>0.33333333333333331</v>
      </c>
      <c r="F8" s="34">
        <f>IFERROR((E8-E6)/(1-E6),"")</f>
        <v>0.33333333333333331</v>
      </c>
      <c r="G8" s="17">
        <f t="shared" si="1"/>
        <v>-0.43072729929545767</v>
      </c>
      <c r="H8" s="17"/>
      <c r="I8" s="34"/>
      <c r="J8" s="18">
        <f t="shared" ref="J8:J16" si="62">IFERROR(LOG10($B8),"")</f>
        <v>0.57978359661681012</v>
      </c>
      <c r="K8" s="17">
        <f>IFERROR(C21+B21*J8,"")</f>
        <v>-0.44540273146834863</v>
      </c>
      <c r="L8" s="37">
        <f t="shared" ref="L8:L16" si="63">IFERROR(_xlfn.NORM.S.DIST(K8,TRUE)*(1-$E$6)+$E$6,"")</f>
        <v>0.32801436931378358</v>
      </c>
      <c r="M8" s="37">
        <f t="shared" si="2"/>
        <v>0.36126976443822989</v>
      </c>
      <c r="N8" s="37">
        <f t="shared" ref="N8:N16" si="64">IFERROR(K8-L8/M8+$F8/M8,"")</f>
        <v>-0.43067976114776085</v>
      </c>
      <c r="O8" s="37">
        <f t="shared" ref="O8:O16" si="65">IFERROR(M8^2/((1-L8)*(L8+$E$6/(1-$E$6))),"")</f>
        <v>0.59212088024455478</v>
      </c>
      <c r="P8" s="17">
        <f t="shared" ref="P8:P16" si="66">IFERROR($C8*O8,"")</f>
        <v>28.42180225173863</v>
      </c>
      <c r="Q8" s="17">
        <f t="shared" si="3"/>
        <v>16.478494731844776</v>
      </c>
      <c r="R8" s="17">
        <f t="shared" ref="R8:R16" si="67">IFERROR(P8*N8,"")</f>
        <v>-12.240695005167684</v>
      </c>
      <c r="S8" s="34">
        <f t="shared" si="4"/>
        <v>0.44851847372697617</v>
      </c>
      <c r="T8" s="34">
        <f>IFERROR(P8*(N8-N18)^2,"")</f>
        <v>7.5450823931815201</v>
      </c>
      <c r="U8" s="34">
        <f>IFERROR(P8*(J8-J18)*(N8-N18),"")</f>
        <v>1.8395947486155901</v>
      </c>
      <c r="V8" s="34">
        <f t="shared" ref="V8:V16" si="68">IFERROR($C8*($F8-L8)^2/(L8*(1-L8)),"")</f>
        <v>6.1608762674700323E-3</v>
      </c>
      <c r="W8" s="39">
        <f t="shared" ref="W8:W16" si="69">IFERROR($D8-$C8*L8,"")</f>
        <v>0.25531027293838804</v>
      </c>
      <c r="X8" s="34">
        <f t="shared" ref="X8:X16" si="70">IFERROR(W8/SQRT($C8*L8*(1-L8)),"")</f>
        <v>7.8491249623573178E-2</v>
      </c>
      <c r="Y8" s="44"/>
      <c r="Z8" s="271"/>
      <c r="AA8" s="263">
        <f t="shared" ref="AA8:AA16" si="71">IFERROR(LOG10($B8),"")</f>
        <v>0.57978359661681012</v>
      </c>
      <c r="AB8" s="273">
        <f>IFERROR(J21+I21*AA8,"")</f>
        <v>-0.44474371226886955</v>
      </c>
      <c r="AC8" s="264">
        <f t="shared" ref="AC8:AC16" si="72">IFERROR(_xlfn.NORM.S.DIST(AB8,TRUE)*(1-$E$6)+$E$6,"")</f>
        <v>0.32825248795315248</v>
      </c>
      <c r="AD8" s="264">
        <f t="shared" si="5"/>
        <v>0.36137574466440514</v>
      </c>
      <c r="AE8" s="264">
        <f t="shared" ref="AE8:AE16" si="73">IFERROR(AB8-AC8/AD8+$F8/AD8,"")</f>
        <v>-0.43068398231964655</v>
      </c>
      <c r="AF8" s="264">
        <f t="shared" ref="AF8:AF16" si="74">IFERROR(AD8^2/((1-AC8)*(AC8+$E$6/(1-$E$6))),"")</f>
        <v>0.59224841365791892</v>
      </c>
      <c r="AG8" s="273">
        <f t="shared" ref="AG8:AG16" si="75">IFERROR($C8*AF8,"")</f>
        <v>28.427923855580108</v>
      </c>
      <c r="AH8" s="273">
        <f t="shared" si="6"/>
        <v>16.48204393733705</v>
      </c>
      <c r="AI8" s="273">
        <f t="shared" ref="AI8:AI16" si="76">IFERROR(AG8*AE8,"")</f>
        <v>-12.243451455200921</v>
      </c>
      <c r="AJ8" s="271">
        <f t="shared" si="7"/>
        <v>0.44325263087732014</v>
      </c>
      <c r="AK8" s="271">
        <f>IFERROR(AG8*(AE8-AE18)^2,"")</f>
        <v>7.453914656492679</v>
      </c>
      <c r="AL8" s="271">
        <f>IFERROR(AG8*(AA8-AA18)*(AE8-AE18),"")</f>
        <v>1.8176818428496766</v>
      </c>
      <c r="AM8" s="271">
        <f t="shared" ref="AM8:AM16" si="77">IFERROR($C8*($F8-AC8)^2/(AC8*(1-AC8)),"")</f>
        <v>5.6195184536101082E-3</v>
      </c>
      <c r="AN8" s="289">
        <f t="shared" ref="AN8:AN16" si="78">IFERROR($D8-$C8*AC8,"")</f>
        <v>0.2438805782486817</v>
      </c>
      <c r="AO8" s="271">
        <f t="shared" ref="AO8:AO16" si="79">IFERROR(AN8/SQRT($C8*AC8*(1-AC8)),"")</f>
        <v>7.4963447450141926E-2</v>
      </c>
      <c r="AP8" s="44"/>
      <c r="AQ8" s="271"/>
      <c r="AR8" s="263">
        <f t="shared" ref="AR8:AR16" si="80">IFERROR(LOG10($B8),"")</f>
        <v>0.57978359661681012</v>
      </c>
      <c r="AS8" s="273">
        <f>IFERROR(AA21+Z21*AR8,"")</f>
        <v>-0.44472087503693247</v>
      </c>
      <c r="AT8" s="264">
        <f t="shared" ref="AT8:AT16" si="81">IFERROR(_xlfn.NORM.S.DIST(AS8,TRUE)*(1-$E$6)+$E$6,"")</f>
        <v>0.32826074081676004</v>
      </c>
      <c r="AU8" s="264">
        <f t="shared" si="8"/>
        <v>0.36137941497936638</v>
      </c>
      <c r="AV8" s="264">
        <f t="shared" ref="AV8:AV16" si="82">IFERROR(AS8-AT8/AU8+$F8/AU8,"")</f>
        <v>-0.43068412499995856</v>
      </c>
      <c r="AW8" s="264">
        <f t="shared" ref="AW8:AW16" si="83">IFERROR(AU8^2/((1-AT8)*(AT8+$E$6/(1-$E$6))),"")</f>
        <v>0.59225283015835273</v>
      </c>
      <c r="AX8" s="273">
        <f t="shared" ref="AX8:AX16" si="84">IFERROR($C8*AW8,"")</f>
        <v>28.428135847600931</v>
      </c>
      <c r="AY8" s="273">
        <f t="shared" si="9"/>
        <v>16.482166846833337</v>
      </c>
      <c r="AZ8" s="273">
        <f t="shared" ref="AZ8:AZ16" si="85">IFERROR(AX8*AV8,"")</f>
        <v>-12.243546812903963</v>
      </c>
      <c r="BA8" s="271">
        <f t="shared" si="10"/>
        <v>0.4432706905094802</v>
      </c>
      <c r="BB8" s="271">
        <f>IFERROR(AX8*(AV8-AV18)^2,"")</f>
        <v>7.4542387935610224</v>
      </c>
      <c r="BC8" s="271">
        <f>IFERROR(AX8*(AR8-AR18)*(AV8-AV18),"")</f>
        <v>1.8177583935287851</v>
      </c>
      <c r="BD8" s="271">
        <f t="shared" ref="BD8:BD16" si="86">IFERROR($C8*($F8-AT8)^2/(AT8*(1-AT8)),"")</f>
        <v>5.6012056013993103E-3</v>
      </c>
      <c r="BE8" s="289">
        <f t="shared" ref="BE8:BE16" si="87">IFERROR($D8-$C8*AT8,"")</f>
        <v>0.2434844407955179</v>
      </c>
      <c r="BF8" s="271">
        <f t="shared" ref="BF8:BF16" si="88">IFERROR(BE8/SQRT($C8*AT8*(1-AT8)),"")</f>
        <v>7.4841202565160261E-2</v>
      </c>
      <c r="BH8" s="271"/>
      <c r="BI8" s="263">
        <f t="shared" ref="BI8:BI16" si="89">IFERROR(LOG10($B8),"")</f>
        <v>0.57978359661681012</v>
      </c>
      <c r="BJ8" s="273">
        <f>IFERROR(AR21+AQ21*BI8,"")</f>
        <v>-0.4447208893039627</v>
      </c>
      <c r="BK8" s="264">
        <f t="shared" ref="BK8:BK16" si="90">IFERROR(_xlfn.NORM.S.DIST(BJ8,TRUE)*(1-$E$6)+$E$6,"")</f>
        <v>0.32826073566094899</v>
      </c>
      <c r="BL8" s="264">
        <f t="shared" si="11"/>
        <v>0.3613794126864695</v>
      </c>
      <c r="BM8" s="264">
        <f t="shared" ref="BM8:BM16" si="91">IFERROR(BJ8-BK8/BL8+$F8/BL8,"")</f>
        <v>-0.43068412491089736</v>
      </c>
      <c r="BN8" s="264">
        <f t="shared" ref="BN8:BN16" si="92">IFERROR(BL8^2/((1-BK8)*(BK8+$E$6/(1-$E$6))),"")</f>
        <v>0.59225282739930851</v>
      </c>
      <c r="BO8" s="273">
        <f t="shared" ref="BO8:BO16" si="93">IFERROR($C8*BN8,"")</f>
        <v>28.42813571516681</v>
      </c>
      <c r="BP8" s="273">
        <f t="shared" si="12"/>
        <v>16.482166770050206</v>
      </c>
      <c r="BQ8" s="273">
        <f t="shared" ref="BQ8:BQ16" si="94">IFERROR(BO8*BM8,"")</f>
        <v>-12.243546753334845</v>
      </c>
      <c r="BR8" s="271">
        <f t="shared" si="13"/>
        <v>0.44327033090044016</v>
      </c>
      <c r="BS8" s="271">
        <f>IFERROR(BO8*(BM8-BM18)^2,"")</f>
        <v>7.4542324849035957</v>
      </c>
      <c r="BT8" s="271">
        <f>IFERROR(BO8*(BI8-BI18)*(BM8-BM18),"")</f>
        <v>1.8177568869879235</v>
      </c>
      <c r="BU8" s="271">
        <f t="shared" ref="BU8:BU16" si="95">IFERROR($C8*($F8-BK8)^2/(BK8*(1-BK8)),"")</f>
        <v>5.601217032581856E-3</v>
      </c>
      <c r="BV8" s="289">
        <f t="shared" ref="BV8:BV16" si="96">IFERROR($D8-$C8*BK8,"")</f>
        <v>0.24348468827444947</v>
      </c>
      <c r="BW8" s="271">
        <f t="shared" ref="BW8:BW16" si="97">IFERROR(BV8/SQRT($C8*BK8*(1-BK8)),"")</f>
        <v>7.4841278934702452E-2</v>
      </c>
      <c r="BY8" s="271"/>
      <c r="BZ8" s="263">
        <f t="shared" ref="BZ8:BZ16" si="98">IFERROR(LOG10($B8),"")</f>
        <v>0.57978359661681012</v>
      </c>
      <c r="CA8" s="273">
        <f>IFERROR(BI21+BH21*BZ8,"")</f>
        <v>-0.44472088783426456</v>
      </c>
      <c r="CB8" s="264">
        <f t="shared" ref="CB8:CB16" si="99">IFERROR(_xlfn.NORM.S.DIST(CA8,TRUE)*(1-$E$6)+$E$6,"")</f>
        <v>0.32826073619206769</v>
      </c>
      <c r="CC8" s="264">
        <f t="shared" si="14"/>
        <v>0.36137941292266906</v>
      </c>
      <c r="CD8" s="264">
        <f t="shared" ref="CD8:CD16" si="100">IFERROR(CA8-CB8/CC8+$F8/CC8,"")</f>
        <v>-0.43068412492007202</v>
      </c>
      <c r="CE8" s="264">
        <f t="shared" ref="CE8:CE16" si="101">IFERROR(CC8^2/((1-CB8)*(CB8+$E$6/(1-$E$6))),"")</f>
        <v>0.59225282768352761</v>
      </c>
      <c r="CF8" s="273">
        <f t="shared" ref="CF8:CF16" si="102">IFERROR($C8*CE8,"")</f>
        <v>28.428135728809323</v>
      </c>
      <c r="CG8" s="273">
        <f t="shared" si="15"/>
        <v>16.482166777959911</v>
      </c>
      <c r="CH8" s="273">
        <f t="shared" ref="CH8:CH16" si="103">IFERROR(CF8*CD8,"")</f>
        <v>-12.243546759471277</v>
      </c>
      <c r="CI8" s="271">
        <f t="shared" si="16"/>
        <v>0.44327033496259527</v>
      </c>
      <c r="CJ8" s="271">
        <f>IFERROR(CF8*(CD8-CD18)^2,"")</f>
        <v>7.4542325565981002</v>
      </c>
      <c r="CK8" s="271">
        <f>IFERROR(CF8*(BZ8-BZ18)*(CD8-CD18),"")</f>
        <v>1.8177569040584944</v>
      </c>
      <c r="CL8" s="271">
        <f t="shared" ref="CL8:CL16" si="104">IFERROR($C8*($F8-CB8)^2/(CB8*(1-CB8)),"")</f>
        <v>5.601215855013943E-3</v>
      </c>
      <c r="CM8" s="289">
        <f t="shared" ref="CM8:CM16" si="105">IFERROR($D8-$C8*CB8,"")</f>
        <v>0.24348466278075165</v>
      </c>
      <c r="CN8" s="271">
        <f t="shared" ref="CN8:CN16" si="106">IFERROR(CM8/SQRT($C8*CB8*(1-CB8)),"")</f>
        <v>7.4841271067600301E-2</v>
      </c>
      <c r="CP8" s="271"/>
      <c r="CQ8" s="263">
        <f t="shared" ref="CQ8:CQ16" si="107">IFERROR(LOG10($B8),"")</f>
        <v>0.57978359661681012</v>
      </c>
      <c r="CR8" s="273">
        <f>IFERROR(BZ21+BY21*CQ8,"")</f>
        <v>-0.44472088784730079</v>
      </c>
      <c r="CS8" s="264">
        <f t="shared" ref="CS8:CS16" si="108">IFERROR(_xlfn.NORM.S.DIST(CR8,TRUE)*(1-$E$6)+$E$6,"")</f>
        <v>0.32826073618735663</v>
      </c>
      <c r="CT8" s="264">
        <f t="shared" si="17"/>
        <v>0.36137941292057402</v>
      </c>
      <c r="CU8" s="264">
        <f t="shared" ref="CU8:CU16" si="109">IFERROR(CR8-CS8/CT8+$F8/CT8,"")</f>
        <v>-0.43068412491999031</v>
      </c>
      <c r="CV8" s="264">
        <f t="shared" ref="CV8:CV16" si="110">IFERROR(CT8^2/((1-CS8)*(CS8+$E$6/(1-$E$6))),"")</f>
        <v>0.59225282768100662</v>
      </c>
      <c r="CW8" s="273">
        <f t="shared" ref="CW8:CW16" si="111">IFERROR($C8*CV8,"")</f>
        <v>28.428135728688318</v>
      </c>
      <c r="CX8" s="273">
        <f t="shared" si="18"/>
        <v>16.482166777889756</v>
      </c>
      <c r="CY8" s="273">
        <f t="shared" ref="CY8:CY16" si="112">IFERROR(CW8*CU8,"")</f>
        <v>-12.243546759416839</v>
      </c>
      <c r="CZ8" s="271">
        <f t="shared" si="19"/>
        <v>0.44327033490755241</v>
      </c>
      <c r="DA8" s="271">
        <f>IFERROR(CW8*(CU8-CU18)^2,"")</f>
        <v>7.4542325556288755</v>
      </c>
      <c r="DB8" s="271">
        <f>IFERROR(CW8*(CQ8-CQ18)*(CU8-CU18),"")</f>
        <v>1.8177569038274592</v>
      </c>
      <c r="DC8" s="271">
        <f t="shared" ref="DC8:DC16" si="113">IFERROR($C8*($F8-CS8)^2/(CS8*(1-CS8)),"")</f>
        <v>5.6012158654590617E-3</v>
      </c>
      <c r="DD8" s="289">
        <f t="shared" ref="DD8:DD16" si="114">IFERROR($D8-$C8*CS8,"")</f>
        <v>0.24348466300688187</v>
      </c>
      <c r="DE8" s="271">
        <f t="shared" ref="DE8:DE16" si="115">IFERROR(DD8/SQRT($C8*CS8*(1-CS8)),"")</f>
        <v>7.4841271137381829E-2</v>
      </c>
      <c r="DG8" s="271"/>
      <c r="DH8" s="263">
        <f t="shared" ref="DH8:DH16" si="116">IFERROR(LOG10($B8),"")</f>
        <v>0.57978359661681012</v>
      </c>
      <c r="DI8" s="273">
        <f>IFERROR(CQ21+CP21*DH8,"")</f>
        <v>-0.44472088784710584</v>
      </c>
      <c r="DJ8" s="264">
        <f t="shared" ref="DJ8:DJ16" si="117">IFERROR(_xlfn.NORM.S.DIST(DI8,TRUE)*(1-$E$6)+$E$6,"")</f>
        <v>0.32826073618742707</v>
      </c>
      <c r="DK8" s="264">
        <f t="shared" si="20"/>
        <v>0.36137941292060533</v>
      </c>
      <c r="DL8" s="264">
        <f t="shared" ref="DL8:DL16" si="118">IFERROR(DI8-DJ8/DK8+$F8/DK8,"")</f>
        <v>-0.43068412491999164</v>
      </c>
      <c r="DM8" s="264">
        <f t="shared" ref="DM8:DM16" si="119">IFERROR(DK8^2/((1-DJ8)*(DJ8+$E$6/(1-$E$6))),"")</f>
        <v>0.59225282768104426</v>
      </c>
      <c r="DN8" s="273">
        <f t="shared" ref="DN8:DN16" si="120">IFERROR($C8*DM8,"")</f>
        <v>28.428135728690123</v>
      </c>
      <c r="DO8" s="273">
        <f t="shared" si="21"/>
        <v>16.4821667778908</v>
      </c>
      <c r="DP8" s="273">
        <f t="shared" ref="DP8:DP16" si="121">IFERROR(DN8*DL8,"")</f>
        <v>-12.243546759417654</v>
      </c>
      <c r="DQ8" s="271">
        <f t="shared" si="22"/>
        <v>0.44327033490824813</v>
      </c>
      <c r="DR8" s="271">
        <f>IFERROR(DN8*(DL8-DL18)^2,"")</f>
        <v>7.4542325556411813</v>
      </c>
      <c r="DS8" s="271">
        <f>IFERROR(DN8*(DH8-DH18)*(DL8-DL18),"")</f>
        <v>1.8177569038303865</v>
      </c>
      <c r="DT8" s="271">
        <f t="shared" ref="DT8:DT16" si="122">IFERROR($C8*($F8-DJ8)^2/(DJ8*(1-DJ8)),"")</f>
        <v>5.6012158653028785E-3</v>
      </c>
      <c r="DU8" s="289">
        <f t="shared" ref="DU8:DU16" si="123">IFERROR($D8-$C8*DJ8,"")</f>
        <v>0.24348466300349969</v>
      </c>
      <c r="DV8" s="271">
        <f t="shared" ref="DV8:DV16" si="124">IFERROR(DU8/SQRT($C8*DJ8*(1-DJ8)),"")</f>
        <v>7.4841271136338122E-2</v>
      </c>
      <c r="DX8" s="271"/>
      <c r="DY8" s="263">
        <f t="shared" ref="DY8:DY16" si="125">IFERROR(LOG10($B8),"")</f>
        <v>0.57978359661681012</v>
      </c>
      <c r="DZ8" s="273">
        <f>IFERROR(DH21+DG21*DY8,"")</f>
        <v>-0.44472088784710673</v>
      </c>
      <c r="EA8" s="264">
        <f t="shared" ref="EA8:EA16" si="126">IFERROR(_xlfn.NORM.S.DIST(DZ8,TRUE)*(1-$E$6)+$E$6,"")</f>
        <v>0.32826073618742679</v>
      </c>
      <c r="EB8" s="264">
        <f t="shared" si="23"/>
        <v>0.36137941292060516</v>
      </c>
      <c r="EC8" s="264">
        <f t="shared" ref="EC8:EC16" si="127">IFERROR(DZ8-EA8/EB8+$F8/EB8,"")</f>
        <v>-0.43068412491999164</v>
      </c>
      <c r="ED8" s="264">
        <f t="shared" ref="ED8:ED16" si="128">IFERROR(EB8^2/((1-EA8)*(EA8+$E$6/(1-$E$6))),"")</f>
        <v>0.59225282768104393</v>
      </c>
      <c r="EE8" s="273">
        <f t="shared" ref="EE8:EE16" si="129">IFERROR($C8*ED8,"")</f>
        <v>28.428135728690108</v>
      </c>
      <c r="EF8" s="273">
        <f t="shared" si="24"/>
        <v>16.482166777890793</v>
      </c>
      <c r="EG8" s="273">
        <f t="shared" ref="EG8:EG16" si="130">IFERROR(EE8*EC8,"")</f>
        <v>-12.243546759417649</v>
      </c>
      <c r="EH8" s="271">
        <f t="shared" si="25"/>
        <v>0.44327033490823925</v>
      </c>
      <c r="EI8" s="271">
        <f>IFERROR(EE8*(EC8-EC18)^2,"")</f>
        <v>7.4542325556410072</v>
      </c>
      <c r="EJ8" s="271">
        <f>IFERROR(EE8*(DY8-DY18)*(EC8-EC18),"")</f>
        <v>1.8177569038303469</v>
      </c>
      <c r="EK8" s="271">
        <f t="shared" ref="EK8:EK16" si="131">IFERROR($C8*($F8-EA8)^2/(EA8*(1-EA8)),"")</f>
        <v>5.6012158653034943E-3</v>
      </c>
      <c r="EL8" s="289">
        <f t="shared" ref="EL8:EL16" si="132">IFERROR($D8-$C8*EA8,"")</f>
        <v>0.2434846630035139</v>
      </c>
      <c r="EM8" s="271">
        <f t="shared" ref="EM8:EM16" si="133">IFERROR(EL8/SQRT($C8*EA8*(1-EA8)),"")</f>
        <v>7.4841271136342508E-2</v>
      </c>
      <c r="EO8" s="271"/>
      <c r="EP8" s="263">
        <f t="shared" ref="EP8:EP16" si="134">IFERROR(LOG10($B8),"")</f>
        <v>0.57978359661681012</v>
      </c>
      <c r="EQ8" s="273">
        <f>IFERROR(DY21+DX21*EP8,"")</f>
        <v>-0.44472088784710762</v>
      </c>
      <c r="ER8" s="264">
        <f t="shared" ref="ER8:ER16" si="135">IFERROR(_xlfn.NORM.S.DIST(EQ8,TRUE)*(1-$E$6)+$E$6,"")</f>
        <v>0.32826073618742646</v>
      </c>
      <c r="ES8" s="264">
        <f t="shared" si="26"/>
        <v>0.36137941292060505</v>
      </c>
      <c r="ET8" s="264">
        <f t="shared" ref="ET8:ET16" si="136">IFERROR(EQ8-ER8/ES8+$F8/ES8,"")</f>
        <v>-0.43068412491999186</v>
      </c>
      <c r="EU8" s="264">
        <f t="shared" ref="EU8:EU16" si="137">IFERROR(ES8^2/((1-ER8)*(ER8+$E$6/(1-$E$6))),"")</f>
        <v>0.59225282768104393</v>
      </c>
      <c r="EV8" s="273">
        <f t="shared" ref="EV8:EV16" si="138">IFERROR($C8*EU8,"")</f>
        <v>28.428135728690108</v>
      </c>
      <c r="EW8" s="273">
        <f t="shared" si="27"/>
        <v>16.482166777890793</v>
      </c>
      <c r="EX8" s="273">
        <f t="shared" ref="EX8:EX16" si="139">IFERROR(EV8*ET8,"")</f>
        <v>-12.243546759417654</v>
      </c>
      <c r="EY8" s="271">
        <f t="shared" si="28"/>
        <v>0.44327033490824003</v>
      </c>
      <c r="EZ8" s="271">
        <f>IFERROR(EV8*(ET8-ET18)^2,"")</f>
        <v>7.4542325556410223</v>
      </c>
      <c r="FA8" s="271">
        <f>IFERROR(EV8*(EP8-EP18)*(ET8-ET18),"")</f>
        <v>1.8177569038303505</v>
      </c>
      <c r="FB8" s="271">
        <f t="shared" ref="FB8:FB16" si="140">IFERROR($C8*($F8-ER8)^2/(ER8*(1-ER8)),"")</f>
        <v>5.6012158653042324E-3</v>
      </c>
      <c r="FC8" s="289">
        <f t="shared" ref="FC8:FC16" si="141">IFERROR($D8-$C8*ER8,"")</f>
        <v>0.24348466300352989</v>
      </c>
      <c r="FD8" s="271">
        <f t="shared" ref="FD8:FD16" si="142">IFERROR(FC8/SQRT($C8*ER8*(1-ER8)),"")</f>
        <v>7.4841271136347448E-2</v>
      </c>
      <c r="FF8" s="271"/>
      <c r="FG8" s="263">
        <f t="shared" ref="FG8:FG16" si="143">IFERROR(LOG10($B8),"")</f>
        <v>0.57978359661681012</v>
      </c>
      <c r="FH8" s="273">
        <f>IFERROR(EP21+EO21*FG8,"")</f>
        <v>-0.44472088784710806</v>
      </c>
      <c r="FI8" s="264">
        <f t="shared" ref="FI8:FI16" si="144">IFERROR(_xlfn.NORM.S.DIST(FH8,TRUE)*(1-$E$6)+$E$6,"")</f>
        <v>0.32826073618742624</v>
      </c>
      <c r="FJ8" s="264">
        <f t="shared" si="29"/>
        <v>0.36137941292060494</v>
      </c>
      <c r="FK8" s="264">
        <f t="shared" ref="FK8:FK16" si="145">IFERROR(FH8-FI8/FJ8+$F8/FJ8,"")</f>
        <v>-0.43068412491999153</v>
      </c>
      <c r="FL8" s="264">
        <f t="shared" ref="FL8:FL16" si="146">IFERROR(FJ8^2/((1-FI8)*(FI8+$E$6/(1-$E$6))),"")</f>
        <v>0.59225282768104381</v>
      </c>
      <c r="FM8" s="273">
        <f t="shared" ref="FM8:FM16" si="147">IFERROR($C8*FL8,"")</f>
        <v>28.428135728690101</v>
      </c>
      <c r="FN8" s="273">
        <f t="shared" si="30"/>
        <v>16.482166777890789</v>
      </c>
      <c r="FO8" s="273">
        <f t="shared" ref="FO8:FO16" si="148">IFERROR(FM8*FK8,"")</f>
        <v>-12.243546759417642</v>
      </c>
      <c r="FP8" s="271">
        <f t="shared" si="31"/>
        <v>0.44327033490824069</v>
      </c>
      <c r="FQ8" s="271">
        <f>IFERROR(FM8*(FK8-FK18)^2,"")</f>
        <v>7.4542325556410205</v>
      </c>
      <c r="FR8" s="271">
        <f>IFERROR(FM8*(FG8-FG18)*(FK8-FK18),"")</f>
        <v>1.8177569038303516</v>
      </c>
      <c r="FS8" s="271">
        <f t="shared" ref="FS8:FS16" si="149">IFERROR($C8*($F8-FI8)^2/(FI8*(1-FI8)),"")</f>
        <v>5.6012158653047242E-3</v>
      </c>
      <c r="FT8" s="289">
        <f t="shared" ref="FT8:FT16" si="150">IFERROR($D8-$C8*FI8,"")</f>
        <v>0.24348466300354055</v>
      </c>
      <c r="FU8" s="271">
        <f t="shared" ref="FU8:FU16" si="151">IFERROR(FT8/SQRT($C8*FI8*(1-FI8)),"")</f>
        <v>7.4841271136350737E-2</v>
      </c>
      <c r="FW8" s="271"/>
      <c r="FX8" s="263">
        <f t="shared" ref="FX8:FX16" si="152">IFERROR(LOG10($B8),"")</f>
        <v>0.57978359661681012</v>
      </c>
      <c r="FY8" s="273">
        <f>IFERROR(FG21+FF21*FX8,"")</f>
        <v>-0.44472088784710762</v>
      </c>
      <c r="FZ8" s="264">
        <f t="shared" ref="FZ8:FZ16" si="153">IFERROR(_xlfn.NORM.S.DIST(FY8,TRUE)*(1-$E$6)+$E$6,"")</f>
        <v>0.32826073618742646</v>
      </c>
      <c r="GA8" s="264">
        <f t="shared" si="32"/>
        <v>0.36137941292060505</v>
      </c>
      <c r="GB8" s="264">
        <f t="shared" ref="GB8:GB16" si="154">IFERROR(FY8-FZ8/GA8+$F8/GA8,"")</f>
        <v>-0.43068412491999186</v>
      </c>
      <c r="GC8" s="264">
        <f t="shared" ref="GC8:GC16" si="155">IFERROR(GA8^2/((1-FZ8)*(FZ8+$E$6/(1-$E$6))),"")</f>
        <v>0.59225282768104393</v>
      </c>
      <c r="GD8" s="273">
        <f t="shared" ref="GD8:GD16" si="156">IFERROR($C8*GC8,"")</f>
        <v>28.428135728690108</v>
      </c>
      <c r="GE8" s="273">
        <f t="shared" si="33"/>
        <v>16.482166777890793</v>
      </c>
      <c r="GF8" s="273">
        <f t="shared" ref="GF8:GF16" si="157">IFERROR(GD8*GB8,"")</f>
        <v>-12.243546759417654</v>
      </c>
      <c r="GG8" s="271">
        <f t="shared" si="34"/>
        <v>0.4432703349082408</v>
      </c>
      <c r="GH8" s="271">
        <f>IFERROR(GD8*(GB8-GB18)^2,"")</f>
        <v>7.4542325556410258</v>
      </c>
      <c r="GI8" s="271">
        <f>IFERROR(GD8*(FX8-FX18)*(GB8-GB18),"")</f>
        <v>1.8177569038303525</v>
      </c>
      <c r="GJ8" s="271">
        <f t="shared" ref="GJ8:GJ16" si="158">IFERROR($C8*($F8-FZ8)^2/(FZ8*(1-FZ8)),"")</f>
        <v>5.6012158653042324E-3</v>
      </c>
      <c r="GK8" s="289">
        <f t="shared" ref="GK8:GK16" si="159">IFERROR($D8-$C8*FZ8,"")</f>
        <v>0.24348466300352989</v>
      </c>
      <c r="GL8" s="271">
        <f t="shared" ref="GL8:GL16" si="160">IFERROR(GK8/SQRT($C8*FZ8*(1-FZ8)),"")</f>
        <v>7.4841271136347448E-2</v>
      </c>
      <c r="GN8" s="271"/>
      <c r="GO8" s="263">
        <f t="shared" ref="GO8:GO16" si="161">IFERROR(LOG10($B8),"")</f>
        <v>0.57978359661681012</v>
      </c>
      <c r="GP8" s="273">
        <f>IFERROR(FX21+FW21*GO8,"")</f>
        <v>-0.44472088784710806</v>
      </c>
      <c r="GQ8" s="264">
        <f t="shared" ref="GQ8:GQ16" si="162">IFERROR(_xlfn.NORM.S.DIST(GP8,TRUE)*(1-$E$6)+$E$6,"")</f>
        <v>0.32826073618742624</v>
      </c>
      <c r="GR8" s="264">
        <f t="shared" si="35"/>
        <v>0.36137941292060494</v>
      </c>
      <c r="GS8" s="264">
        <f t="shared" ref="GS8:GS16" si="163">IFERROR(GP8-GQ8/GR8+$F8/GR8,"")</f>
        <v>-0.43068412491999153</v>
      </c>
      <c r="GT8" s="264">
        <f t="shared" ref="GT8:GT16" si="164">IFERROR(GR8^2/((1-GQ8)*(GQ8+$E$6/(1-$E$6))),"")</f>
        <v>0.59225282768104381</v>
      </c>
      <c r="GU8" s="273">
        <f t="shared" ref="GU8:GU16" si="165">IFERROR($C8*GT8,"")</f>
        <v>28.428135728690101</v>
      </c>
      <c r="GV8" s="273">
        <f t="shared" si="36"/>
        <v>16.482166777890789</v>
      </c>
      <c r="GW8" s="273">
        <f t="shared" ref="GW8:GW16" si="166">IFERROR(GU8*GS8,"")</f>
        <v>-12.243546759417642</v>
      </c>
      <c r="GX8" s="271">
        <f t="shared" si="37"/>
        <v>0.44327033490824069</v>
      </c>
      <c r="GY8" s="271">
        <f>IFERROR(GU8*(GS8-GS18)^2,"")</f>
        <v>7.4542325556410205</v>
      </c>
      <c r="GZ8" s="271">
        <f>IFERROR(GU8*(GO8-GO18)*(GS8-GS18),"")</f>
        <v>1.8177569038303516</v>
      </c>
      <c r="HA8" s="271">
        <f t="shared" ref="HA8:HA16" si="167">IFERROR($C8*($F8-GQ8)^2/(GQ8*(1-GQ8)),"")</f>
        <v>5.6012158653047242E-3</v>
      </c>
      <c r="HB8" s="289">
        <f t="shared" ref="HB8:HB16" si="168">IFERROR($D8-$C8*GQ8,"")</f>
        <v>0.24348466300354055</v>
      </c>
      <c r="HC8" s="271">
        <f t="shared" ref="HC8:HC16" si="169">IFERROR(HB8/SQRT($C8*GQ8*(1-GQ8)),"")</f>
        <v>7.4841271136350737E-2</v>
      </c>
      <c r="HE8" s="271"/>
      <c r="HF8" s="263">
        <f t="shared" ref="HF8:HF16" si="170">IFERROR(LOG10($B8),"")</f>
        <v>0.57978359661681012</v>
      </c>
      <c r="HG8" s="273">
        <f>IFERROR(GO21+GN21*HF8,"")</f>
        <v>-0.44472088784710762</v>
      </c>
      <c r="HH8" s="264">
        <f t="shared" ref="HH8:HH16" si="171">IFERROR(_xlfn.NORM.S.DIST(HG8,TRUE)*(1-$E$6)+$E$6,"")</f>
        <v>0.32826073618742646</v>
      </c>
      <c r="HI8" s="264">
        <f t="shared" si="38"/>
        <v>0.36137941292060505</v>
      </c>
      <c r="HJ8" s="264">
        <f t="shared" ref="HJ8:HJ16" si="172">IFERROR(HG8-HH8/HI8+$F8/HI8,"")</f>
        <v>-0.43068412491999186</v>
      </c>
      <c r="HK8" s="264">
        <f t="shared" ref="HK8:HK16" si="173">IFERROR(HI8^2/((1-HH8)*(HH8+$E$6/(1-$E$6))),"")</f>
        <v>0.59225282768104393</v>
      </c>
      <c r="HL8" s="273">
        <f t="shared" ref="HL8:HL16" si="174">IFERROR($C8*HK8,"")</f>
        <v>28.428135728690108</v>
      </c>
      <c r="HM8" s="273">
        <f t="shared" si="39"/>
        <v>16.482166777890793</v>
      </c>
      <c r="HN8" s="273">
        <f t="shared" ref="HN8:HN16" si="175">IFERROR(HL8*HJ8,"")</f>
        <v>-12.243546759417654</v>
      </c>
      <c r="HO8" s="271">
        <f t="shared" si="40"/>
        <v>0.4432703349082408</v>
      </c>
      <c r="HP8" s="271">
        <f>IFERROR(HL8*(HJ8-HJ18)^2,"")</f>
        <v>7.4542325556410258</v>
      </c>
      <c r="HQ8" s="271">
        <f>IFERROR(HL8*(HF8-HF18)*(HJ8-HJ18),"")</f>
        <v>1.8177569038303525</v>
      </c>
      <c r="HR8" s="271">
        <f t="shared" ref="HR8:HR16" si="176">IFERROR($C8*($F8-HH8)^2/(HH8*(1-HH8)),"")</f>
        <v>5.6012158653042324E-3</v>
      </c>
      <c r="HS8" s="289">
        <f t="shared" ref="HS8:HS16" si="177">IFERROR($D8-$C8*HH8,"")</f>
        <v>0.24348466300352989</v>
      </c>
      <c r="HT8" s="271">
        <f t="shared" ref="HT8:HT16" si="178">IFERROR(HS8/SQRT($C8*HH8*(1-HH8)),"")</f>
        <v>7.4841271136347448E-2</v>
      </c>
      <c r="HV8" s="271"/>
      <c r="HW8" s="263">
        <f t="shared" ref="HW8:HW16" si="179">IFERROR(LOG10($B8),"")</f>
        <v>0.57978359661681012</v>
      </c>
      <c r="HX8" s="273">
        <f>IFERROR(HF21+HE21*HW8,"")</f>
        <v>-0.44472088784710806</v>
      </c>
      <c r="HY8" s="264">
        <f t="shared" ref="HY8:HY16" si="180">IFERROR(_xlfn.NORM.S.DIST(HX8,TRUE)*(1-$E$6)+$E$6,"")</f>
        <v>0.32826073618742624</v>
      </c>
      <c r="HZ8" s="264">
        <f t="shared" si="41"/>
        <v>0.36137941292060494</v>
      </c>
      <c r="IA8" s="264">
        <f t="shared" ref="IA8:IA16" si="181">IFERROR(HX8-HY8/HZ8+$F8/HZ8,"")</f>
        <v>-0.43068412491999153</v>
      </c>
      <c r="IB8" s="264">
        <f t="shared" ref="IB8:IB16" si="182">IFERROR(HZ8^2/((1-HY8)*(HY8+$E$6/(1-$E$6))),"")</f>
        <v>0.59225282768104381</v>
      </c>
      <c r="IC8" s="273">
        <f t="shared" ref="IC8:IC16" si="183">IFERROR($C8*IB8,"")</f>
        <v>28.428135728690101</v>
      </c>
      <c r="ID8" s="273">
        <f t="shared" si="42"/>
        <v>16.482166777890789</v>
      </c>
      <c r="IE8" s="273">
        <f t="shared" ref="IE8:IE16" si="184">IFERROR(IC8*IA8,"")</f>
        <v>-12.243546759417642</v>
      </c>
      <c r="IF8" s="271">
        <f t="shared" si="43"/>
        <v>0.44327033490824069</v>
      </c>
      <c r="IG8" s="271">
        <f>IFERROR(IC8*(IA8-IA18)^2,"")</f>
        <v>7.4542325556410205</v>
      </c>
      <c r="IH8" s="271">
        <f>IFERROR(IC8*(HW8-HW18)*(IA8-IA18),"")</f>
        <v>1.8177569038303516</v>
      </c>
      <c r="II8" s="271">
        <f t="shared" ref="II8:II16" si="185">IFERROR($C8*($F8-HY8)^2/(HY8*(1-HY8)),"")</f>
        <v>5.6012158653047242E-3</v>
      </c>
      <c r="IJ8" s="289">
        <f t="shared" ref="IJ8:IJ16" si="186">IFERROR($D8-$C8*HY8,"")</f>
        <v>0.24348466300354055</v>
      </c>
      <c r="IK8" s="271">
        <f t="shared" ref="IK8:IK16" si="187">IFERROR(IJ8/SQRT($C8*HY8*(1-HY8)),"")</f>
        <v>7.4841271136350737E-2</v>
      </c>
      <c r="IM8" s="271"/>
      <c r="IN8" s="263">
        <f t="shared" ref="IN8:IN16" si="188">IFERROR(LOG10($B8),"")</f>
        <v>0.57978359661681012</v>
      </c>
      <c r="IO8" s="273">
        <f>IFERROR(HW21+HV21*IN8,"")</f>
        <v>-0.44472088784710762</v>
      </c>
      <c r="IP8" s="264">
        <f t="shared" ref="IP8:IP16" si="189">IFERROR(_xlfn.NORM.S.DIST(IO8,TRUE)*(1-$E$6)+$E$6,"")</f>
        <v>0.32826073618742646</v>
      </c>
      <c r="IQ8" s="264">
        <f t="shared" si="44"/>
        <v>0.36137941292060505</v>
      </c>
      <c r="IR8" s="264">
        <f t="shared" ref="IR8:IR16" si="190">IFERROR(IO8-IP8/IQ8+$F8/IQ8,"")</f>
        <v>-0.43068412491999186</v>
      </c>
      <c r="IS8" s="264">
        <f t="shared" ref="IS8:IS16" si="191">IFERROR(IQ8^2/((1-IP8)*(IP8+$E$6/(1-$E$6))),"")</f>
        <v>0.59225282768104393</v>
      </c>
      <c r="IT8" s="273">
        <f t="shared" ref="IT8:IT16" si="192">IFERROR($C8*IS8,"")</f>
        <v>28.428135728690108</v>
      </c>
      <c r="IU8" s="273">
        <f t="shared" si="45"/>
        <v>16.482166777890793</v>
      </c>
      <c r="IV8" s="273">
        <f t="shared" ref="IV8:IV16" si="193">IFERROR(IT8*IR8,"")</f>
        <v>-12.243546759417654</v>
      </c>
      <c r="IW8" s="271">
        <f t="shared" si="46"/>
        <v>0.4432703349082408</v>
      </c>
      <c r="IX8" s="271">
        <f>IFERROR(IT8*(IR8-IR18)^2,"")</f>
        <v>7.4542325556410258</v>
      </c>
      <c r="IY8" s="271">
        <f>IFERROR(IT8*(IN8-IN18)*(IR8-IR18),"")</f>
        <v>1.8177569038303525</v>
      </c>
      <c r="IZ8" s="271">
        <f t="shared" ref="IZ8:IZ16" si="194">IFERROR($C8*($F8-IP8)^2/(IP8*(1-IP8)),"")</f>
        <v>5.6012158653042324E-3</v>
      </c>
      <c r="JA8" s="289">
        <f t="shared" ref="JA8:JA16" si="195">IFERROR($D8-$C8*IP8,"")</f>
        <v>0.24348466300352989</v>
      </c>
      <c r="JB8" s="271">
        <f t="shared" ref="JB8:JB16" si="196">IFERROR(JA8/SQRT($C8*IP8*(1-IP8)),"")</f>
        <v>7.4841271136347448E-2</v>
      </c>
      <c r="JD8" s="271"/>
      <c r="JE8" s="263">
        <f t="shared" ref="JE8:JE16" si="197">IFERROR(LOG10($B8),"")</f>
        <v>0.57978359661681012</v>
      </c>
      <c r="JF8" s="273">
        <f>IFERROR(IN21+IM21*JE8,"")</f>
        <v>-0.44472088784710806</v>
      </c>
      <c r="JG8" s="264">
        <f t="shared" ref="JG8:JG16" si="198">IFERROR(_xlfn.NORM.S.DIST(JF8,TRUE)*(1-$E$6)+$E$6,"")</f>
        <v>0.32826073618742624</v>
      </c>
      <c r="JH8" s="264">
        <f t="shared" si="47"/>
        <v>0.36137941292060494</v>
      </c>
      <c r="JI8" s="264">
        <f t="shared" ref="JI8:JI16" si="199">IFERROR(JF8-JG8/JH8+$F8/JH8,"")</f>
        <v>-0.43068412491999153</v>
      </c>
      <c r="JJ8" s="264">
        <f t="shared" ref="JJ8:JJ16" si="200">IFERROR(JH8^2/((1-JG8)*(JG8+$E$6/(1-$E$6))),"")</f>
        <v>0.59225282768104381</v>
      </c>
      <c r="JK8" s="273">
        <f t="shared" ref="JK8:JK16" si="201">IFERROR($C8*JJ8,"")</f>
        <v>28.428135728690101</v>
      </c>
      <c r="JL8" s="273">
        <f t="shared" si="48"/>
        <v>16.482166777890789</v>
      </c>
      <c r="JM8" s="273">
        <f t="shared" ref="JM8:JM16" si="202">IFERROR(JK8*JI8,"")</f>
        <v>-12.243546759417642</v>
      </c>
      <c r="JN8" s="271">
        <f t="shared" si="49"/>
        <v>0.44327033490824069</v>
      </c>
      <c r="JO8" s="271">
        <f>IFERROR(JK8*(JI8-JI18)^2,"")</f>
        <v>7.4542325556410205</v>
      </c>
      <c r="JP8" s="271">
        <f>IFERROR(JK8*(JE8-JE18)*(JI8-JI18),"")</f>
        <v>1.8177569038303516</v>
      </c>
      <c r="JQ8" s="271">
        <f t="shared" ref="JQ8:JQ16" si="203">IFERROR($C8*($F8-JG8)^2/(JG8*(1-JG8)),"")</f>
        <v>5.6012158653047242E-3</v>
      </c>
      <c r="JR8" s="289">
        <f t="shared" ref="JR8:JR16" si="204">IFERROR($D8-$C8*JG8,"")</f>
        <v>0.24348466300354055</v>
      </c>
      <c r="JS8" s="271">
        <f t="shared" ref="JS8:JS16" si="205">IFERROR(JR8/SQRT($C8*JG8*(1-JG8)),"")</f>
        <v>7.4841271136350737E-2</v>
      </c>
      <c r="JU8" s="271"/>
      <c r="JV8" s="263">
        <f t="shared" ref="JV8:JV16" si="206">IFERROR(LOG10($B8),"")</f>
        <v>0.57978359661681012</v>
      </c>
      <c r="JW8" s="273">
        <f>IFERROR(JE21+JD21*JV8,"")</f>
        <v>-0.44472088784710762</v>
      </c>
      <c r="JX8" s="264">
        <f t="shared" ref="JX8:JX16" si="207">IFERROR(_xlfn.NORM.S.DIST(JW8,TRUE)*(1-$E$6)+$E$6,"")</f>
        <v>0.32826073618742646</v>
      </c>
      <c r="JY8" s="264">
        <f t="shared" si="50"/>
        <v>0.36137941292060505</v>
      </c>
      <c r="JZ8" s="264">
        <f t="shared" ref="JZ8:JZ16" si="208">IFERROR(JW8-JX8/JY8+$F8/JY8,"")</f>
        <v>-0.43068412491999186</v>
      </c>
      <c r="KA8" s="264">
        <f t="shared" ref="KA8:KA16" si="209">IFERROR(JY8^2/((1-JX8)*(JX8+$E$6/(1-$E$6))),"")</f>
        <v>0.59225282768104393</v>
      </c>
      <c r="KB8" s="273">
        <f t="shared" ref="KB8:KB16" si="210">IFERROR($C8*KA8,"")</f>
        <v>28.428135728690108</v>
      </c>
      <c r="KC8" s="273">
        <f t="shared" si="51"/>
        <v>16.482166777890793</v>
      </c>
      <c r="KD8" s="273">
        <f t="shared" ref="KD8:KD16" si="211">IFERROR(KB8*JZ8,"")</f>
        <v>-12.243546759417654</v>
      </c>
      <c r="KE8" s="271">
        <f t="shared" si="52"/>
        <v>0.4432703349082408</v>
      </c>
      <c r="KF8" s="271">
        <f>IFERROR(KB8*(JZ8-JZ18)^2,"")</f>
        <v>7.4542325556410258</v>
      </c>
      <c r="KG8" s="271">
        <f>IFERROR(KB8*(JV8-JV18)*(JZ8-JZ18),"")</f>
        <v>1.8177569038303525</v>
      </c>
      <c r="KH8" s="271">
        <f t="shared" ref="KH8:KH16" si="212">IFERROR($C8*($F8-JX8)^2/(JX8*(1-JX8)),"")</f>
        <v>5.6012158653042324E-3</v>
      </c>
      <c r="KI8" s="289">
        <f t="shared" ref="KI8:KI16" si="213">IFERROR($D8-$C8*JX8,"")</f>
        <v>0.24348466300352989</v>
      </c>
      <c r="KJ8" s="271">
        <f t="shared" ref="KJ8:KJ16" si="214">IFERROR(KI8/SQRT($C8*JX8*(1-JX8)),"")</f>
        <v>7.4841271136347448E-2</v>
      </c>
      <c r="KL8" s="271"/>
      <c r="KM8" s="263">
        <f t="shared" ref="KM8:KM16" si="215">IFERROR(LOG10($B8),"")</f>
        <v>0.57978359661681012</v>
      </c>
      <c r="KN8" s="273">
        <f>IFERROR(JV21+JU21*KM8,"")</f>
        <v>-0.44472088784710806</v>
      </c>
      <c r="KO8" s="264">
        <f t="shared" ref="KO8:KO16" si="216">IFERROR(_xlfn.NORM.S.DIST(KN8,TRUE)*(1-$E$6)+$E$6,"")</f>
        <v>0.32826073618742624</v>
      </c>
      <c r="KP8" s="264">
        <f t="shared" si="53"/>
        <v>0.36137941292060494</v>
      </c>
      <c r="KQ8" s="264">
        <f t="shared" ref="KQ8:KQ16" si="217">IFERROR(KN8-KO8/KP8+$F8/KP8,"")</f>
        <v>-0.43068412491999153</v>
      </c>
      <c r="KR8" s="264">
        <f t="shared" ref="KR8:KR16" si="218">IFERROR(KP8^2/((1-KO8)*(KO8+$E$6/(1-$E$6))),"")</f>
        <v>0.59225282768104381</v>
      </c>
      <c r="KS8" s="273">
        <f t="shared" ref="KS8:KS16" si="219">IFERROR($C8*KR8,"")</f>
        <v>28.428135728690101</v>
      </c>
      <c r="KT8" s="273">
        <f t="shared" si="54"/>
        <v>16.482166777890789</v>
      </c>
      <c r="KU8" s="273">
        <f t="shared" ref="KU8:KU16" si="220">IFERROR(KS8*KQ8,"")</f>
        <v>-12.243546759417642</v>
      </c>
      <c r="KV8" s="271">
        <f t="shared" si="55"/>
        <v>0.44327033490824069</v>
      </c>
      <c r="KW8" s="271">
        <f>IFERROR(KS8*(KQ8-KQ18)^2,"")</f>
        <v>7.4542325556410205</v>
      </c>
      <c r="KX8" s="271">
        <f>IFERROR(KS8*(KM8-KM18)*(KQ8-KQ18),"")</f>
        <v>1.8177569038303516</v>
      </c>
      <c r="KY8" s="271">
        <f t="shared" ref="KY8:KY16" si="221">IFERROR($C8*($F8-KO8)^2/(KO8*(1-KO8)),"")</f>
        <v>5.6012158653047242E-3</v>
      </c>
      <c r="KZ8" s="289">
        <f t="shared" ref="KZ8:KZ16" si="222">IFERROR($D8-$C8*KO8,"")</f>
        <v>0.24348466300354055</v>
      </c>
      <c r="LA8" s="271">
        <f t="shared" ref="LA8:LA16" si="223">IFERROR(KZ8/SQRT($C8*KO8*(1-KO8)),"")</f>
        <v>7.4841271136350737E-2</v>
      </c>
      <c r="LC8" s="271"/>
      <c r="LD8" s="263">
        <f t="shared" ref="LD8:LD16" si="224">IFERROR(LOG10($B8),"")</f>
        <v>0.57978359661681012</v>
      </c>
      <c r="LE8" s="273">
        <f>IFERROR(KM21+KL21*LD8,"")</f>
        <v>-0.44472088784710762</v>
      </c>
      <c r="LF8" s="264">
        <f t="shared" ref="LF8:LF16" si="225">IFERROR(_xlfn.NORM.S.DIST(LE8,TRUE)*(1-$E$6)+$E$6,"")</f>
        <v>0.32826073618742646</v>
      </c>
      <c r="LG8" s="264">
        <f t="shared" si="56"/>
        <v>0.36137941292060505</v>
      </c>
      <c r="LH8" s="264">
        <f t="shared" ref="LH8:LH16" si="226">IFERROR(LE8-LF8/LG8+$F8/LG8,"")</f>
        <v>-0.43068412491999186</v>
      </c>
      <c r="LI8" s="264">
        <f t="shared" ref="LI8:LI16" si="227">IFERROR(LG8^2/((1-LF8)*(LF8+$E$6/(1-$E$6))),"")</f>
        <v>0.59225282768104393</v>
      </c>
      <c r="LJ8" s="273">
        <f t="shared" ref="LJ8:LJ16" si="228">IFERROR($C8*LI8,"")</f>
        <v>28.428135728690108</v>
      </c>
      <c r="LK8" s="273">
        <f t="shared" si="57"/>
        <v>16.482166777890793</v>
      </c>
      <c r="LL8" s="273">
        <f t="shared" ref="LL8:LL16" si="229">IFERROR(LJ8*LH8,"")</f>
        <v>-12.243546759417654</v>
      </c>
      <c r="LM8" s="271">
        <f t="shared" si="58"/>
        <v>0.4432703349082408</v>
      </c>
      <c r="LN8" s="271">
        <f>IFERROR(LJ8*(LH8-LH18)^2,"")</f>
        <v>7.4542325556410258</v>
      </c>
      <c r="LO8" s="271">
        <f>IFERROR(LJ8*(LD8-LD18)*(LH8-LH18),"")</f>
        <v>1.8177569038303525</v>
      </c>
      <c r="LP8" s="271">
        <f t="shared" ref="LP8:LP16" si="230">IFERROR($C8*($F8-LF8)^2/(LF8*(1-LF8)),"")</f>
        <v>5.6012158653042324E-3</v>
      </c>
      <c r="LQ8" s="289">
        <f t="shared" ref="LQ8:LQ16" si="231">IFERROR($D8-$C8*LF8,"")</f>
        <v>0.24348466300352989</v>
      </c>
      <c r="LR8" s="271">
        <f t="shared" ref="LR8:LR16" si="232">IFERROR(LQ8/SQRT($C8*LF8*(1-LF8)),"")</f>
        <v>7.4841271136347448E-2</v>
      </c>
      <c r="LT8" s="271"/>
      <c r="LU8" s="475">
        <f t="shared" ref="LU8:LU16" si="233">IFERROR(LOG10($B8),"")</f>
        <v>0.57978359661681012</v>
      </c>
      <c r="LV8" s="474">
        <f>IFERROR(LD21+LC21*LU8,"")</f>
        <v>-0.44472088784710806</v>
      </c>
      <c r="LW8" s="477">
        <f t="shared" ref="LW8:LW16" si="234">IFERROR(_xlfn.NORM.S.DIST(LV8,TRUE)*(1-$E$6)+$E$6,"")</f>
        <v>0.32826073618742624</v>
      </c>
      <c r="LX8" s="264">
        <f t="shared" si="59"/>
        <v>0.36137941292060494</v>
      </c>
      <c r="LY8" s="264">
        <f t="shared" ref="LY8:LY16" si="235">IFERROR(LV8-LW8/LX8+$F8/LX8,"")</f>
        <v>-0.43068412491999153</v>
      </c>
      <c r="LZ8" s="264">
        <f t="shared" ref="LZ8:LZ16" si="236">IFERROR(LX8^2/((1-LW8)*(LW8+$E$6/(1-$E$6))),"")</f>
        <v>0.59225282768104381</v>
      </c>
      <c r="MA8" s="273">
        <f t="shared" ref="MA8:MA16" si="237">IFERROR($C8*LZ8,"")</f>
        <v>28.428135728690101</v>
      </c>
      <c r="MB8" s="273">
        <f t="shared" si="60"/>
        <v>16.482166777890789</v>
      </c>
      <c r="MC8" s="273">
        <f t="shared" ref="MC8:MC16" si="238">IFERROR(MA8*LY8,"")</f>
        <v>-12.243546759417642</v>
      </c>
      <c r="MD8" s="271">
        <f t="shared" si="61"/>
        <v>0.44327033490824069</v>
      </c>
      <c r="ME8" s="271">
        <f>IFERROR(MA8*(LY8-LY18)^2,"")</f>
        <v>7.4542325556410205</v>
      </c>
      <c r="MF8" s="271">
        <f>IFERROR(MA8*(LU8-LU18)*(LY8-LY18),"")</f>
        <v>1.8177569038303516</v>
      </c>
      <c r="MG8" s="271">
        <f t="shared" ref="MG8:MG16" si="239">IFERROR($C8*($F8-LW8)^2/(LW8*(1-LW8)),"")</f>
        <v>5.6012158653047242E-3</v>
      </c>
      <c r="MH8" s="289">
        <f t="shared" ref="MH8:MH16" si="240">IFERROR($D8-$C8*LW8,"")</f>
        <v>0.24348466300354055</v>
      </c>
      <c r="MI8" s="476">
        <f t="shared" ref="MI8:MI16" si="241">IFERROR(MH8/SQRT($C8*LW8*(1-LW8)),"")</f>
        <v>7.4841271136350737E-2</v>
      </c>
    </row>
    <row r="9" spans="1:347" ht="14.1" customHeight="1" outlineLevel="1" x14ac:dyDescent="0.2">
      <c r="A9" s="14">
        <v>3</v>
      </c>
      <c r="B9" s="232">
        <v>5.0999999999999996</v>
      </c>
      <c r="C9" s="50">
        <v>46</v>
      </c>
      <c r="D9" s="233">
        <v>24</v>
      </c>
      <c r="E9" s="17">
        <f t="shared" si="0"/>
        <v>0.52173913043478259</v>
      </c>
      <c r="F9" s="34">
        <f>IFERROR((E9-E6)/(1-E6),"")</f>
        <v>0.52173913043478259</v>
      </c>
      <c r="G9" s="17">
        <f t="shared" si="1"/>
        <v>5.4518914848101077E-2</v>
      </c>
      <c r="H9" s="17"/>
      <c r="I9" s="34"/>
      <c r="J9" s="18">
        <f t="shared" si="62"/>
        <v>0.70757017609793638</v>
      </c>
      <c r="K9" s="17">
        <f>IFERROR(C21+B21*J9,"")</f>
        <v>8.8497400630920264E-2</v>
      </c>
      <c r="L9" s="37">
        <f t="shared" si="63"/>
        <v>0.53525932488459504</v>
      </c>
      <c r="M9" s="37">
        <f t="shared" si="2"/>
        <v>0.39738311908493912</v>
      </c>
      <c r="N9" s="37">
        <f t="shared" si="64"/>
        <v>5.4474328687286633E-2</v>
      </c>
      <c r="O9" s="37">
        <f t="shared" si="65"/>
        <v>0.63481020830130996</v>
      </c>
      <c r="P9" s="17">
        <f t="shared" si="66"/>
        <v>29.201269581860259</v>
      </c>
      <c r="Q9" s="17">
        <f t="shared" si="3"/>
        <v>20.661947460320178</v>
      </c>
      <c r="R9" s="17">
        <f t="shared" si="67"/>
        <v>1.5907195572883208</v>
      </c>
      <c r="S9" s="34">
        <f t="shared" si="4"/>
        <v>1.3686884484689454E-4</v>
      </c>
      <c r="T9" s="34">
        <f>IFERROR(P9*(N9-N18)^2,"")</f>
        <v>2.6424823575583237E-2</v>
      </c>
      <c r="U9" s="34">
        <f>IFERROR(P9*(J9-J18)*(N9-N18),"")</f>
        <v>-1.9017715630624682E-3</v>
      </c>
      <c r="V9" s="34">
        <f t="shared" si="68"/>
        <v>3.3802496824008252E-2</v>
      </c>
      <c r="W9" s="39">
        <f t="shared" si="69"/>
        <v>-0.62192894469137272</v>
      </c>
      <c r="X9" s="34">
        <f t="shared" si="70"/>
        <v>-0.18385455344920956</v>
      </c>
      <c r="Y9" s="44"/>
      <c r="Z9" s="271"/>
      <c r="AA9" s="263">
        <f t="shared" si="71"/>
        <v>0.70757017609793638</v>
      </c>
      <c r="AB9" s="273">
        <f>IFERROR(J21+I21*AA9,"")</f>
        <v>9.3678198781371513E-2</v>
      </c>
      <c r="AC9" s="264">
        <f t="shared" si="72"/>
        <v>0.53731760552061902</v>
      </c>
      <c r="AD9" s="264">
        <f t="shared" si="5"/>
        <v>0.39719563524997581</v>
      </c>
      <c r="AE9" s="264">
        <f t="shared" si="73"/>
        <v>5.4457034943475646E-2</v>
      </c>
      <c r="AF9" s="264">
        <f t="shared" si="74"/>
        <v>0.63459243368487628</v>
      </c>
      <c r="AG9" s="273">
        <f t="shared" si="75"/>
        <v>29.191251949504309</v>
      </c>
      <c r="AH9" s="273">
        <f t="shared" si="6"/>
        <v>20.654859282429992</v>
      </c>
      <c r="AI9" s="273">
        <f t="shared" si="76"/>
        <v>1.5896690274579577</v>
      </c>
      <c r="AJ9" s="271">
        <f t="shared" si="7"/>
        <v>2.485594664139986E-4</v>
      </c>
      <c r="AK9" s="271">
        <f>IFERROR(AG9*(AE9-AE18)^2,"")</f>
        <v>2.115065200580276E-2</v>
      </c>
      <c r="AL9" s="271">
        <f>IFERROR(AG9*(AA9-AA18)*(AE9-AE18),"")</f>
        <v>-2.2928573389704174E-3</v>
      </c>
      <c r="AM9" s="271">
        <f t="shared" si="77"/>
        <v>4.4904893906342752E-2</v>
      </c>
      <c r="AN9" s="289">
        <f t="shared" si="78"/>
        <v>-0.71660985394847643</v>
      </c>
      <c r="AO9" s="271">
        <f t="shared" si="79"/>
        <v>-0.21190774857551303</v>
      </c>
      <c r="AP9" s="44"/>
      <c r="AQ9" s="271"/>
      <c r="AR9" s="263">
        <f t="shared" si="80"/>
        <v>0.70757017609793638</v>
      </c>
      <c r="AS9" s="273">
        <f>IFERROR(AA21+Z21*AR9,"")</f>
        <v>9.366878391225919E-2</v>
      </c>
      <c r="AT9" s="264">
        <f t="shared" si="81"/>
        <v>0.53731386597405206</v>
      </c>
      <c r="AU9" s="264">
        <f t="shared" si="8"/>
        <v>0.39719598554635877</v>
      </c>
      <c r="AV9" s="264">
        <f t="shared" si="82"/>
        <v>5.4457069529381341E-2</v>
      </c>
      <c r="AW9" s="264">
        <f t="shared" si="83"/>
        <v>0.63459284061304144</v>
      </c>
      <c r="AX9" s="273">
        <f t="shared" si="84"/>
        <v>29.191270668199905</v>
      </c>
      <c r="AY9" s="273">
        <f t="shared" si="9"/>
        <v>20.654872527220732</v>
      </c>
      <c r="AZ9" s="273">
        <f t="shared" si="85"/>
        <v>1.5896710564291523</v>
      </c>
      <c r="BA9" s="271">
        <f t="shared" si="10"/>
        <v>2.4820571137128473E-4</v>
      </c>
      <c r="BB9" s="271">
        <f>IFERROR(AX9*(AV9-AV18)^2,"")</f>
        <v>2.1164885269937792E-2</v>
      </c>
      <c r="BC9" s="271">
        <f>IFERROR(AX9*(AR9-AR18)*(AV9-AV18),"")</f>
        <v>-2.2919959433900699E-3</v>
      </c>
      <c r="BD9" s="271">
        <f t="shared" si="86"/>
        <v>4.4883287650755999E-2</v>
      </c>
      <c r="BE9" s="289">
        <f t="shared" si="87"/>
        <v>-0.71643783480639556</v>
      </c>
      <c r="BF9" s="271">
        <f t="shared" si="88"/>
        <v>-0.21185676210769386</v>
      </c>
      <c r="BH9" s="271"/>
      <c r="BI9" s="263">
        <f t="shared" si="89"/>
        <v>0.70757017609793638</v>
      </c>
      <c r="BJ9" s="273">
        <f>IFERROR(AR21+AQ21*BI9,"")</f>
        <v>9.3669117585773343E-2</v>
      </c>
      <c r="BK9" s="264">
        <f t="shared" si="90"/>
        <v>0.53731399850783035</v>
      </c>
      <c r="BL9" s="264">
        <f t="shared" si="11"/>
        <v>0.39719597313205884</v>
      </c>
      <c r="BM9" s="264">
        <f t="shared" si="91"/>
        <v>5.4457068303819689E-2</v>
      </c>
      <c r="BN9" s="264">
        <f t="shared" si="92"/>
        <v>0.63459282619174662</v>
      </c>
      <c r="BO9" s="273">
        <f t="shared" si="93"/>
        <v>29.191270004820346</v>
      </c>
      <c r="BP9" s="273">
        <f t="shared" si="12"/>
        <v>20.654872057833142</v>
      </c>
      <c r="BQ9" s="273">
        <f t="shared" si="94"/>
        <v>1.5896709845277446</v>
      </c>
      <c r="BR9" s="271">
        <f t="shared" si="13"/>
        <v>2.4821427920911158E-4</v>
      </c>
      <c r="BS9" s="271">
        <f>IFERROR(BO9*(BM9-BM18)^2,"")</f>
        <v>2.1164548091994043E-2</v>
      </c>
      <c r="BT9" s="271">
        <f>IFERROR(BO9*(BI9-BI18)*(BM9-BM18),"")</f>
        <v>-2.2920172445775534E-3</v>
      </c>
      <c r="BU9" s="271">
        <f t="shared" si="95"/>
        <v>4.4884053311628203E-2</v>
      </c>
      <c r="BV9" s="289">
        <f t="shared" si="96"/>
        <v>-0.71644393136019602</v>
      </c>
      <c r="BW9" s="271">
        <f t="shared" si="97"/>
        <v>-0.21185856912484829</v>
      </c>
      <c r="BY9" s="271"/>
      <c r="BZ9" s="263">
        <f t="shared" si="98"/>
        <v>0.70757017609793638</v>
      </c>
      <c r="CA9" s="273">
        <f>IFERROR(BI21+BH21*BZ9,"")</f>
        <v>9.366911425091029E-2</v>
      </c>
      <c r="CB9" s="264">
        <f t="shared" si="99"/>
        <v>0.53731399718323614</v>
      </c>
      <c r="CC9" s="264">
        <f t="shared" si="14"/>
        <v>0.39719597325613237</v>
      </c>
      <c r="CD9" s="264">
        <f t="shared" si="100"/>
        <v>5.445706831606878E-2</v>
      </c>
      <c r="CE9" s="264">
        <f t="shared" si="101"/>
        <v>0.63459282633587877</v>
      </c>
      <c r="CF9" s="273">
        <f t="shared" si="102"/>
        <v>29.191270011450424</v>
      </c>
      <c r="CG9" s="273">
        <f t="shared" si="15"/>
        <v>20.654872062524387</v>
      </c>
      <c r="CH9" s="273">
        <f t="shared" si="103"/>
        <v>1.5896709852463655</v>
      </c>
      <c r="CI9" s="271">
        <f t="shared" si="16"/>
        <v>2.482141869599039E-4</v>
      </c>
      <c r="CJ9" s="271">
        <f>IFERROR(CF9*(CD9-CD18)^2,"")</f>
        <v>2.1164551741128877E-2</v>
      </c>
      <c r="CK9" s="271">
        <f>IFERROR(CF9*(BZ9-BZ18)*(CD9-CD18),"")</f>
        <v>-2.2920170162533961E-3</v>
      </c>
      <c r="CL9" s="271">
        <f t="shared" si="104"/>
        <v>4.4884045659282668E-2</v>
      </c>
      <c r="CM9" s="289">
        <f t="shared" si="105"/>
        <v>-0.71644387042886137</v>
      </c>
      <c r="CN9" s="271">
        <f t="shared" si="106"/>
        <v>-0.21185855106481419</v>
      </c>
      <c r="CP9" s="271"/>
      <c r="CQ9" s="263">
        <f t="shared" si="107"/>
        <v>0.70757017609793638</v>
      </c>
      <c r="CR9" s="273">
        <f>IFERROR(BZ21+BY21*CQ9,"")</f>
        <v>9.366911429838165E-2</v>
      </c>
      <c r="CS9" s="264">
        <f t="shared" si="108"/>
        <v>0.5373139972020915</v>
      </c>
      <c r="CT9" s="264">
        <f t="shared" si="17"/>
        <v>0.39719597325436617</v>
      </c>
      <c r="CU9" s="264">
        <f t="shared" si="109"/>
        <v>5.4457068315894697E-2</v>
      </c>
      <c r="CV9" s="264">
        <f t="shared" si="110"/>
        <v>0.63459282633382685</v>
      </c>
      <c r="CW9" s="273">
        <f t="shared" si="111"/>
        <v>29.191270011356035</v>
      </c>
      <c r="CX9" s="273">
        <f t="shared" si="18"/>
        <v>20.654872062457599</v>
      </c>
      <c r="CY9" s="273">
        <f t="shared" si="112"/>
        <v>1.5896709852361437</v>
      </c>
      <c r="CZ9" s="271">
        <f t="shared" si="19"/>
        <v>2.4821418823373298E-4</v>
      </c>
      <c r="DA9" s="271">
        <f>IFERROR(CW9*(CU9-CU18)^2,"")</f>
        <v>2.1164551690842286E-2</v>
      </c>
      <c r="DB9" s="271">
        <f>IFERROR(CW9*(CQ9-CQ18)*(CU9-CU18),"")</f>
        <v>-2.2920170194117881E-3</v>
      </c>
      <c r="DC9" s="271">
        <f t="shared" si="113"/>
        <v>4.4884045768212436E-2</v>
      </c>
      <c r="DD9" s="289">
        <f t="shared" si="114"/>
        <v>-0.71644387129621023</v>
      </c>
      <c r="DE9" s="271">
        <f t="shared" si="115"/>
        <v>-0.21185855132189618</v>
      </c>
      <c r="DG9" s="271"/>
      <c r="DH9" s="263">
        <f t="shared" si="116"/>
        <v>0.70757017609793638</v>
      </c>
      <c r="DI9" s="273">
        <f>IFERROR(CQ21+CP21*DH9,"")</f>
        <v>9.366911429778968E-2</v>
      </c>
      <c r="DJ9" s="264">
        <f t="shared" si="117"/>
        <v>0.53731399720185635</v>
      </c>
      <c r="DK9" s="264">
        <f t="shared" si="20"/>
        <v>0.39719597325438827</v>
      </c>
      <c r="DL9" s="264">
        <f t="shared" si="118"/>
        <v>5.4457068315896917E-2</v>
      </c>
      <c r="DM9" s="264">
        <f t="shared" si="119"/>
        <v>0.63459282633385272</v>
      </c>
      <c r="DN9" s="273">
        <f t="shared" si="120"/>
        <v>29.191270011357226</v>
      </c>
      <c r="DO9" s="273">
        <f t="shared" si="21"/>
        <v>20.654872062458441</v>
      </c>
      <c r="DP9" s="273">
        <f t="shared" si="121"/>
        <v>1.5896709852362734</v>
      </c>
      <c r="DQ9" s="271">
        <f t="shared" si="22"/>
        <v>2.4821418821773412E-4</v>
      </c>
      <c r="DR9" s="271">
        <f>IFERROR(DN9*(DL9-DL18)^2,"")</f>
        <v>2.1164551691476501E-2</v>
      </c>
      <c r="DS9" s="271">
        <f>IFERROR(DN9*(DH9-DH18)*(DL9-DL18),"")</f>
        <v>-2.2920170193722624E-3</v>
      </c>
      <c r="DT9" s="271">
        <f t="shared" si="122"/>
        <v>4.4884045766853974E-2</v>
      </c>
      <c r="DU9" s="289">
        <f t="shared" si="123"/>
        <v>-0.71644387128539222</v>
      </c>
      <c r="DV9" s="271">
        <f t="shared" si="124"/>
        <v>-0.21185855131868975</v>
      </c>
      <c r="DX9" s="271"/>
      <c r="DY9" s="263">
        <f t="shared" si="125"/>
        <v>0.70757017609793638</v>
      </c>
      <c r="DZ9" s="273">
        <f>IFERROR(DH21+DG21*DY9,"")</f>
        <v>9.3669114297798561E-2</v>
      </c>
      <c r="EA9" s="264">
        <f t="shared" si="126"/>
        <v>0.53731399720185991</v>
      </c>
      <c r="EB9" s="264">
        <f t="shared" si="23"/>
        <v>0.39719597325438788</v>
      </c>
      <c r="EC9" s="264">
        <f t="shared" si="127"/>
        <v>5.4457068315896695E-2</v>
      </c>
      <c r="ED9" s="264">
        <f t="shared" si="128"/>
        <v>0.63459282633385228</v>
      </c>
      <c r="EE9" s="273">
        <f t="shared" si="129"/>
        <v>29.191270011357204</v>
      </c>
      <c r="EF9" s="273">
        <f t="shared" si="24"/>
        <v>20.654872062458427</v>
      </c>
      <c r="EG9" s="273">
        <f t="shared" si="130"/>
        <v>1.5896709852362658</v>
      </c>
      <c r="EH9" s="271">
        <f t="shared" si="25"/>
        <v>2.4821418821794185E-4</v>
      </c>
      <c r="EI9" s="271">
        <f>IFERROR(EE9*(EC9-EC18)^2,"")</f>
        <v>2.1164551691467495E-2</v>
      </c>
      <c r="EJ9" s="271">
        <f>IFERROR(EE9*(DY9-DY18)*(EC9-EC18),"")</f>
        <v>-2.2920170193727342E-3</v>
      </c>
      <c r="EK9" s="271">
        <f t="shared" si="131"/>
        <v>4.4884045766874499E-2</v>
      </c>
      <c r="EL9" s="289">
        <f t="shared" si="132"/>
        <v>-0.71644387128555564</v>
      </c>
      <c r="EM9" s="271">
        <f t="shared" si="133"/>
        <v>-0.21185855131873818</v>
      </c>
      <c r="EO9" s="271"/>
      <c r="EP9" s="263">
        <f t="shared" si="134"/>
        <v>0.70757017609793638</v>
      </c>
      <c r="EQ9" s="273">
        <f>IFERROR(DY21+DX21*EP9,"")</f>
        <v>9.3669114297797673E-2</v>
      </c>
      <c r="ER9" s="264">
        <f t="shared" si="135"/>
        <v>0.53731399720185957</v>
      </c>
      <c r="ES9" s="264">
        <f t="shared" si="26"/>
        <v>0.39719597325438794</v>
      </c>
      <c r="ET9" s="264">
        <f t="shared" si="136"/>
        <v>5.4457068315896695E-2</v>
      </c>
      <c r="EU9" s="264">
        <f t="shared" si="137"/>
        <v>0.63459282633385228</v>
      </c>
      <c r="EV9" s="273">
        <f t="shared" si="138"/>
        <v>29.191270011357204</v>
      </c>
      <c r="EW9" s="273">
        <f t="shared" si="27"/>
        <v>20.654872062458427</v>
      </c>
      <c r="EX9" s="273">
        <f t="shared" si="139"/>
        <v>1.5896709852362658</v>
      </c>
      <c r="EY9" s="271">
        <f t="shared" si="28"/>
        <v>2.4821418821792293E-4</v>
      </c>
      <c r="EZ9" s="271">
        <f>IFERROR(EV9*(ET9-ET18)^2,"")</f>
        <v>2.1164551691468171E-2</v>
      </c>
      <c r="FA9" s="271">
        <f>IFERROR(EV9*(EP9-EP18)*(ET9-ET18),"")</f>
        <v>-2.2920170193726835E-3</v>
      </c>
      <c r="FB9" s="271">
        <f t="shared" si="140"/>
        <v>4.4884045766872577E-2</v>
      </c>
      <c r="FC9" s="289">
        <f t="shared" si="141"/>
        <v>-0.71644387128554143</v>
      </c>
      <c r="FD9" s="271">
        <f t="shared" si="142"/>
        <v>-0.21185855131873393</v>
      </c>
      <c r="FF9" s="271"/>
      <c r="FG9" s="263">
        <f t="shared" si="143"/>
        <v>0.70757017609793638</v>
      </c>
      <c r="FH9" s="273">
        <f>IFERROR(EP21+EO21*FG9,"")</f>
        <v>9.3669114297797673E-2</v>
      </c>
      <c r="FI9" s="264">
        <f t="shared" si="144"/>
        <v>0.53731399720185957</v>
      </c>
      <c r="FJ9" s="264">
        <f t="shared" si="29"/>
        <v>0.39719597325438794</v>
      </c>
      <c r="FK9" s="264">
        <f t="shared" si="145"/>
        <v>5.4457068315896695E-2</v>
      </c>
      <c r="FL9" s="264">
        <f t="shared" si="146"/>
        <v>0.63459282633385228</v>
      </c>
      <c r="FM9" s="273">
        <f t="shared" si="147"/>
        <v>29.191270011357204</v>
      </c>
      <c r="FN9" s="273">
        <f t="shared" si="30"/>
        <v>20.654872062458427</v>
      </c>
      <c r="FO9" s="273">
        <f t="shared" si="148"/>
        <v>1.5896709852362658</v>
      </c>
      <c r="FP9" s="271">
        <f t="shared" si="31"/>
        <v>2.4821418821790406E-4</v>
      </c>
      <c r="FQ9" s="271">
        <f>IFERROR(FM9*(FK9-FK18)^2,"")</f>
        <v>2.1164551691468539E-2</v>
      </c>
      <c r="FR9" s="271">
        <f>IFERROR(FM9*(FG9-FG18)*(FK9-FK18),"")</f>
        <v>-2.2920170193726163E-3</v>
      </c>
      <c r="FS9" s="271">
        <f t="shared" si="149"/>
        <v>4.4884045766872577E-2</v>
      </c>
      <c r="FT9" s="289">
        <f t="shared" si="150"/>
        <v>-0.71644387128554143</v>
      </c>
      <c r="FU9" s="271">
        <f t="shared" si="151"/>
        <v>-0.21185855131873393</v>
      </c>
      <c r="FW9" s="271"/>
      <c r="FX9" s="263">
        <f t="shared" si="152"/>
        <v>0.70757017609793638</v>
      </c>
      <c r="FY9" s="273">
        <f>IFERROR(FG21+FF21*FX9,"")</f>
        <v>9.3669114297797673E-2</v>
      </c>
      <c r="FZ9" s="264">
        <f t="shared" si="153"/>
        <v>0.53731399720185957</v>
      </c>
      <c r="GA9" s="264">
        <f t="shared" si="32"/>
        <v>0.39719597325438794</v>
      </c>
      <c r="GB9" s="264">
        <f t="shared" si="154"/>
        <v>5.4457068315896695E-2</v>
      </c>
      <c r="GC9" s="264">
        <f t="shared" si="155"/>
        <v>0.63459282633385228</v>
      </c>
      <c r="GD9" s="273">
        <f t="shared" si="156"/>
        <v>29.191270011357204</v>
      </c>
      <c r="GE9" s="273">
        <f t="shared" si="33"/>
        <v>20.654872062458427</v>
      </c>
      <c r="GF9" s="273">
        <f t="shared" si="157"/>
        <v>1.5896709852362658</v>
      </c>
      <c r="GG9" s="271">
        <f t="shared" si="34"/>
        <v>2.4821418821790406E-4</v>
      </c>
      <c r="GH9" s="271">
        <f>IFERROR(GD9*(GB9-GB18)^2,"")</f>
        <v>2.1164551691468258E-2</v>
      </c>
      <c r="GI9" s="271">
        <f>IFERROR(GD9*(FX9-FX18)*(GB9-GB18),"")</f>
        <v>-2.2920170193726011E-3</v>
      </c>
      <c r="GJ9" s="271">
        <f t="shared" si="158"/>
        <v>4.4884045766872577E-2</v>
      </c>
      <c r="GK9" s="289">
        <f t="shared" si="159"/>
        <v>-0.71644387128554143</v>
      </c>
      <c r="GL9" s="271">
        <f t="shared" si="160"/>
        <v>-0.21185855131873393</v>
      </c>
      <c r="GN9" s="271"/>
      <c r="GO9" s="263">
        <f t="shared" si="161"/>
        <v>0.70757017609793638</v>
      </c>
      <c r="GP9" s="273">
        <f>IFERROR(FX21+FW21*GO9,"")</f>
        <v>9.3669114297797673E-2</v>
      </c>
      <c r="GQ9" s="264">
        <f t="shared" si="162"/>
        <v>0.53731399720185957</v>
      </c>
      <c r="GR9" s="264">
        <f t="shared" si="35"/>
        <v>0.39719597325438794</v>
      </c>
      <c r="GS9" s="264">
        <f t="shared" si="163"/>
        <v>5.4457068315896695E-2</v>
      </c>
      <c r="GT9" s="264">
        <f t="shared" si="164"/>
        <v>0.63459282633385228</v>
      </c>
      <c r="GU9" s="273">
        <f t="shared" si="165"/>
        <v>29.191270011357204</v>
      </c>
      <c r="GV9" s="273">
        <f t="shared" si="36"/>
        <v>20.654872062458427</v>
      </c>
      <c r="GW9" s="273">
        <f t="shared" si="166"/>
        <v>1.5896709852362658</v>
      </c>
      <c r="GX9" s="271">
        <f t="shared" si="37"/>
        <v>2.4821418821790406E-4</v>
      </c>
      <c r="GY9" s="271">
        <f>IFERROR(GU9*(GS9-GS18)^2,"")</f>
        <v>2.1164551691468539E-2</v>
      </c>
      <c r="GZ9" s="271">
        <f>IFERROR(GU9*(GO9-GO18)*(GS9-GS18),"")</f>
        <v>-2.2920170193726163E-3</v>
      </c>
      <c r="HA9" s="271">
        <f t="shared" si="167"/>
        <v>4.4884045766872577E-2</v>
      </c>
      <c r="HB9" s="289">
        <f t="shared" si="168"/>
        <v>-0.71644387128554143</v>
      </c>
      <c r="HC9" s="271">
        <f t="shared" si="169"/>
        <v>-0.21185855131873393</v>
      </c>
      <c r="HE9" s="271"/>
      <c r="HF9" s="263">
        <f t="shared" si="170"/>
        <v>0.70757017609793638</v>
      </c>
      <c r="HG9" s="273">
        <f>IFERROR(GO21+GN21*HF9,"")</f>
        <v>9.3669114297797673E-2</v>
      </c>
      <c r="HH9" s="264">
        <f t="shared" si="171"/>
        <v>0.53731399720185957</v>
      </c>
      <c r="HI9" s="264">
        <f t="shared" si="38"/>
        <v>0.39719597325438794</v>
      </c>
      <c r="HJ9" s="264">
        <f t="shared" si="172"/>
        <v>5.4457068315896695E-2</v>
      </c>
      <c r="HK9" s="264">
        <f t="shared" si="173"/>
        <v>0.63459282633385228</v>
      </c>
      <c r="HL9" s="273">
        <f t="shared" si="174"/>
        <v>29.191270011357204</v>
      </c>
      <c r="HM9" s="273">
        <f t="shared" si="39"/>
        <v>20.654872062458427</v>
      </c>
      <c r="HN9" s="273">
        <f t="shared" si="175"/>
        <v>1.5896709852362658</v>
      </c>
      <c r="HO9" s="271">
        <f t="shared" si="40"/>
        <v>2.4821418821790406E-4</v>
      </c>
      <c r="HP9" s="271">
        <f>IFERROR(HL9*(HJ9-HJ18)^2,"")</f>
        <v>2.1164551691468258E-2</v>
      </c>
      <c r="HQ9" s="271">
        <f>IFERROR(HL9*(HF9-HF18)*(HJ9-HJ18),"")</f>
        <v>-2.2920170193726011E-3</v>
      </c>
      <c r="HR9" s="271">
        <f t="shared" si="176"/>
        <v>4.4884045766872577E-2</v>
      </c>
      <c r="HS9" s="289">
        <f t="shared" si="177"/>
        <v>-0.71644387128554143</v>
      </c>
      <c r="HT9" s="271">
        <f t="shared" si="178"/>
        <v>-0.21185855131873393</v>
      </c>
      <c r="HV9" s="271"/>
      <c r="HW9" s="263">
        <f t="shared" si="179"/>
        <v>0.70757017609793638</v>
      </c>
      <c r="HX9" s="273">
        <f>IFERROR(HF21+HE21*HW9,"")</f>
        <v>9.3669114297797673E-2</v>
      </c>
      <c r="HY9" s="264">
        <f t="shared" si="180"/>
        <v>0.53731399720185957</v>
      </c>
      <c r="HZ9" s="264">
        <f t="shared" si="41"/>
        <v>0.39719597325438794</v>
      </c>
      <c r="IA9" s="264">
        <f t="shared" si="181"/>
        <v>5.4457068315896695E-2</v>
      </c>
      <c r="IB9" s="264">
        <f t="shared" si="182"/>
        <v>0.63459282633385228</v>
      </c>
      <c r="IC9" s="273">
        <f t="shared" si="183"/>
        <v>29.191270011357204</v>
      </c>
      <c r="ID9" s="273">
        <f t="shared" si="42"/>
        <v>20.654872062458427</v>
      </c>
      <c r="IE9" s="273">
        <f t="shared" si="184"/>
        <v>1.5896709852362658</v>
      </c>
      <c r="IF9" s="271">
        <f t="shared" si="43"/>
        <v>2.4821418821790406E-4</v>
      </c>
      <c r="IG9" s="271">
        <f>IFERROR(IC9*(IA9-IA18)^2,"")</f>
        <v>2.1164551691468539E-2</v>
      </c>
      <c r="IH9" s="271">
        <f>IFERROR(IC9*(HW9-HW18)*(IA9-IA18),"")</f>
        <v>-2.2920170193726163E-3</v>
      </c>
      <c r="II9" s="271">
        <f t="shared" si="185"/>
        <v>4.4884045766872577E-2</v>
      </c>
      <c r="IJ9" s="289">
        <f t="shared" si="186"/>
        <v>-0.71644387128554143</v>
      </c>
      <c r="IK9" s="271">
        <f t="shared" si="187"/>
        <v>-0.21185855131873393</v>
      </c>
      <c r="IM9" s="271"/>
      <c r="IN9" s="263">
        <f t="shared" si="188"/>
        <v>0.70757017609793638</v>
      </c>
      <c r="IO9" s="273">
        <f>IFERROR(HW21+HV21*IN9,"")</f>
        <v>9.3669114297797673E-2</v>
      </c>
      <c r="IP9" s="264">
        <f t="shared" si="189"/>
        <v>0.53731399720185957</v>
      </c>
      <c r="IQ9" s="264">
        <f t="shared" si="44"/>
        <v>0.39719597325438794</v>
      </c>
      <c r="IR9" s="264">
        <f t="shared" si="190"/>
        <v>5.4457068315896695E-2</v>
      </c>
      <c r="IS9" s="264">
        <f t="shared" si="191"/>
        <v>0.63459282633385228</v>
      </c>
      <c r="IT9" s="273">
        <f t="shared" si="192"/>
        <v>29.191270011357204</v>
      </c>
      <c r="IU9" s="273">
        <f t="shared" si="45"/>
        <v>20.654872062458427</v>
      </c>
      <c r="IV9" s="273">
        <f t="shared" si="193"/>
        <v>1.5896709852362658</v>
      </c>
      <c r="IW9" s="271">
        <f t="shared" si="46"/>
        <v>2.4821418821790406E-4</v>
      </c>
      <c r="IX9" s="271">
        <f>IFERROR(IT9*(IR9-IR18)^2,"")</f>
        <v>2.1164551691468258E-2</v>
      </c>
      <c r="IY9" s="271">
        <f>IFERROR(IT9*(IN9-IN18)*(IR9-IR18),"")</f>
        <v>-2.2920170193726011E-3</v>
      </c>
      <c r="IZ9" s="271">
        <f t="shared" si="194"/>
        <v>4.4884045766872577E-2</v>
      </c>
      <c r="JA9" s="289">
        <f t="shared" si="195"/>
        <v>-0.71644387128554143</v>
      </c>
      <c r="JB9" s="271">
        <f t="shared" si="196"/>
        <v>-0.21185855131873393</v>
      </c>
      <c r="JD9" s="271"/>
      <c r="JE9" s="263">
        <f t="shared" si="197"/>
        <v>0.70757017609793638</v>
      </c>
      <c r="JF9" s="273">
        <f>IFERROR(IN21+IM21*JE9,"")</f>
        <v>9.3669114297797673E-2</v>
      </c>
      <c r="JG9" s="264">
        <f t="shared" si="198"/>
        <v>0.53731399720185957</v>
      </c>
      <c r="JH9" s="264">
        <f t="shared" si="47"/>
        <v>0.39719597325438794</v>
      </c>
      <c r="JI9" s="264">
        <f t="shared" si="199"/>
        <v>5.4457068315896695E-2</v>
      </c>
      <c r="JJ9" s="264">
        <f t="shared" si="200"/>
        <v>0.63459282633385228</v>
      </c>
      <c r="JK9" s="273">
        <f t="shared" si="201"/>
        <v>29.191270011357204</v>
      </c>
      <c r="JL9" s="273">
        <f t="shared" si="48"/>
        <v>20.654872062458427</v>
      </c>
      <c r="JM9" s="273">
        <f t="shared" si="202"/>
        <v>1.5896709852362658</v>
      </c>
      <c r="JN9" s="271">
        <f t="shared" si="49"/>
        <v>2.4821418821790406E-4</v>
      </c>
      <c r="JO9" s="271">
        <f>IFERROR(JK9*(JI9-JI18)^2,"")</f>
        <v>2.1164551691468539E-2</v>
      </c>
      <c r="JP9" s="271">
        <f>IFERROR(JK9*(JE9-JE18)*(JI9-JI18),"")</f>
        <v>-2.2920170193726163E-3</v>
      </c>
      <c r="JQ9" s="271">
        <f t="shared" si="203"/>
        <v>4.4884045766872577E-2</v>
      </c>
      <c r="JR9" s="289">
        <f t="shared" si="204"/>
        <v>-0.71644387128554143</v>
      </c>
      <c r="JS9" s="271">
        <f t="shared" si="205"/>
        <v>-0.21185855131873393</v>
      </c>
      <c r="JU9" s="271"/>
      <c r="JV9" s="263">
        <f t="shared" si="206"/>
        <v>0.70757017609793638</v>
      </c>
      <c r="JW9" s="273">
        <f>IFERROR(JE21+JD21*JV9,"")</f>
        <v>9.3669114297797673E-2</v>
      </c>
      <c r="JX9" s="264">
        <f t="shared" si="207"/>
        <v>0.53731399720185957</v>
      </c>
      <c r="JY9" s="264">
        <f t="shared" si="50"/>
        <v>0.39719597325438794</v>
      </c>
      <c r="JZ9" s="264">
        <f t="shared" si="208"/>
        <v>5.4457068315896695E-2</v>
      </c>
      <c r="KA9" s="264">
        <f t="shared" si="209"/>
        <v>0.63459282633385228</v>
      </c>
      <c r="KB9" s="273">
        <f t="shared" si="210"/>
        <v>29.191270011357204</v>
      </c>
      <c r="KC9" s="273">
        <f t="shared" si="51"/>
        <v>20.654872062458427</v>
      </c>
      <c r="KD9" s="273">
        <f t="shared" si="211"/>
        <v>1.5896709852362658</v>
      </c>
      <c r="KE9" s="271">
        <f t="shared" si="52"/>
        <v>2.4821418821790406E-4</v>
      </c>
      <c r="KF9" s="271">
        <f>IFERROR(KB9*(JZ9-JZ18)^2,"")</f>
        <v>2.1164551691468258E-2</v>
      </c>
      <c r="KG9" s="271">
        <f>IFERROR(KB9*(JV9-JV18)*(JZ9-JZ18),"")</f>
        <v>-2.2920170193726011E-3</v>
      </c>
      <c r="KH9" s="271">
        <f t="shared" si="212"/>
        <v>4.4884045766872577E-2</v>
      </c>
      <c r="KI9" s="289">
        <f t="shared" si="213"/>
        <v>-0.71644387128554143</v>
      </c>
      <c r="KJ9" s="271">
        <f t="shared" si="214"/>
        <v>-0.21185855131873393</v>
      </c>
      <c r="KL9" s="271"/>
      <c r="KM9" s="263">
        <f t="shared" si="215"/>
        <v>0.70757017609793638</v>
      </c>
      <c r="KN9" s="273">
        <f>IFERROR(JV21+JU21*KM9,"")</f>
        <v>9.3669114297797673E-2</v>
      </c>
      <c r="KO9" s="264">
        <f t="shared" si="216"/>
        <v>0.53731399720185957</v>
      </c>
      <c r="KP9" s="264">
        <f t="shared" si="53"/>
        <v>0.39719597325438794</v>
      </c>
      <c r="KQ9" s="264">
        <f t="shared" si="217"/>
        <v>5.4457068315896695E-2</v>
      </c>
      <c r="KR9" s="264">
        <f t="shared" si="218"/>
        <v>0.63459282633385228</v>
      </c>
      <c r="KS9" s="273">
        <f t="shared" si="219"/>
        <v>29.191270011357204</v>
      </c>
      <c r="KT9" s="273">
        <f t="shared" si="54"/>
        <v>20.654872062458427</v>
      </c>
      <c r="KU9" s="273">
        <f t="shared" si="220"/>
        <v>1.5896709852362658</v>
      </c>
      <c r="KV9" s="271">
        <f t="shared" si="55"/>
        <v>2.4821418821790406E-4</v>
      </c>
      <c r="KW9" s="271">
        <f>IFERROR(KS9*(KQ9-KQ18)^2,"")</f>
        <v>2.1164551691468539E-2</v>
      </c>
      <c r="KX9" s="271">
        <f>IFERROR(KS9*(KM9-KM18)*(KQ9-KQ18),"")</f>
        <v>-2.2920170193726163E-3</v>
      </c>
      <c r="KY9" s="271">
        <f t="shared" si="221"/>
        <v>4.4884045766872577E-2</v>
      </c>
      <c r="KZ9" s="289">
        <f t="shared" si="222"/>
        <v>-0.71644387128554143</v>
      </c>
      <c r="LA9" s="271">
        <f t="shared" si="223"/>
        <v>-0.21185855131873393</v>
      </c>
      <c r="LC9" s="271"/>
      <c r="LD9" s="263">
        <f t="shared" si="224"/>
        <v>0.70757017609793638</v>
      </c>
      <c r="LE9" s="273">
        <f>IFERROR(KM21+KL21*LD9,"")</f>
        <v>9.3669114297797673E-2</v>
      </c>
      <c r="LF9" s="264">
        <f t="shared" si="225"/>
        <v>0.53731399720185957</v>
      </c>
      <c r="LG9" s="264">
        <f t="shared" si="56"/>
        <v>0.39719597325438794</v>
      </c>
      <c r="LH9" s="264">
        <f t="shared" si="226"/>
        <v>5.4457068315896695E-2</v>
      </c>
      <c r="LI9" s="264">
        <f t="shared" si="227"/>
        <v>0.63459282633385228</v>
      </c>
      <c r="LJ9" s="273">
        <f t="shared" si="228"/>
        <v>29.191270011357204</v>
      </c>
      <c r="LK9" s="273">
        <f t="shared" si="57"/>
        <v>20.654872062458427</v>
      </c>
      <c r="LL9" s="273">
        <f t="shared" si="229"/>
        <v>1.5896709852362658</v>
      </c>
      <c r="LM9" s="271">
        <f t="shared" si="58"/>
        <v>2.4821418821790406E-4</v>
      </c>
      <c r="LN9" s="271">
        <f>IFERROR(LJ9*(LH9-LH18)^2,"")</f>
        <v>2.1164551691468258E-2</v>
      </c>
      <c r="LO9" s="271">
        <f>IFERROR(LJ9*(LD9-LD18)*(LH9-LH18),"")</f>
        <v>-2.2920170193726011E-3</v>
      </c>
      <c r="LP9" s="271">
        <f t="shared" si="230"/>
        <v>4.4884045766872577E-2</v>
      </c>
      <c r="LQ9" s="289">
        <f t="shared" si="231"/>
        <v>-0.71644387128554143</v>
      </c>
      <c r="LR9" s="271">
        <f t="shared" si="232"/>
        <v>-0.21185855131873393</v>
      </c>
      <c r="LT9" s="271"/>
      <c r="LU9" s="475">
        <f t="shared" si="233"/>
        <v>0.70757017609793638</v>
      </c>
      <c r="LV9" s="474">
        <f>IFERROR(LD21+LC21*LU9,"")</f>
        <v>9.3669114297797673E-2</v>
      </c>
      <c r="LW9" s="477">
        <f t="shared" si="234"/>
        <v>0.53731399720185957</v>
      </c>
      <c r="LX9" s="264">
        <f t="shared" si="59"/>
        <v>0.39719597325438794</v>
      </c>
      <c r="LY9" s="264">
        <f t="shared" si="235"/>
        <v>5.4457068315896695E-2</v>
      </c>
      <c r="LZ9" s="264">
        <f t="shared" si="236"/>
        <v>0.63459282633385228</v>
      </c>
      <c r="MA9" s="273">
        <f t="shared" si="237"/>
        <v>29.191270011357204</v>
      </c>
      <c r="MB9" s="273">
        <f t="shared" si="60"/>
        <v>20.654872062458427</v>
      </c>
      <c r="MC9" s="273">
        <f t="shared" si="238"/>
        <v>1.5896709852362658</v>
      </c>
      <c r="MD9" s="271">
        <f t="shared" si="61"/>
        <v>2.4821418821790406E-4</v>
      </c>
      <c r="ME9" s="271">
        <f>IFERROR(MA9*(LY9-LY18)^2,"")</f>
        <v>2.1164551691468539E-2</v>
      </c>
      <c r="MF9" s="271">
        <f>IFERROR(MA9*(LU9-LU18)*(LY9-LY18),"")</f>
        <v>-2.2920170193726163E-3</v>
      </c>
      <c r="MG9" s="271">
        <f t="shared" si="239"/>
        <v>4.4884045766872577E-2</v>
      </c>
      <c r="MH9" s="289">
        <f t="shared" si="240"/>
        <v>-0.71644387128554143</v>
      </c>
      <c r="MI9" s="476">
        <f t="shared" si="241"/>
        <v>-0.21185855131873393</v>
      </c>
    </row>
    <row r="10" spans="1:347" ht="14.1" customHeight="1" outlineLevel="1" x14ac:dyDescent="0.2">
      <c r="A10" s="14">
        <v>4</v>
      </c>
      <c r="B10" s="232">
        <v>7.7</v>
      </c>
      <c r="C10" s="50">
        <v>49</v>
      </c>
      <c r="D10" s="233">
        <v>42</v>
      </c>
      <c r="E10" s="17">
        <f t="shared" si="0"/>
        <v>0.8571428571428571</v>
      </c>
      <c r="F10" s="34">
        <f>IFERROR((E10-E6)/(1-E6),"")</f>
        <v>0.8571428571428571</v>
      </c>
      <c r="G10" s="17">
        <f t="shared" si="1"/>
        <v>1.0675705238781419</v>
      </c>
      <c r="H10" s="17"/>
      <c r="I10" s="34"/>
      <c r="J10" s="18">
        <f t="shared" si="62"/>
        <v>0.88649072517248184</v>
      </c>
      <c r="K10" s="17">
        <f>IFERROR(C21+B21*J10,"")</f>
        <v>0.836038380083167</v>
      </c>
      <c r="L10" s="37">
        <f t="shared" si="63"/>
        <v>0.79843334404423894</v>
      </c>
      <c r="M10" s="37">
        <f t="shared" si="2"/>
        <v>0.28127607470721688</v>
      </c>
      <c r="N10" s="37">
        <f t="shared" si="64"/>
        <v>1.0447639645813491</v>
      </c>
      <c r="O10" s="37">
        <f t="shared" si="65"/>
        <v>0.49159587386743669</v>
      </c>
      <c r="P10" s="17">
        <f t="shared" si="66"/>
        <v>24.088197819504398</v>
      </c>
      <c r="Q10" s="17">
        <f t="shared" si="3"/>
        <v>21.35396395311065</v>
      </c>
      <c r="R10" s="17">
        <f t="shared" si="67"/>
        <v>25.166481053525224</v>
      </c>
      <c r="S10" s="34">
        <f t="shared" si="4"/>
        <v>0.7898993255643556</v>
      </c>
      <c r="T10" s="34">
        <f>IFERROR(P10*(N10-N18)^2,"")</f>
        <v>22.209292060107344</v>
      </c>
      <c r="U10" s="34">
        <f>IFERROR(P10*(J10-J18)*(N10-N18),"")</f>
        <v>4.1884489754013474</v>
      </c>
      <c r="V10" s="34">
        <f t="shared" si="68"/>
        <v>1.0494353297831545</v>
      </c>
      <c r="W10" s="39">
        <f t="shared" si="69"/>
        <v>2.8767661418322916</v>
      </c>
      <c r="X10" s="34">
        <f t="shared" si="70"/>
        <v>1.0244195086892653</v>
      </c>
      <c r="Y10" s="44"/>
      <c r="Z10" s="271"/>
      <c r="AA10" s="263">
        <f t="shared" si="71"/>
        <v>0.88649072517248184</v>
      </c>
      <c r="AB10" s="273">
        <f>IFERROR(J21+I21*AA10,"")</f>
        <v>0.84755035304075932</v>
      </c>
      <c r="AC10" s="264">
        <f t="shared" si="72"/>
        <v>0.80165578328362486</v>
      </c>
      <c r="AD10" s="264">
        <f t="shared" si="5"/>
        <v>0.27856347346647303</v>
      </c>
      <c r="AE10" s="264">
        <f t="shared" si="73"/>
        <v>1.0467404089685708</v>
      </c>
      <c r="AF10" s="264">
        <f t="shared" si="74"/>
        <v>0.48802364726596215</v>
      </c>
      <c r="AG10" s="273">
        <f t="shared" si="75"/>
        <v>23.913158716032147</v>
      </c>
      <c r="AH10" s="273">
        <f t="shared" si="6"/>
        <v>21.198793411339992</v>
      </c>
      <c r="AI10" s="273">
        <f t="shared" si="76"/>
        <v>25.030869534149833</v>
      </c>
      <c r="AJ10" s="271">
        <f t="shared" si="7"/>
        <v>0.79069496570556719</v>
      </c>
      <c r="AK10" s="271">
        <f>IFERROR(AG10*(AE10-AE18)^2,"")</f>
        <v>22.285418107298316</v>
      </c>
      <c r="AL10" s="271">
        <f>IFERROR(AG10*(AA10-AA18)*(AE10-AE18),"")</f>
        <v>4.1977336630715953</v>
      </c>
      <c r="AM10" s="271">
        <f t="shared" si="77"/>
        <v>0.94879470743844929</v>
      </c>
      <c r="AN10" s="289">
        <f t="shared" si="78"/>
        <v>2.7188666191023856</v>
      </c>
      <c r="AO10" s="271">
        <f t="shared" si="79"/>
        <v>0.97406093620391809</v>
      </c>
      <c r="AP10" s="44"/>
      <c r="AQ10" s="271"/>
      <c r="AR10" s="263">
        <f t="shared" si="80"/>
        <v>0.88649072517248184</v>
      </c>
      <c r="AS10" s="273">
        <f>IFERROR(AA21+Z21*AR10,"")</f>
        <v>0.84749578034950401</v>
      </c>
      <c r="AT10" s="264">
        <f t="shared" si="81"/>
        <v>0.80164058097362556</v>
      </c>
      <c r="AU10" s="264">
        <f t="shared" si="8"/>
        <v>0.27857635777486128</v>
      </c>
      <c r="AV10" s="264">
        <f t="shared" si="82"/>
        <v>1.0467311950579092</v>
      </c>
      <c r="AW10" s="264">
        <f t="shared" si="83"/>
        <v>0.48804064244249706</v>
      </c>
      <c r="AX10" s="273">
        <f t="shared" si="84"/>
        <v>23.913991479682355</v>
      </c>
      <c r="AY10" s="273">
        <f t="shared" si="9"/>
        <v>21.199531648592163</v>
      </c>
      <c r="AZ10" s="273">
        <f t="shared" si="85"/>
        <v>25.031520880132572</v>
      </c>
      <c r="BA10" s="271">
        <f t="shared" si="10"/>
        <v>0.7907044275706494</v>
      </c>
      <c r="BB10" s="271">
        <f>IFERROR(AX10*(AV10-AV18)^2,"")</f>
        <v>22.285349468576463</v>
      </c>
      <c r="BC10" s="271">
        <f>IFERROR(AX10*(AR10-AR18)*(AV10-AV18),"")</f>
        <v>4.1977523146039273</v>
      </c>
      <c r="BD10" s="271">
        <f t="shared" si="86"/>
        <v>0.94925992462407482</v>
      </c>
      <c r="BE10" s="289">
        <f t="shared" si="87"/>
        <v>2.7196115322923475</v>
      </c>
      <c r="BF10" s="271">
        <f t="shared" si="88"/>
        <v>0.97429970985527681</v>
      </c>
      <c r="BH10" s="271"/>
      <c r="BI10" s="263">
        <f t="shared" si="89"/>
        <v>0.88649072517248184</v>
      </c>
      <c r="BJ10" s="273">
        <f>IFERROR(AR21+AQ21*BI10,"")</f>
        <v>0.8474966011924332</v>
      </c>
      <c r="BK10" s="264">
        <f t="shared" si="90"/>
        <v>0.8016408096409795</v>
      </c>
      <c r="BL10" s="264">
        <f t="shared" si="11"/>
        <v>0.27857616398014984</v>
      </c>
      <c r="BM10" s="264">
        <f t="shared" si="91"/>
        <v>1.0467313336580308</v>
      </c>
      <c r="BN10" s="264">
        <f t="shared" si="92"/>
        <v>0.4880403868176077</v>
      </c>
      <c r="BO10" s="273">
        <f t="shared" si="93"/>
        <v>23.913978954062777</v>
      </c>
      <c r="BP10" s="273">
        <f t="shared" si="12"/>
        <v>21.19952054474658</v>
      </c>
      <c r="BQ10" s="273">
        <f t="shared" si="94"/>
        <v>25.031511083656213</v>
      </c>
      <c r="BR10" s="271">
        <f t="shared" si="13"/>
        <v>0.79070445139676782</v>
      </c>
      <c r="BS10" s="271">
        <f>IFERROR(BO10*(BM10-BM18)^2,"")</f>
        <v>22.285354140606369</v>
      </c>
      <c r="BT10" s="271">
        <f>IFERROR(BO10*(BI10-BI18)*(BM10-BM18),"")</f>
        <v>4.1977528178694428</v>
      </c>
      <c r="BU10" s="271">
        <f t="shared" si="95"/>
        <v>0.94925292632643787</v>
      </c>
      <c r="BV10" s="289">
        <f t="shared" si="96"/>
        <v>2.7196003275920049</v>
      </c>
      <c r="BW10" s="271">
        <f t="shared" si="97"/>
        <v>0.97429611839852859</v>
      </c>
      <c r="BY10" s="271"/>
      <c r="BZ10" s="263">
        <f t="shared" si="98"/>
        <v>0.88649072517248184</v>
      </c>
      <c r="CA10" s="273">
        <f>IFERROR(BI21+BH21*BZ10,"")</f>
        <v>0.8474965911304575</v>
      </c>
      <c r="CB10" s="264">
        <f t="shared" si="99"/>
        <v>0.80164080683795291</v>
      </c>
      <c r="CC10" s="264">
        <f t="shared" si="14"/>
        <v>0.27857616635570531</v>
      </c>
      <c r="CD10" s="264">
        <f t="shared" si="100"/>
        <v>1.0467313319590583</v>
      </c>
      <c r="CE10" s="264">
        <f t="shared" si="101"/>
        <v>0.48804038995108429</v>
      </c>
      <c r="CF10" s="273">
        <f t="shared" si="102"/>
        <v>23.913979107603129</v>
      </c>
      <c r="CG10" s="273">
        <f t="shared" si="15"/>
        <v>21.199520680858679</v>
      </c>
      <c r="CH10" s="273">
        <f t="shared" si="103"/>
        <v>25.031511203742518</v>
      </c>
      <c r="CI10" s="271">
        <f t="shared" si="16"/>
        <v>0.7907044517580788</v>
      </c>
      <c r="CJ10" s="271">
        <f>IFERROR(CF10*(CD10-CD18)^2,"")</f>
        <v>22.285354097647843</v>
      </c>
      <c r="CK10" s="271">
        <f>IFERROR(CF10*(BZ10-BZ18)*(CD10-CD18),"")</f>
        <v>4.1977528147826062</v>
      </c>
      <c r="CL10" s="271">
        <f t="shared" si="104"/>
        <v>0.94925301211212343</v>
      </c>
      <c r="CM10" s="289">
        <f t="shared" si="105"/>
        <v>2.7196004649403065</v>
      </c>
      <c r="CN10" s="271">
        <f t="shared" si="106"/>
        <v>0.97429616242296901</v>
      </c>
      <c r="CP10" s="271"/>
      <c r="CQ10" s="263">
        <f t="shared" si="107"/>
        <v>0.88649072517248184</v>
      </c>
      <c r="CR10" s="273">
        <f>IFERROR(BZ21+BY21*CQ10,"")</f>
        <v>0.84749659126264953</v>
      </c>
      <c r="CS10" s="264">
        <f t="shared" si="108"/>
        <v>0.80164080687477846</v>
      </c>
      <c r="CT10" s="264">
        <f t="shared" si="17"/>
        <v>0.27857616632449578</v>
      </c>
      <c r="CU10" s="264">
        <f t="shared" si="109"/>
        <v>1.0467313319813791</v>
      </c>
      <c r="CV10" s="264">
        <f t="shared" si="110"/>
        <v>0.48804038990991722</v>
      </c>
      <c r="CW10" s="273">
        <f t="shared" si="111"/>
        <v>23.913979105585945</v>
      </c>
      <c r="CX10" s="273">
        <f t="shared" si="18"/>
        <v>21.199520679070464</v>
      </c>
      <c r="CY10" s="273">
        <f t="shared" si="112"/>
        <v>25.031511202164847</v>
      </c>
      <c r="CZ10" s="271">
        <f t="shared" si="19"/>
        <v>0.79070445175649617</v>
      </c>
      <c r="DA10" s="271">
        <f>IFERROR(CW10*(CU10-CU18)^2,"")</f>
        <v>22.285354098281552</v>
      </c>
      <c r="DB10" s="271">
        <f>IFERROR(CW10*(CQ10-CQ18)*(CU10-CU18),"")</f>
        <v>4.1977528148380889</v>
      </c>
      <c r="DC10" s="271">
        <f t="shared" si="113"/>
        <v>0.94925301098508996</v>
      </c>
      <c r="DD10" s="289">
        <f t="shared" si="114"/>
        <v>2.7196004631358548</v>
      </c>
      <c r="DE10" s="271">
        <f t="shared" si="115"/>
        <v>0.97429616184458567</v>
      </c>
      <c r="DG10" s="271"/>
      <c r="DH10" s="263">
        <f t="shared" si="116"/>
        <v>0.88649072517248184</v>
      </c>
      <c r="DI10" s="273">
        <f>IFERROR(CQ21+CP21*DH10,"")</f>
        <v>0.84749659126095445</v>
      </c>
      <c r="DJ10" s="264">
        <f t="shared" si="117"/>
        <v>0.80164080687430628</v>
      </c>
      <c r="DK10" s="264">
        <f t="shared" si="20"/>
        <v>0.27857616632489596</v>
      </c>
      <c r="DL10" s="264">
        <f t="shared" si="118"/>
        <v>1.0467313319810927</v>
      </c>
      <c r="DM10" s="264">
        <f t="shared" si="119"/>
        <v>0.48804038991044513</v>
      </c>
      <c r="DN10" s="273">
        <f t="shared" si="120"/>
        <v>23.913979105611812</v>
      </c>
      <c r="DO10" s="273">
        <f t="shared" si="21"/>
        <v>21.199520679093393</v>
      </c>
      <c r="DP10" s="273">
        <f t="shared" si="121"/>
        <v>25.031511202185072</v>
      </c>
      <c r="DQ10" s="271">
        <f t="shared" si="22"/>
        <v>0.79070445175653359</v>
      </c>
      <c r="DR10" s="271">
        <f>IFERROR(DN10*(DL10-DL18)^2,"")</f>
        <v>22.285354098273725</v>
      </c>
      <c r="DS10" s="271">
        <f>IFERROR(DN10*(DH10-DH18)*(DL10-DL18),"")</f>
        <v>4.1977528148374512</v>
      </c>
      <c r="DT10" s="271">
        <f t="shared" si="122"/>
        <v>0.94925301099954063</v>
      </c>
      <c r="DU10" s="289">
        <f t="shared" si="123"/>
        <v>2.7196004631589901</v>
      </c>
      <c r="DV10" s="271">
        <f t="shared" si="124"/>
        <v>0.97429616185200107</v>
      </c>
      <c r="DX10" s="271"/>
      <c r="DY10" s="263">
        <f t="shared" si="125"/>
        <v>0.88649072517248184</v>
      </c>
      <c r="DZ10" s="273">
        <f>IFERROR(DH21+DG21*DY10,"")</f>
        <v>0.84749659126097843</v>
      </c>
      <c r="EA10" s="264">
        <f t="shared" si="126"/>
        <v>0.80164080687431294</v>
      </c>
      <c r="EB10" s="264">
        <f t="shared" si="23"/>
        <v>0.2785761663248903</v>
      </c>
      <c r="EC10" s="264">
        <f t="shared" si="127"/>
        <v>1.0467313319810971</v>
      </c>
      <c r="ED10" s="264">
        <f t="shared" si="128"/>
        <v>0.48804038991043763</v>
      </c>
      <c r="EE10" s="273">
        <f t="shared" si="129"/>
        <v>23.913979105611443</v>
      </c>
      <c r="EF10" s="273">
        <f t="shared" si="24"/>
        <v>21.199520679093066</v>
      </c>
      <c r="EG10" s="273">
        <f t="shared" si="130"/>
        <v>25.031511202184792</v>
      </c>
      <c r="EH10" s="271">
        <f t="shared" si="25"/>
        <v>0.79070445175653203</v>
      </c>
      <c r="EI10" s="271">
        <f>IFERROR(EE10*(EC10-EC18)^2,"")</f>
        <v>22.285354098273856</v>
      </c>
      <c r="EJ10" s="271">
        <f>IFERROR(EE10*(DY10-DY18)*(EC10-EC18),"")</f>
        <v>4.1977528148374592</v>
      </c>
      <c r="EK10" s="271">
        <f t="shared" si="131"/>
        <v>0.9492530109993369</v>
      </c>
      <c r="EL10" s="289">
        <f t="shared" si="132"/>
        <v>2.7196004631586632</v>
      </c>
      <c r="EM10" s="271">
        <f t="shared" si="133"/>
        <v>0.97429616185189638</v>
      </c>
      <c r="EO10" s="271"/>
      <c r="EP10" s="263">
        <f t="shared" si="134"/>
        <v>0.88649072517248184</v>
      </c>
      <c r="EQ10" s="273">
        <f>IFERROR(DY21+DX21*EP10,"")</f>
        <v>0.84749659126097709</v>
      </c>
      <c r="ER10" s="264">
        <f t="shared" si="135"/>
        <v>0.80164080687431261</v>
      </c>
      <c r="ES10" s="264">
        <f t="shared" si="26"/>
        <v>0.27857616632489063</v>
      </c>
      <c r="ET10" s="264">
        <f t="shared" si="136"/>
        <v>1.0467313319810967</v>
      </c>
      <c r="EU10" s="264">
        <f t="shared" si="137"/>
        <v>0.48804038991043819</v>
      </c>
      <c r="EV10" s="273">
        <f t="shared" si="138"/>
        <v>23.913979105611471</v>
      </c>
      <c r="EW10" s="273">
        <f t="shared" si="27"/>
        <v>21.199520679093091</v>
      </c>
      <c r="EX10" s="273">
        <f t="shared" si="139"/>
        <v>25.031511202184809</v>
      </c>
      <c r="EY10" s="271">
        <f t="shared" si="28"/>
        <v>0.79070445175653192</v>
      </c>
      <c r="EZ10" s="271">
        <f>IFERROR(EV10*(ET10-ET18)^2,"")</f>
        <v>22.285354098273842</v>
      </c>
      <c r="FA10" s="271">
        <f>IFERROR(EV10*(EP10-EP18)*(ET10-ET18),"")</f>
        <v>4.1977528148374583</v>
      </c>
      <c r="FB10" s="271">
        <f t="shared" si="140"/>
        <v>0.94925301099934722</v>
      </c>
      <c r="FC10" s="289">
        <f t="shared" si="141"/>
        <v>2.7196004631586845</v>
      </c>
      <c r="FD10" s="271">
        <f t="shared" si="142"/>
        <v>0.97429616185190338</v>
      </c>
      <c r="FF10" s="271"/>
      <c r="FG10" s="263">
        <f t="shared" si="143"/>
        <v>0.88649072517248184</v>
      </c>
      <c r="FH10" s="273">
        <f>IFERROR(EP21+EO21*FG10,"")</f>
        <v>0.84749659126097665</v>
      </c>
      <c r="FI10" s="264">
        <f t="shared" si="144"/>
        <v>0.80164080687431249</v>
      </c>
      <c r="FJ10" s="264">
        <f t="shared" si="29"/>
        <v>0.27857616632489068</v>
      </c>
      <c r="FK10" s="264">
        <f t="shared" si="145"/>
        <v>1.0467313319810967</v>
      </c>
      <c r="FL10" s="264">
        <f t="shared" si="146"/>
        <v>0.48804038991043819</v>
      </c>
      <c r="FM10" s="273">
        <f t="shared" si="147"/>
        <v>23.913979105611471</v>
      </c>
      <c r="FN10" s="273">
        <f t="shared" si="30"/>
        <v>21.199520679093091</v>
      </c>
      <c r="FO10" s="273">
        <f t="shared" si="148"/>
        <v>25.031511202184809</v>
      </c>
      <c r="FP10" s="271">
        <f t="shared" si="31"/>
        <v>0.79070445175653092</v>
      </c>
      <c r="FQ10" s="271">
        <f>IFERROR(FM10*(FK10-FK18)^2,"")</f>
        <v>22.285354098273835</v>
      </c>
      <c r="FR10" s="271">
        <f>IFERROR(FM10*(FG10-FG18)*(FK10-FK18),"")</f>
        <v>4.1977528148374548</v>
      </c>
      <c r="FS10" s="271">
        <f t="shared" si="149"/>
        <v>0.94925301099935055</v>
      </c>
      <c r="FT10" s="289">
        <f t="shared" si="150"/>
        <v>2.7196004631586845</v>
      </c>
      <c r="FU10" s="271">
        <f t="shared" si="151"/>
        <v>0.97429616185190315</v>
      </c>
      <c r="FW10" s="271"/>
      <c r="FX10" s="263">
        <f t="shared" si="152"/>
        <v>0.88649072517248184</v>
      </c>
      <c r="FY10" s="273">
        <f>IFERROR(FG21+FF21*FX10,"")</f>
        <v>0.84749659126097665</v>
      </c>
      <c r="FZ10" s="264">
        <f t="shared" si="153"/>
        <v>0.80164080687431249</v>
      </c>
      <c r="GA10" s="264">
        <f t="shared" si="32"/>
        <v>0.27857616632489068</v>
      </c>
      <c r="GB10" s="264">
        <f t="shared" si="154"/>
        <v>1.0467313319810967</v>
      </c>
      <c r="GC10" s="264">
        <f t="shared" si="155"/>
        <v>0.48804038991043819</v>
      </c>
      <c r="GD10" s="273">
        <f t="shared" si="156"/>
        <v>23.913979105611471</v>
      </c>
      <c r="GE10" s="273">
        <f t="shared" si="33"/>
        <v>21.199520679093091</v>
      </c>
      <c r="GF10" s="273">
        <f t="shared" si="157"/>
        <v>25.031511202184809</v>
      </c>
      <c r="GG10" s="271">
        <f t="shared" si="34"/>
        <v>0.79070445175653092</v>
      </c>
      <c r="GH10" s="271">
        <f>IFERROR(GD10*(GB10-GB18)^2,"")</f>
        <v>22.285354098273842</v>
      </c>
      <c r="GI10" s="271">
        <f>IFERROR(GD10*(FX10-FX18)*(GB10-GB18),"")</f>
        <v>4.1977528148374557</v>
      </c>
      <c r="GJ10" s="271">
        <f t="shared" si="158"/>
        <v>0.94925301099935055</v>
      </c>
      <c r="GK10" s="289">
        <f t="shared" si="159"/>
        <v>2.7196004631586845</v>
      </c>
      <c r="GL10" s="271">
        <f t="shared" si="160"/>
        <v>0.97429616185190315</v>
      </c>
      <c r="GN10" s="271"/>
      <c r="GO10" s="263">
        <f t="shared" si="161"/>
        <v>0.88649072517248184</v>
      </c>
      <c r="GP10" s="273">
        <f>IFERROR(FX21+FW21*GO10,"")</f>
        <v>0.84749659126097665</v>
      </c>
      <c r="GQ10" s="264">
        <f t="shared" si="162"/>
        <v>0.80164080687431249</v>
      </c>
      <c r="GR10" s="264">
        <f t="shared" si="35"/>
        <v>0.27857616632489068</v>
      </c>
      <c r="GS10" s="264">
        <f t="shared" si="163"/>
        <v>1.0467313319810967</v>
      </c>
      <c r="GT10" s="264">
        <f t="shared" si="164"/>
        <v>0.48804038991043819</v>
      </c>
      <c r="GU10" s="273">
        <f t="shared" si="165"/>
        <v>23.913979105611471</v>
      </c>
      <c r="GV10" s="273">
        <f t="shared" si="36"/>
        <v>21.199520679093091</v>
      </c>
      <c r="GW10" s="273">
        <f t="shared" si="166"/>
        <v>25.031511202184809</v>
      </c>
      <c r="GX10" s="271">
        <f t="shared" si="37"/>
        <v>0.79070445175653092</v>
      </c>
      <c r="GY10" s="271">
        <f>IFERROR(GU10*(GS10-GS18)^2,"")</f>
        <v>22.285354098273835</v>
      </c>
      <c r="GZ10" s="271">
        <f>IFERROR(GU10*(GO10-GO18)*(GS10-GS18),"")</f>
        <v>4.1977528148374548</v>
      </c>
      <c r="HA10" s="271">
        <f t="shared" si="167"/>
        <v>0.94925301099935055</v>
      </c>
      <c r="HB10" s="289">
        <f t="shared" si="168"/>
        <v>2.7196004631586845</v>
      </c>
      <c r="HC10" s="271">
        <f t="shared" si="169"/>
        <v>0.97429616185190315</v>
      </c>
      <c r="HE10" s="271"/>
      <c r="HF10" s="263">
        <f t="shared" si="170"/>
        <v>0.88649072517248184</v>
      </c>
      <c r="HG10" s="273">
        <f>IFERROR(GO21+GN21*HF10,"")</f>
        <v>0.84749659126097665</v>
      </c>
      <c r="HH10" s="264">
        <f t="shared" si="171"/>
        <v>0.80164080687431249</v>
      </c>
      <c r="HI10" s="264">
        <f t="shared" si="38"/>
        <v>0.27857616632489068</v>
      </c>
      <c r="HJ10" s="264">
        <f t="shared" si="172"/>
        <v>1.0467313319810967</v>
      </c>
      <c r="HK10" s="264">
        <f t="shared" si="173"/>
        <v>0.48804038991043819</v>
      </c>
      <c r="HL10" s="273">
        <f t="shared" si="174"/>
        <v>23.913979105611471</v>
      </c>
      <c r="HM10" s="273">
        <f t="shared" si="39"/>
        <v>21.199520679093091</v>
      </c>
      <c r="HN10" s="273">
        <f t="shared" si="175"/>
        <v>25.031511202184809</v>
      </c>
      <c r="HO10" s="271">
        <f t="shared" si="40"/>
        <v>0.79070445175653092</v>
      </c>
      <c r="HP10" s="271">
        <f>IFERROR(HL10*(HJ10-HJ18)^2,"")</f>
        <v>22.285354098273842</v>
      </c>
      <c r="HQ10" s="271">
        <f>IFERROR(HL10*(HF10-HF18)*(HJ10-HJ18),"")</f>
        <v>4.1977528148374557</v>
      </c>
      <c r="HR10" s="271">
        <f t="shared" si="176"/>
        <v>0.94925301099935055</v>
      </c>
      <c r="HS10" s="289">
        <f t="shared" si="177"/>
        <v>2.7196004631586845</v>
      </c>
      <c r="HT10" s="271">
        <f t="shared" si="178"/>
        <v>0.97429616185190315</v>
      </c>
      <c r="HV10" s="271"/>
      <c r="HW10" s="263">
        <f t="shared" si="179"/>
        <v>0.88649072517248184</v>
      </c>
      <c r="HX10" s="273">
        <f>IFERROR(HF21+HE21*HW10,"")</f>
        <v>0.84749659126097665</v>
      </c>
      <c r="HY10" s="264">
        <f t="shared" si="180"/>
        <v>0.80164080687431249</v>
      </c>
      <c r="HZ10" s="264">
        <f t="shared" si="41"/>
        <v>0.27857616632489068</v>
      </c>
      <c r="IA10" s="264">
        <f t="shared" si="181"/>
        <v>1.0467313319810967</v>
      </c>
      <c r="IB10" s="264">
        <f t="shared" si="182"/>
        <v>0.48804038991043819</v>
      </c>
      <c r="IC10" s="273">
        <f t="shared" si="183"/>
        <v>23.913979105611471</v>
      </c>
      <c r="ID10" s="273">
        <f t="shared" si="42"/>
        <v>21.199520679093091</v>
      </c>
      <c r="IE10" s="273">
        <f t="shared" si="184"/>
        <v>25.031511202184809</v>
      </c>
      <c r="IF10" s="271">
        <f t="shared" si="43"/>
        <v>0.79070445175653092</v>
      </c>
      <c r="IG10" s="271">
        <f>IFERROR(IC10*(IA10-IA18)^2,"")</f>
        <v>22.285354098273835</v>
      </c>
      <c r="IH10" s="271">
        <f>IFERROR(IC10*(HW10-HW18)*(IA10-IA18),"")</f>
        <v>4.1977528148374548</v>
      </c>
      <c r="II10" s="271">
        <f t="shared" si="185"/>
        <v>0.94925301099935055</v>
      </c>
      <c r="IJ10" s="289">
        <f t="shared" si="186"/>
        <v>2.7196004631586845</v>
      </c>
      <c r="IK10" s="271">
        <f t="shared" si="187"/>
        <v>0.97429616185190315</v>
      </c>
      <c r="IM10" s="271"/>
      <c r="IN10" s="263">
        <f t="shared" si="188"/>
        <v>0.88649072517248184</v>
      </c>
      <c r="IO10" s="273">
        <f>IFERROR(HW21+HV21*IN10,"")</f>
        <v>0.84749659126097665</v>
      </c>
      <c r="IP10" s="264">
        <f t="shared" si="189"/>
        <v>0.80164080687431249</v>
      </c>
      <c r="IQ10" s="264">
        <f t="shared" si="44"/>
        <v>0.27857616632489068</v>
      </c>
      <c r="IR10" s="264">
        <f t="shared" si="190"/>
        <v>1.0467313319810967</v>
      </c>
      <c r="IS10" s="264">
        <f t="shared" si="191"/>
        <v>0.48804038991043819</v>
      </c>
      <c r="IT10" s="273">
        <f t="shared" si="192"/>
        <v>23.913979105611471</v>
      </c>
      <c r="IU10" s="273">
        <f t="shared" si="45"/>
        <v>21.199520679093091</v>
      </c>
      <c r="IV10" s="273">
        <f t="shared" si="193"/>
        <v>25.031511202184809</v>
      </c>
      <c r="IW10" s="271">
        <f t="shared" si="46"/>
        <v>0.79070445175653092</v>
      </c>
      <c r="IX10" s="271">
        <f>IFERROR(IT10*(IR10-IR18)^2,"")</f>
        <v>22.285354098273842</v>
      </c>
      <c r="IY10" s="271">
        <f>IFERROR(IT10*(IN10-IN18)*(IR10-IR18),"")</f>
        <v>4.1977528148374557</v>
      </c>
      <c r="IZ10" s="271">
        <f t="shared" si="194"/>
        <v>0.94925301099935055</v>
      </c>
      <c r="JA10" s="289">
        <f t="shared" si="195"/>
        <v>2.7196004631586845</v>
      </c>
      <c r="JB10" s="271">
        <f t="shared" si="196"/>
        <v>0.97429616185190315</v>
      </c>
      <c r="JD10" s="271"/>
      <c r="JE10" s="263">
        <f t="shared" si="197"/>
        <v>0.88649072517248184</v>
      </c>
      <c r="JF10" s="273">
        <f>IFERROR(IN21+IM21*JE10,"")</f>
        <v>0.84749659126097665</v>
      </c>
      <c r="JG10" s="264">
        <f t="shared" si="198"/>
        <v>0.80164080687431249</v>
      </c>
      <c r="JH10" s="264">
        <f t="shared" si="47"/>
        <v>0.27857616632489068</v>
      </c>
      <c r="JI10" s="264">
        <f t="shared" si="199"/>
        <v>1.0467313319810967</v>
      </c>
      <c r="JJ10" s="264">
        <f t="shared" si="200"/>
        <v>0.48804038991043819</v>
      </c>
      <c r="JK10" s="273">
        <f t="shared" si="201"/>
        <v>23.913979105611471</v>
      </c>
      <c r="JL10" s="273">
        <f t="shared" si="48"/>
        <v>21.199520679093091</v>
      </c>
      <c r="JM10" s="273">
        <f t="shared" si="202"/>
        <v>25.031511202184809</v>
      </c>
      <c r="JN10" s="271">
        <f t="shared" si="49"/>
        <v>0.79070445175653092</v>
      </c>
      <c r="JO10" s="271">
        <f>IFERROR(JK10*(JI10-JI18)^2,"")</f>
        <v>22.285354098273835</v>
      </c>
      <c r="JP10" s="271">
        <f>IFERROR(JK10*(JE10-JE18)*(JI10-JI18),"")</f>
        <v>4.1977528148374548</v>
      </c>
      <c r="JQ10" s="271">
        <f t="shared" si="203"/>
        <v>0.94925301099935055</v>
      </c>
      <c r="JR10" s="289">
        <f t="shared" si="204"/>
        <v>2.7196004631586845</v>
      </c>
      <c r="JS10" s="271">
        <f t="shared" si="205"/>
        <v>0.97429616185190315</v>
      </c>
      <c r="JU10" s="271"/>
      <c r="JV10" s="263">
        <f t="shared" si="206"/>
        <v>0.88649072517248184</v>
      </c>
      <c r="JW10" s="273">
        <f>IFERROR(JE21+JD21*JV10,"")</f>
        <v>0.84749659126097665</v>
      </c>
      <c r="JX10" s="264">
        <f t="shared" si="207"/>
        <v>0.80164080687431249</v>
      </c>
      <c r="JY10" s="264">
        <f t="shared" si="50"/>
        <v>0.27857616632489068</v>
      </c>
      <c r="JZ10" s="264">
        <f t="shared" si="208"/>
        <v>1.0467313319810967</v>
      </c>
      <c r="KA10" s="264">
        <f t="shared" si="209"/>
        <v>0.48804038991043819</v>
      </c>
      <c r="KB10" s="273">
        <f t="shared" si="210"/>
        <v>23.913979105611471</v>
      </c>
      <c r="KC10" s="273">
        <f t="shared" si="51"/>
        <v>21.199520679093091</v>
      </c>
      <c r="KD10" s="273">
        <f t="shared" si="211"/>
        <v>25.031511202184809</v>
      </c>
      <c r="KE10" s="271">
        <f t="shared" si="52"/>
        <v>0.79070445175653092</v>
      </c>
      <c r="KF10" s="271">
        <f>IFERROR(KB10*(JZ10-JZ18)^2,"")</f>
        <v>22.285354098273842</v>
      </c>
      <c r="KG10" s="271">
        <f>IFERROR(KB10*(JV10-JV18)*(JZ10-JZ18),"")</f>
        <v>4.1977528148374557</v>
      </c>
      <c r="KH10" s="271">
        <f t="shared" si="212"/>
        <v>0.94925301099935055</v>
      </c>
      <c r="KI10" s="289">
        <f t="shared" si="213"/>
        <v>2.7196004631586845</v>
      </c>
      <c r="KJ10" s="271">
        <f t="shared" si="214"/>
        <v>0.97429616185190315</v>
      </c>
      <c r="KL10" s="271"/>
      <c r="KM10" s="263">
        <f t="shared" si="215"/>
        <v>0.88649072517248184</v>
      </c>
      <c r="KN10" s="273">
        <f>IFERROR(JV21+JU21*KM10,"")</f>
        <v>0.84749659126097665</v>
      </c>
      <c r="KO10" s="264">
        <f t="shared" si="216"/>
        <v>0.80164080687431249</v>
      </c>
      <c r="KP10" s="264">
        <f t="shared" si="53"/>
        <v>0.27857616632489068</v>
      </c>
      <c r="KQ10" s="264">
        <f t="shared" si="217"/>
        <v>1.0467313319810967</v>
      </c>
      <c r="KR10" s="264">
        <f t="shared" si="218"/>
        <v>0.48804038991043819</v>
      </c>
      <c r="KS10" s="273">
        <f t="shared" si="219"/>
        <v>23.913979105611471</v>
      </c>
      <c r="KT10" s="273">
        <f t="shared" si="54"/>
        <v>21.199520679093091</v>
      </c>
      <c r="KU10" s="273">
        <f t="shared" si="220"/>
        <v>25.031511202184809</v>
      </c>
      <c r="KV10" s="271">
        <f t="shared" si="55"/>
        <v>0.79070445175653092</v>
      </c>
      <c r="KW10" s="271">
        <f>IFERROR(KS10*(KQ10-KQ18)^2,"")</f>
        <v>22.285354098273835</v>
      </c>
      <c r="KX10" s="271">
        <f>IFERROR(KS10*(KM10-KM18)*(KQ10-KQ18),"")</f>
        <v>4.1977528148374548</v>
      </c>
      <c r="KY10" s="271">
        <f t="shared" si="221"/>
        <v>0.94925301099935055</v>
      </c>
      <c r="KZ10" s="289">
        <f t="shared" si="222"/>
        <v>2.7196004631586845</v>
      </c>
      <c r="LA10" s="271">
        <f t="shared" si="223"/>
        <v>0.97429616185190315</v>
      </c>
      <c r="LC10" s="271"/>
      <c r="LD10" s="263">
        <f t="shared" si="224"/>
        <v>0.88649072517248184</v>
      </c>
      <c r="LE10" s="273">
        <f>IFERROR(KM21+KL21*LD10,"")</f>
        <v>0.84749659126097665</v>
      </c>
      <c r="LF10" s="264">
        <f t="shared" si="225"/>
        <v>0.80164080687431249</v>
      </c>
      <c r="LG10" s="264">
        <f t="shared" si="56"/>
        <v>0.27857616632489068</v>
      </c>
      <c r="LH10" s="264">
        <f t="shared" si="226"/>
        <v>1.0467313319810967</v>
      </c>
      <c r="LI10" s="264">
        <f t="shared" si="227"/>
        <v>0.48804038991043819</v>
      </c>
      <c r="LJ10" s="273">
        <f t="shared" si="228"/>
        <v>23.913979105611471</v>
      </c>
      <c r="LK10" s="273">
        <f t="shared" si="57"/>
        <v>21.199520679093091</v>
      </c>
      <c r="LL10" s="273">
        <f t="shared" si="229"/>
        <v>25.031511202184809</v>
      </c>
      <c r="LM10" s="271">
        <f t="shared" si="58"/>
        <v>0.79070445175653092</v>
      </c>
      <c r="LN10" s="271">
        <f>IFERROR(LJ10*(LH10-LH18)^2,"")</f>
        <v>22.285354098273842</v>
      </c>
      <c r="LO10" s="271">
        <f>IFERROR(LJ10*(LD10-LD18)*(LH10-LH18),"")</f>
        <v>4.1977528148374557</v>
      </c>
      <c r="LP10" s="271">
        <f t="shared" si="230"/>
        <v>0.94925301099935055</v>
      </c>
      <c r="LQ10" s="289">
        <f t="shared" si="231"/>
        <v>2.7196004631586845</v>
      </c>
      <c r="LR10" s="271">
        <f t="shared" si="232"/>
        <v>0.97429616185190315</v>
      </c>
      <c r="LT10" s="271"/>
      <c r="LU10" s="475">
        <f t="shared" si="233"/>
        <v>0.88649072517248184</v>
      </c>
      <c r="LV10" s="474">
        <f>IFERROR(LD21+LC21*LU10,"")</f>
        <v>0.84749659126097665</v>
      </c>
      <c r="LW10" s="477">
        <f t="shared" si="234"/>
        <v>0.80164080687431249</v>
      </c>
      <c r="LX10" s="264">
        <f t="shared" si="59"/>
        <v>0.27857616632489068</v>
      </c>
      <c r="LY10" s="264">
        <f t="shared" si="235"/>
        <v>1.0467313319810967</v>
      </c>
      <c r="LZ10" s="264">
        <f t="shared" si="236"/>
        <v>0.48804038991043819</v>
      </c>
      <c r="MA10" s="273">
        <f t="shared" si="237"/>
        <v>23.913979105611471</v>
      </c>
      <c r="MB10" s="273">
        <f t="shared" si="60"/>
        <v>21.199520679093091</v>
      </c>
      <c r="MC10" s="273">
        <f t="shared" si="238"/>
        <v>25.031511202184809</v>
      </c>
      <c r="MD10" s="271">
        <f t="shared" si="61"/>
        <v>0.79070445175653092</v>
      </c>
      <c r="ME10" s="271">
        <f>IFERROR(MA10*(LY10-LY18)^2,"")</f>
        <v>22.285354098273835</v>
      </c>
      <c r="MF10" s="271">
        <f>IFERROR(MA10*(LU10-LU18)*(LY10-LY18),"")</f>
        <v>4.1977528148374548</v>
      </c>
      <c r="MG10" s="271">
        <f t="shared" si="239"/>
        <v>0.94925301099935055</v>
      </c>
      <c r="MH10" s="289">
        <f t="shared" si="240"/>
        <v>2.7196004631586845</v>
      </c>
      <c r="MI10" s="476">
        <f t="shared" si="241"/>
        <v>0.97429616185190315</v>
      </c>
    </row>
    <row r="11" spans="1:347" ht="14.1" customHeight="1" outlineLevel="1" x14ac:dyDescent="0.2">
      <c r="A11" s="14">
        <v>5</v>
      </c>
      <c r="B11" s="232">
        <v>10.199999999999999</v>
      </c>
      <c r="C11" s="50">
        <v>50</v>
      </c>
      <c r="D11" s="233">
        <v>44</v>
      </c>
      <c r="E11" s="17">
        <f t="shared" si="0"/>
        <v>0.88</v>
      </c>
      <c r="F11" s="34">
        <f>IFERROR((E11-E6)/(1-E6),"")</f>
        <v>0.88</v>
      </c>
      <c r="G11" s="17">
        <f t="shared" si="1"/>
        <v>1.1749867920660904</v>
      </c>
      <c r="H11" s="17"/>
      <c r="I11" s="34"/>
      <c r="J11" s="18">
        <f t="shared" si="62"/>
        <v>1.0086001717619175</v>
      </c>
      <c r="K11" s="17">
        <f>IFERROR(C21+B21*J11,"")</f>
        <v>1.3462191042983989</v>
      </c>
      <c r="L11" s="37">
        <f t="shared" si="63"/>
        <v>0.91088406716608572</v>
      </c>
      <c r="M11" s="37">
        <f t="shared" si="2"/>
        <v>0.16120289796937906</v>
      </c>
      <c r="N11" s="37">
        <f t="shared" si="64"/>
        <v>1.1546340425214563</v>
      </c>
      <c r="O11" s="37">
        <f t="shared" si="65"/>
        <v>0.32013062809538656</v>
      </c>
      <c r="P11" s="17">
        <f t="shared" si="66"/>
        <v>16.006531404769326</v>
      </c>
      <c r="Q11" s="17">
        <f t="shared" si="3"/>
        <v>16.144190324162871</v>
      </c>
      <c r="R11" s="17">
        <f t="shared" si="67"/>
        <v>18.48168606263545</v>
      </c>
      <c r="S11" s="34">
        <f t="shared" si="4"/>
        <v>1.4714353872272028</v>
      </c>
      <c r="T11" s="34">
        <f>IFERROR(P11*(N11-N18)^2,"")</f>
        <v>18.328543529700969</v>
      </c>
      <c r="U11" s="34">
        <f>IFERROR(P11*(J11-J18)*(N11-N18),"")</f>
        <v>5.1931943489471086</v>
      </c>
      <c r="V11" s="34">
        <f t="shared" si="68"/>
        <v>0.58751710847742966</v>
      </c>
      <c r="W11" s="39">
        <f t="shared" si="69"/>
        <v>-1.5442033583042871</v>
      </c>
      <c r="X11" s="34">
        <f t="shared" si="70"/>
        <v>-0.76649664609666146</v>
      </c>
      <c r="Y11" s="44"/>
      <c r="Z11" s="271"/>
      <c r="AA11" s="263">
        <f t="shared" si="71"/>
        <v>1.0086001717619175</v>
      </c>
      <c r="AB11" s="273">
        <f>IFERROR(J21+I21*AA11,"")</f>
        <v>1.362051968601115</v>
      </c>
      <c r="AC11" s="264">
        <f t="shared" si="72"/>
        <v>0.91340925752062008</v>
      </c>
      <c r="AD11" s="264">
        <f t="shared" si="5"/>
        <v>0.157783519405054</v>
      </c>
      <c r="AE11" s="264">
        <f t="shared" si="73"/>
        <v>1.1503108587146418</v>
      </c>
      <c r="AF11" s="264">
        <f t="shared" si="74"/>
        <v>0.31476497818623472</v>
      </c>
      <c r="AG11" s="273">
        <f t="shared" si="75"/>
        <v>15.738248909311736</v>
      </c>
      <c r="AH11" s="273">
        <f t="shared" si="6"/>
        <v>15.873600553163628</v>
      </c>
      <c r="AI11" s="273">
        <f t="shared" si="76"/>
        <v>18.103878617535155</v>
      </c>
      <c r="AJ11" s="271">
        <f t="shared" si="7"/>
        <v>1.4539686571538639</v>
      </c>
      <c r="AK11" s="271">
        <f>IFERROR(AG11*(AE11-AE18)^2,"")</f>
        <v>17.982912860842905</v>
      </c>
      <c r="AL11" s="271">
        <f>IFERROR(AG11*(AA11-AA18)*(AE11-AE18),"")</f>
        <v>5.1133738044460149</v>
      </c>
      <c r="AM11" s="271">
        <f t="shared" si="77"/>
        <v>0.70561333555407213</v>
      </c>
      <c r="AN11" s="289">
        <f t="shared" si="78"/>
        <v>-1.670462876031003</v>
      </c>
      <c r="AO11" s="271">
        <f t="shared" si="79"/>
        <v>-0.84000793779229954</v>
      </c>
      <c r="AP11" s="44"/>
      <c r="AQ11" s="271"/>
      <c r="AR11" s="263">
        <f t="shared" si="80"/>
        <v>1.0086001717619175</v>
      </c>
      <c r="AS11" s="273">
        <f>IFERROR(AA21+Z21*AR11,"")</f>
        <v>1.3619665766624358</v>
      </c>
      <c r="AT11" s="264">
        <f t="shared" si="81"/>
        <v>0.91339578329645632</v>
      </c>
      <c r="AU11" s="264">
        <f t="shared" si="8"/>
        <v>0.15780187142329549</v>
      </c>
      <c r="AV11" s="264">
        <f t="shared" si="82"/>
        <v>1.1503354787848075</v>
      </c>
      <c r="AW11" s="264">
        <f t="shared" si="83"/>
        <v>0.31479386388058095</v>
      </c>
      <c r="AX11" s="273">
        <f t="shared" si="84"/>
        <v>15.739693194029048</v>
      </c>
      <c r="AY11" s="273">
        <f t="shared" si="9"/>
        <v>15.875057258977582</v>
      </c>
      <c r="AZ11" s="273">
        <f t="shared" si="85"/>
        <v>18.105927506279379</v>
      </c>
      <c r="BA11" s="271">
        <f t="shared" si="10"/>
        <v>1.454082202460157</v>
      </c>
      <c r="BB11" s="271">
        <f>IFERROR(AX11*(AV11-AV18)^2,"")</f>
        <v>17.98508600562138</v>
      </c>
      <c r="BC11" s="271">
        <f>IFERROR(AX11*(AR11-AR18)*(AV11-AV18),"")</f>
        <v>5.113882426345886</v>
      </c>
      <c r="BD11" s="271">
        <f t="shared" si="86"/>
        <v>0.70494499666872235</v>
      </c>
      <c r="BE11" s="289">
        <f t="shared" si="87"/>
        <v>-1.6697891648228165</v>
      </c>
      <c r="BF11" s="271">
        <f t="shared" si="88"/>
        <v>-0.83961002654132399</v>
      </c>
      <c r="BH11" s="271"/>
      <c r="BI11" s="263">
        <f t="shared" si="89"/>
        <v>1.0086001717619175</v>
      </c>
      <c r="BJ11" s="273">
        <f>IFERROR(AR21+AQ21*BI11,"")</f>
        <v>1.3619677299880681</v>
      </c>
      <c r="BK11" s="264">
        <f t="shared" si="90"/>
        <v>0.91339596529325651</v>
      </c>
      <c r="BL11" s="264">
        <f t="shared" si="11"/>
        <v>0.15780162354963162</v>
      </c>
      <c r="BM11" s="264">
        <f t="shared" si="91"/>
        <v>1.1503351463552844</v>
      </c>
      <c r="BN11" s="264">
        <f t="shared" si="92"/>
        <v>0.31479347373896366</v>
      </c>
      <c r="BO11" s="273">
        <f t="shared" si="93"/>
        <v>15.739673686948183</v>
      </c>
      <c r="BP11" s="273">
        <f t="shared" si="12"/>
        <v>15.875037584132471</v>
      </c>
      <c r="BQ11" s="273">
        <f t="shared" si="94"/>
        <v>18.105899834259958</v>
      </c>
      <c r="BR11" s="271">
        <f t="shared" si="13"/>
        <v>1.4540808821861753</v>
      </c>
      <c r="BS11" s="271">
        <f>IFERROR(BO11*(BM11-BM18)^2,"")</f>
        <v>17.985059777814467</v>
      </c>
      <c r="BT11" s="271">
        <f>IFERROR(BO11*(BI11-BI18)*(BM11-BM18),"")</f>
        <v>5.1138763758909498</v>
      </c>
      <c r="BU11" s="271">
        <f t="shared" si="95"/>
        <v>0.70495402113975125</v>
      </c>
      <c r="BV11" s="289">
        <f t="shared" si="96"/>
        <v>-1.6697982646628233</v>
      </c>
      <c r="BW11" s="271">
        <f t="shared" si="97"/>
        <v>-0.83961540072806529</v>
      </c>
      <c r="BY11" s="271"/>
      <c r="BZ11" s="263">
        <f t="shared" si="98"/>
        <v>1.0086001717619175</v>
      </c>
      <c r="CA11" s="273">
        <f>IFERROR(BI21+BH21*BZ11,"")</f>
        <v>1.3619677153349818</v>
      </c>
      <c r="CB11" s="264">
        <f t="shared" si="99"/>
        <v>0.9133959629809757</v>
      </c>
      <c r="CC11" s="264">
        <f t="shared" si="14"/>
        <v>0.15780162669888348</v>
      </c>
      <c r="CD11" s="264">
        <f t="shared" si="100"/>
        <v>1.1503351505788419</v>
      </c>
      <c r="CE11" s="264">
        <f t="shared" si="101"/>
        <v>0.31479347869574081</v>
      </c>
      <c r="CF11" s="273">
        <f t="shared" si="102"/>
        <v>15.73967393478704</v>
      </c>
      <c r="CG11" s="273">
        <f t="shared" si="15"/>
        <v>15.875037834102786</v>
      </c>
      <c r="CH11" s="273">
        <f t="shared" si="103"/>
        <v>18.105900185835125</v>
      </c>
      <c r="CI11" s="271">
        <f t="shared" si="16"/>
        <v>1.4540808998945487</v>
      </c>
      <c r="CJ11" s="271">
        <f>IFERROR(CF11*(CD11-CD18)^2,"")</f>
        <v>17.985060124711367</v>
      </c>
      <c r="CK11" s="271">
        <f>IFERROR(CF11*(BZ11-BZ18)*(CD11-CD18),"")</f>
        <v>5.1138764563487324</v>
      </c>
      <c r="CL11" s="271">
        <f t="shared" si="104"/>
        <v>0.70495390648279666</v>
      </c>
      <c r="CM11" s="289">
        <f t="shared" si="105"/>
        <v>-1.6697981490487876</v>
      </c>
      <c r="CN11" s="271">
        <f t="shared" si="106"/>
        <v>-0.83961533244861553</v>
      </c>
      <c r="CP11" s="271"/>
      <c r="CQ11" s="263">
        <f t="shared" si="107"/>
        <v>1.0086001717619175</v>
      </c>
      <c r="CR11" s="273">
        <f>IFERROR(BZ21+BY21*CQ11,"")</f>
        <v>1.3619677155249934</v>
      </c>
      <c r="CS11" s="264">
        <f t="shared" si="108"/>
        <v>0.91339596301095982</v>
      </c>
      <c r="CT11" s="264">
        <f t="shared" si="17"/>
        <v>0.15780162665804603</v>
      </c>
      <c r="CU11" s="264">
        <f t="shared" si="109"/>
        <v>1.1503351505240733</v>
      </c>
      <c r="CV11" s="264">
        <f t="shared" si="110"/>
        <v>0.31479347863146445</v>
      </c>
      <c r="CW11" s="273">
        <f t="shared" si="111"/>
        <v>15.739673931573222</v>
      </c>
      <c r="CX11" s="273">
        <f t="shared" si="18"/>
        <v>15.875037830861327</v>
      </c>
      <c r="CY11" s="273">
        <f t="shared" si="112"/>
        <v>18.105900181276116</v>
      </c>
      <c r="CZ11" s="271">
        <f t="shared" si="19"/>
        <v>1.4540808996692829</v>
      </c>
      <c r="DA11" s="271">
        <f>IFERROR(CW11*(CU11-CU18)^2,"")</f>
        <v>17.985060120276913</v>
      </c>
      <c r="DB11" s="271">
        <f>IFERROR(CW11*(CQ11-CQ18)*(CU11-CU18),"")</f>
        <v>5.1138764553221652</v>
      </c>
      <c r="DC11" s="271">
        <f t="shared" si="113"/>
        <v>0.70495390796959201</v>
      </c>
      <c r="DD11" s="289">
        <f t="shared" si="114"/>
        <v>-1.6697981505479902</v>
      </c>
      <c r="DE11" s="271">
        <f t="shared" si="115"/>
        <v>-0.83961533333401639</v>
      </c>
      <c r="DG11" s="271"/>
      <c r="DH11" s="263">
        <f t="shared" si="116"/>
        <v>1.0086001717619175</v>
      </c>
      <c r="DI11" s="273">
        <f>IFERROR(CQ21+CP21*DH11,"")</f>
        <v>1.361967715522546</v>
      </c>
      <c r="DJ11" s="264">
        <f t="shared" si="117"/>
        <v>0.91339596301057357</v>
      </c>
      <c r="DK11" s="264">
        <f t="shared" si="20"/>
        <v>0.15780162665857203</v>
      </c>
      <c r="DL11" s="264">
        <f t="shared" si="118"/>
        <v>1.1503351505247794</v>
      </c>
      <c r="DM11" s="264">
        <f t="shared" si="119"/>
        <v>0.31479347863229223</v>
      </c>
      <c r="DN11" s="273">
        <f t="shared" si="120"/>
        <v>15.739673931614611</v>
      </c>
      <c r="DO11" s="273">
        <f t="shared" si="21"/>
        <v>15.875037830903072</v>
      </c>
      <c r="DP11" s="273">
        <f t="shared" si="121"/>
        <v>18.105900181334839</v>
      </c>
      <c r="DQ11" s="271">
        <f t="shared" si="22"/>
        <v>1.4540808996722068</v>
      </c>
      <c r="DR11" s="271">
        <f>IFERROR(DN11*(DL11-DL18)^2,"")</f>
        <v>17.985060120334332</v>
      </c>
      <c r="DS11" s="271">
        <f>IFERROR(DN11*(DH11-DH18)*(DL11-DL18),"")</f>
        <v>5.1138764553354701</v>
      </c>
      <c r="DT11" s="271">
        <f t="shared" si="122"/>
        <v>0.70495390795043966</v>
      </c>
      <c r="DU11" s="289">
        <f t="shared" si="123"/>
        <v>-1.6697981505286776</v>
      </c>
      <c r="DV11" s="271">
        <f t="shared" si="124"/>
        <v>-0.83961533332261074</v>
      </c>
      <c r="DX11" s="271"/>
      <c r="DY11" s="263">
        <f t="shared" si="125"/>
        <v>1.0086001717619175</v>
      </c>
      <c r="DZ11" s="273">
        <f>IFERROR(DH21+DG21*DY11,"")</f>
        <v>1.3619677155225798</v>
      </c>
      <c r="EA11" s="264">
        <f t="shared" si="126"/>
        <v>0.9133959630105789</v>
      </c>
      <c r="EB11" s="264">
        <f t="shared" si="23"/>
        <v>0.15780162665856479</v>
      </c>
      <c r="EC11" s="264">
        <f t="shared" si="127"/>
        <v>1.1503351505247696</v>
      </c>
      <c r="ED11" s="264">
        <f t="shared" si="128"/>
        <v>0.31479347863228085</v>
      </c>
      <c r="EE11" s="273">
        <f t="shared" si="129"/>
        <v>15.739673931614043</v>
      </c>
      <c r="EF11" s="273">
        <f t="shared" si="24"/>
        <v>15.8750378309025</v>
      </c>
      <c r="EG11" s="273">
        <f t="shared" si="130"/>
        <v>18.105900181334032</v>
      </c>
      <c r="EH11" s="271">
        <f t="shared" si="25"/>
        <v>1.4540808996721657</v>
      </c>
      <c r="EI11" s="271">
        <f>IFERROR(EE11*(EC11-EC18)^2,"")</f>
        <v>17.985060120333557</v>
      </c>
      <c r="EJ11" s="271">
        <f>IFERROR(EE11*(DY11-DY18)*(EC11-EC18),"")</f>
        <v>5.113876455335288</v>
      </c>
      <c r="EK11" s="271">
        <f t="shared" si="131"/>
        <v>0.70495390795070378</v>
      </c>
      <c r="EL11" s="289">
        <f t="shared" si="132"/>
        <v>-1.6697981505289476</v>
      </c>
      <c r="EM11" s="271">
        <f t="shared" si="133"/>
        <v>-0.83961533332276983</v>
      </c>
      <c r="EO11" s="271"/>
      <c r="EP11" s="263">
        <f t="shared" si="134"/>
        <v>1.0086001717619175</v>
      </c>
      <c r="EQ11" s="273">
        <f>IFERROR(DY21+DX21*EP11,"")</f>
        <v>1.3619677155225784</v>
      </c>
      <c r="ER11" s="264">
        <f t="shared" si="135"/>
        <v>0.91339596301057868</v>
      </c>
      <c r="ES11" s="264">
        <f t="shared" si="26"/>
        <v>0.15780162665856506</v>
      </c>
      <c r="ET11" s="264">
        <f t="shared" si="136"/>
        <v>1.1503351505247696</v>
      </c>
      <c r="EU11" s="264">
        <f t="shared" si="137"/>
        <v>0.31479347863228124</v>
      </c>
      <c r="EV11" s="273">
        <f t="shared" si="138"/>
        <v>15.739673931614062</v>
      </c>
      <c r="EW11" s="273">
        <f t="shared" si="27"/>
        <v>15.875037830902519</v>
      </c>
      <c r="EX11" s="273">
        <f t="shared" si="139"/>
        <v>18.105900181334054</v>
      </c>
      <c r="EY11" s="271">
        <f t="shared" si="28"/>
        <v>1.4540808996721666</v>
      </c>
      <c r="EZ11" s="271">
        <f>IFERROR(EV11*(ET11-ET18)^2,"")</f>
        <v>17.985060120333564</v>
      </c>
      <c r="FA11" s="271">
        <f>IFERROR(EV11*(EP11-EP18)*(ET11-ET18),"")</f>
        <v>5.1138764553352907</v>
      </c>
      <c r="FB11" s="271">
        <f t="shared" si="140"/>
        <v>0.70495390795069279</v>
      </c>
      <c r="FC11" s="289">
        <f t="shared" si="141"/>
        <v>-1.6697981505289334</v>
      </c>
      <c r="FD11" s="271">
        <f t="shared" si="142"/>
        <v>-0.83961533332276184</v>
      </c>
      <c r="FF11" s="271"/>
      <c r="FG11" s="263">
        <f t="shared" si="143"/>
        <v>1.0086001717619175</v>
      </c>
      <c r="FH11" s="273">
        <f>IFERROR(EP21+EO21*FG11,"")</f>
        <v>1.361967715522578</v>
      </c>
      <c r="FI11" s="264">
        <f t="shared" si="144"/>
        <v>0.91339596301057868</v>
      </c>
      <c r="FJ11" s="264">
        <f t="shared" si="29"/>
        <v>0.15780162665856515</v>
      </c>
      <c r="FK11" s="264">
        <f t="shared" si="145"/>
        <v>1.1503351505247696</v>
      </c>
      <c r="FL11" s="264">
        <f t="shared" si="146"/>
        <v>0.31479347863228158</v>
      </c>
      <c r="FM11" s="273">
        <f t="shared" si="147"/>
        <v>15.739673931614078</v>
      </c>
      <c r="FN11" s="273">
        <f t="shared" si="30"/>
        <v>15.875037830902535</v>
      </c>
      <c r="FO11" s="273">
        <f t="shared" si="148"/>
        <v>18.105900181334075</v>
      </c>
      <c r="FP11" s="271">
        <f t="shared" si="31"/>
        <v>1.454080899672167</v>
      </c>
      <c r="FQ11" s="271">
        <f>IFERROR(FM11*(FK11-FK18)^2,"")</f>
        <v>17.985060120333575</v>
      </c>
      <c r="FR11" s="271">
        <f>IFERROR(FM11*(FG11-FG18)*(FK11-FK18),"")</f>
        <v>5.1138764553352924</v>
      </c>
      <c r="FS11" s="271">
        <f t="shared" si="149"/>
        <v>0.70495390795069279</v>
      </c>
      <c r="FT11" s="289">
        <f t="shared" si="150"/>
        <v>-1.6697981505289334</v>
      </c>
      <c r="FU11" s="271">
        <f t="shared" si="151"/>
        <v>-0.83961533332276184</v>
      </c>
      <c r="FW11" s="271"/>
      <c r="FX11" s="263">
        <f t="shared" si="152"/>
        <v>1.0086001717619175</v>
      </c>
      <c r="FY11" s="273">
        <f>IFERROR(FG21+FF21*FX11,"")</f>
        <v>1.361967715522578</v>
      </c>
      <c r="FZ11" s="264">
        <f t="shared" si="153"/>
        <v>0.91339596301057868</v>
      </c>
      <c r="GA11" s="264">
        <f t="shared" si="32"/>
        <v>0.15780162665856515</v>
      </c>
      <c r="GB11" s="264">
        <f t="shared" si="154"/>
        <v>1.1503351505247696</v>
      </c>
      <c r="GC11" s="264">
        <f t="shared" si="155"/>
        <v>0.31479347863228158</v>
      </c>
      <c r="GD11" s="273">
        <f t="shared" si="156"/>
        <v>15.739673931614078</v>
      </c>
      <c r="GE11" s="273">
        <f t="shared" si="33"/>
        <v>15.875037830902535</v>
      </c>
      <c r="GF11" s="273">
        <f t="shared" si="157"/>
        <v>18.105900181334075</v>
      </c>
      <c r="GG11" s="271">
        <f t="shared" si="34"/>
        <v>1.454080899672167</v>
      </c>
      <c r="GH11" s="271">
        <f>IFERROR(GD11*(GB11-GB18)^2,"")</f>
        <v>17.985060120333582</v>
      </c>
      <c r="GI11" s="271">
        <f>IFERROR(GD11*(FX11-FX18)*(GB11-GB18),"")</f>
        <v>5.1138764553352933</v>
      </c>
      <c r="GJ11" s="271">
        <f t="shared" si="158"/>
        <v>0.70495390795069279</v>
      </c>
      <c r="GK11" s="289">
        <f t="shared" si="159"/>
        <v>-1.6697981505289334</v>
      </c>
      <c r="GL11" s="271">
        <f t="shared" si="160"/>
        <v>-0.83961533332276184</v>
      </c>
      <c r="GN11" s="271"/>
      <c r="GO11" s="263">
        <f t="shared" si="161"/>
        <v>1.0086001717619175</v>
      </c>
      <c r="GP11" s="273">
        <f>IFERROR(FX21+FW21*GO11,"")</f>
        <v>1.361967715522578</v>
      </c>
      <c r="GQ11" s="264">
        <f t="shared" si="162"/>
        <v>0.91339596301057868</v>
      </c>
      <c r="GR11" s="264">
        <f t="shared" si="35"/>
        <v>0.15780162665856515</v>
      </c>
      <c r="GS11" s="264">
        <f t="shared" si="163"/>
        <v>1.1503351505247696</v>
      </c>
      <c r="GT11" s="264">
        <f t="shared" si="164"/>
        <v>0.31479347863228158</v>
      </c>
      <c r="GU11" s="273">
        <f t="shared" si="165"/>
        <v>15.739673931614078</v>
      </c>
      <c r="GV11" s="273">
        <f t="shared" si="36"/>
        <v>15.875037830902535</v>
      </c>
      <c r="GW11" s="273">
        <f t="shared" si="166"/>
        <v>18.105900181334075</v>
      </c>
      <c r="GX11" s="271">
        <f t="shared" si="37"/>
        <v>1.454080899672167</v>
      </c>
      <c r="GY11" s="271">
        <f>IFERROR(GU11*(GS11-GS18)^2,"")</f>
        <v>17.985060120333575</v>
      </c>
      <c r="GZ11" s="271">
        <f>IFERROR(GU11*(GO11-GO18)*(GS11-GS18),"")</f>
        <v>5.1138764553352924</v>
      </c>
      <c r="HA11" s="271">
        <f t="shared" si="167"/>
        <v>0.70495390795069279</v>
      </c>
      <c r="HB11" s="289">
        <f t="shared" si="168"/>
        <v>-1.6697981505289334</v>
      </c>
      <c r="HC11" s="271">
        <f t="shared" si="169"/>
        <v>-0.83961533332276184</v>
      </c>
      <c r="HE11" s="271"/>
      <c r="HF11" s="263">
        <f t="shared" si="170"/>
        <v>1.0086001717619175</v>
      </c>
      <c r="HG11" s="273">
        <f>IFERROR(GO21+GN21*HF11,"")</f>
        <v>1.361967715522578</v>
      </c>
      <c r="HH11" s="264">
        <f t="shared" si="171"/>
        <v>0.91339596301057868</v>
      </c>
      <c r="HI11" s="264">
        <f t="shared" si="38"/>
        <v>0.15780162665856515</v>
      </c>
      <c r="HJ11" s="264">
        <f t="shared" si="172"/>
        <v>1.1503351505247696</v>
      </c>
      <c r="HK11" s="264">
        <f t="shared" si="173"/>
        <v>0.31479347863228158</v>
      </c>
      <c r="HL11" s="273">
        <f t="shared" si="174"/>
        <v>15.739673931614078</v>
      </c>
      <c r="HM11" s="273">
        <f t="shared" si="39"/>
        <v>15.875037830902535</v>
      </c>
      <c r="HN11" s="273">
        <f t="shared" si="175"/>
        <v>18.105900181334075</v>
      </c>
      <c r="HO11" s="271">
        <f t="shared" si="40"/>
        <v>1.454080899672167</v>
      </c>
      <c r="HP11" s="271">
        <f>IFERROR(HL11*(HJ11-HJ18)^2,"")</f>
        <v>17.985060120333582</v>
      </c>
      <c r="HQ11" s="271">
        <f>IFERROR(HL11*(HF11-HF18)*(HJ11-HJ18),"")</f>
        <v>5.1138764553352933</v>
      </c>
      <c r="HR11" s="271">
        <f t="shared" si="176"/>
        <v>0.70495390795069279</v>
      </c>
      <c r="HS11" s="289">
        <f t="shared" si="177"/>
        <v>-1.6697981505289334</v>
      </c>
      <c r="HT11" s="271">
        <f t="shared" si="178"/>
        <v>-0.83961533332276184</v>
      </c>
      <c r="HV11" s="271"/>
      <c r="HW11" s="263">
        <f t="shared" si="179"/>
        <v>1.0086001717619175</v>
      </c>
      <c r="HX11" s="273">
        <f>IFERROR(HF21+HE21*HW11,"")</f>
        <v>1.361967715522578</v>
      </c>
      <c r="HY11" s="264">
        <f t="shared" si="180"/>
        <v>0.91339596301057868</v>
      </c>
      <c r="HZ11" s="264">
        <f t="shared" si="41"/>
        <v>0.15780162665856515</v>
      </c>
      <c r="IA11" s="264">
        <f t="shared" si="181"/>
        <v>1.1503351505247696</v>
      </c>
      <c r="IB11" s="264">
        <f t="shared" si="182"/>
        <v>0.31479347863228158</v>
      </c>
      <c r="IC11" s="273">
        <f t="shared" si="183"/>
        <v>15.739673931614078</v>
      </c>
      <c r="ID11" s="273">
        <f t="shared" si="42"/>
        <v>15.875037830902535</v>
      </c>
      <c r="IE11" s="273">
        <f t="shared" si="184"/>
        <v>18.105900181334075</v>
      </c>
      <c r="IF11" s="271">
        <f t="shared" si="43"/>
        <v>1.454080899672167</v>
      </c>
      <c r="IG11" s="271">
        <f>IFERROR(IC11*(IA11-IA18)^2,"")</f>
        <v>17.985060120333575</v>
      </c>
      <c r="IH11" s="271">
        <f>IFERROR(IC11*(HW11-HW18)*(IA11-IA18),"")</f>
        <v>5.1138764553352924</v>
      </c>
      <c r="II11" s="271">
        <f t="shared" si="185"/>
        <v>0.70495390795069279</v>
      </c>
      <c r="IJ11" s="289">
        <f t="shared" si="186"/>
        <v>-1.6697981505289334</v>
      </c>
      <c r="IK11" s="271">
        <f t="shared" si="187"/>
        <v>-0.83961533332276184</v>
      </c>
      <c r="IM11" s="271"/>
      <c r="IN11" s="263">
        <f t="shared" si="188"/>
        <v>1.0086001717619175</v>
      </c>
      <c r="IO11" s="273">
        <f>IFERROR(HW21+HV21*IN11,"")</f>
        <v>1.361967715522578</v>
      </c>
      <c r="IP11" s="264">
        <f t="shared" si="189"/>
        <v>0.91339596301057868</v>
      </c>
      <c r="IQ11" s="264">
        <f t="shared" si="44"/>
        <v>0.15780162665856515</v>
      </c>
      <c r="IR11" s="264">
        <f t="shared" si="190"/>
        <v>1.1503351505247696</v>
      </c>
      <c r="IS11" s="264">
        <f t="shared" si="191"/>
        <v>0.31479347863228158</v>
      </c>
      <c r="IT11" s="273">
        <f t="shared" si="192"/>
        <v>15.739673931614078</v>
      </c>
      <c r="IU11" s="273">
        <f t="shared" si="45"/>
        <v>15.875037830902535</v>
      </c>
      <c r="IV11" s="273">
        <f t="shared" si="193"/>
        <v>18.105900181334075</v>
      </c>
      <c r="IW11" s="271">
        <f t="shared" si="46"/>
        <v>1.454080899672167</v>
      </c>
      <c r="IX11" s="271">
        <f>IFERROR(IT11*(IR11-IR18)^2,"")</f>
        <v>17.985060120333582</v>
      </c>
      <c r="IY11" s="271">
        <f>IFERROR(IT11*(IN11-IN18)*(IR11-IR18),"")</f>
        <v>5.1138764553352933</v>
      </c>
      <c r="IZ11" s="271">
        <f t="shared" si="194"/>
        <v>0.70495390795069279</v>
      </c>
      <c r="JA11" s="289">
        <f t="shared" si="195"/>
        <v>-1.6697981505289334</v>
      </c>
      <c r="JB11" s="271">
        <f t="shared" si="196"/>
        <v>-0.83961533332276184</v>
      </c>
      <c r="JD11" s="271"/>
      <c r="JE11" s="263">
        <f t="shared" si="197"/>
        <v>1.0086001717619175</v>
      </c>
      <c r="JF11" s="273">
        <f>IFERROR(IN21+IM21*JE11,"")</f>
        <v>1.361967715522578</v>
      </c>
      <c r="JG11" s="264">
        <f t="shared" si="198"/>
        <v>0.91339596301057868</v>
      </c>
      <c r="JH11" s="264">
        <f t="shared" si="47"/>
        <v>0.15780162665856515</v>
      </c>
      <c r="JI11" s="264">
        <f t="shared" si="199"/>
        <v>1.1503351505247696</v>
      </c>
      <c r="JJ11" s="264">
        <f t="shared" si="200"/>
        <v>0.31479347863228158</v>
      </c>
      <c r="JK11" s="273">
        <f t="shared" si="201"/>
        <v>15.739673931614078</v>
      </c>
      <c r="JL11" s="273">
        <f t="shared" si="48"/>
        <v>15.875037830902535</v>
      </c>
      <c r="JM11" s="273">
        <f t="shared" si="202"/>
        <v>18.105900181334075</v>
      </c>
      <c r="JN11" s="271">
        <f t="shared" si="49"/>
        <v>1.454080899672167</v>
      </c>
      <c r="JO11" s="271">
        <f>IFERROR(JK11*(JI11-JI18)^2,"")</f>
        <v>17.985060120333575</v>
      </c>
      <c r="JP11" s="271">
        <f>IFERROR(JK11*(JE11-JE18)*(JI11-JI18),"")</f>
        <v>5.1138764553352924</v>
      </c>
      <c r="JQ11" s="271">
        <f t="shared" si="203"/>
        <v>0.70495390795069279</v>
      </c>
      <c r="JR11" s="289">
        <f t="shared" si="204"/>
        <v>-1.6697981505289334</v>
      </c>
      <c r="JS11" s="271">
        <f t="shared" si="205"/>
        <v>-0.83961533332276184</v>
      </c>
      <c r="JU11" s="271"/>
      <c r="JV11" s="263">
        <f t="shared" si="206"/>
        <v>1.0086001717619175</v>
      </c>
      <c r="JW11" s="273">
        <f>IFERROR(JE21+JD21*JV11,"")</f>
        <v>1.361967715522578</v>
      </c>
      <c r="JX11" s="264">
        <f t="shared" si="207"/>
        <v>0.91339596301057868</v>
      </c>
      <c r="JY11" s="264">
        <f t="shared" si="50"/>
        <v>0.15780162665856515</v>
      </c>
      <c r="JZ11" s="264">
        <f t="shared" si="208"/>
        <v>1.1503351505247696</v>
      </c>
      <c r="KA11" s="264">
        <f t="shared" si="209"/>
        <v>0.31479347863228158</v>
      </c>
      <c r="KB11" s="273">
        <f t="shared" si="210"/>
        <v>15.739673931614078</v>
      </c>
      <c r="KC11" s="273">
        <f t="shared" si="51"/>
        <v>15.875037830902535</v>
      </c>
      <c r="KD11" s="273">
        <f t="shared" si="211"/>
        <v>18.105900181334075</v>
      </c>
      <c r="KE11" s="271">
        <f t="shared" si="52"/>
        <v>1.454080899672167</v>
      </c>
      <c r="KF11" s="271">
        <f>IFERROR(KB11*(JZ11-JZ18)^2,"")</f>
        <v>17.985060120333582</v>
      </c>
      <c r="KG11" s="271">
        <f>IFERROR(KB11*(JV11-JV18)*(JZ11-JZ18),"")</f>
        <v>5.1138764553352933</v>
      </c>
      <c r="KH11" s="271">
        <f t="shared" si="212"/>
        <v>0.70495390795069279</v>
      </c>
      <c r="KI11" s="289">
        <f t="shared" si="213"/>
        <v>-1.6697981505289334</v>
      </c>
      <c r="KJ11" s="271">
        <f t="shared" si="214"/>
        <v>-0.83961533332276184</v>
      </c>
      <c r="KL11" s="271"/>
      <c r="KM11" s="263">
        <f t="shared" si="215"/>
        <v>1.0086001717619175</v>
      </c>
      <c r="KN11" s="273">
        <f>IFERROR(JV21+JU21*KM11,"")</f>
        <v>1.361967715522578</v>
      </c>
      <c r="KO11" s="264">
        <f t="shared" si="216"/>
        <v>0.91339596301057868</v>
      </c>
      <c r="KP11" s="264">
        <f t="shared" si="53"/>
        <v>0.15780162665856515</v>
      </c>
      <c r="KQ11" s="264">
        <f t="shared" si="217"/>
        <v>1.1503351505247696</v>
      </c>
      <c r="KR11" s="264">
        <f t="shared" si="218"/>
        <v>0.31479347863228158</v>
      </c>
      <c r="KS11" s="273">
        <f t="shared" si="219"/>
        <v>15.739673931614078</v>
      </c>
      <c r="KT11" s="273">
        <f t="shared" si="54"/>
        <v>15.875037830902535</v>
      </c>
      <c r="KU11" s="273">
        <f t="shared" si="220"/>
        <v>18.105900181334075</v>
      </c>
      <c r="KV11" s="271">
        <f t="shared" si="55"/>
        <v>1.454080899672167</v>
      </c>
      <c r="KW11" s="271">
        <f>IFERROR(KS11*(KQ11-KQ18)^2,"")</f>
        <v>17.985060120333575</v>
      </c>
      <c r="KX11" s="271">
        <f>IFERROR(KS11*(KM11-KM18)*(KQ11-KQ18),"")</f>
        <v>5.1138764553352924</v>
      </c>
      <c r="KY11" s="271">
        <f t="shared" si="221"/>
        <v>0.70495390795069279</v>
      </c>
      <c r="KZ11" s="289">
        <f t="shared" si="222"/>
        <v>-1.6697981505289334</v>
      </c>
      <c r="LA11" s="271">
        <f t="shared" si="223"/>
        <v>-0.83961533332276184</v>
      </c>
      <c r="LC11" s="271"/>
      <c r="LD11" s="263">
        <f t="shared" si="224"/>
        <v>1.0086001717619175</v>
      </c>
      <c r="LE11" s="273">
        <f>IFERROR(KM21+KL21*LD11,"")</f>
        <v>1.361967715522578</v>
      </c>
      <c r="LF11" s="264">
        <f t="shared" si="225"/>
        <v>0.91339596301057868</v>
      </c>
      <c r="LG11" s="264">
        <f t="shared" si="56"/>
        <v>0.15780162665856515</v>
      </c>
      <c r="LH11" s="264">
        <f t="shared" si="226"/>
        <v>1.1503351505247696</v>
      </c>
      <c r="LI11" s="264">
        <f t="shared" si="227"/>
        <v>0.31479347863228158</v>
      </c>
      <c r="LJ11" s="273">
        <f t="shared" si="228"/>
        <v>15.739673931614078</v>
      </c>
      <c r="LK11" s="273">
        <f t="shared" si="57"/>
        <v>15.875037830902535</v>
      </c>
      <c r="LL11" s="273">
        <f t="shared" si="229"/>
        <v>18.105900181334075</v>
      </c>
      <c r="LM11" s="271">
        <f t="shared" si="58"/>
        <v>1.454080899672167</v>
      </c>
      <c r="LN11" s="271">
        <f>IFERROR(LJ11*(LH11-LH18)^2,"")</f>
        <v>17.985060120333582</v>
      </c>
      <c r="LO11" s="271">
        <f>IFERROR(LJ11*(LD11-LD18)*(LH11-LH18),"")</f>
        <v>5.1138764553352933</v>
      </c>
      <c r="LP11" s="271">
        <f t="shared" si="230"/>
        <v>0.70495390795069279</v>
      </c>
      <c r="LQ11" s="289">
        <f t="shared" si="231"/>
        <v>-1.6697981505289334</v>
      </c>
      <c r="LR11" s="271">
        <f t="shared" si="232"/>
        <v>-0.83961533332276184</v>
      </c>
      <c r="LT11" s="271"/>
      <c r="LU11" s="475">
        <f t="shared" si="233"/>
        <v>1.0086001717619175</v>
      </c>
      <c r="LV11" s="474">
        <f>IFERROR(LD21+LC21*LU11,"")</f>
        <v>1.361967715522578</v>
      </c>
      <c r="LW11" s="477">
        <f t="shared" si="234"/>
        <v>0.91339596301057868</v>
      </c>
      <c r="LX11" s="264">
        <f t="shared" si="59"/>
        <v>0.15780162665856515</v>
      </c>
      <c r="LY11" s="264">
        <f t="shared" si="235"/>
        <v>1.1503351505247696</v>
      </c>
      <c r="LZ11" s="264">
        <f t="shared" si="236"/>
        <v>0.31479347863228158</v>
      </c>
      <c r="MA11" s="273">
        <f t="shared" si="237"/>
        <v>15.739673931614078</v>
      </c>
      <c r="MB11" s="273">
        <f t="shared" si="60"/>
        <v>15.875037830902535</v>
      </c>
      <c r="MC11" s="273">
        <f t="shared" si="238"/>
        <v>18.105900181334075</v>
      </c>
      <c r="MD11" s="271">
        <f t="shared" si="61"/>
        <v>1.454080899672167</v>
      </c>
      <c r="ME11" s="271">
        <f>IFERROR(MA11*(LY11-LY18)^2,"")</f>
        <v>17.985060120333575</v>
      </c>
      <c r="MF11" s="271">
        <f>IFERROR(MA11*(LU11-LU18)*(LY11-LY18),"")</f>
        <v>5.1138764553352924</v>
      </c>
      <c r="MG11" s="271">
        <f t="shared" si="239"/>
        <v>0.70495390795069279</v>
      </c>
      <c r="MH11" s="289">
        <f t="shared" si="240"/>
        <v>-1.6697981505289334</v>
      </c>
      <c r="MI11" s="476">
        <f t="shared" si="241"/>
        <v>-0.83961533332276184</v>
      </c>
    </row>
    <row r="12" spans="1:347" ht="14.1" customHeight="1" outlineLevel="1" x14ac:dyDescent="0.2">
      <c r="A12" s="14">
        <v>6</v>
      </c>
      <c r="B12" s="234"/>
      <c r="C12" s="175"/>
      <c r="D12" s="235"/>
      <c r="E12" s="17" t="str">
        <f t="shared" si="0"/>
        <v/>
      </c>
      <c r="F12" s="34" t="str">
        <f>IFERROR((E12-E6)/(1-E6),"")</f>
        <v/>
      </c>
      <c r="G12" s="17" t="str">
        <f t="shared" si="1"/>
        <v/>
      </c>
      <c r="H12" s="17"/>
      <c r="I12" s="34"/>
      <c r="J12" s="18" t="str">
        <f t="shared" si="62"/>
        <v/>
      </c>
      <c r="K12" s="17" t="str">
        <f>IFERROR(C21+B21*J12,"")</f>
        <v/>
      </c>
      <c r="L12" s="37" t="str">
        <f t="shared" si="63"/>
        <v/>
      </c>
      <c r="M12" s="37" t="str">
        <f t="shared" si="2"/>
        <v/>
      </c>
      <c r="N12" s="37" t="str">
        <f t="shared" si="64"/>
        <v/>
      </c>
      <c r="O12" s="37" t="str">
        <f t="shared" si="65"/>
        <v/>
      </c>
      <c r="P12" s="17" t="str">
        <f t="shared" si="66"/>
        <v/>
      </c>
      <c r="Q12" s="17" t="str">
        <f t="shared" si="3"/>
        <v/>
      </c>
      <c r="R12" s="17" t="str">
        <f t="shared" si="67"/>
        <v/>
      </c>
      <c r="S12" s="34" t="str">
        <f t="shared" si="4"/>
        <v/>
      </c>
      <c r="T12" s="34" t="str">
        <f>IFERROR(P12*(N12-N18)^2,"")</f>
        <v/>
      </c>
      <c r="U12" s="34" t="str">
        <f>IFERROR(P12*(J12-J18)*(N12-N18),"")</f>
        <v/>
      </c>
      <c r="V12" s="34" t="str">
        <f t="shared" si="68"/>
        <v/>
      </c>
      <c r="W12" s="39" t="str">
        <f t="shared" si="69"/>
        <v/>
      </c>
      <c r="X12" s="34" t="str">
        <f t="shared" si="70"/>
        <v/>
      </c>
      <c r="Y12" s="44"/>
      <c r="Z12" s="271"/>
      <c r="AA12" s="263" t="str">
        <f t="shared" si="71"/>
        <v/>
      </c>
      <c r="AB12" s="273" t="str">
        <f>IFERROR(J21+I21*AA12,"")</f>
        <v/>
      </c>
      <c r="AC12" s="264" t="str">
        <f t="shared" si="72"/>
        <v/>
      </c>
      <c r="AD12" s="264" t="str">
        <f t="shared" si="5"/>
        <v/>
      </c>
      <c r="AE12" s="264" t="str">
        <f t="shared" si="73"/>
        <v/>
      </c>
      <c r="AF12" s="264" t="str">
        <f t="shared" si="74"/>
        <v/>
      </c>
      <c r="AG12" s="273" t="str">
        <f t="shared" si="75"/>
        <v/>
      </c>
      <c r="AH12" s="273" t="str">
        <f t="shared" si="6"/>
        <v/>
      </c>
      <c r="AI12" s="273" t="str">
        <f t="shared" si="76"/>
        <v/>
      </c>
      <c r="AJ12" s="271" t="str">
        <f t="shared" si="7"/>
        <v/>
      </c>
      <c r="AK12" s="271" t="str">
        <f>IFERROR(AG12*(AE12-AE18)^2,"")</f>
        <v/>
      </c>
      <c r="AL12" s="271" t="str">
        <f>IFERROR(AG12*(AA12-AA18)*(AE12-AE18),"")</f>
        <v/>
      </c>
      <c r="AM12" s="271" t="str">
        <f t="shared" si="77"/>
        <v/>
      </c>
      <c r="AN12" s="289" t="str">
        <f t="shared" si="78"/>
        <v/>
      </c>
      <c r="AO12" s="271" t="str">
        <f t="shared" si="79"/>
        <v/>
      </c>
      <c r="AP12" s="44"/>
      <c r="AQ12" s="271"/>
      <c r="AR12" s="263" t="str">
        <f t="shared" si="80"/>
        <v/>
      </c>
      <c r="AS12" s="273" t="str">
        <f>IFERROR(AA21+Z21*AR12,"")</f>
        <v/>
      </c>
      <c r="AT12" s="264" t="str">
        <f t="shared" si="81"/>
        <v/>
      </c>
      <c r="AU12" s="264" t="str">
        <f t="shared" si="8"/>
        <v/>
      </c>
      <c r="AV12" s="264" t="str">
        <f t="shared" si="82"/>
        <v/>
      </c>
      <c r="AW12" s="264" t="str">
        <f t="shared" si="83"/>
        <v/>
      </c>
      <c r="AX12" s="273" t="str">
        <f t="shared" si="84"/>
        <v/>
      </c>
      <c r="AY12" s="273" t="str">
        <f t="shared" si="9"/>
        <v/>
      </c>
      <c r="AZ12" s="273" t="str">
        <f t="shared" si="85"/>
        <v/>
      </c>
      <c r="BA12" s="271" t="str">
        <f t="shared" si="10"/>
        <v/>
      </c>
      <c r="BB12" s="271" t="str">
        <f>IFERROR(AX12*(AV12-AV18)^2,"")</f>
        <v/>
      </c>
      <c r="BC12" s="271" t="str">
        <f>IFERROR(AX12*(AR12-AR18)*(AV12-AV18),"")</f>
        <v/>
      </c>
      <c r="BD12" s="271" t="str">
        <f t="shared" si="86"/>
        <v/>
      </c>
      <c r="BE12" s="289" t="str">
        <f t="shared" si="87"/>
        <v/>
      </c>
      <c r="BF12" s="271" t="str">
        <f t="shared" si="88"/>
        <v/>
      </c>
      <c r="BH12" s="271"/>
      <c r="BI12" s="263" t="str">
        <f t="shared" si="89"/>
        <v/>
      </c>
      <c r="BJ12" s="273" t="str">
        <f>IFERROR(AR21+AQ21*BI12,"")</f>
        <v/>
      </c>
      <c r="BK12" s="264" t="str">
        <f t="shared" si="90"/>
        <v/>
      </c>
      <c r="BL12" s="264" t="str">
        <f t="shared" si="11"/>
        <v/>
      </c>
      <c r="BM12" s="264" t="str">
        <f t="shared" si="91"/>
        <v/>
      </c>
      <c r="BN12" s="264" t="str">
        <f t="shared" si="92"/>
        <v/>
      </c>
      <c r="BO12" s="273" t="str">
        <f t="shared" si="93"/>
        <v/>
      </c>
      <c r="BP12" s="273" t="str">
        <f t="shared" si="12"/>
        <v/>
      </c>
      <c r="BQ12" s="273" t="str">
        <f t="shared" si="94"/>
        <v/>
      </c>
      <c r="BR12" s="271" t="str">
        <f t="shared" si="13"/>
        <v/>
      </c>
      <c r="BS12" s="271" t="str">
        <f>IFERROR(BO12*(BM12-BM18)^2,"")</f>
        <v/>
      </c>
      <c r="BT12" s="271" t="str">
        <f>IFERROR(BO12*(BI12-BI18)*(BM12-BM18),"")</f>
        <v/>
      </c>
      <c r="BU12" s="271" t="str">
        <f t="shared" si="95"/>
        <v/>
      </c>
      <c r="BV12" s="289" t="str">
        <f t="shared" si="96"/>
        <v/>
      </c>
      <c r="BW12" s="271" t="str">
        <f t="shared" si="97"/>
        <v/>
      </c>
      <c r="BY12" s="271"/>
      <c r="BZ12" s="263" t="str">
        <f t="shared" si="98"/>
        <v/>
      </c>
      <c r="CA12" s="273" t="str">
        <f>IFERROR(BI21+BH21*BZ12,"")</f>
        <v/>
      </c>
      <c r="CB12" s="264" t="str">
        <f t="shared" si="99"/>
        <v/>
      </c>
      <c r="CC12" s="264" t="str">
        <f t="shared" si="14"/>
        <v/>
      </c>
      <c r="CD12" s="264" t="str">
        <f t="shared" si="100"/>
        <v/>
      </c>
      <c r="CE12" s="264" t="str">
        <f t="shared" si="101"/>
        <v/>
      </c>
      <c r="CF12" s="273" t="str">
        <f t="shared" si="102"/>
        <v/>
      </c>
      <c r="CG12" s="273" t="str">
        <f t="shared" si="15"/>
        <v/>
      </c>
      <c r="CH12" s="273" t="str">
        <f t="shared" si="103"/>
        <v/>
      </c>
      <c r="CI12" s="271" t="str">
        <f t="shared" si="16"/>
        <v/>
      </c>
      <c r="CJ12" s="271" t="str">
        <f>IFERROR(CF12*(CD12-CD18)^2,"")</f>
        <v/>
      </c>
      <c r="CK12" s="271" t="str">
        <f>IFERROR(CF12*(BZ12-BZ18)*(CD12-CD18),"")</f>
        <v/>
      </c>
      <c r="CL12" s="271" t="str">
        <f t="shared" si="104"/>
        <v/>
      </c>
      <c r="CM12" s="289" t="str">
        <f t="shared" si="105"/>
        <v/>
      </c>
      <c r="CN12" s="271" t="str">
        <f t="shared" si="106"/>
        <v/>
      </c>
      <c r="CP12" s="271"/>
      <c r="CQ12" s="263" t="str">
        <f t="shared" si="107"/>
        <v/>
      </c>
      <c r="CR12" s="273" t="str">
        <f>IFERROR(BZ21+BY21*CQ12,"")</f>
        <v/>
      </c>
      <c r="CS12" s="264" t="str">
        <f t="shared" si="108"/>
        <v/>
      </c>
      <c r="CT12" s="264" t="str">
        <f t="shared" si="17"/>
        <v/>
      </c>
      <c r="CU12" s="264" t="str">
        <f t="shared" si="109"/>
        <v/>
      </c>
      <c r="CV12" s="264" t="str">
        <f t="shared" si="110"/>
        <v/>
      </c>
      <c r="CW12" s="273" t="str">
        <f t="shared" si="111"/>
        <v/>
      </c>
      <c r="CX12" s="273" t="str">
        <f t="shared" si="18"/>
        <v/>
      </c>
      <c r="CY12" s="273" t="str">
        <f t="shared" si="112"/>
        <v/>
      </c>
      <c r="CZ12" s="271" t="str">
        <f t="shared" si="19"/>
        <v/>
      </c>
      <c r="DA12" s="271" t="str">
        <f>IFERROR(CW12*(CU12-CU18)^2,"")</f>
        <v/>
      </c>
      <c r="DB12" s="271" t="str">
        <f>IFERROR(CW12*(CQ12-CQ18)*(CU12-CU18),"")</f>
        <v/>
      </c>
      <c r="DC12" s="271" t="str">
        <f t="shared" si="113"/>
        <v/>
      </c>
      <c r="DD12" s="289" t="str">
        <f t="shared" si="114"/>
        <v/>
      </c>
      <c r="DE12" s="271" t="str">
        <f t="shared" si="115"/>
        <v/>
      </c>
      <c r="DG12" s="271"/>
      <c r="DH12" s="263" t="str">
        <f t="shared" si="116"/>
        <v/>
      </c>
      <c r="DI12" s="273" t="str">
        <f>IFERROR(CQ21+CP21*DH12,"")</f>
        <v/>
      </c>
      <c r="DJ12" s="264" t="str">
        <f t="shared" si="117"/>
        <v/>
      </c>
      <c r="DK12" s="264" t="str">
        <f t="shared" si="20"/>
        <v/>
      </c>
      <c r="DL12" s="264" t="str">
        <f t="shared" si="118"/>
        <v/>
      </c>
      <c r="DM12" s="264" t="str">
        <f t="shared" si="119"/>
        <v/>
      </c>
      <c r="DN12" s="273" t="str">
        <f t="shared" si="120"/>
        <v/>
      </c>
      <c r="DO12" s="273" t="str">
        <f t="shared" si="21"/>
        <v/>
      </c>
      <c r="DP12" s="273" t="str">
        <f t="shared" si="121"/>
        <v/>
      </c>
      <c r="DQ12" s="271" t="str">
        <f t="shared" si="22"/>
        <v/>
      </c>
      <c r="DR12" s="271" t="str">
        <f>IFERROR(DN12*(DL12-DL18)^2,"")</f>
        <v/>
      </c>
      <c r="DS12" s="271" t="str">
        <f>IFERROR(DN12*(DH12-DH18)*(DL12-DL18),"")</f>
        <v/>
      </c>
      <c r="DT12" s="271" t="str">
        <f t="shared" si="122"/>
        <v/>
      </c>
      <c r="DU12" s="289" t="str">
        <f t="shared" si="123"/>
        <v/>
      </c>
      <c r="DV12" s="271" t="str">
        <f t="shared" si="124"/>
        <v/>
      </c>
      <c r="DX12" s="271"/>
      <c r="DY12" s="263" t="str">
        <f t="shared" si="125"/>
        <v/>
      </c>
      <c r="DZ12" s="273" t="str">
        <f>IFERROR(DH21+DG21*DY12,"")</f>
        <v/>
      </c>
      <c r="EA12" s="264" t="str">
        <f t="shared" si="126"/>
        <v/>
      </c>
      <c r="EB12" s="264" t="str">
        <f t="shared" si="23"/>
        <v/>
      </c>
      <c r="EC12" s="264" t="str">
        <f t="shared" si="127"/>
        <v/>
      </c>
      <c r="ED12" s="264" t="str">
        <f t="shared" si="128"/>
        <v/>
      </c>
      <c r="EE12" s="273" t="str">
        <f t="shared" si="129"/>
        <v/>
      </c>
      <c r="EF12" s="273" t="str">
        <f t="shared" si="24"/>
        <v/>
      </c>
      <c r="EG12" s="273" t="str">
        <f t="shared" si="130"/>
        <v/>
      </c>
      <c r="EH12" s="271" t="str">
        <f t="shared" si="25"/>
        <v/>
      </c>
      <c r="EI12" s="271" t="str">
        <f>IFERROR(EE12*(EC12-EC18)^2,"")</f>
        <v/>
      </c>
      <c r="EJ12" s="271" t="str">
        <f>IFERROR(EE12*(DY12-DY18)*(EC12-EC18),"")</f>
        <v/>
      </c>
      <c r="EK12" s="271" t="str">
        <f t="shared" si="131"/>
        <v/>
      </c>
      <c r="EL12" s="289" t="str">
        <f t="shared" si="132"/>
        <v/>
      </c>
      <c r="EM12" s="271" t="str">
        <f t="shared" si="133"/>
        <v/>
      </c>
      <c r="EO12" s="271"/>
      <c r="EP12" s="263" t="str">
        <f t="shared" si="134"/>
        <v/>
      </c>
      <c r="EQ12" s="273" t="str">
        <f>IFERROR(DY21+DX21*EP12,"")</f>
        <v/>
      </c>
      <c r="ER12" s="264" t="str">
        <f t="shared" si="135"/>
        <v/>
      </c>
      <c r="ES12" s="264" t="str">
        <f t="shared" si="26"/>
        <v/>
      </c>
      <c r="ET12" s="264" t="str">
        <f t="shared" si="136"/>
        <v/>
      </c>
      <c r="EU12" s="264" t="str">
        <f t="shared" si="137"/>
        <v/>
      </c>
      <c r="EV12" s="273" t="str">
        <f t="shared" si="138"/>
        <v/>
      </c>
      <c r="EW12" s="273" t="str">
        <f t="shared" si="27"/>
        <v/>
      </c>
      <c r="EX12" s="273" t="str">
        <f t="shared" si="139"/>
        <v/>
      </c>
      <c r="EY12" s="271" t="str">
        <f t="shared" si="28"/>
        <v/>
      </c>
      <c r="EZ12" s="271" t="str">
        <f>IFERROR(EV12*(ET12-ET18)^2,"")</f>
        <v/>
      </c>
      <c r="FA12" s="271" t="str">
        <f>IFERROR(EV12*(EP12-EP18)*(ET12-ET18),"")</f>
        <v/>
      </c>
      <c r="FB12" s="271" t="str">
        <f t="shared" si="140"/>
        <v/>
      </c>
      <c r="FC12" s="289" t="str">
        <f t="shared" si="141"/>
        <v/>
      </c>
      <c r="FD12" s="271" t="str">
        <f t="shared" si="142"/>
        <v/>
      </c>
      <c r="FF12" s="271"/>
      <c r="FG12" s="263" t="str">
        <f t="shared" si="143"/>
        <v/>
      </c>
      <c r="FH12" s="273" t="str">
        <f>IFERROR(EP21+EO21*FG12,"")</f>
        <v/>
      </c>
      <c r="FI12" s="264" t="str">
        <f t="shared" si="144"/>
        <v/>
      </c>
      <c r="FJ12" s="264" t="str">
        <f t="shared" si="29"/>
        <v/>
      </c>
      <c r="FK12" s="264" t="str">
        <f t="shared" si="145"/>
        <v/>
      </c>
      <c r="FL12" s="264" t="str">
        <f t="shared" si="146"/>
        <v/>
      </c>
      <c r="FM12" s="273" t="str">
        <f t="shared" si="147"/>
        <v/>
      </c>
      <c r="FN12" s="273" t="str">
        <f t="shared" si="30"/>
        <v/>
      </c>
      <c r="FO12" s="273" t="str">
        <f t="shared" si="148"/>
        <v/>
      </c>
      <c r="FP12" s="271" t="str">
        <f t="shared" si="31"/>
        <v/>
      </c>
      <c r="FQ12" s="271" t="str">
        <f>IFERROR(FM12*(FK12-FK18)^2,"")</f>
        <v/>
      </c>
      <c r="FR12" s="271" t="str">
        <f>IFERROR(FM12*(FG12-FG18)*(FK12-FK18),"")</f>
        <v/>
      </c>
      <c r="FS12" s="271" t="str">
        <f t="shared" si="149"/>
        <v/>
      </c>
      <c r="FT12" s="289" t="str">
        <f t="shared" si="150"/>
        <v/>
      </c>
      <c r="FU12" s="271" t="str">
        <f t="shared" si="151"/>
        <v/>
      </c>
      <c r="FW12" s="271"/>
      <c r="FX12" s="263" t="str">
        <f t="shared" si="152"/>
        <v/>
      </c>
      <c r="FY12" s="273" t="str">
        <f>IFERROR(FG21+FF21*FX12,"")</f>
        <v/>
      </c>
      <c r="FZ12" s="264" t="str">
        <f t="shared" si="153"/>
        <v/>
      </c>
      <c r="GA12" s="264" t="str">
        <f t="shared" si="32"/>
        <v/>
      </c>
      <c r="GB12" s="264" t="str">
        <f t="shared" si="154"/>
        <v/>
      </c>
      <c r="GC12" s="264" t="str">
        <f t="shared" si="155"/>
        <v/>
      </c>
      <c r="GD12" s="273" t="str">
        <f t="shared" si="156"/>
        <v/>
      </c>
      <c r="GE12" s="273" t="str">
        <f t="shared" si="33"/>
        <v/>
      </c>
      <c r="GF12" s="273" t="str">
        <f t="shared" si="157"/>
        <v/>
      </c>
      <c r="GG12" s="271" t="str">
        <f t="shared" si="34"/>
        <v/>
      </c>
      <c r="GH12" s="271" t="str">
        <f>IFERROR(GD12*(GB12-GB18)^2,"")</f>
        <v/>
      </c>
      <c r="GI12" s="271" t="str">
        <f>IFERROR(GD12*(FX12-FX18)*(GB12-GB18),"")</f>
        <v/>
      </c>
      <c r="GJ12" s="271" t="str">
        <f t="shared" si="158"/>
        <v/>
      </c>
      <c r="GK12" s="289" t="str">
        <f t="shared" si="159"/>
        <v/>
      </c>
      <c r="GL12" s="271" t="str">
        <f t="shared" si="160"/>
        <v/>
      </c>
      <c r="GN12" s="271"/>
      <c r="GO12" s="263" t="str">
        <f t="shared" si="161"/>
        <v/>
      </c>
      <c r="GP12" s="273" t="str">
        <f>IFERROR(FX21+FW21*GO12,"")</f>
        <v/>
      </c>
      <c r="GQ12" s="264" t="str">
        <f t="shared" si="162"/>
        <v/>
      </c>
      <c r="GR12" s="264" t="str">
        <f t="shared" si="35"/>
        <v/>
      </c>
      <c r="GS12" s="264" t="str">
        <f t="shared" si="163"/>
        <v/>
      </c>
      <c r="GT12" s="264" t="str">
        <f t="shared" si="164"/>
        <v/>
      </c>
      <c r="GU12" s="273" t="str">
        <f t="shared" si="165"/>
        <v/>
      </c>
      <c r="GV12" s="273" t="str">
        <f t="shared" si="36"/>
        <v/>
      </c>
      <c r="GW12" s="273" t="str">
        <f t="shared" si="166"/>
        <v/>
      </c>
      <c r="GX12" s="271" t="str">
        <f t="shared" si="37"/>
        <v/>
      </c>
      <c r="GY12" s="271" t="str">
        <f>IFERROR(GU12*(GS12-GS18)^2,"")</f>
        <v/>
      </c>
      <c r="GZ12" s="271" t="str">
        <f>IFERROR(GU12*(GO12-GO18)*(GS12-GS18),"")</f>
        <v/>
      </c>
      <c r="HA12" s="271" t="str">
        <f t="shared" si="167"/>
        <v/>
      </c>
      <c r="HB12" s="289" t="str">
        <f t="shared" si="168"/>
        <v/>
      </c>
      <c r="HC12" s="271" t="str">
        <f t="shared" si="169"/>
        <v/>
      </c>
      <c r="HE12" s="271"/>
      <c r="HF12" s="263" t="str">
        <f t="shared" si="170"/>
        <v/>
      </c>
      <c r="HG12" s="273" t="str">
        <f>IFERROR(GO21+GN21*HF12,"")</f>
        <v/>
      </c>
      <c r="HH12" s="264" t="str">
        <f t="shared" si="171"/>
        <v/>
      </c>
      <c r="HI12" s="264" t="str">
        <f t="shared" si="38"/>
        <v/>
      </c>
      <c r="HJ12" s="264" t="str">
        <f t="shared" si="172"/>
        <v/>
      </c>
      <c r="HK12" s="264" t="str">
        <f t="shared" si="173"/>
        <v/>
      </c>
      <c r="HL12" s="273" t="str">
        <f t="shared" si="174"/>
        <v/>
      </c>
      <c r="HM12" s="273" t="str">
        <f t="shared" si="39"/>
        <v/>
      </c>
      <c r="HN12" s="273" t="str">
        <f t="shared" si="175"/>
        <v/>
      </c>
      <c r="HO12" s="271" t="str">
        <f t="shared" si="40"/>
        <v/>
      </c>
      <c r="HP12" s="271" t="str">
        <f>IFERROR(HL12*(HJ12-HJ18)^2,"")</f>
        <v/>
      </c>
      <c r="HQ12" s="271" t="str">
        <f>IFERROR(HL12*(HF12-HF18)*(HJ12-HJ18),"")</f>
        <v/>
      </c>
      <c r="HR12" s="271" t="str">
        <f t="shared" si="176"/>
        <v/>
      </c>
      <c r="HS12" s="289" t="str">
        <f t="shared" si="177"/>
        <v/>
      </c>
      <c r="HT12" s="271" t="str">
        <f t="shared" si="178"/>
        <v/>
      </c>
      <c r="HV12" s="271"/>
      <c r="HW12" s="263" t="str">
        <f t="shared" si="179"/>
        <v/>
      </c>
      <c r="HX12" s="273" t="str">
        <f>IFERROR(HF21+HE21*HW12,"")</f>
        <v/>
      </c>
      <c r="HY12" s="264" t="str">
        <f t="shared" si="180"/>
        <v/>
      </c>
      <c r="HZ12" s="264" t="str">
        <f t="shared" si="41"/>
        <v/>
      </c>
      <c r="IA12" s="264" t="str">
        <f t="shared" si="181"/>
        <v/>
      </c>
      <c r="IB12" s="264" t="str">
        <f t="shared" si="182"/>
        <v/>
      </c>
      <c r="IC12" s="273" t="str">
        <f t="shared" si="183"/>
        <v/>
      </c>
      <c r="ID12" s="273" t="str">
        <f t="shared" si="42"/>
        <v/>
      </c>
      <c r="IE12" s="273" t="str">
        <f t="shared" si="184"/>
        <v/>
      </c>
      <c r="IF12" s="271" t="str">
        <f t="shared" si="43"/>
        <v/>
      </c>
      <c r="IG12" s="271" t="str">
        <f>IFERROR(IC12*(IA12-IA18)^2,"")</f>
        <v/>
      </c>
      <c r="IH12" s="271" t="str">
        <f>IFERROR(IC12*(HW12-HW18)*(IA12-IA18),"")</f>
        <v/>
      </c>
      <c r="II12" s="271" t="str">
        <f t="shared" si="185"/>
        <v/>
      </c>
      <c r="IJ12" s="289" t="str">
        <f t="shared" si="186"/>
        <v/>
      </c>
      <c r="IK12" s="271" t="str">
        <f t="shared" si="187"/>
        <v/>
      </c>
      <c r="IM12" s="271"/>
      <c r="IN12" s="263" t="str">
        <f t="shared" si="188"/>
        <v/>
      </c>
      <c r="IO12" s="273" t="str">
        <f>IFERROR(HW21+HV21*IN12,"")</f>
        <v/>
      </c>
      <c r="IP12" s="264" t="str">
        <f t="shared" si="189"/>
        <v/>
      </c>
      <c r="IQ12" s="264" t="str">
        <f t="shared" si="44"/>
        <v/>
      </c>
      <c r="IR12" s="264" t="str">
        <f t="shared" si="190"/>
        <v/>
      </c>
      <c r="IS12" s="264" t="str">
        <f t="shared" si="191"/>
        <v/>
      </c>
      <c r="IT12" s="273" t="str">
        <f t="shared" si="192"/>
        <v/>
      </c>
      <c r="IU12" s="273" t="str">
        <f t="shared" si="45"/>
        <v/>
      </c>
      <c r="IV12" s="273" t="str">
        <f t="shared" si="193"/>
        <v/>
      </c>
      <c r="IW12" s="271" t="str">
        <f t="shared" si="46"/>
        <v/>
      </c>
      <c r="IX12" s="271" t="str">
        <f>IFERROR(IT12*(IR12-IR18)^2,"")</f>
        <v/>
      </c>
      <c r="IY12" s="271" t="str">
        <f>IFERROR(IT12*(IN12-IN18)*(IR12-IR18),"")</f>
        <v/>
      </c>
      <c r="IZ12" s="271" t="str">
        <f t="shared" si="194"/>
        <v/>
      </c>
      <c r="JA12" s="289" t="str">
        <f t="shared" si="195"/>
        <v/>
      </c>
      <c r="JB12" s="271" t="str">
        <f t="shared" si="196"/>
        <v/>
      </c>
      <c r="JD12" s="271"/>
      <c r="JE12" s="263" t="str">
        <f t="shared" si="197"/>
        <v/>
      </c>
      <c r="JF12" s="273" t="str">
        <f>IFERROR(IN21+IM21*JE12,"")</f>
        <v/>
      </c>
      <c r="JG12" s="264" t="str">
        <f t="shared" si="198"/>
        <v/>
      </c>
      <c r="JH12" s="264" t="str">
        <f t="shared" si="47"/>
        <v/>
      </c>
      <c r="JI12" s="264" t="str">
        <f t="shared" si="199"/>
        <v/>
      </c>
      <c r="JJ12" s="264" t="str">
        <f t="shared" si="200"/>
        <v/>
      </c>
      <c r="JK12" s="273" t="str">
        <f t="shared" si="201"/>
        <v/>
      </c>
      <c r="JL12" s="273" t="str">
        <f t="shared" si="48"/>
        <v/>
      </c>
      <c r="JM12" s="273" t="str">
        <f t="shared" si="202"/>
        <v/>
      </c>
      <c r="JN12" s="271" t="str">
        <f t="shared" si="49"/>
        <v/>
      </c>
      <c r="JO12" s="271" t="str">
        <f>IFERROR(JK12*(JI12-JI18)^2,"")</f>
        <v/>
      </c>
      <c r="JP12" s="271" t="str">
        <f>IFERROR(JK12*(JE12-JE18)*(JI12-JI18),"")</f>
        <v/>
      </c>
      <c r="JQ12" s="271" t="str">
        <f t="shared" si="203"/>
        <v/>
      </c>
      <c r="JR12" s="289" t="str">
        <f t="shared" si="204"/>
        <v/>
      </c>
      <c r="JS12" s="271" t="str">
        <f t="shared" si="205"/>
        <v/>
      </c>
      <c r="JU12" s="271"/>
      <c r="JV12" s="263" t="str">
        <f t="shared" si="206"/>
        <v/>
      </c>
      <c r="JW12" s="273" t="str">
        <f>IFERROR(JE21+JD21*JV12,"")</f>
        <v/>
      </c>
      <c r="JX12" s="264" t="str">
        <f t="shared" si="207"/>
        <v/>
      </c>
      <c r="JY12" s="264" t="str">
        <f t="shared" si="50"/>
        <v/>
      </c>
      <c r="JZ12" s="264" t="str">
        <f t="shared" si="208"/>
        <v/>
      </c>
      <c r="KA12" s="264" t="str">
        <f t="shared" si="209"/>
        <v/>
      </c>
      <c r="KB12" s="273" t="str">
        <f t="shared" si="210"/>
        <v/>
      </c>
      <c r="KC12" s="273" t="str">
        <f t="shared" si="51"/>
        <v/>
      </c>
      <c r="KD12" s="273" t="str">
        <f t="shared" si="211"/>
        <v/>
      </c>
      <c r="KE12" s="271" t="str">
        <f t="shared" si="52"/>
        <v/>
      </c>
      <c r="KF12" s="271" t="str">
        <f>IFERROR(KB12*(JZ12-JZ18)^2,"")</f>
        <v/>
      </c>
      <c r="KG12" s="271" t="str">
        <f>IFERROR(KB12*(JV12-JV18)*(JZ12-JZ18),"")</f>
        <v/>
      </c>
      <c r="KH12" s="271" t="str">
        <f t="shared" si="212"/>
        <v/>
      </c>
      <c r="KI12" s="289" t="str">
        <f t="shared" si="213"/>
        <v/>
      </c>
      <c r="KJ12" s="271" t="str">
        <f t="shared" si="214"/>
        <v/>
      </c>
      <c r="KL12" s="271"/>
      <c r="KM12" s="263" t="str">
        <f t="shared" si="215"/>
        <v/>
      </c>
      <c r="KN12" s="273" t="str">
        <f>IFERROR(JV21+JU21*KM12,"")</f>
        <v/>
      </c>
      <c r="KO12" s="264" t="str">
        <f t="shared" si="216"/>
        <v/>
      </c>
      <c r="KP12" s="264" t="str">
        <f t="shared" si="53"/>
        <v/>
      </c>
      <c r="KQ12" s="264" t="str">
        <f t="shared" si="217"/>
        <v/>
      </c>
      <c r="KR12" s="264" t="str">
        <f t="shared" si="218"/>
        <v/>
      </c>
      <c r="KS12" s="273" t="str">
        <f t="shared" si="219"/>
        <v/>
      </c>
      <c r="KT12" s="273" t="str">
        <f t="shared" si="54"/>
        <v/>
      </c>
      <c r="KU12" s="273" t="str">
        <f t="shared" si="220"/>
        <v/>
      </c>
      <c r="KV12" s="271" t="str">
        <f t="shared" si="55"/>
        <v/>
      </c>
      <c r="KW12" s="271" t="str">
        <f>IFERROR(KS12*(KQ12-KQ18)^2,"")</f>
        <v/>
      </c>
      <c r="KX12" s="271" t="str">
        <f>IFERROR(KS12*(KM12-KM18)*(KQ12-KQ18),"")</f>
        <v/>
      </c>
      <c r="KY12" s="271" t="str">
        <f t="shared" si="221"/>
        <v/>
      </c>
      <c r="KZ12" s="289" t="str">
        <f t="shared" si="222"/>
        <v/>
      </c>
      <c r="LA12" s="271" t="str">
        <f t="shared" si="223"/>
        <v/>
      </c>
      <c r="LC12" s="271"/>
      <c r="LD12" s="263" t="str">
        <f t="shared" si="224"/>
        <v/>
      </c>
      <c r="LE12" s="273" t="str">
        <f>IFERROR(KM21+KL21*LD12,"")</f>
        <v/>
      </c>
      <c r="LF12" s="264" t="str">
        <f t="shared" si="225"/>
        <v/>
      </c>
      <c r="LG12" s="264" t="str">
        <f t="shared" si="56"/>
        <v/>
      </c>
      <c r="LH12" s="264" t="str">
        <f t="shared" si="226"/>
        <v/>
      </c>
      <c r="LI12" s="264" t="str">
        <f t="shared" si="227"/>
        <v/>
      </c>
      <c r="LJ12" s="273" t="str">
        <f t="shared" si="228"/>
        <v/>
      </c>
      <c r="LK12" s="273" t="str">
        <f t="shared" si="57"/>
        <v/>
      </c>
      <c r="LL12" s="273" t="str">
        <f t="shared" si="229"/>
        <v/>
      </c>
      <c r="LM12" s="271" t="str">
        <f t="shared" si="58"/>
        <v/>
      </c>
      <c r="LN12" s="271" t="str">
        <f>IFERROR(LJ12*(LH12-LH18)^2,"")</f>
        <v/>
      </c>
      <c r="LO12" s="271" t="str">
        <f>IFERROR(LJ12*(LD12-LD18)*(LH12-LH18),"")</f>
        <v/>
      </c>
      <c r="LP12" s="271" t="str">
        <f t="shared" si="230"/>
        <v/>
      </c>
      <c r="LQ12" s="289" t="str">
        <f t="shared" si="231"/>
        <v/>
      </c>
      <c r="LR12" s="271" t="str">
        <f t="shared" si="232"/>
        <v/>
      </c>
      <c r="LT12" s="271"/>
      <c r="LU12" s="475" t="str">
        <f t="shared" si="233"/>
        <v/>
      </c>
      <c r="LV12" s="474" t="str">
        <f>IFERROR(LD21+LC21*LU12,"")</f>
        <v/>
      </c>
      <c r="LW12" s="477" t="str">
        <f t="shared" si="234"/>
        <v/>
      </c>
      <c r="LX12" s="264" t="str">
        <f t="shared" si="59"/>
        <v/>
      </c>
      <c r="LY12" s="264" t="str">
        <f t="shared" si="235"/>
        <v/>
      </c>
      <c r="LZ12" s="264" t="str">
        <f t="shared" si="236"/>
        <v/>
      </c>
      <c r="MA12" s="273" t="str">
        <f t="shared" si="237"/>
        <v/>
      </c>
      <c r="MB12" s="273" t="str">
        <f t="shared" si="60"/>
        <v/>
      </c>
      <c r="MC12" s="273" t="str">
        <f t="shared" si="238"/>
        <v/>
      </c>
      <c r="MD12" s="271" t="str">
        <f t="shared" si="61"/>
        <v/>
      </c>
      <c r="ME12" s="271" t="str">
        <f>IFERROR(MA12*(LY12-LY18)^2,"")</f>
        <v/>
      </c>
      <c r="MF12" s="271" t="str">
        <f>IFERROR(MA12*(LU12-LU18)*(LY12-LY18),"")</f>
        <v/>
      </c>
      <c r="MG12" s="271" t="str">
        <f t="shared" si="239"/>
        <v/>
      </c>
      <c r="MH12" s="289" t="str">
        <f t="shared" si="240"/>
        <v/>
      </c>
      <c r="MI12" s="476" t="str">
        <f t="shared" si="241"/>
        <v/>
      </c>
    </row>
    <row r="13" spans="1:347" ht="14.1" customHeight="1" outlineLevel="1" x14ac:dyDescent="0.2">
      <c r="A13" s="14">
        <v>7</v>
      </c>
      <c r="B13" s="234"/>
      <c r="C13" s="175"/>
      <c r="D13" s="235"/>
      <c r="E13" s="17" t="str">
        <f t="shared" si="0"/>
        <v/>
      </c>
      <c r="F13" s="34" t="str">
        <f>IFERROR((E13-E6)/(1-E6),"")</f>
        <v/>
      </c>
      <c r="G13" s="17" t="str">
        <f t="shared" si="1"/>
        <v/>
      </c>
      <c r="H13" s="17"/>
      <c r="I13" s="34"/>
      <c r="J13" s="18" t="str">
        <f t="shared" si="62"/>
        <v/>
      </c>
      <c r="K13" s="17" t="str">
        <f>IFERROR(C21+B21*J13,"")</f>
        <v/>
      </c>
      <c r="L13" s="37" t="str">
        <f t="shared" si="63"/>
        <v/>
      </c>
      <c r="M13" s="37" t="str">
        <f t="shared" si="2"/>
        <v/>
      </c>
      <c r="N13" s="37" t="str">
        <f t="shared" si="64"/>
        <v/>
      </c>
      <c r="O13" s="37" t="str">
        <f t="shared" si="65"/>
        <v/>
      </c>
      <c r="P13" s="17" t="str">
        <f t="shared" si="66"/>
        <v/>
      </c>
      <c r="Q13" s="17" t="str">
        <f t="shared" si="3"/>
        <v/>
      </c>
      <c r="R13" s="17" t="str">
        <f t="shared" si="67"/>
        <v/>
      </c>
      <c r="S13" s="34" t="str">
        <f t="shared" si="4"/>
        <v/>
      </c>
      <c r="T13" s="34" t="str">
        <f>IFERROR(P13*(N13-N18)^2,"")</f>
        <v/>
      </c>
      <c r="U13" s="34" t="str">
        <f>IFERROR(P13*(J13-J18)*(N13-N18),"")</f>
        <v/>
      </c>
      <c r="V13" s="34" t="str">
        <f t="shared" si="68"/>
        <v/>
      </c>
      <c r="W13" s="39" t="str">
        <f t="shared" si="69"/>
        <v/>
      </c>
      <c r="X13" s="34" t="str">
        <f t="shared" si="70"/>
        <v/>
      </c>
      <c r="Y13" s="44"/>
      <c r="Z13" s="271"/>
      <c r="AA13" s="263" t="str">
        <f t="shared" si="71"/>
        <v/>
      </c>
      <c r="AB13" s="273" t="str">
        <f>IFERROR(J21+I21*AA13,"")</f>
        <v/>
      </c>
      <c r="AC13" s="264" t="str">
        <f t="shared" si="72"/>
        <v/>
      </c>
      <c r="AD13" s="264" t="str">
        <f t="shared" si="5"/>
        <v/>
      </c>
      <c r="AE13" s="264" t="str">
        <f t="shared" si="73"/>
        <v/>
      </c>
      <c r="AF13" s="264" t="str">
        <f t="shared" si="74"/>
        <v/>
      </c>
      <c r="AG13" s="273" t="str">
        <f t="shared" si="75"/>
        <v/>
      </c>
      <c r="AH13" s="273" t="str">
        <f t="shared" si="6"/>
        <v/>
      </c>
      <c r="AI13" s="273" t="str">
        <f t="shared" si="76"/>
        <v/>
      </c>
      <c r="AJ13" s="271" t="str">
        <f t="shared" si="7"/>
        <v/>
      </c>
      <c r="AK13" s="271" t="str">
        <f>IFERROR(AG13*(AE13-AE18)^2,"")</f>
        <v/>
      </c>
      <c r="AL13" s="271" t="str">
        <f>IFERROR(AG13*(AA13-AA18)*(AE13-AE18),"")</f>
        <v/>
      </c>
      <c r="AM13" s="271" t="str">
        <f t="shared" si="77"/>
        <v/>
      </c>
      <c r="AN13" s="289" t="str">
        <f t="shared" si="78"/>
        <v/>
      </c>
      <c r="AO13" s="271" t="str">
        <f t="shared" si="79"/>
        <v/>
      </c>
      <c r="AP13" s="44"/>
      <c r="AQ13" s="271"/>
      <c r="AR13" s="263" t="str">
        <f t="shared" si="80"/>
        <v/>
      </c>
      <c r="AS13" s="273" t="str">
        <f>IFERROR(AA21+Z21*AR13,"")</f>
        <v/>
      </c>
      <c r="AT13" s="264" t="str">
        <f t="shared" si="81"/>
        <v/>
      </c>
      <c r="AU13" s="264" t="str">
        <f t="shared" si="8"/>
        <v/>
      </c>
      <c r="AV13" s="264" t="str">
        <f t="shared" si="82"/>
        <v/>
      </c>
      <c r="AW13" s="264" t="str">
        <f t="shared" si="83"/>
        <v/>
      </c>
      <c r="AX13" s="273" t="str">
        <f t="shared" si="84"/>
        <v/>
      </c>
      <c r="AY13" s="273" t="str">
        <f t="shared" si="9"/>
        <v/>
      </c>
      <c r="AZ13" s="273" t="str">
        <f t="shared" si="85"/>
        <v/>
      </c>
      <c r="BA13" s="271" t="str">
        <f t="shared" si="10"/>
        <v/>
      </c>
      <c r="BB13" s="271" t="str">
        <f>IFERROR(AX13*(AV13-AV18)^2,"")</f>
        <v/>
      </c>
      <c r="BC13" s="271" t="str">
        <f>IFERROR(AX13*(AR13-AR18)*(AV13-AV18),"")</f>
        <v/>
      </c>
      <c r="BD13" s="271" t="str">
        <f t="shared" si="86"/>
        <v/>
      </c>
      <c r="BE13" s="289" t="str">
        <f t="shared" si="87"/>
        <v/>
      </c>
      <c r="BF13" s="271" t="str">
        <f t="shared" si="88"/>
        <v/>
      </c>
      <c r="BH13" s="271"/>
      <c r="BI13" s="263" t="str">
        <f t="shared" si="89"/>
        <v/>
      </c>
      <c r="BJ13" s="273" t="str">
        <f>IFERROR(AR21+AQ21*BI13,"")</f>
        <v/>
      </c>
      <c r="BK13" s="264" t="str">
        <f t="shared" si="90"/>
        <v/>
      </c>
      <c r="BL13" s="264" t="str">
        <f t="shared" si="11"/>
        <v/>
      </c>
      <c r="BM13" s="264" t="str">
        <f t="shared" si="91"/>
        <v/>
      </c>
      <c r="BN13" s="264" t="str">
        <f t="shared" si="92"/>
        <v/>
      </c>
      <c r="BO13" s="273" t="str">
        <f t="shared" si="93"/>
        <v/>
      </c>
      <c r="BP13" s="273" t="str">
        <f t="shared" si="12"/>
        <v/>
      </c>
      <c r="BQ13" s="273" t="str">
        <f t="shared" si="94"/>
        <v/>
      </c>
      <c r="BR13" s="271" t="str">
        <f t="shared" si="13"/>
        <v/>
      </c>
      <c r="BS13" s="271" t="str">
        <f>IFERROR(BO13*(BM13-BM18)^2,"")</f>
        <v/>
      </c>
      <c r="BT13" s="271" t="str">
        <f>IFERROR(BO13*(BI13-BI18)*(BM13-BM18),"")</f>
        <v/>
      </c>
      <c r="BU13" s="271" t="str">
        <f t="shared" si="95"/>
        <v/>
      </c>
      <c r="BV13" s="289" t="str">
        <f t="shared" si="96"/>
        <v/>
      </c>
      <c r="BW13" s="271" t="str">
        <f t="shared" si="97"/>
        <v/>
      </c>
      <c r="BY13" s="271"/>
      <c r="BZ13" s="263" t="str">
        <f t="shared" si="98"/>
        <v/>
      </c>
      <c r="CA13" s="273" t="str">
        <f>IFERROR(BI21+BH21*BZ13,"")</f>
        <v/>
      </c>
      <c r="CB13" s="264" t="str">
        <f t="shared" si="99"/>
        <v/>
      </c>
      <c r="CC13" s="264" t="str">
        <f t="shared" si="14"/>
        <v/>
      </c>
      <c r="CD13" s="264" t="str">
        <f t="shared" si="100"/>
        <v/>
      </c>
      <c r="CE13" s="264" t="str">
        <f t="shared" si="101"/>
        <v/>
      </c>
      <c r="CF13" s="273" t="str">
        <f t="shared" si="102"/>
        <v/>
      </c>
      <c r="CG13" s="273" t="str">
        <f t="shared" si="15"/>
        <v/>
      </c>
      <c r="CH13" s="273" t="str">
        <f t="shared" si="103"/>
        <v/>
      </c>
      <c r="CI13" s="271" t="str">
        <f t="shared" si="16"/>
        <v/>
      </c>
      <c r="CJ13" s="271" t="str">
        <f>IFERROR(CF13*(CD13-CD18)^2,"")</f>
        <v/>
      </c>
      <c r="CK13" s="271" t="str">
        <f>IFERROR(CF13*(BZ13-BZ18)*(CD13-CD18),"")</f>
        <v/>
      </c>
      <c r="CL13" s="271" t="str">
        <f t="shared" si="104"/>
        <v/>
      </c>
      <c r="CM13" s="289" t="str">
        <f t="shared" si="105"/>
        <v/>
      </c>
      <c r="CN13" s="271" t="str">
        <f t="shared" si="106"/>
        <v/>
      </c>
      <c r="CP13" s="271"/>
      <c r="CQ13" s="263" t="str">
        <f t="shared" si="107"/>
        <v/>
      </c>
      <c r="CR13" s="273" t="str">
        <f>IFERROR(BZ21+BY21*CQ13,"")</f>
        <v/>
      </c>
      <c r="CS13" s="264" t="str">
        <f t="shared" si="108"/>
        <v/>
      </c>
      <c r="CT13" s="264" t="str">
        <f t="shared" si="17"/>
        <v/>
      </c>
      <c r="CU13" s="264" t="str">
        <f t="shared" si="109"/>
        <v/>
      </c>
      <c r="CV13" s="264" t="str">
        <f t="shared" si="110"/>
        <v/>
      </c>
      <c r="CW13" s="273" t="str">
        <f t="shared" si="111"/>
        <v/>
      </c>
      <c r="CX13" s="273" t="str">
        <f t="shared" si="18"/>
        <v/>
      </c>
      <c r="CY13" s="273" t="str">
        <f t="shared" si="112"/>
        <v/>
      </c>
      <c r="CZ13" s="271" t="str">
        <f t="shared" si="19"/>
        <v/>
      </c>
      <c r="DA13" s="271" t="str">
        <f>IFERROR(CW13*(CU13-CU18)^2,"")</f>
        <v/>
      </c>
      <c r="DB13" s="271" t="str">
        <f>IFERROR(CW13*(CQ13-CQ18)*(CU13-CU18),"")</f>
        <v/>
      </c>
      <c r="DC13" s="271" t="str">
        <f t="shared" si="113"/>
        <v/>
      </c>
      <c r="DD13" s="289" t="str">
        <f t="shared" si="114"/>
        <v/>
      </c>
      <c r="DE13" s="271" t="str">
        <f t="shared" si="115"/>
        <v/>
      </c>
      <c r="DG13" s="271"/>
      <c r="DH13" s="263" t="str">
        <f t="shared" si="116"/>
        <v/>
      </c>
      <c r="DI13" s="273" t="str">
        <f>IFERROR(CQ21+CP21*DH13,"")</f>
        <v/>
      </c>
      <c r="DJ13" s="264" t="str">
        <f t="shared" si="117"/>
        <v/>
      </c>
      <c r="DK13" s="264" t="str">
        <f t="shared" si="20"/>
        <v/>
      </c>
      <c r="DL13" s="264" t="str">
        <f t="shared" si="118"/>
        <v/>
      </c>
      <c r="DM13" s="264" t="str">
        <f t="shared" si="119"/>
        <v/>
      </c>
      <c r="DN13" s="273" t="str">
        <f t="shared" si="120"/>
        <v/>
      </c>
      <c r="DO13" s="273" t="str">
        <f t="shared" si="21"/>
        <v/>
      </c>
      <c r="DP13" s="273" t="str">
        <f t="shared" si="121"/>
        <v/>
      </c>
      <c r="DQ13" s="271" t="str">
        <f t="shared" si="22"/>
        <v/>
      </c>
      <c r="DR13" s="271" t="str">
        <f>IFERROR(DN13*(DL13-DL18)^2,"")</f>
        <v/>
      </c>
      <c r="DS13" s="271" t="str">
        <f>IFERROR(DN13*(DH13-DH18)*(DL13-DL18),"")</f>
        <v/>
      </c>
      <c r="DT13" s="271" t="str">
        <f t="shared" si="122"/>
        <v/>
      </c>
      <c r="DU13" s="289" t="str">
        <f t="shared" si="123"/>
        <v/>
      </c>
      <c r="DV13" s="271" t="str">
        <f t="shared" si="124"/>
        <v/>
      </c>
      <c r="DX13" s="271"/>
      <c r="DY13" s="263" t="str">
        <f t="shared" si="125"/>
        <v/>
      </c>
      <c r="DZ13" s="273" t="str">
        <f>IFERROR(DH21+DG21*DY13,"")</f>
        <v/>
      </c>
      <c r="EA13" s="264" t="str">
        <f t="shared" si="126"/>
        <v/>
      </c>
      <c r="EB13" s="264" t="str">
        <f t="shared" si="23"/>
        <v/>
      </c>
      <c r="EC13" s="264" t="str">
        <f t="shared" si="127"/>
        <v/>
      </c>
      <c r="ED13" s="264" t="str">
        <f t="shared" si="128"/>
        <v/>
      </c>
      <c r="EE13" s="273" t="str">
        <f t="shared" si="129"/>
        <v/>
      </c>
      <c r="EF13" s="273" t="str">
        <f t="shared" si="24"/>
        <v/>
      </c>
      <c r="EG13" s="273" t="str">
        <f t="shared" si="130"/>
        <v/>
      </c>
      <c r="EH13" s="271" t="str">
        <f t="shared" si="25"/>
        <v/>
      </c>
      <c r="EI13" s="271" t="str">
        <f>IFERROR(EE13*(EC13-EC18)^2,"")</f>
        <v/>
      </c>
      <c r="EJ13" s="271" t="str">
        <f>IFERROR(EE13*(DY13-DY18)*(EC13-EC18),"")</f>
        <v/>
      </c>
      <c r="EK13" s="271" t="str">
        <f t="shared" si="131"/>
        <v/>
      </c>
      <c r="EL13" s="289" t="str">
        <f t="shared" si="132"/>
        <v/>
      </c>
      <c r="EM13" s="271" t="str">
        <f t="shared" si="133"/>
        <v/>
      </c>
      <c r="EO13" s="271"/>
      <c r="EP13" s="263" t="str">
        <f t="shared" si="134"/>
        <v/>
      </c>
      <c r="EQ13" s="273" t="str">
        <f>IFERROR(DY21+DX21*EP13,"")</f>
        <v/>
      </c>
      <c r="ER13" s="264" t="str">
        <f t="shared" si="135"/>
        <v/>
      </c>
      <c r="ES13" s="264" t="str">
        <f t="shared" si="26"/>
        <v/>
      </c>
      <c r="ET13" s="264" t="str">
        <f t="shared" si="136"/>
        <v/>
      </c>
      <c r="EU13" s="264" t="str">
        <f t="shared" si="137"/>
        <v/>
      </c>
      <c r="EV13" s="273" t="str">
        <f t="shared" si="138"/>
        <v/>
      </c>
      <c r="EW13" s="273" t="str">
        <f t="shared" si="27"/>
        <v/>
      </c>
      <c r="EX13" s="273" t="str">
        <f t="shared" si="139"/>
        <v/>
      </c>
      <c r="EY13" s="271" t="str">
        <f t="shared" si="28"/>
        <v/>
      </c>
      <c r="EZ13" s="271" t="str">
        <f>IFERROR(EV13*(ET13-ET18)^2,"")</f>
        <v/>
      </c>
      <c r="FA13" s="271" t="str">
        <f>IFERROR(EV13*(EP13-EP18)*(ET13-ET18),"")</f>
        <v/>
      </c>
      <c r="FB13" s="271" t="str">
        <f t="shared" si="140"/>
        <v/>
      </c>
      <c r="FC13" s="289" t="str">
        <f t="shared" si="141"/>
        <v/>
      </c>
      <c r="FD13" s="271" t="str">
        <f t="shared" si="142"/>
        <v/>
      </c>
      <c r="FF13" s="271"/>
      <c r="FG13" s="263" t="str">
        <f t="shared" si="143"/>
        <v/>
      </c>
      <c r="FH13" s="273" t="str">
        <f>IFERROR(EP21+EO21*FG13,"")</f>
        <v/>
      </c>
      <c r="FI13" s="264" t="str">
        <f t="shared" si="144"/>
        <v/>
      </c>
      <c r="FJ13" s="264" t="str">
        <f t="shared" si="29"/>
        <v/>
      </c>
      <c r="FK13" s="264" t="str">
        <f t="shared" si="145"/>
        <v/>
      </c>
      <c r="FL13" s="264" t="str">
        <f t="shared" si="146"/>
        <v/>
      </c>
      <c r="FM13" s="273" t="str">
        <f t="shared" si="147"/>
        <v/>
      </c>
      <c r="FN13" s="273" t="str">
        <f t="shared" si="30"/>
        <v/>
      </c>
      <c r="FO13" s="273" t="str">
        <f t="shared" si="148"/>
        <v/>
      </c>
      <c r="FP13" s="271" t="str">
        <f t="shared" si="31"/>
        <v/>
      </c>
      <c r="FQ13" s="271" t="str">
        <f>IFERROR(FM13*(FK13-FK18)^2,"")</f>
        <v/>
      </c>
      <c r="FR13" s="271" t="str">
        <f>IFERROR(FM13*(FG13-FG18)*(FK13-FK18),"")</f>
        <v/>
      </c>
      <c r="FS13" s="271" t="str">
        <f t="shared" si="149"/>
        <v/>
      </c>
      <c r="FT13" s="289" t="str">
        <f t="shared" si="150"/>
        <v/>
      </c>
      <c r="FU13" s="271" t="str">
        <f t="shared" si="151"/>
        <v/>
      </c>
      <c r="FW13" s="271"/>
      <c r="FX13" s="263" t="str">
        <f t="shared" si="152"/>
        <v/>
      </c>
      <c r="FY13" s="273" t="str">
        <f>IFERROR(FG21+FF21*FX13,"")</f>
        <v/>
      </c>
      <c r="FZ13" s="264" t="str">
        <f t="shared" si="153"/>
        <v/>
      </c>
      <c r="GA13" s="264" t="str">
        <f t="shared" si="32"/>
        <v/>
      </c>
      <c r="GB13" s="264" t="str">
        <f t="shared" si="154"/>
        <v/>
      </c>
      <c r="GC13" s="264" t="str">
        <f t="shared" si="155"/>
        <v/>
      </c>
      <c r="GD13" s="273" t="str">
        <f t="shared" si="156"/>
        <v/>
      </c>
      <c r="GE13" s="273" t="str">
        <f t="shared" si="33"/>
        <v/>
      </c>
      <c r="GF13" s="273" t="str">
        <f t="shared" si="157"/>
        <v/>
      </c>
      <c r="GG13" s="271" t="str">
        <f t="shared" si="34"/>
        <v/>
      </c>
      <c r="GH13" s="271" t="str">
        <f>IFERROR(GD13*(GB13-GB18)^2,"")</f>
        <v/>
      </c>
      <c r="GI13" s="271" t="str">
        <f>IFERROR(GD13*(FX13-FX18)*(GB13-GB18),"")</f>
        <v/>
      </c>
      <c r="GJ13" s="271" t="str">
        <f t="shared" si="158"/>
        <v/>
      </c>
      <c r="GK13" s="289" t="str">
        <f t="shared" si="159"/>
        <v/>
      </c>
      <c r="GL13" s="271" t="str">
        <f t="shared" si="160"/>
        <v/>
      </c>
      <c r="GN13" s="271"/>
      <c r="GO13" s="263" t="str">
        <f t="shared" si="161"/>
        <v/>
      </c>
      <c r="GP13" s="273" t="str">
        <f>IFERROR(FX21+FW21*GO13,"")</f>
        <v/>
      </c>
      <c r="GQ13" s="264" t="str">
        <f t="shared" si="162"/>
        <v/>
      </c>
      <c r="GR13" s="264" t="str">
        <f t="shared" si="35"/>
        <v/>
      </c>
      <c r="GS13" s="264" t="str">
        <f t="shared" si="163"/>
        <v/>
      </c>
      <c r="GT13" s="264" t="str">
        <f t="shared" si="164"/>
        <v/>
      </c>
      <c r="GU13" s="273" t="str">
        <f t="shared" si="165"/>
        <v/>
      </c>
      <c r="GV13" s="273" t="str">
        <f t="shared" si="36"/>
        <v/>
      </c>
      <c r="GW13" s="273" t="str">
        <f t="shared" si="166"/>
        <v/>
      </c>
      <c r="GX13" s="271" t="str">
        <f t="shared" si="37"/>
        <v/>
      </c>
      <c r="GY13" s="271" t="str">
        <f>IFERROR(GU13*(GS13-GS18)^2,"")</f>
        <v/>
      </c>
      <c r="GZ13" s="271" t="str">
        <f>IFERROR(GU13*(GO13-GO18)*(GS13-GS18),"")</f>
        <v/>
      </c>
      <c r="HA13" s="271" t="str">
        <f t="shared" si="167"/>
        <v/>
      </c>
      <c r="HB13" s="289" t="str">
        <f t="shared" si="168"/>
        <v/>
      </c>
      <c r="HC13" s="271" t="str">
        <f t="shared" si="169"/>
        <v/>
      </c>
      <c r="HE13" s="271"/>
      <c r="HF13" s="263" t="str">
        <f t="shared" si="170"/>
        <v/>
      </c>
      <c r="HG13" s="273" t="str">
        <f>IFERROR(GO21+GN21*HF13,"")</f>
        <v/>
      </c>
      <c r="HH13" s="264" t="str">
        <f t="shared" si="171"/>
        <v/>
      </c>
      <c r="HI13" s="264" t="str">
        <f t="shared" si="38"/>
        <v/>
      </c>
      <c r="HJ13" s="264" t="str">
        <f t="shared" si="172"/>
        <v/>
      </c>
      <c r="HK13" s="264" t="str">
        <f t="shared" si="173"/>
        <v/>
      </c>
      <c r="HL13" s="273" t="str">
        <f t="shared" si="174"/>
        <v/>
      </c>
      <c r="HM13" s="273" t="str">
        <f t="shared" si="39"/>
        <v/>
      </c>
      <c r="HN13" s="273" t="str">
        <f t="shared" si="175"/>
        <v/>
      </c>
      <c r="HO13" s="271" t="str">
        <f t="shared" si="40"/>
        <v/>
      </c>
      <c r="HP13" s="271" t="str">
        <f>IFERROR(HL13*(HJ13-HJ18)^2,"")</f>
        <v/>
      </c>
      <c r="HQ13" s="271" t="str">
        <f>IFERROR(HL13*(HF13-HF18)*(HJ13-HJ18),"")</f>
        <v/>
      </c>
      <c r="HR13" s="271" t="str">
        <f t="shared" si="176"/>
        <v/>
      </c>
      <c r="HS13" s="289" t="str">
        <f t="shared" si="177"/>
        <v/>
      </c>
      <c r="HT13" s="271" t="str">
        <f t="shared" si="178"/>
        <v/>
      </c>
      <c r="HV13" s="271"/>
      <c r="HW13" s="263" t="str">
        <f t="shared" si="179"/>
        <v/>
      </c>
      <c r="HX13" s="273" t="str">
        <f>IFERROR(HF21+HE21*HW13,"")</f>
        <v/>
      </c>
      <c r="HY13" s="264" t="str">
        <f t="shared" si="180"/>
        <v/>
      </c>
      <c r="HZ13" s="264" t="str">
        <f t="shared" si="41"/>
        <v/>
      </c>
      <c r="IA13" s="264" t="str">
        <f t="shared" si="181"/>
        <v/>
      </c>
      <c r="IB13" s="264" t="str">
        <f t="shared" si="182"/>
        <v/>
      </c>
      <c r="IC13" s="273" t="str">
        <f t="shared" si="183"/>
        <v/>
      </c>
      <c r="ID13" s="273" t="str">
        <f t="shared" si="42"/>
        <v/>
      </c>
      <c r="IE13" s="273" t="str">
        <f t="shared" si="184"/>
        <v/>
      </c>
      <c r="IF13" s="271" t="str">
        <f t="shared" si="43"/>
        <v/>
      </c>
      <c r="IG13" s="271" t="str">
        <f>IFERROR(IC13*(IA13-IA18)^2,"")</f>
        <v/>
      </c>
      <c r="IH13" s="271" t="str">
        <f>IFERROR(IC13*(HW13-HW18)*(IA13-IA18),"")</f>
        <v/>
      </c>
      <c r="II13" s="271" t="str">
        <f t="shared" si="185"/>
        <v/>
      </c>
      <c r="IJ13" s="289" t="str">
        <f t="shared" si="186"/>
        <v/>
      </c>
      <c r="IK13" s="271" t="str">
        <f t="shared" si="187"/>
        <v/>
      </c>
      <c r="IM13" s="271"/>
      <c r="IN13" s="263" t="str">
        <f t="shared" si="188"/>
        <v/>
      </c>
      <c r="IO13" s="273" t="str">
        <f>IFERROR(HW21+HV21*IN13,"")</f>
        <v/>
      </c>
      <c r="IP13" s="264" t="str">
        <f t="shared" si="189"/>
        <v/>
      </c>
      <c r="IQ13" s="264" t="str">
        <f t="shared" si="44"/>
        <v/>
      </c>
      <c r="IR13" s="264" t="str">
        <f t="shared" si="190"/>
        <v/>
      </c>
      <c r="IS13" s="264" t="str">
        <f t="shared" si="191"/>
        <v/>
      </c>
      <c r="IT13" s="273" t="str">
        <f t="shared" si="192"/>
        <v/>
      </c>
      <c r="IU13" s="273" t="str">
        <f t="shared" si="45"/>
        <v/>
      </c>
      <c r="IV13" s="273" t="str">
        <f t="shared" si="193"/>
        <v/>
      </c>
      <c r="IW13" s="271" t="str">
        <f t="shared" si="46"/>
        <v/>
      </c>
      <c r="IX13" s="271" t="str">
        <f>IFERROR(IT13*(IR13-IR18)^2,"")</f>
        <v/>
      </c>
      <c r="IY13" s="271" t="str">
        <f>IFERROR(IT13*(IN13-IN18)*(IR13-IR18),"")</f>
        <v/>
      </c>
      <c r="IZ13" s="271" t="str">
        <f t="shared" si="194"/>
        <v/>
      </c>
      <c r="JA13" s="289" t="str">
        <f t="shared" si="195"/>
        <v/>
      </c>
      <c r="JB13" s="271" t="str">
        <f t="shared" si="196"/>
        <v/>
      </c>
      <c r="JD13" s="271"/>
      <c r="JE13" s="263" t="str">
        <f t="shared" si="197"/>
        <v/>
      </c>
      <c r="JF13" s="273" t="str">
        <f>IFERROR(IN21+IM21*JE13,"")</f>
        <v/>
      </c>
      <c r="JG13" s="264" t="str">
        <f t="shared" si="198"/>
        <v/>
      </c>
      <c r="JH13" s="264" t="str">
        <f t="shared" si="47"/>
        <v/>
      </c>
      <c r="JI13" s="264" t="str">
        <f t="shared" si="199"/>
        <v/>
      </c>
      <c r="JJ13" s="264" t="str">
        <f t="shared" si="200"/>
        <v/>
      </c>
      <c r="JK13" s="273" t="str">
        <f t="shared" si="201"/>
        <v/>
      </c>
      <c r="JL13" s="273" t="str">
        <f t="shared" si="48"/>
        <v/>
      </c>
      <c r="JM13" s="273" t="str">
        <f t="shared" si="202"/>
        <v/>
      </c>
      <c r="JN13" s="271" t="str">
        <f t="shared" si="49"/>
        <v/>
      </c>
      <c r="JO13" s="271" t="str">
        <f>IFERROR(JK13*(JI13-JI18)^2,"")</f>
        <v/>
      </c>
      <c r="JP13" s="271" t="str">
        <f>IFERROR(JK13*(JE13-JE18)*(JI13-JI18),"")</f>
        <v/>
      </c>
      <c r="JQ13" s="271" t="str">
        <f t="shared" si="203"/>
        <v/>
      </c>
      <c r="JR13" s="289" t="str">
        <f t="shared" si="204"/>
        <v/>
      </c>
      <c r="JS13" s="271" t="str">
        <f t="shared" si="205"/>
        <v/>
      </c>
      <c r="JU13" s="271"/>
      <c r="JV13" s="263" t="str">
        <f t="shared" si="206"/>
        <v/>
      </c>
      <c r="JW13" s="273" t="str">
        <f>IFERROR(JE21+JD21*JV13,"")</f>
        <v/>
      </c>
      <c r="JX13" s="264" t="str">
        <f t="shared" si="207"/>
        <v/>
      </c>
      <c r="JY13" s="264" t="str">
        <f t="shared" si="50"/>
        <v/>
      </c>
      <c r="JZ13" s="264" t="str">
        <f t="shared" si="208"/>
        <v/>
      </c>
      <c r="KA13" s="264" t="str">
        <f t="shared" si="209"/>
        <v/>
      </c>
      <c r="KB13" s="273" t="str">
        <f t="shared" si="210"/>
        <v/>
      </c>
      <c r="KC13" s="273" t="str">
        <f t="shared" si="51"/>
        <v/>
      </c>
      <c r="KD13" s="273" t="str">
        <f t="shared" si="211"/>
        <v/>
      </c>
      <c r="KE13" s="271" t="str">
        <f t="shared" si="52"/>
        <v/>
      </c>
      <c r="KF13" s="271" t="str">
        <f>IFERROR(KB13*(JZ13-JZ18)^2,"")</f>
        <v/>
      </c>
      <c r="KG13" s="271" t="str">
        <f>IFERROR(KB13*(JV13-JV18)*(JZ13-JZ18),"")</f>
        <v/>
      </c>
      <c r="KH13" s="271" t="str">
        <f t="shared" si="212"/>
        <v/>
      </c>
      <c r="KI13" s="289" t="str">
        <f t="shared" si="213"/>
        <v/>
      </c>
      <c r="KJ13" s="271" t="str">
        <f t="shared" si="214"/>
        <v/>
      </c>
      <c r="KL13" s="271"/>
      <c r="KM13" s="263" t="str">
        <f t="shared" si="215"/>
        <v/>
      </c>
      <c r="KN13" s="273" t="str">
        <f>IFERROR(JV21+JU21*KM13,"")</f>
        <v/>
      </c>
      <c r="KO13" s="264" t="str">
        <f t="shared" si="216"/>
        <v/>
      </c>
      <c r="KP13" s="264" t="str">
        <f t="shared" si="53"/>
        <v/>
      </c>
      <c r="KQ13" s="264" t="str">
        <f t="shared" si="217"/>
        <v/>
      </c>
      <c r="KR13" s="264" t="str">
        <f t="shared" si="218"/>
        <v/>
      </c>
      <c r="KS13" s="273" t="str">
        <f t="shared" si="219"/>
        <v/>
      </c>
      <c r="KT13" s="273" t="str">
        <f t="shared" si="54"/>
        <v/>
      </c>
      <c r="KU13" s="273" t="str">
        <f t="shared" si="220"/>
        <v/>
      </c>
      <c r="KV13" s="271" t="str">
        <f t="shared" si="55"/>
        <v/>
      </c>
      <c r="KW13" s="271" t="str">
        <f>IFERROR(KS13*(KQ13-KQ18)^2,"")</f>
        <v/>
      </c>
      <c r="KX13" s="271" t="str">
        <f>IFERROR(KS13*(KM13-KM18)*(KQ13-KQ18),"")</f>
        <v/>
      </c>
      <c r="KY13" s="271" t="str">
        <f t="shared" si="221"/>
        <v/>
      </c>
      <c r="KZ13" s="289" t="str">
        <f t="shared" si="222"/>
        <v/>
      </c>
      <c r="LA13" s="271" t="str">
        <f t="shared" si="223"/>
        <v/>
      </c>
      <c r="LC13" s="271"/>
      <c r="LD13" s="263" t="str">
        <f t="shared" si="224"/>
        <v/>
      </c>
      <c r="LE13" s="273" t="str">
        <f>IFERROR(KM21+KL21*LD13,"")</f>
        <v/>
      </c>
      <c r="LF13" s="264" t="str">
        <f t="shared" si="225"/>
        <v/>
      </c>
      <c r="LG13" s="264" t="str">
        <f t="shared" si="56"/>
        <v/>
      </c>
      <c r="LH13" s="264" t="str">
        <f t="shared" si="226"/>
        <v/>
      </c>
      <c r="LI13" s="264" t="str">
        <f t="shared" si="227"/>
        <v/>
      </c>
      <c r="LJ13" s="273" t="str">
        <f t="shared" si="228"/>
        <v/>
      </c>
      <c r="LK13" s="273" t="str">
        <f t="shared" si="57"/>
        <v/>
      </c>
      <c r="LL13" s="273" t="str">
        <f t="shared" si="229"/>
        <v/>
      </c>
      <c r="LM13" s="271" t="str">
        <f t="shared" si="58"/>
        <v/>
      </c>
      <c r="LN13" s="271" t="str">
        <f>IFERROR(LJ13*(LH13-LH18)^2,"")</f>
        <v/>
      </c>
      <c r="LO13" s="271" t="str">
        <f>IFERROR(LJ13*(LD13-LD18)*(LH13-LH18),"")</f>
        <v/>
      </c>
      <c r="LP13" s="271" t="str">
        <f t="shared" si="230"/>
        <v/>
      </c>
      <c r="LQ13" s="289" t="str">
        <f t="shared" si="231"/>
        <v/>
      </c>
      <c r="LR13" s="271" t="str">
        <f t="shared" si="232"/>
        <v/>
      </c>
      <c r="LT13" s="271"/>
      <c r="LU13" s="475" t="str">
        <f t="shared" si="233"/>
        <v/>
      </c>
      <c r="LV13" s="474" t="str">
        <f>IFERROR(LD21+LC21*LU13,"")</f>
        <v/>
      </c>
      <c r="LW13" s="477" t="str">
        <f t="shared" si="234"/>
        <v/>
      </c>
      <c r="LX13" s="264" t="str">
        <f t="shared" si="59"/>
        <v/>
      </c>
      <c r="LY13" s="264" t="str">
        <f t="shared" si="235"/>
        <v/>
      </c>
      <c r="LZ13" s="264" t="str">
        <f t="shared" si="236"/>
        <v/>
      </c>
      <c r="MA13" s="273" t="str">
        <f t="shared" si="237"/>
        <v/>
      </c>
      <c r="MB13" s="273" t="str">
        <f t="shared" si="60"/>
        <v/>
      </c>
      <c r="MC13" s="273" t="str">
        <f t="shared" si="238"/>
        <v/>
      </c>
      <c r="MD13" s="271" t="str">
        <f t="shared" si="61"/>
        <v/>
      </c>
      <c r="ME13" s="271" t="str">
        <f>IFERROR(MA13*(LY13-LY18)^2,"")</f>
        <v/>
      </c>
      <c r="MF13" s="271" t="str">
        <f>IFERROR(MA13*(LU13-LU18)*(LY13-LY18),"")</f>
        <v/>
      </c>
      <c r="MG13" s="271" t="str">
        <f t="shared" si="239"/>
        <v/>
      </c>
      <c r="MH13" s="289" t="str">
        <f t="shared" si="240"/>
        <v/>
      </c>
      <c r="MI13" s="476" t="str">
        <f t="shared" si="241"/>
        <v/>
      </c>
    </row>
    <row r="14" spans="1:347" ht="14.1" customHeight="1" outlineLevel="1" x14ac:dyDescent="0.2">
      <c r="A14" s="14">
        <v>8</v>
      </c>
      <c r="B14" s="234"/>
      <c r="C14" s="175"/>
      <c r="D14" s="235"/>
      <c r="E14" s="17" t="str">
        <f t="shared" si="0"/>
        <v/>
      </c>
      <c r="F14" s="34" t="str">
        <f>IFERROR((E14-E6)/(1-E6),"")</f>
        <v/>
      </c>
      <c r="G14" s="17" t="str">
        <f t="shared" si="1"/>
        <v/>
      </c>
      <c r="H14" s="17"/>
      <c r="I14" s="34"/>
      <c r="J14" s="18" t="str">
        <f t="shared" si="62"/>
        <v/>
      </c>
      <c r="K14" s="17" t="str">
        <f>IFERROR(C21+B21*J14,"")</f>
        <v/>
      </c>
      <c r="L14" s="37" t="str">
        <f t="shared" si="63"/>
        <v/>
      </c>
      <c r="M14" s="37" t="str">
        <f t="shared" si="2"/>
        <v/>
      </c>
      <c r="N14" s="37" t="str">
        <f t="shared" si="64"/>
        <v/>
      </c>
      <c r="O14" s="37" t="str">
        <f t="shared" si="65"/>
        <v/>
      </c>
      <c r="P14" s="17" t="str">
        <f t="shared" si="66"/>
        <v/>
      </c>
      <c r="Q14" s="17" t="str">
        <f t="shared" si="3"/>
        <v/>
      </c>
      <c r="R14" s="17" t="str">
        <f t="shared" si="67"/>
        <v/>
      </c>
      <c r="S14" s="34" t="str">
        <f t="shared" si="4"/>
        <v/>
      </c>
      <c r="T14" s="34" t="str">
        <f>IFERROR(P14*(N14-N18)^2,"")</f>
        <v/>
      </c>
      <c r="U14" s="34" t="str">
        <f>IFERROR(P14*(J14-J18)*(N14-N18),"")</f>
        <v/>
      </c>
      <c r="V14" s="34" t="str">
        <f t="shared" si="68"/>
        <v/>
      </c>
      <c r="W14" s="39" t="str">
        <f t="shared" si="69"/>
        <v/>
      </c>
      <c r="X14" s="34" t="str">
        <f t="shared" si="70"/>
        <v/>
      </c>
      <c r="Y14" s="34"/>
      <c r="Z14" s="271"/>
      <c r="AA14" s="263" t="str">
        <f t="shared" si="71"/>
        <v/>
      </c>
      <c r="AB14" s="273" t="str">
        <f>IFERROR(J21+I21*AA14,"")</f>
        <v/>
      </c>
      <c r="AC14" s="264" t="str">
        <f t="shared" si="72"/>
        <v/>
      </c>
      <c r="AD14" s="264" t="str">
        <f t="shared" si="5"/>
        <v/>
      </c>
      <c r="AE14" s="264" t="str">
        <f t="shared" si="73"/>
        <v/>
      </c>
      <c r="AF14" s="264" t="str">
        <f t="shared" si="74"/>
        <v/>
      </c>
      <c r="AG14" s="273" t="str">
        <f t="shared" si="75"/>
        <v/>
      </c>
      <c r="AH14" s="273" t="str">
        <f t="shared" si="6"/>
        <v/>
      </c>
      <c r="AI14" s="273" t="str">
        <f t="shared" si="76"/>
        <v/>
      </c>
      <c r="AJ14" s="271" t="str">
        <f t="shared" si="7"/>
        <v/>
      </c>
      <c r="AK14" s="271" t="str">
        <f>IFERROR(AG14*(AE14-AE18)^2,"")</f>
        <v/>
      </c>
      <c r="AL14" s="271" t="str">
        <f>IFERROR(AG14*(AA14-AA18)*(AE14-AE18),"")</f>
        <v/>
      </c>
      <c r="AM14" s="271" t="str">
        <f t="shared" si="77"/>
        <v/>
      </c>
      <c r="AN14" s="289" t="str">
        <f t="shared" si="78"/>
        <v/>
      </c>
      <c r="AO14" s="271" t="str">
        <f t="shared" si="79"/>
        <v/>
      </c>
      <c r="AP14" s="34"/>
      <c r="AQ14" s="271"/>
      <c r="AR14" s="263" t="str">
        <f t="shared" si="80"/>
        <v/>
      </c>
      <c r="AS14" s="273" t="str">
        <f>IFERROR(AA21+Z21*AR14,"")</f>
        <v/>
      </c>
      <c r="AT14" s="264" t="str">
        <f t="shared" si="81"/>
        <v/>
      </c>
      <c r="AU14" s="264" t="str">
        <f t="shared" si="8"/>
        <v/>
      </c>
      <c r="AV14" s="264" t="str">
        <f t="shared" si="82"/>
        <v/>
      </c>
      <c r="AW14" s="264" t="str">
        <f t="shared" si="83"/>
        <v/>
      </c>
      <c r="AX14" s="273" t="str">
        <f t="shared" si="84"/>
        <v/>
      </c>
      <c r="AY14" s="273" t="str">
        <f t="shared" si="9"/>
        <v/>
      </c>
      <c r="AZ14" s="273" t="str">
        <f t="shared" si="85"/>
        <v/>
      </c>
      <c r="BA14" s="271" t="str">
        <f t="shared" si="10"/>
        <v/>
      </c>
      <c r="BB14" s="271" t="str">
        <f>IFERROR(AX14*(AV14-AV18)^2,"")</f>
        <v/>
      </c>
      <c r="BC14" s="271" t="str">
        <f>IFERROR(AX14*(AR14-AR18)*(AV14-AV18),"")</f>
        <v/>
      </c>
      <c r="BD14" s="271" t="str">
        <f t="shared" si="86"/>
        <v/>
      </c>
      <c r="BE14" s="289" t="str">
        <f t="shared" si="87"/>
        <v/>
      </c>
      <c r="BF14" s="271" t="str">
        <f t="shared" si="88"/>
        <v/>
      </c>
      <c r="BH14" s="271"/>
      <c r="BI14" s="263" t="str">
        <f t="shared" si="89"/>
        <v/>
      </c>
      <c r="BJ14" s="273" t="str">
        <f>IFERROR(AR21+AQ21*BI14,"")</f>
        <v/>
      </c>
      <c r="BK14" s="264" t="str">
        <f t="shared" si="90"/>
        <v/>
      </c>
      <c r="BL14" s="264" t="str">
        <f t="shared" si="11"/>
        <v/>
      </c>
      <c r="BM14" s="264" t="str">
        <f t="shared" si="91"/>
        <v/>
      </c>
      <c r="BN14" s="264" t="str">
        <f t="shared" si="92"/>
        <v/>
      </c>
      <c r="BO14" s="273" t="str">
        <f t="shared" si="93"/>
        <v/>
      </c>
      <c r="BP14" s="273" t="str">
        <f t="shared" si="12"/>
        <v/>
      </c>
      <c r="BQ14" s="273" t="str">
        <f t="shared" si="94"/>
        <v/>
      </c>
      <c r="BR14" s="271" t="str">
        <f t="shared" si="13"/>
        <v/>
      </c>
      <c r="BS14" s="271" t="str">
        <f>IFERROR(BO14*(BM14-BM18)^2,"")</f>
        <v/>
      </c>
      <c r="BT14" s="271" t="str">
        <f>IFERROR(BO14*(BI14-BI18)*(BM14-BM18),"")</f>
        <v/>
      </c>
      <c r="BU14" s="271" t="str">
        <f t="shared" si="95"/>
        <v/>
      </c>
      <c r="BV14" s="289" t="str">
        <f t="shared" si="96"/>
        <v/>
      </c>
      <c r="BW14" s="271" t="str">
        <f t="shared" si="97"/>
        <v/>
      </c>
      <c r="BY14" s="271"/>
      <c r="BZ14" s="263" t="str">
        <f t="shared" si="98"/>
        <v/>
      </c>
      <c r="CA14" s="273" t="str">
        <f>IFERROR(BI21+BH21*BZ14,"")</f>
        <v/>
      </c>
      <c r="CB14" s="264" t="str">
        <f t="shared" si="99"/>
        <v/>
      </c>
      <c r="CC14" s="264" t="str">
        <f t="shared" si="14"/>
        <v/>
      </c>
      <c r="CD14" s="264" t="str">
        <f t="shared" si="100"/>
        <v/>
      </c>
      <c r="CE14" s="264" t="str">
        <f t="shared" si="101"/>
        <v/>
      </c>
      <c r="CF14" s="273" t="str">
        <f t="shared" si="102"/>
        <v/>
      </c>
      <c r="CG14" s="273" t="str">
        <f t="shared" si="15"/>
        <v/>
      </c>
      <c r="CH14" s="273" t="str">
        <f t="shared" si="103"/>
        <v/>
      </c>
      <c r="CI14" s="271" t="str">
        <f t="shared" si="16"/>
        <v/>
      </c>
      <c r="CJ14" s="271" t="str">
        <f>IFERROR(CF14*(CD14-CD18)^2,"")</f>
        <v/>
      </c>
      <c r="CK14" s="271" t="str">
        <f>IFERROR(CF14*(BZ14-BZ18)*(CD14-CD18),"")</f>
        <v/>
      </c>
      <c r="CL14" s="271" t="str">
        <f t="shared" si="104"/>
        <v/>
      </c>
      <c r="CM14" s="289" t="str">
        <f t="shared" si="105"/>
        <v/>
      </c>
      <c r="CN14" s="271" t="str">
        <f t="shared" si="106"/>
        <v/>
      </c>
      <c r="CP14" s="271"/>
      <c r="CQ14" s="263" t="str">
        <f t="shared" si="107"/>
        <v/>
      </c>
      <c r="CR14" s="273" t="str">
        <f>IFERROR(BZ21+BY21*CQ14,"")</f>
        <v/>
      </c>
      <c r="CS14" s="264" t="str">
        <f t="shared" si="108"/>
        <v/>
      </c>
      <c r="CT14" s="264" t="str">
        <f t="shared" si="17"/>
        <v/>
      </c>
      <c r="CU14" s="264" t="str">
        <f t="shared" si="109"/>
        <v/>
      </c>
      <c r="CV14" s="264" t="str">
        <f t="shared" si="110"/>
        <v/>
      </c>
      <c r="CW14" s="273" t="str">
        <f t="shared" si="111"/>
        <v/>
      </c>
      <c r="CX14" s="273" t="str">
        <f t="shared" si="18"/>
        <v/>
      </c>
      <c r="CY14" s="273" t="str">
        <f t="shared" si="112"/>
        <v/>
      </c>
      <c r="CZ14" s="271" t="str">
        <f t="shared" si="19"/>
        <v/>
      </c>
      <c r="DA14" s="271" t="str">
        <f>IFERROR(CW14*(CU14-CU18)^2,"")</f>
        <v/>
      </c>
      <c r="DB14" s="271" t="str">
        <f>IFERROR(CW14*(CQ14-CQ18)*(CU14-CU18),"")</f>
        <v/>
      </c>
      <c r="DC14" s="271" t="str">
        <f t="shared" si="113"/>
        <v/>
      </c>
      <c r="DD14" s="289" t="str">
        <f t="shared" si="114"/>
        <v/>
      </c>
      <c r="DE14" s="271" t="str">
        <f t="shared" si="115"/>
        <v/>
      </c>
      <c r="DG14" s="271"/>
      <c r="DH14" s="263" t="str">
        <f t="shared" si="116"/>
        <v/>
      </c>
      <c r="DI14" s="273" t="str">
        <f>IFERROR(CQ21+CP21*DH14,"")</f>
        <v/>
      </c>
      <c r="DJ14" s="264" t="str">
        <f t="shared" si="117"/>
        <v/>
      </c>
      <c r="DK14" s="264" t="str">
        <f t="shared" si="20"/>
        <v/>
      </c>
      <c r="DL14" s="264" t="str">
        <f t="shared" si="118"/>
        <v/>
      </c>
      <c r="DM14" s="264" t="str">
        <f t="shared" si="119"/>
        <v/>
      </c>
      <c r="DN14" s="273" t="str">
        <f t="shared" si="120"/>
        <v/>
      </c>
      <c r="DO14" s="273" t="str">
        <f t="shared" si="21"/>
        <v/>
      </c>
      <c r="DP14" s="273" t="str">
        <f t="shared" si="121"/>
        <v/>
      </c>
      <c r="DQ14" s="271" t="str">
        <f t="shared" si="22"/>
        <v/>
      </c>
      <c r="DR14" s="271" t="str">
        <f>IFERROR(DN14*(DL14-DL18)^2,"")</f>
        <v/>
      </c>
      <c r="DS14" s="271" t="str">
        <f>IFERROR(DN14*(DH14-DH18)*(DL14-DL18),"")</f>
        <v/>
      </c>
      <c r="DT14" s="271" t="str">
        <f t="shared" si="122"/>
        <v/>
      </c>
      <c r="DU14" s="289" t="str">
        <f t="shared" si="123"/>
        <v/>
      </c>
      <c r="DV14" s="271" t="str">
        <f t="shared" si="124"/>
        <v/>
      </c>
      <c r="DX14" s="271"/>
      <c r="DY14" s="263" t="str">
        <f t="shared" si="125"/>
        <v/>
      </c>
      <c r="DZ14" s="273" t="str">
        <f>IFERROR(DH21+DG21*DY14,"")</f>
        <v/>
      </c>
      <c r="EA14" s="264" t="str">
        <f t="shared" si="126"/>
        <v/>
      </c>
      <c r="EB14" s="264" t="str">
        <f t="shared" si="23"/>
        <v/>
      </c>
      <c r="EC14" s="264" t="str">
        <f t="shared" si="127"/>
        <v/>
      </c>
      <c r="ED14" s="264" t="str">
        <f t="shared" si="128"/>
        <v/>
      </c>
      <c r="EE14" s="273" t="str">
        <f t="shared" si="129"/>
        <v/>
      </c>
      <c r="EF14" s="273" t="str">
        <f t="shared" si="24"/>
        <v/>
      </c>
      <c r="EG14" s="273" t="str">
        <f t="shared" si="130"/>
        <v/>
      </c>
      <c r="EH14" s="271" t="str">
        <f t="shared" si="25"/>
        <v/>
      </c>
      <c r="EI14" s="271" t="str">
        <f>IFERROR(EE14*(EC14-EC18)^2,"")</f>
        <v/>
      </c>
      <c r="EJ14" s="271" t="str">
        <f>IFERROR(EE14*(DY14-DY18)*(EC14-EC18),"")</f>
        <v/>
      </c>
      <c r="EK14" s="271" t="str">
        <f t="shared" si="131"/>
        <v/>
      </c>
      <c r="EL14" s="289" t="str">
        <f t="shared" si="132"/>
        <v/>
      </c>
      <c r="EM14" s="271" t="str">
        <f t="shared" si="133"/>
        <v/>
      </c>
      <c r="EO14" s="271"/>
      <c r="EP14" s="263" t="str">
        <f t="shared" si="134"/>
        <v/>
      </c>
      <c r="EQ14" s="273" t="str">
        <f>IFERROR(DY21+DX21*EP14,"")</f>
        <v/>
      </c>
      <c r="ER14" s="264" t="str">
        <f t="shared" si="135"/>
        <v/>
      </c>
      <c r="ES14" s="264" t="str">
        <f t="shared" si="26"/>
        <v/>
      </c>
      <c r="ET14" s="264" t="str">
        <f t="shared" si="136"/>
        <v/>
      </c>
      <c r="EU14" s="264" t="str">
        <f t="shared" si="137"/>
        <v/>
      </c>
      <c r="EV14" s="273" t="str">
        <f t="shared" si="138"/>
        <v/>
      </c>
      <c r="EW14" s="273" t="str">
        <f t="shared" si="27"/>
        <v/>
      </c>
      <c r="EX14" s="273" t="str">
        <f t="shared" si="139"/>
        <v/>
      </c>
      <c r="EY14" s="271" t="str">
        <f t="shared" si="28"/>
        <v/>
      </c>
      <c r="EZ14" s="271" t="str">
        <f>IFERROR(EV14*(ET14-ET18)^2,"")</f>
        <v/>
      </c>
      <c r="FA14" s="271" t="str">
        <f>IFERROR(EV14*(EP14-EP18)*(ET14-ET18),"")</f>
        <v/>
      </c>
      <c r="FB14" s="271" t="str">
        <f t="shared" si="140"/>
        <v/>
      </c>
      <c r="FC14" s="289" t="str">
        <f t="shared" si="141"/>
        <v/>
      </c>
      <c r="FD14" s="271" t="str">
        <f t="shared" si="142"/>
        <v/>
      </c>
      <c r="FF14" s="271"/>
      <c r="FG14" s="263" t="str">
        <f t="shared" si="143"/>
        <v/>
      </c>
      <c r="FH14" s="273" t="str">
        <f>IFERROR(EP21+EO21*FG14,"")</f>
        <v/>
      </c>
      <c r="FI14" s="264" t="str">
        <f t="shared" si="144"/>
        <v/>
      </c>
      <c r="FJ14" s="264" t="str">
        <f t="shared" si="29"/>
        <v/>
      </c>
      <c r="FK14" s="264" t="str">
        <f t="shared" si="145"/>
        <v/>
      </c>
      <c r="FL14" s="264" t="str">
        <f t="shared" si="146"/>
        <v/>
      </c>
      <c r="FM14" s="273" t="str">
        <f t="shared" si="147"/>
        <v/>
      </c>
      <c r="FN14" s="273" t="str">
        <f t="shared" si="30"/>
        <v/>
      </c>
      <c r="FO14" s="273" t="str">
        <f t="shared" si="148"/>
        <v/>
      </c>
      <c r="FP14" s="271" t="str">
        <f t="shared" si="31"/>
        <v/>
      </c>
      <c r="FQ14" s="271" t="str">
        <f>IFERROR(FM14*(FK14-FK18)^2,"")</f>
        <v/>
      </c>
      <c r="FR14" s="271" t="str">
        <f>IFERROR(FM14*(FG14-FG18)*(FK14-FK18),"")</f>
        <v/>
      </c>
      <c r="FS14" s="271" t="str">
        <f t="shared" si="149"/>
        <v/>
      </c>
      <c r="FT14" s="289" t="str">
        <f t="shared" si="150"/>
        <v/>
      </c>
      <c r="FU14" s="271" t="str">
        <f t="shared" si="151"/>
        <v/>
      </c>
      <c r="FW14" s="271"/>
      <c r="FX14" s="263" t="str">
        <f t="shared" si="152"/>
        <v/>
      </c>
      <c r="FY14" s="273" t="str">
        <f>IFERROR(FG21+FF21*FX14,"")</f>
        <v/>
      </c>
      <c r="FZ14" s="264" t="str">
        <f t="shared" si="153"/>
        <v/>
      </c>
      <c r="GA14" s="264" t="str">
        <f t="shared" si="32"/>
        <v/>
      </c>
      <c r="GB14" s="264" t="str">
        <f t="shared" si="154"/>
        <v/>
      </c>
      <c r="GC14" s="264" t="str">
        <f t="shared" si="155"/>
        <v/>
      </c>
      <c r="GD14" s="273" t="str">
        <f t="shared" si="156"/>
        <v/>
      </c>
      <c r="GE14" s="273" t="str">
        <f t="shared" si="33"/>
        <v/>
      </c>
      <c r="GF14" s="273" t="str">
        <f t="shared" si="157"/>
        <v/>
      </c>
      <c r="GG14" s="271" t="str">
        <f t="shared" si="34"/>
        <v/>
      </c>
      <c r="GH14" s="271" t="str">
        <f>IFERROR(GD14*(GB14-GB18)^2,"")</f>
        <v/>
      </c>
      <c r="GI14" s="271" t="str">
        <f>IFERROR(GD14*(FX14-FX18)*(GB14-GB18),"")</f>
        <v/>
      </c>
      <c r="GJ14" s="271" t="str">
        <f t="shared" si="158"/>
        <v/>
      </c>
      <c r="GK14" s="289" t="str">
        <f t="shared" si="159"/>
        <v/>
      </c>
      <c r="GL14" s="271" t="str">
        <f t="shared" si="160"/>
        <v/>
      </c>
      <c r="GN14" s="271"/>
      <c r="GO14" s="263" t="str">
        <f t="shared" si="161"/>
        <v/>
      </c>
      <c r="GP14" s="273" t="str">
        <f>IFERROR(FX21+FW21*GO14,"")</f>
        <v/>
      </c>
      <c r="GQ14" s="264" t="str">
        <f t="shared" si="162"/>
        <v/>
      </c>
      <c r="GR14" s="264" t="str">
        <f t="shared" si="35"/>
        <v/>
      </c>
      <c r="GS14" s="264" t="str">
        <f t="shared" si="163"/>
        <v/>
      </c>
      <c r="GT14" s="264" t="str">
        <f t="shared" si="164"/>
        <v/>
      </c>
      <c r="GU14" s="273" t="str">
        <f t="shared" si="165"/>
        <v/>
      </c>
      <c r="GV14" s="273" t="str">
        <f t="shared" si="36"/>
        <v/>
      </c>
      <c r="GW14" s="273" t="str">
        <f t="shared" si="166"/>
        <v/>
      </c>
      <c r="GX14" s="271" t="str">
        <f t="shared" si="37"/>
        <v/>
      </c>
      <c r="GY14" s="271" t="str">
        <f>IFERROR(GU14*(GS14-GS18)^2,"")</f>
        <v/>
      </c>
      <c r="GZ14" s="271" t="str">
        <f>IFERROR(GU14*(GO14-GO18)*(GS14-GS18),"")</f>
        <v/>
      </c>
      <c r="HA14" s="271" t="str">
        <f t="shared" si="167"/>
        <v/>
      </c>
      <c r="HB14" s="289" t="str">
        <f t="shared" si="168"/>
        <v/>
      </c>
      <c r="HC14" s="271" t="str">
        <f t="shared" si="169"/>
        <v/>
      </c>
      <c r="HE14" s="271"/>
      <c r="HF14" s="263" t="str">
        <f t="shared" si="170"/>
        <v/>
      </c>
      <c r="HG14" s="273" t="str">
        <f>IFERROR(GO21+GN21*HF14,"")</f>
        <v/>
      </c>
      <c r="HH14" s="264" t="str">
        <f t="shared" si="171"/>
        <v/>
      </c>
      <c r="HI14" s="264" t="str">
        <f t="shared" si="38"/>
        <v/>
      </c>
      <c r="HJ14" s="264" t="str">
        <f t="shared" si="172"/>
        <v/>
      </c>
      <c r="HK14" s="264" t="str">
        <f t="shared" si="173"/>
        <v/>
      </c>
      <c r="HL14" s="273" t="str">
        <f t="shared" si="174"/>
        <v/>
      </c>
      <c r="HM14" s="273" t="str">
        <f t="shared" si="39"/>
        <v/>
      </c>
      <c r="HN14" s="273" t="str">
        <f t="shared" si="175"/>
        <v/>
      </c>
      <c r="HO14" s="271" t="str">
        <f t="shared" si="40"/>
        <v/>
      </c>
      <c r="HP14" s="271" t="str">
        <f>IFERROR(HL14*(HJ14-HJ18)^2,"")</f>
        <v/>
      </c>
      <c r="HQ14" s="271" t="str">
        <f>IFERROR(HL14*(HF14-HF18)*(HJ14-HJ18),"")</f>
        <v/>
      </c>
      <c r="HR14" s="271" t="str">
        <f t="shared" si="176"/>
        <v/>
      </c>
      <c r="HS14" s="289" t="str">
        <f t="shared" si="177"/>
        <v/>
      </c>
      <c r="HT14" s="271" t="str">
        <f t="shared" si="178"/>
        <v/>
      </c>
      <c r="HV14" s="271"/>
      <c r="HW14" s="263" t="str">
        <f t="shared" si="179"/>
        <v/>
      </c>
      <c r="HX14" s="273" t="str">
        <f>IFERROR(HF21+HE21*HW14,"")</f>
        <v/>
      </c>
      <c r="HY14" s="264" t="str">
        <f t="shared" si="180"/>
        <v/>
      </c>
      <c r="HZ14" s="264" t="str">
        <f t="shared" si="41"/>
        <v/>
      </c>
      <c r="IA14" s="264" t="str">
        <f t="shared" si="181"/>
        <v/>
      </c>
      <c r="IB14" s="264" t="str">
        <f t="shared" si="182"/>
        <v/>
      </c>
      <c r="IC14" s="273" t="str">
        <f t="shared" si="183"/>
        <v/>
      </c>
      <c r="ID14" s="273" t="str">
        <f t="shared" si="42"/>
        <v/>
      </c>
      <c r="IE14" s="273" t="str">
        <f t="shared" si="184"/>
        <v/>
      </c>
      <c r="IF14" s="271" t="str">
        <f t="shared" si="43"/>
        <v/>
      </c>
      <c r="IG14" s="271" t="str">
        <f>IFERROR(IC14*(IA14-IA18)^2,"")</f>
        <v/>
      </c>
      <c r="IH14" s="271" t="str">
        <f>IFERROR(IC14*(HW14-HW18)*(IA14-IA18),"")</f>
        <v/>
      </c>
      <c r="II14" s="271" t="str">
        <f t="shared" si="185"/>
        <v/>
      </c>
      <c r="IJ14" s="289" t="str">
        <f t="shared" si="186"/>
        <v/>
      </c>
      <c r="IK14" s="271" t="str">
        <f t="shared" si="187"/>
        <v/>
      </c>
      <c r="IM14" s="271"/>
      <c r="IN14" s="263" t="str">
        <f t="shared" si="188"/>
        <v/>
      </c>
      <c r="IO14" s="273" t="str">
        <f>IFERROR(HW21+HV21*IN14,"")</f>
        <v/>
      </c>
      <c r="IP14" s="264" t="str">
        <f t="shared" si="189"/>
        <v/>
      </c>
      <c r="IQ14" s="264" t="str">
        <f t="shared" si="44"/>
        <v/>
      </c>
      <c r="IR14" s="264" t="str">
        <f t="shared" si="190"/>
        <v/>
      </c>
      <c r="IS14" s="264" t="str">
        <f t="shared" si="191"/>
        <v/>
      </c>
      <c r="IT14" s="273" t="str">
        <f t="shared" si="192"/>
        <v/>
      </c>
      <c r="IU14" s="273" t="str">
        <f t="shared" si="45"/>
        <v/>
      </c>
      <c r="IV14" s="273" t="str">
        <f t="shared" si="193"/>
        <v/>
      </c>
      <c r="IW14" s="271" t="str">
        <f t="shared" si="46"/>
        <v/>
      </c>
      <c r="IX14" s="271" t="str">
        <f>IFERROR(IT14*(IR14-IR18)^2,"")</f>
        <v/>
      </c>
      <c r="IY14" s="271" t="str">
        <f>IFERROR(IT14*(IN14-IN18)*(IR14-IR18),"")</f>
        <v/>
      </c>
      <c r="IZ14" s="271" t="str">
        <f t="shared" si="194"/>
        <v/>
      </c>
      <c r="JA14" s="289" t="str">
        <f t="shared" si="195"/>
        <v/>
      </c>
      <c r="JB14" s="271" t="str">
        <f t="shared" si="196"/>
        <v/>
      </c>
      <c r="JD14" s="271"/>
      <c r="JE14" s="263" t="str">
        <f t="shared" si="197"/>
        <v/>
      </c>
      <c r="JF14" s="273" t="str">
        <f>IFERROR(IN21+IM21*JE14,"")</f>
        <v/>
      </c>
      <c r="JG14" s="264" t="str">
        <f t="shared" si="198"/>
        <v/>
      </c>
      <c r="JH14" s="264" t="str">
        <f t="shared" si="47"/>
        <v/>
      </c>
      <c r="JI14" s="264" t="str">
        <f t="shared" si="199"/>
        <v/>
      </c>
      <c r="JJ14" s="264" t="str">
        <f t="shared" si="200"/>
        <v/>
      </c>
      <c r="JK14" s="273" t="str">
        <f t="shared" si="201"/>
        <v/>
      </c>
      <c r="JL14" s="273" t="str">
        <f t="shared" si="48"/>
        <v/>
      </c>
      <c r="JM14" s="273" t="str">
        <f t="shared" si="202"/>
        <v/>
      </c>
      <c r="JN14" s="271" t="str">
        <f t="shared" si="49"/>
        <v/>
      </c>
      <c r="JO14" s="271" t="str">
        <f>IFERROR(JK14*(JI14-JI18)^2,"")</f>
        <v/>
      </c>
      <c r="JP14" s="271" t="str">
        <f>IFERROR(JK14*(JE14-JE18)*(JI14-JI18),"")</f>
        <v/>
      </c>
      <c r="JQ14" s="271" t="str">
        <f t="shared" si="203"/>
        <v/>
      </c>
      <c r="JR14" s="289" t="str">
        <f t="shared" si="204"/>
        <v/>
      </c>
      <c r="JS14" s="271" t="str">
        <f t="shared" si="205"/>
        <v/>
      </c>
      <c r="JU14" s="271"/>
      <c r="JV14" s="263" t="str">
        <f t="shared" si="206"/>
        <v/>
      </c>
      <c r="JW14" s="273" t="str">
        <f>IFERROR(JE21+JD21*JV14,"")</f>
        <v/>
      </c>
      <c r="JX14" s="264" t="str">
        <f t="shared" si="207"/>
        <v/>
      </c>
      <c r="JY14" s="264" t="str">
        <f t="shared" si="50"/>
        <v/>
      </c>
      <c r="JZ14" s="264" t="str">
        <f t="shared" si="208"/>
        <v/>
      </c>
      <c r="KA14" s="264" t="str">
        <f t="shared" si="209"/>
        <v/>
      </c>
      <c r="KB14" s="273" t="str">
        <f t="shared" si="210"/>
        <v/>
      </c>
      <c r="KC14" s="273" t="str">
        <f t="shared" si="51"/>
        <v/>
      </c>
      <c r="KD14" s="273" t="str">
        <f t="shared" si="211"/>
        <v/>
      </c>
      <c r="KE14" s="271" t="str">
        <f t="shared" si="52"/>
        <v/>
      </c>
      <c r="KF14" s="271" t="str">
        <f>IFERROR(KB14*(JZ14-JZ18)^2,"")</f>
        <v/>
      </c>
      <c r="KG14" s="271" t="str">
        <f>IFERROR(KB14*(JV14-JV18)*(JZ14-JZ18),"")</f>
        <v/>
      </c>
      <c r="KH14" s="271" t="str">
        <f t="shared" si="212"/>
        <v/>
      </c>
      <c r="KI14" s="289" t="str">
        <f t="shared" si="213"/>
        <v/>
      </c>
      <c r="KJ14" s="271" t="str">
        <f t="shared" si="214"/>
        <v/>
      </c>
      <c r="KL14" s="271"/>
      <c r="KM14" s="263" t="str">
        <f t="shared" si="215"/>
        <v/>
      </c>
      <c r="KN14" s="273" t="str">
        <f>IFERROR(JV21+JU21*KM14,"")</f>
        <v/>
      </c>
      <c r="KO14" s="264" t="str">
        <f t="shared" si="216"/>
        <v/>
      </c>
      <c r="KP14" s="264" t="str">
        <f t="shared" si="53"/>
        <v/>
      </c>
      <c r="KQ14" s="264" t="str">
        <f t="shared" si="217"/>
        <v/>
      </c>
      <c r="KR14" s="264" t="str">
        <f t="shared" si="218"/>
        <v/>
      </c>
      <c r="KS14" s="273" t="str">
        <f t="shared" si="219"/>
        <v/>
      </c>
      <c r="KT14" s="273" t="str">
        <f t="shared" si="54"/>
        <v/>
      </c>
      <c r="KU14" s="273" t="str">
        <f t="shared" si="220"/>
        <v/>
      </c>
      <c r="KV14" s="271" t="str">
        <f t="shared" si="55"/>
        <v/>
      </c>
      <c r="KW14" s="271" t="str">
        <f>IFERROR(KS14*(KQ14-KQ18)^2,"")</f>
        <v/>
      </c>
      <c r="KX14" s="271" t="str">
        <f>IFERROR(KS14*(KM14-KM18)*(KQ14-KQ18),"")</f>
        <v/>
      </c>
      <c r="KY14" s="271" t="str">
        <f t="shared" si="221"/>
        <v/>
      </c>
      <c r="KZ14" s="289" t="str">
        <f t="shared" si="222"/>
        <v/>
      </c>
      <c r="LA14" s="271" t="str">
        <f t="shared" si="223"/>
        <v/>
      </c>
      <c r="LC14" s="271"/>
      <c r="LD14" s="263" t="str">
        <f t="shared" si="224"/>
        <v/>
      </c>
      <c r="LE14" s="273" t="str">
        <f>IFERROR(KM21+KL21*LD14,"")</f>
        <v/>
      </c>
      <c r="LF14" s="264" t="str">
        <f t="shared" si="225"/>
        <v/>
      </c>
      <c r="LG14" s="264" t="str">
        <f t="shared" si="56"/>
        <v/>
      </c>
      <c r="LH14" s="264" t="str">
        <f t="shared" si="226"/>
        <v/>
      </c>
      <c r="LI14" s="264" t="str">
        <f t="shared" si="227"/>
        <v/>
      </c>
      <c r="LJ14" s="273" t="str">
        <f t="shared" si="228"/>
        <v/>
      </c>
      <c r="LK14" s="273" t="str">
        <f t="shared" si="57"/>
        <v/>
      </c>
      <c r="LL14" s="273" t="str">
        <f t="shared" si="229"/>
        <v/>
      </c>
      <c r="LM14" s="271" t="str">
        <f t="shared" si="58"/>
        <v/>
      </c>
      <c r="LN14" s="271" t="str">
        <f>IFERROR(LJ14*(LH14-LH18)^2,"")</f>
        <v/>
      </c>
      <c r="LO14" s="271" t="str">
        <f>IFERROR(LJ14*(LD14-LD18)*(LH14-LH18),"")</f>
        <v/>
      </c>
      <c r="LP14" s="271" t="str">
        <f t="shared" si="230"/>
        <v/>
      </c>
      <c r="LQ14" s="289" t="str">
        <f t="shared" si="231"/>
        <v/>
      </c>
      <c r="LR14" s="271" t="str">
        <f t="shared" si="232"/>
        <v/>
      </c>
      <c r="LT14" s="271"/>
      <c r="LU14" s="475" t="str">
        <f t="shared" si="233"/>
        <v/>
      </c>
      <c r="LV14" s="474" t="str">
        <f>IFERROR(LD21+LC21*LU14,"")</f>
        <v/>
      </c>
      <c r="LW14" s="477" t="str">
        <f t="shared" si="234"/>
        <v/>
      </c>
      <c r="LX14" s="264" t="str">
        <f t="shared" si="59"/>
        <v/>
      </c>
      <c r="LY14" s="264" t="str">
        <f t="shared" si="235"/>
        <v/>
      </c>
      <c r="LZ14" s="264" t="str">
        <f t="shared" si="236"/>
        <v/>
      </c>
      <c r="MA14" s="273" t="str">
        <f t="shared" si="237"/>
        <v/>
      </c>
      <c r="MB14" s="273" t="str">
        <f t="shared" si="60"/>
        <v/>
      </c>
      <c r="MC14" s="273" t="str">
        <f t="shared" si="238"/>
        <v/>
      </c>
      <c r="MD14" s="271" t="str">
        <f t="shared" si="61"/>
        <v/>
      </c>
      <c r="ME14" s="271" t="str">
        <f>IFERROR(MA14*(LY14-LY18)^2,"")</f>
        <v/>
      </c>
      <c r="MF14" s="271" t="str">
        <f>IFERROR(MA14*(LU14-LU18)*(LY14-LY18),"")</f>
        <v/>
      </c>
      <c r="MG14" s="271" t="str">
        <f t="shared" si="239"/>
        <v/>
      </c>
      <c r="MH14" s="289" t="str">
        <f t="shared" si="240"/>
        <v/>
      </c>
      <c r="MI14" s="476" t="str">
        <f t="shared" si="241"/>
        <v/>
      </c>
    </row>
    <row r="15" spans="1:347" ht="14.1" customHeight="1" outlineLevel="1" x14ac:dyDescent="0.2">
      <c r="A15" s="14">
        <v>9</v>
      </c>
      <c r="B15" s="236"/>
      <c r="C15" s="51"/>
      <c r="D15" s="237"/>
      <c r="E15" s="17" t="str">
        <f t="shared" si="0"/>
        <v/>
      </c>
      <c r="F15" s="34" t="str">
        <f>IFERROR((E15-E6)/(1-E6),"")</f>
        <v/>
      </c>
      <c r="G15" s="17" t="str">
        <f t="shared" si="1"/>
        <v/>
      </c>
      <c r="H15" s="17"/>
      <c r="I15" s="34"/>
      <c r="J15" s="18" t="str">
        <f t="shared" si="62"/>
        <v/>
      </c>
      <c r="K15" s="17" t="str">
        <f>IFERROR(C21+B21*J15,"")</f>
        <v/>
      </c>
      <c r="L15" s="37" t="str">
        <f t="shared" si="63"/>
        <v/>
      </c>
      <c r="M15" s="37" t="str">
        <f t="shared" si="2"/>
        <v/>
      </c>
      <c r="N15" s="37" t="str">
        <f t="shared" si="64"/>
        <v/>
      </c>
      <c r="O15" s="37" t="str">
        <f t="shared" si="65"/>
        <v/>
      </c>
      <c r="P15" s="17" t="str">
        <f t="shared" si="66"/>
        <v/>
      </c>
      <c r="Q15" s="17" t="str">
        <f t="shared" si="3"/>
        <v/>
      </c>
      <c r="R15" s="17" t="str">
        <f t="shared" si="67"/>
        <v/>
      </c>
      <c r="S15" s="34" t="str">
        <f t="shared" si="4"/>
        <v/>
      </c>
      <c r="T15" s="34" t="str">
        <f>IFERROR(P15*(N15-N18)^2,"")</f>
        <v/>
      </c>
      <c r="U15" s="34" t="str">
        <f>IFERROR(P15*(J15-J18)*(N15-N18),"")</f>
        <v/>
      </c>
      <c r="V15" s="34" t="str">
        <f t="shared" si="68"/>
        <v/>
      </c>
      <c r="W15" s="39" t="str">
        <f t="shared" si="69"/>
        <v/>
      </c>
      <c r="X15" s="34" t="str">
        <f t="shared" si="70"/>
        <v/>
      </c>
      <c r="Y15" s="34"/>
      <c r="Z15" s="271"/>
      <c r="AA15" s="263" t="str">
        <f t="shared" si="71"/>
        <v/>
      </c>
      <c r="AB15" s="273" t="str">
        <f>IFERROR(J21+I21*AA15,"")</f>
        <v/>
      </c>
      <c r="AC15" s="264" t="str">
        <f t="shared" si="72"/>
        <v/>
      </c>
      <c r="AD15" s="264" t="str">
        <f t="shared" si="5"/>
        <v/>
      </c>
      <c r="AE15" s="264" t="str">
        <f t="shared" si="73"/>
        <v/>
      </c>
      <c r="AF15" s="264" t="str">
        <f t="shared" si="74"/>
        <v/>
      </c>
      <c r="AG15" s="273" t="str">
        <f t="shared" si="75"/>
        <v/>
      </c>
      <c r="AH15" s="273" t="str">
        <f t="shared" si="6"/>
        <v/>
      </c>
      <c r="AI15" s="273" t="str">
        <f t="shared" si="76"/>
        <v/>
      </c>
      <c r="AJ15" s="271" t="str">
        <f t="shared" si="7"/>
        <v/>
      </c>
      <c r="AK15" s="271" t="str">
        <f>IFERROR(AG15*(AE15-AE18)^2,"")</f>
        <v/>
      </c>
      <c r="AL15" s="271" t="str">
        <f>IFERROR(AG15*(AA15-AA18)*(AE15-AE18),"")</f>
        <v/>
      </c>
      <c r="AM15" s="271" t="str">
        <f t="shared" si="77"/>
        <v/>
      </c>
      <c r="AN15" s="289" t="str">
        <f t="shared" si="78"/>
        <v/>
      </c>
      <c r="AO15" s="271" t="str">
        <f t="shared" si="79"/>
        <v/>
      </c>
      <c r="AP15" s="34"/>
      <c r="AQ15" s="271"/>
      <c r="AR15" s="263" t="str">
        <f t="shared" si="80"/>
        <v/>
      </c>
      <c r="AS15" s="273" t="str">
        <f>IFERROR(AA21+Z21*AR15,"")</f>
        <v/>
      </c>
      <c r="AT15" s="264" t="str">
        <f t="shared" si="81"/>
        <v/>
      </c>
      <c r="AU15" s="264" t="str">
        <f t="shared" si="8"/>
        <v/>
      </c>
      <c r="AV15" s="264" t="str">
        <f t="shared" si="82"/>
        <v/>
      </c>
      <c r="AW15" s="264" t="str">
        <f t="shared" si="83"/>
        <v/>
      </c>
      <c r="AX15" s="273" t="str">
        <f t="shared" si="84"/>
        <v/>
      </c>
      <c r="AY15" s="273" t="str">
        <f t="shared" si="9"/>
        <v/>
      </c>
      <c r="AZ15" s="273" t="str">
        <f t="shared" si="85"/>
        <v/>
      </c>
      <c r="BA15" s="271" t="str">
        <f t="shared" si="10"/>
        <v/>
      </c>
      <c r="BB15" s="271" t="str">
        <f>IFERROR(AX15*(AV15-AV18)^2,"")</f>
        <v/>
      </c>
      <c r="BC15" s="271" t="str">
        <f>IFERROR(AX15*(AR15-AR18)*(AV15-AV18),"")</f>
        <v/>
      </c>
      <c r="BD15" s="271" t="str">
        <f t="shared" si="86"/>
        <v/>
      </c>
      <c r="BE15" s="289" t="str">
        <f t="shared" si="87"/>
        <v/>
      </c>
      <c r="BF15" s="271" t="str">
        <f t="shared" si="88"/>
        <v/>
      </c>
      <c r="BH15" s="271"/>
      <c r="BI15" s="263" t="str">
        <f t="shared" si="89"/>
        <v/>
      </c>
      <c r="BJ15" s="273" t="str">
        <f>IFERROR(AR21+AQ21*BI15,"")</f>
        <v/>
      </c>
      <c r="BK15" s="264" t="str">
        <f t="shared" si="90"/>
        <v/>
      </c>
      <c r="BL15" s="264" t="str">
        <f t="shared" si="11"/>
        <v/>
      </c>
      <c r="BM15" s="264" t="str">
        <f t="shared" si="91"/>
        <v/>
      </c>
      <c r="BN15" s="264" t="str">
        <f t="shared" si="92"/>
        <v/>
      </c>
      <c r="BO15" s="273" t="str">
        <f t="shared" si="93"/>
        <v/>
      </c>
      <c r="BP15" s="273" t="str">
        <f t="shared" si="12"/>
        <v/>
      </c>
      <c r="BQ15" s="273" t="str">
        <f t="shared" si="94"/>
        <v/>
      </c>
      <c r="BR15" s="271" t="str">
        <f t="shared" si="13"/>
        <v/>
      </c>
      <c r="BS15" s="271" t="str">
        <f>IFERROR(BO15*(BM15-BM18)^2,"")</f>
        <v/>
      </c>
      <c r="BT15" s="271" t="str">
        <f>IFERROR(BO15*(BI15-BI18)*(BM15-BM18),"")</f>
        <v/>
      </c>
      <c r="BU15" s="271" t="str">
        <f t="shared" si="95"/>
        <v/>
      </c>
      <c r="BV15" s="289" t="str">
        <f t="shared" si="96"/>
        <v/>
      </c>
      <c r="BW15" s="271" t="str">
        <f t="shared" si="97"/>
        <v/>
      </c>
      <c r="BY15" s="271"/>
      <c r="BZ15" s="263" t="str">
        <f t="shared" si="98"/>
        <v/>
      </c>
      <c r="CA15" s="273" t="str">
        <f>IFERROR(BI21+BH21*BZ15,"")</f>
        <v/>
      </c>
      <c r="CB15" s="264" t="str">
        <f t="shared" si="99"/>
        <v/>
      </c>
      <c r="CC15" s="264" t="str">
        <f t="shared" si="14"/>
        <v/>
      </c>
      <c r="CD15" s="264" t="str">
        <f t="shared" si="100"/>
        <v/>
      </c>
      <c r="CE15" s="264" t="str">
        <f t="shared" si="101"/>
        <v/>
      </c>
      <c r="CF15" s="273" t="str">
        <f t="shared" si="102"/>
        <v/>
      </c>
      <c r="CG15" s="273" t="str">
        <f t="shared" si="15"/>
        <v/>
      </c>
      <c r="CH15" s="273" t="str">
        <f t="shared" si="103"/>
        <v/>
      </c>
      <c r="CI15" s="271" t="str">
        <f t="shared" si="16"/>
        <v/>
      </c>
      <c r="CJ15" s="271" t="str">
        <f>IFERROR(CF15*(CD15-CD18)^2,"")</f>
        <v/>
      </c>
      <c r="CK15" s="271" t="str">
        <f>IFERROR(CF15*(BZ15-BZ18)*(CD15-CD18),"")</f>
        <v/>
      </c>
      <c r="CL15" s="271" t="str">
        <f t="shared" si="104"/>
        <v/>
      </c>
      <c r="CM15" s="289" t="str">
        <f t="shared" si="105"/>
        <v/>
      </c>
      <c r="CN15" s="271" t="str">
        <f t="shared" si="106"/>
        <v/>
      </c>
      <c r="CP15" s="271"/>
      <c r="CQ15" s="263" t="str">
        <f t="shared" si="107"/>
        <v/>
      </c>
      <c r="CR15" s="273" t="str">
        <f>IFERROR(BZ21+BY21*CQ15,"")</f>
        <v/>
      </c>
      <c r="CS15" s="264" t="str">
        <f t="shared" si="108"/>
        <v/>
      </c>
      <c r="CT15" s="264" t="str">
        <f t="shared" si="17"/>
        <v/>
      </c>
      <c r="CU15" s="264" t="str">
        <f t="shared" si="109"/>
        <v/>
      </c>
      <c r="CV15" s="264" t="str">
        <f t="shared" si="110"/>
        <v/>
      </c>
      <c r="CW15" s="273" t="str">
        <f t="shared" si="111"/>
        <v/>
      </c>
      <c r="CX15" s="273" t="str">
        <f t="shared" si="18"/>
        <v/>
      </c>
      <c r="CY15" s="273" t="str">
        <f t="shared" si="112"/>
        <v/>
      </c>
      <c r="CZ15" s="271" t="str">
        <f t="shared" si="19"/>
        <v/>
      </c>
      <c r="DA15" s="271" t="str">
        <f>IFERROR(CW15*(CU15-CU18)^2,"")</f>
        <v/>
      </c>
      <c r="DB15" s="271" t="str">
        <f>IFERROR(CW15*(CQ15-CQ18)*(CU15-CU18),"")</f>
        <v/>
      </c>
      <c r="DC15" s="271" t="str">
        <f t="shared" si="113"/>
        <v/>
      </c>
      <c r="DD15" s="289" t="str">
        <f t="shared" si="114"/>
        <v/>
      </c>
      <c r="DE15" s="271" t="str">
        <f t="shared" si="115"/>
        <v/>
      </c>
      <c r="DG15" s="271"/>
      <c r="DH15" s="263" t="str">
        <f t="shared" si="116"/>
        <v/>
      </c>
      <c r="DI15" s="273" t="str">
        <f>IFERROR(CQ21+CP21*DH15,"")</f>
        <v/>
      </c>
      <c r="DJ15" s="264" t="str">
        <f t="shared" si="117"/>
        <v/>
      </c>
      <c r="DK15" s="264" t="str">
        <f t="shared" si="20"/>
        <v/>
      </c>
      <c r="DL15" s="264" t="str">
        <f t="shared" si="118"/>
        <v/>
      </c>
      <c r="DM15" s="264" t="str">
        <f t="shared" si="119"/>
        <v/>
      </c>
      <c r="DN15" s="273" t="str">
        <f t="shared" si="120"/>
        <v/>
      </c>
      <c r="DO15" s="273" t="str">
        <f t="shared" si="21"/>
        <v/>
      </c>
      <c r="DP15" s="273" t="str">
        <f t="shared" si="121"/>
        <v/>
      </c>
      <c r="DQ15" s="271" t="str">
        <f t="shared" si="22"/>
        <v/>
      </c>
      <c r="DR15" s="271" t="str">
        <f>IFERROR(DN15*(DL15-DL18)^2,"")</f>
        <v/>
      </c>
      <c r="DS15" s="271" t="str">
        <f>IFERROR(DN15*(DH15-DH18)*(DL15-DL18),"")</f>
        <v/>
      </c>
      <c r="DT15" s="271" t="str">
        <f t="shared" si="122"/>
        <v/>
      </c>
      <c r="DU15" s="289" t="str">
        <f t="shared" si="123"/>
        <v/>
      </c>
      <c r="DV15" s="271" t="str">
        <f t="shared" si="124"/>
        <v/>
      </c>
      <c r="DX15" s="271"/>
      <c r="DY15" s="263" t="str">
        <f t="shared" si="125"/>
        <v/>
      </c>
      <c r="DZ15" s="273" t="str">
        <f>IFERROR(DH21+DG21*DY15,"")</f>
        <v/>
      </c>
      <c r="EA15" s="264" t="str">
        <f t="shared" si="126"/>
        <v/>
      </c>
      <c r="EB15" s="264" t="str">
        <f t="shared" si="23"/>
        <v/>
      </c>
      <c r="EC15" s="264" t="str">
        <f t="shared" si="127"/>
        <v/>
      </c>
      <c r="ED15" s="264" t="str">
        <f t="shared" si="128"/>
        <v/>
      </c>
      <c r="EE15" s="273" t="str">
        <f t="shared" si="129"/>
        <v/>
      </c>
      <c r="EF15" s="273" t="str">
        <f t="shared" si="24"/>
        <v/>
      </c>
      <c r="EG15" s="273" t="str">
        <f t="shared" si="130"/>
        <v/>
      </c>
      <c r="EH15" s="271" t="str">
        <f t="shared" si="25"/>
        <v/>
      </c>
      <c r="EI15" s="271" t="str">
        <f>IFERROR(EE15*(EC15-EC18)^2,"")</f>
        <v/>
      </c>
      <c r="EJ15" s="271" t="str">
        <f>IFERROR(EE15*(DY15-DY18)*(EC15-EC18),"")</f>
        <v/>
      </c>
      <c r="EK15" s="271" t="str">
        <f t="shared" si="131"/>
        <v/>
      </c>
      <c r="EL15" s="289" t="str">
        <f t="shared" si="132"/>
        <v/>
      </c>
      <c r="EM15" s="271" t="str">
        <f t="shared" si="133"/>
        <v/>
      </c>
      <c r="EO15" s="271"/>
      <c r="EP15" s="263" t="str">
        <f t="shared" si="134"/>
        <v/>
      </c>
      <c r="EQ15" s="273" t="str">
        <f>IFERROR(DY21+DX21*EP15,"")</f>
        <v/>
      </c>
      <c r="ER15" s="264" t="str">
        <f t="shared" si="135"/>
        <v/>
      </c>
      <c r="ES15" s="264" t="str">
        <f t="shared" si="26"/>
        <v/>
      </c>
      <c r="ET15" s="264" t="str">
        <f t="shared" si="136"/>
        <v/>
      </c>
      <c r="EU15" s="264" t="str">
        <f t="shared" si="137"/>
        <v/>
      </c>
      <c r="EV15" s="273" t="str">
        <f t="shared" si="138"/>
        <v/>
      </c>
      <c r="EW15" s="273" t="str">
        <f t="shared" si="27"/>
        <v/>
      </c>
      <c r="EX15" s="273" t="str">
        <f t="shared" si="139"/>
        <v/>
      </c>
      <c r="EY15" s="271" t="str">
        <f t="shared" si="28"/>
        <v/>
      </c>
      <c r="EZ15" s="271" t="str">
        <f>IFERROR(EV15*(ET15-ET18)^2,"")</f>
        <v/>
      </c>
      <c r="FA15" s="271" t="str">
        <f>IFERROR(EV15*(EP15-EP18)*(ET15-ET18),"")</f>
        <v/>
      </c>
      <c r="FB15" s="271" t="str">
        <f t="shared" si="140"/>
        <v/>
      </c>
      <c r="FC15" s="289" t="str">
        <f t="shared" si="141"/>
        <v/>
      </c>
      <c r="FD15" s="271" t="str">
        <f t="shared" si="142"/>
        <v/>
      </c>
      <c r="FF15" s="271"/>
      <c r="FG15" s="263" t="str">
        <f t="shared" si="143"/>
        <v/>
      </c>
      <c r="FH15" s="273" t="str">
        <f>IFERROR(EP21+EO21*FG15,"")</f>
        <v/>
      </c>
      <c r="FI15" s="264" t="str">
        <f t="shared" si="144"/>
        <v/>
      </c>
      <c r="FJ15" s="264" t="str">
        <f t="shared" si="29"/>
        <v/>
      </c>
      <c r="FK15" s="264" t="str">
        <f t="shared" si="145"/>
        <v/>
      </c>
      <c r="FL15" s="264" t="str">
        <f t="shared" si="146"/>
        <v/>
      </c>
      <c r="FM15" s="273" t="str">
        <f t="shared" si="147"/>
        <v/>
      </c>
      <c r="FN15" s="273" t="str">
        <f t="shared" si="30"/>
        <v/>
      </c>
      <c r="FO15" s="273" t="str">
        <f t="shared" si="148"/>
        <v/>
      </c>
      <c r="FP15" s="271" t="str">
        <f t="shared" si="31"/>
        <v/>
      </c>
      <c r="FQ15" s="271" t="str">
        <f>IFERROR(FM15*(FK15-FK18)^2,"")</f>
        <v/>
      </c>
      <c r="FR15" s="271" t="str">
        <f>IFERROR(FM15*(FG15-FG18)*(FK15-FK18),"")</f>
        <v/>
      </c>
      <c r="FS15" s="271" t="str">
        <f t="shared" si="149"/>
        <v/>
      </c>
      <c r="FT15" s="289" t="str">
        <f t="shared" si="150"/>
        <v/>
      </c>
      <c r="FU15" s="271" t="str">
        <f t="shared" si="151"/>
        <v/>
      </c>
      <c r="FW15" s="271"/>
      <c r="FX15" s="263" t="str">
        <f t="shared" si="152"/>
        <v/>
      </c>
      <c r="FY15" s="273" t="str">
        <f>IFERROR(FG21+FF21*FX15,"")</f>
        <v/>
      </c>
      <c r="FZ15" s="264" t="str">
        <f t="shared" si="153"/>
        <v/>
      </c>
      <c r="GA15" s="264" t="str">
        <f t="shared" si="32"/>
        <v/>
      </c>
      <c r="GB15" s="264" t="str">
        <f t="shared" si="154"/>
        <v/>
      </c>
      <c r="GC15" s="264" t="str">
        <f t="shared" si="155"/>
        <v/>
      </c>
      <c r="GD15" s="273" t="str">
        <f t="shared" si="156"/>
        <v/>
      </c>
      <c r="GE15" s="273" t="str">
        <f t="shared" si="33"/>
        <v/>
      </c>
      <c r="GF15" s="273" t="str">
        <f t="shared" si="157"/>
        <v/>
      </c>
      <c r="GG15" s="271" t="str">
        <f t="shared" si="34"/>
        <v/>
      </c>
      <c r="GH15" s="271" t="str">
        <f>IFERROR(GD15*(GB15-GB18)^2,"")</f>
        <v/>
      </c>
      <c r="GI15" s="271" t="str">
        <f>IFERROR(GD15*(FX15-FX18)*(GB15-GB18),"")</f>
        <v/>
      </c>
      <c r="GJ15" s="271" t="str">
        <f t="shared" si="158"/>
        <v/>
      </c>
      <c r="GK15" s="289" t="str">
        <f t="shared" si="159"/>
        <v/>
      </c>
      <c r="GL15" s="271" t="str">
        <f t="shared" si="160"/>
        <v/>
      </c>
      <c r="GN15" s="271"/>
      <c r="GO15" s="263" t="str">
        <f t="shared" si="161"/>
        <v/>
      </c>
      <c r="GP15" s="273" t="str">
        <f>IFERROR(FX21+FW21*GO15,"")</f>
        <v/>
      </c>
      <c r="GQ15" s="264" t="str">
        <f t="shared" si="162"/>
        <v/>
      </c>
      <c r="GR15" s="264" t="str">
        <f t="shared" si="35"/>
        <v/>
      </c>
      <c r="GS15" s="264" t="str">
        <f t="shared" si="163"/>
        <v/>
      </c>
      <c r="GT15" s="264" t="str">
        <f t="shared" si="164"/>
        <v/>
      </c>
      <c r="GU15" s="273" t="str">
        <f t="shared" si="165"/>
        <v/>
      </c>
      <c r="GV15" s="273" t="str">
        <f t="shared" si="36"/>
        <v/>
      </c>
      <c r="GW15" s="273" t="str">
        <f t="shared" si="166"/>
        <v/>
      </c>
      <c r="GX15" s="271" t="str">
        <f t="shared" si="37"/>
        <v/>
      </c>
      <c r="GY15" s="271" t="str">
        <f>IFERROR(GU15*(GS15-GS18)^2,"")</f>
        <v/>
      </c>
      <c r="GZ15" s="271" t="str">
        <f>IFERROR(GU15*(GO15-GO18)*(GS15-GS18),"")</f>
        <v/>
      </c>
      <c r="HA15" s="271" t="str">
        <f t="shared" si="167"/>
        <v/>
      </c>
      <c r="HB15" s="289" t="str">
        <f t="shared" si="168"/>
        <v/>
      </c>
      <c r="HC15" s="271" t="str">
        <f t="shared" si="169"/>
        <v/>
      </c>
      <c r="HE15" s="271"/>
      <c r="HF15" s="263" t="str">
        <f t="shared" si="170"/>
        <v/>
      </c>
      <c r="HG15" s="273" t="str">
        <f>IFERROR(GO21+GN21*HF15,"")</f>
        <v/>
      </c>
      <c r="HH15" s="264" t="str">
        <f t="shared" si="171"/>
        <v/>
      </c>
      <c r="HI15" s="264" t="str">
        <f t="shared" si="38"/>
        <v/>
      </c>
      <c r="HJ15" s="264" t="str">
        <f t="shared" si="172"/>
        <v/>
      </c>
      <c r="HK15" s="264" t="str">
        <f t="shared" si="173"/>
        <v/>
      </c>
      <c r="HL15" s="273" t="str">
        <f t="shared" si="174"/>
        <v/>
      </c>
      <c r="HM15" s="273" t="str">
        <f t="shared" si="39"/>
        <v/>
      </c>
      <c r="HN15" s="273" t="str">
        <f t="shared" si="175"/>
        <v/>
      </c>
      <c r="HO15" s="271" t="str">
        <f t="shared" si="40"/>
        <v/>
      </c>
      <c r="HP15" s="271" t="str">
        <f>IFERROR(HL15*(HJ15-HJ18)^2,"")</f>
        <v/>
      </c>
      <c r="HQ15" s="271" t="str">
        <f>IFERROR(HL15*(HF15-HF18)*(HJ15-HJ18),"")</f>
        <v/>
      </c>
      <c r="HR15" s="271" t="str">
        <f t="shared" si="176"/>
        <v/>
      </c>
      <c r="HS15" s="289" t="str">
        <f t="shared" si="177"/>
        <v/>
      </c>
      <c r="HT15" s="271" t="str">
        <f t="shared" si="178"/>
        <v/>
      </c>
      <c r="HV15" s="271"/>
      <c r="HW15" s="263" t="str">
        <f t="shared" si="179"/>
        <v/>
      </c>
      <c r="HX15" s="273" t="str">
        <f>IFERROR(HF21+HE21*HW15,"")</f>
        <v/>
      </c>
      <c r="HY15" s="264" t="str">
        <f t="shared" si="180"/>
        <v/>
      </c>
      <c r="HZ15" s="264" t="str">
        <f t="shared" si="41"/>
        <v/>
      </c>
      <c r="IA15" s="264" t="str">
        <f t="shared" si="181"/>
        <v/>
      </c>
      <c r="IB15" s="264" t="str">
        <f t="shared" si="182"/>
        <v/>
      </c>
      <c r="IC15" s="273" t="str">
        <f t="shared" si="183"/>
        <v/>
      </c>
      <c r="ID15" s="273" t="str">
        <f t="shared" si="42"/>
        <v/>
      </c>
      <c r="IE15" s="273" t="str">
        <f t="shared" si="184"/>
        <v/>
      </c>
      <c r="IF15" s="271" t="str">
        <f t="shared" si="43"/>
        <v/>
      </c>
      <c r="IG15" s="271" t="str">
        <f>IFERROR(IC15*(IA15-IA18)^2,"")</f>
        <v/>
      </c>
      <c r="IH15" s="271" t="str">
        <f>IFERROR(IC15*(HW15-HW18)*(IA15-IA18),"")</f>
        <v/>
      </c>
      <c r="II15" s="271" t="str">
        <f t="shared" si="185"/>
        <v/>
      </c>
      <c r="IJ15" s="289" t="str">
        <f t="shared" si="186"/>
        <v/>
      </c>
      <c r="IK15" s="271" t="str">
        <f t="shared" si="187"/>
        <v/>
      </c>
      <c r="IM15" s="271"/>
      <c r="IN15" s="263" t="str">
        <f t="shared" si="188"/>
        <v/>
      </c>
      <c r="IO15" s="273" t="str">
        <f>IFERROR(HW21+HV21*IN15,"")</f>
        <v/>
      </c>
      <c r="IP15" s="264" t="str">
        <f t="shared" si="189"/>
        <v/>
      </c>
      <c r="IQ15" s="264" t="str">
        <f t="shared" si="44"/>
        <v/>
      </c>
      <c r="IR15" s="264" t="str">
        <f t="shared" si="190"/>
        <v/>
      </c>
      <c r="IS15" s="264" t="str">
        <f t="shared" si="191"/>
        <v/>
      </c>
      <c r="IT15" s="273" t="str">
        <f t="shared" si="192"/>
        <v/>
      </c>
      <c r="IU15" s="273" t="str">
        <f t="shared" si="45"/>
        <v/>
      </c>
      <c r="IV15" s="273" t="str">
        <f t="shared" si="193"/>
        <v/>
      </c>
      <c r="IW15" s="271" t="str">
        <f t="shared" si="46"/>
        <v/>
      </c>
      <c r="IX15" s="271" t="str">
        <f>IFERROR(IT15*(IR15-IR18)^2,"")</f>
        <v/>
      </c>
      <c r="IY15" s="271" t="str">
        <f>IFERROR(IT15*(IN15-IN18)*(IR15-IR18),"")</f>
        <v/>
      </c>
      <c r="IZ15" s="271" t="str">
        <f t="shared" si="194"/>
        <v/>
      </c>
      <c r="JA15" s="289" t="str">
        <f t="shared" si="195"/>
        <v/>
      </c>
      <c r="JB15" s="271" t="str">
        <f t="shared" si="196"/>
        <v/>
      </c>
      <c r="JD15" s="271"/>
      <c r="JE15" s="263" t="str">
        <f t="shared" si="197"/>
        <v/>
      </c>
      <c r="JF15" s="273" t="str">
        <f>IFERROR(IN21+IM21*JE15,"")</f>
        <v/>
      </c>
      <c r="JG15" s="264" t="str">
        <f t="shared" si="198"/>
        <v/>
      </c>
      <c r="JH15" s="264" t="str">
        <f t="shared" si="47"/>
        <v/>
      </c>
      <c r="JI15" s="264" t="str">
        <f t="shared" si="199"/>
        <v/>
      </c>
      <c r="JJ15" s="264" t="str">
        <f t="shared" si="200"/>
        <v/>
      </c>
      <c r="JK15" s="273" t="str">
        <f t="shared" si="201"/>
        <v/>
      </c>
      <c r="JL15" s="273" t="str">
        <f t="shared" si="48"/>
        <v/>
      </c>
      <c r="JM15" s="273" t="str">
        <f t="shared" si="202"/>
        <v/>
      </c>
      <c r="JN15" s="271" t="str">
        <f t="shared" si="49"/>
        <v/>
      </c>
      <c r="JO15" s="271" t="str">
        <f>IFERROR(JK15*(JI15-JI18)^2,"")</f>
        <v/>
      </c>
      <c r="JP15" s="271" t="str">
        <f>IFERROR(JK15*(JE15-JE18)*(JI15-JI18),"")</f>
        <v/>
      </c>
      <c r="JQ15" s="271" t="str">
        <f t="shared" si="203"/>
        <v/>
      </c>
      <c r="JR15" s="289" t="str">
        <f t="shared" si="204"/>
        <v/>
      </c>
      <c r="JS15" s="271" t="str">
        <f t="shared" si="205"/>
        <v/>
      </c>
      <c r="JU15" s="271"/>
      <c r="JV15" s="263" t="str">
        <f t="shared" si="206"/>
        <v/>
      </c>
      <c r="JW15" s="273" t="str">
        <f>IFERROR(JE21+JD21*JV15,"")</f>
        <v/>
      </c>
      <c r="JX15" s="264" t="str">
        <f t="shared" si="207"/>
        <v/>
      </c>
      <c r="JY15" s="264" t="str">
        <f t="shared" si="50"/>
        <v/>
      </c>
      <c r="JZ15" s="264" t="str">
        <f t="shared" si="208"/>
        <v/>
      </c>
      <c r="KA15" s="264" t="str">
        <f t="shared" si="209"/>
        <v/>
      </c>
      <c r="KB15" s="273" t="str">
        <f t="shared" si="210"/>
        <v/>
      </c>
      <c r="KC15" s="273" t="str">
        <f t="shared" si="51"/>
        <v/>
      </c>
      <c r="KD15" s="273" t="str">
        <f t="shared" si="211"/>
        <v/>
      </c>
      <c r="KE15" s="271" t="str">
        <f t="shared" si="52"/>
        <v/>
      </c>
      <c r="KF15" s="271" t="str">
        <f>IFERROR(KB15*(JZ15-JZ18)^2,"")</f>
        <v/>
      </c>
      <c r="KG15" s="271" t="str">
        <f>IFERROR(KB15*(JV15-JV18)*(JZ15-JZ18),"")</f>
        <v/>
      </c>
      <c r="KH15" s="271" t="str">
        <f t="shared" si="212"/>
        <v/>
      </c>
      <c r="KI15" s="289" t="str">
        <f t="shared" si="213"/>
        <v/>
      </c>
      <c r="KJ15" s="271" t="str">
        <f t="shared" si="214"/>
        <v/>
      </c>
      <c r="KL15" s="271"/>
      <c r="KM15" s="263" t="str">
        <f t="shared" si="215"/>
        <v/>
      </c>
      <c r="KN15" s="273" t="str">
        <f>IFERROR(JV21+JU21*KM15,"")</f>
        <v/>
      </c>
      <c r="KO15" s="264" t="str">
        <f t="shared" si="216"/>
        <v/>
      </c>
      <c r="KP15" s="264" t="str">
        <f t="shared" si="53"/>
        <v/>
      </c>
      <c r="KQ15" s="264" t="str">
        <f t="shared" si="217"/>
        <v/>
      </c>
      <c r="KR15" s="264" t="str">
        <f t="shared" si="218"/>
        <v/>
      </c>
      <c r="KS15" s="273" t="str">
        <f t="shared" si="219"/>
        <v/>
      </c>
      <c r="KT15" s="273" t="str">
        <f t="shared" si="54"/>
        <v/>
      </c>
      <c r="KU15" s="273" t="str">
        <f t="shared" si="220"/>
        <v/>
      </c>
      <c r="KV15" s="271" t="str">
        <f t="shared" si="55"/>
        <v/>
      </c>
      <c r="KW15" s="271" t="str">
        <f>IFERROR(KS15*(KQ15-KQ18)^2,"")</f>
        <v/>
      </c>
      <c r="KX15" s="271" t="str">
        <f>IFERROR(KS15*(KM15-KM18)*(KQ15-KQ18),"")</f>
        <v/>
      </c>
      <c r="KY15" s="271" t="str">
        <f t="shared" si="221"/>
        <v/>
      </c>
      <c r="KZ15" s="289" t="str">
        <f t="shared" si="222"/>
        <v/>
      </c>
      <c r="LA15" s="271" t="str">
        <f t="shared" si="223"/>
        <v/>
      </c>
      <c r="LC15" s="271"/>
      <c r="LD15" s="263" t="str">
        <f t="shared" si="224"/>
        <v/>
      </c>
      <c r="LE15" s="273" t="str">
        <f>IFERROR(KM21+KL21*LD15,"")</f>
        <v/>
      </c>
      <c r="LF15" s="264" t="str">
        <f t="shared" si="225"/>
        <v/>
      </c>
      <c r="LG15" s="264" t="str">
        <f t="shared" si="56"/>
        <v/>
      </c>
      <c r="LH15" s="264" t="str">
        <f t="shared" si="226"/>
        <v/>
      </c>
      <c r="LI15" s="264" t="str">
        <f t="shared" si="227"/>
        <v/>
      </c>
      <c r="LJ15" s="273" t="str">
        <f t="shared" si="228"/>
        <v/>
      </c>
      <c r="LK15" s="273" t="str">
        <f t="shared" si="57"/>
        <v/>
      </c>
      <c r="LL15" s="273" t="str">
        <f t="shared" si="229"/>
        <v/>
      </c>
      <c r="LM15" s="271" t="str">
        <f t="shared" si="58"/>
        <v/>
      </c>
      <c r="LN15" s="271" t="str">
        <f>IFERROR(LJ15*(LH15-LH18)^2,"")</f>
        <v/>
      </c>
      <c r="LO15" s="271" t="str">
        <f>IFERROR(LJ15*(LD15-LD18)*(LH15-LH18),"")</f>
        <v/>
      </c>
      <c r="LP15" s="271" t="str">
        <f t="shared" si="230"/>
        <v/>
      </c>
      <c r="LQ15" s="289" t="str">
        <f t="shared" si="231"/>
        <v/>
      </c>
      <c r="LR15" s="271" t="str">
        <f t="shared" si="232"/>
        <v/>
      </c>
      <c r="LT15" s="271"/>
      <c r="LU15" s="475" t="str">
        <f t="shared" si="233"/>
        <v/>
      </c>
      <c r="LV15" s="474" t="str">
        <f>IFERROR(LD21+LC21*LU15,"")</f>
        <v/>
      </c>
      <c r="LW15" s="477" t="str">
        <f t="shared" si="234"/>
        <v/>
      </c>
      <c r="LX15" s="264" t="str">
        <f t="shared" si="59"/>
        <v/>
      </c>
      <c r="LY15" s="264" t="str">
        <f t="shared" si="235"/>
        <v/>
      </c>
      <c r="LZ15" s="264" t="str">
        <f t="shared" si="236"/>
        <v/>
      </c>
      <c r="MA15" s="273" t="str">
        <f t="shared" si="237"/>
        <v/>
      </c>
      <c r="MB15" s="273" t="str">
        <f t="shared" si="60"/>
        <v/>
      </c>
      <c r="MC15" s="273" t="str">
        <f t="shared" si="238"/>
        <v/>
      </c>
      <c r="MD15" s="271" t="str">
        <f t="shared" si="61"/>
        <v/>
      </c>
      <c r="ME15" s="271" t="str">
        <f>IFERROR(MA15*(LY15-LY18)^2,"")</f>
        <v/>
      </c>
      <c r="MF15" s="271" t="str">
        <f>IFERROR(MA15*(LU15-LU18)*(LY15-LY18),"")</f>
        <v/>
      </c>
      <c r="MG15" s="271" t="str">
        <f t="shared" si="239"/>
        <v/>
      </c>
      <c r="MH15" s="289" t="str">
        <f t="shared" si="240"/>
        <v/>
      </c>
      <c r="MI15" s="476" t="str">
        <f t="shared" si="241"/>
        <v/>
      </c>
    </row>
    <row r="16" spans="1:347" ht="14.1" customHeight="1" outlineLevel="1" thickBot="1" x14ac:dyDescent="0.25">
      <c r="A16" s="14">
        <v>10</v>
      </c>
      <c r="B16" s="238"/>
      <c r="C16" s="239"/>
      <c r="D16" s="240"/>
      <c r="E16" s="17" t="str">
        <f t="shared" si="0"/>
        <v/>
      </c>
      <c r="F16" s="34" t="str">
        <f>IFERROR((E16-E6)/(1-E6),"")</f>
        <v/>
      </c>
      <c r="G16" s="17" t="str">
        <f t="shared" si="1"/>
        <v/>
      </c>
      <c r="H16" s="17"/>
      <c r="I16" s="34"/>
      <c r="J16" s="18" t="str">
        <f t="shared" si="62"/>
        <v/>
      </c>
      <c r="K16" s="17" t="str">
        <f>IFERROR(C21+B21*J16,"")</f>
        <v/>
      </c>
      <c r="L16" s="37" t="str">
        <f t="shared" si="63"/>
        <v/>
      </c>
      <c r="M16" s="37" t="str">
        <f t="shared" si="2"/>
        <v/>
      </c>
      <c r="N16" s="37" t="str">
        <f t="shared" si="64"/>
        <v/>
      </c>
      <c r="O16" s="37" t="str">
        <f t="shared" si="65"/>
        <v/>
      </c>
      <c r="P16" s="17" t="str">
        <f t="shared" si="66"/>
        <v/>
      </c>
      <c r="Q16" s="17" t="str">
        <f t="shared" si="3"/>
        <v/>
      </c>
      <c r="R16" s="17" t="str">
        <f t="shared" si="67"/>
        <v/>
      </c>
      <c r="S16" s="34" t="str">
        <f t="shared" si="4"/>
        <v/>
      </c>
      <c r="T16" s="34" t="str">
        <f>IFERROR(P16*(N16-N18)^2,"")</f>
        <v/>
      </c>
      <c r="U16" s="34" t="str">
        <f>IFERROR(P16*(J16-J18)*(N16-N18),"")</f>
        <v/>
      </c>
      <c r="V16" s="34" t="str">
        <f t="shared" si="68"/>
        <v/>
      </c>
      <c r="W16" s="39" t="str">
        <f t="shared" si="69"/>
        <v/>
      </c>
      <c r="X16" s="34" t="str">
        <f t="shared" si="70"/>
        <v/>
      </c>
      <c r="Y16" s="34"/>
      <c r="Z16" s="271"/>
      <c r="AA16" s="263" t="str">
        <f t="shared" si="71"/>
        <v/>
      </c>
      <c r="AB16" s="273" t="str">
        <f>IFERROR(J21+I21*AA16,"")</f>
        <v/>
      </c>
      <c r="AC16" s="264" t="str">
        <f t="shared" si="72"/>
        <v/>
      </c>
      <c r="AD16" s="264" t="str">
        <f t="shared" si="5"/>
        <v/>
      </c>
      <c r="AE16" s="264" t="str">
        <f t="shared" si="73"/>
        <v/>
      </c>
      <c r="AF16" s="264" t="str">
        <f t="shared" si="74"/>
        <v/>
      </c>
      <c r="AG16" s="273" t="str">
        <f t="shared" si="75"/>
        <v/>
      </c>
      <c r="AH16" s="273" t="str">
        <f t="shared" si="6"/>
        <v/>
      </c>
      <c r="AI16" s="273" t="str">
        <f t="shared" si="76"/>
        <v/>
      </c>
      <c r="AJ16" s="271" t="str">
        <f t="shared" si="7"/>
        <v/>
      </c>
      <c r="AK16" s="271" t="str">
        <f>IFERROR(AG16*(AE16-AE18)^2,"")</f>
        <v/>
      </c>
      <c r="AL16" s="271" t="str">
        <f>IFERROR(AG16*(AA16-AA18)*(AE16-AE18),"")</f>
        <v/>
      </c>
      <c r="AM16" s="271" t="str">
        <f t="shared" si="77"/>
        <v/>
      </c>
      <c r="AN16" s="289" t="str">
        <f t="shared" si="78"/>
        <v/>
      </c>
      <c r="AO16" s="271" t="str">
        <f t="shared" si="79"/>
        <v/>
      </c>
      <c r="AP16" s="34"/>
      <c r="AQ16" s="271"/>
      <c r="AR16" s="263" t="str">
        <f t="shared" si="80"/>
        <v/>
      </c>
      <c r="AS16" s="273" t="str">
        <f>IFERROR(AA21+Z21*AR16,"")</f>
        <v/>
      </c>
      <c r="AT16" s="264" t="str">
        <f t="shared" si="81"/>
        <v/>
      </c>
      <c r="AU16" s="264" t="str">
        <f t="shared" si="8"/>
        <v/>
      </c>
      <c r="AV16" s="264" t="str">
        <f t="shared" si="82"/>
        <v/>
      </c>
      <c r="AW16" s="264" t="str">
        <f t="shared" si="83"/>
        <v/>
      </c>
      <c r="AX16" s="273" t="str">
        <f t="shared" si="84"/>
        <v/>
      </c>
      <c r="AY16" s="273" t="str">
        <f t="shared" si="9"/>
        <v/>
      </c>
      <c r="AZ16" s="273" t="str">
        <f t="shared" si="85"/>
        <v/>
      </c>
      <c r="BA16" s="271" t="str">
        <f t="shared" si="10"/>
        <v/>
      </c>
      <c r="BB16" s="271" t="str">
        <f>IFERROR(AX16*(AV16-AV18)^2,"")</f>
        <v/>
      </c>
      <c r="BC16" s="271" t="str">
        <f>IFERROR(AX16*(AR16-AR18)*(AV16-AV18),"")</f>
        <v/>
      </c>
      <c r="BD16" s="271" t="str">
        <f t="shared" si="86"/>
        <v/>
      </c>
      <c r="BE16" s="289" t="str">
        <f t="shared" si="87"/>
        <v/>
      </c>
      <c r="BF16" s="271" t="str">
        <f t="shared" si="88"/>
        <v/>
      </c>
      <c r="BH16" s="271"/>
      <c r="BI16" s="263" t="str">
        <f t="shared" si="89"/>
        <v/>
      </c>
      <c r="BJ16" s="273" t="str">
        <f>IFERROR(AR21+AQ21*BI16,"")</f>
        <v/>
      </c>
      <c r="BK16" s="264" t="str">
        <f t="shared" si="90"/>
        <v/>
      </c>
      <c r="BL16" s="264" t="str">
        <f t="shared" si="11"/>
        <v/>
      </c>
      <c r="BM16" s="264" t="str">
        <f t="shared" si="91"/>
        <v/>
      </c>
      <c r="BN16" s="264" t="str">
        <f t="shared" si="92"/>
        <v/>
      </c>
      <c r="BO16" s="273" t="str">
        <f t="shared" si="93"/>
        <v/>
      </c>
      <c r="BP16" s="273" t="str">
        <f t="shared" si="12"/>
        <v/>
      </c>
      <c r="BQ16" s="273" t="str">
        <f t="shared" si="94"/>
        <v/>
      </c>
      <c r="BR16" s="271" t="str">
        <f t="shared" si="13"/>
        <v/>
      </c>
      <c r="BS16" s="271" t="str">
        <f>IFERROR(BO16*(BM16-BM18)^2,"")</f>
        <v/>
      </c>
      <c r="BT16" s="271" t="str">
        <f>IFERROR(BO16*(BI16-BI18)*(BM16-BM18),"")</f>
        <v/>
      </c>
      <c r="BU16" s="271" t="str">
        <f t="shared" si="95"/>
        <v/>
      </c>
      <c r="BV16" s="289" t="str">
        <f t="shared" si="96"/>
        <v/>
      </c>
      <c r="BW16" s="271" t="str">
        <f t="shared" si="97"/>
        <v/>
      </c>
      <c r="BY16" s="271"/>
      <c r="BZ16" s="263" t="str">
        <f t="shared" si="98"/>
        <v/>
      </c>
      <c r="CA16" s="273" t="str">
        <f>IFERROR(BI21+BH21*BZ16,"")</f>
        <v/>
      </c>
      <c r="CB16" s="264" t="str">
        <f t="shared" si="99"/>
        <v/>
      </c>
      <c r="CC16" s="264" t="str">
        <f t="shared" si="14"/>
        <v/>
      </c>
      <c r="CD16" s="264" t="str">
        <f t="shared" si="100"/>
        <v/>
      </c>
      <c r="CE16" s="264" t="str">
        <f t="shared" si="101"/>
        <v/>
      </c>
      <c r="CF16" s="273" t="str">
        <f t="shared" si="102"/>
        <v/>
      </c>
      <c r="CG16" s="273" t="str">
        <f t="shared" si="15"/>
        <v/>
      </c>
      <c r="CH16" s="273" t="str">
        <f t="shared" si="103"/>
        <v/>
      </c>
      <c r="CI16" s="271" t="str">
        <f t="shared" si="16"/>
        <v/>
      </c>
      <c r="CJ16" s="271" t="str">
        <f>IFERROR(CF16*(CD16-CD18)^2,"")</f>
        <v/>
      </c>
      <c r="CK16" s="271" t="str">
        <f>IFERROR(CF16*(BZ16-BZ18)*(CD16-CD18),"")</f>
        <v/>
      </c>
      <c r="CL16" s="271" t="str">
        <f t="shared" si="104"/>
        <v/>
      </c>
      <c r="CM16" s="289" t="str">
        <f t="shared" si="105"/>
        <v/>
      </c>
      <c r="CN16" s="271" t="str">
        <f t="shared" si="106"/>
        <v/>
      </c>
      <c r="CP16" s="271"/>
      <c r="CQ16" s="263" t="str">
        <f t="shared" si="107"/>
        <v/>
      </c>
      <c r="CR16" s="273" t="str">
        <f>IFERROR(BZ21+BY21*CQ16,"")</f>
        <v/>
      </c>
      <c r="CS16" s="264" t="str">
        <f t="shared" si="108"/>
        <v/>
      </c>
      <c r="CT16" s="264" t="str">
        <f t="shared" si="17"/>
        <v/>
      </c>
      <c r="CU16" s="264" t="str">
        <f t="shared" si="109"/>
        <v/>
      </c>
      <c r="CV16" s="264" t="str">
        <f t="shared" si="110"/>
        <v/>
      </c>
      <c r="CW16" s="273" t="str">
        <f t="shared" si="111"/>
        <v/>
      </c>
      <c r="CX16" s="273" t="str">
        <f t="shared" si="18"/>
        <v/>
      </c>
      <c r="CY16" s="273" t="str">
        <f t="shared" si="112"/>
        <v/>
      </c>
      <c r="CZ16" s="271" t="str">
        <f t="shared" si="19"/>
        <v/>
      </c>
      <c r="DA16" s="271" t="str">
        <f>IFERROR(CW16*(CU16-CU18)^2,"")</f>
        <v/>
      </c>
      <c r="DB16" s="271" t="str">
        <f>IFERROR(CW16*(CQ16-CQ18)*(CU16-CU18),"")</f>
        <v/>
      </c>
      <c r="DC16" s="271" t="str">
        <f t="shared" si="113"/>
        <v/>
      </c>
      <c r="DD16" s="289" t="str">
        <f t="shared" si="114"/>
        <v/>
      </c>
      <c r="DE16" s="271" t="str">
        <f t="shared" si="115"/>
        <v/>
      </c>
      <c r="DG16" s="271"/>
      <c r="DH16" s="263" t="str">
        <f t="shared" si="116"/>
        <v/>
      </c>
      <c r="DI16" s="273" t="str">
        <f>IFERROR(CQ21+CP21*DH16,"")</f>
        <v/>
      </c>
      <c r="DJ16" s="264" t="str">
        <f t="shared" si="117"/>
        <v/>
      </c>
      <c r="DK16" s="264" t="str">
        <f t="shared" si="20"/>
        <v/>
      </c>
      <c r="DL16" s="264" t="str">
        <f t="shared" si="118"/>
        <v/>
      </c>
      <c r="DM16" s="264" t="str">
        <f t="shared" si="119"/>
        <v/>
      </c>
      <c r="DN16" s="273" t="str">
        <f t="shared" si="120"/>
        <v/>
      </c>
      <c r="DO16" s="273" t="str">
        <f t="shared" si="21"/>
        <v/>
      </c>
      <c r="DP16" s="273" t="str">
        <f t="shared" si="121"/>
        <v/>
      </c>
      <c r="DQ16" s="271" t="str">
        <f t="shared" si="22"/>
        <v/>
      </c>
      <c r="DR16" s="271" t="str">
        <f>IFERROR(DN16*(DL16-DL18)^2,"")</f>
        <v/>
      </c>
      <c r="DS16" s="271" t="str">
        <f>IFERROR(DN16*(DH16-DH18)*(DL16-DL18),"")</f>
        <v/>
      </c>
      <c r="DT16" s="271" t="str">
        <f t="shared" si="122"/>
        <v/>
      </c>
      <c r="DU16" s="289" t="str">
        <f t="shared" si="123"/>
        <v/>
      </c>
      <c r="DV16" s="271" t="str">
        <f t="shared" si="124"/>
        <v/>
      </c>
      <c r="DX16" s="271"/>
      <c r="DY16" s="263" t="str">
        <f t="shared" si="125"/>
        <v/>
      </c>
      <c r="DZ16" s="273" t="str">
        <f>IFERROR(DH21+DG21*DY16,"")</f>
        <v/>
      </c>
      <c r="EA16" s="264" t="str">
        <f t="shared" si="126"/>
        <v/>
      </c>
      <c r="EB16" s="264" t="str">
        <f t="shared" si="23"/>
        <v/>
      </c>
      <c r="EC16" s="264" t="str">
        <f t="shared" si="127"/>
        <v/>
      </c>
      <c r="ED16" s="264" t="str">
        <f t="shared" si="128"/>
        <v/>
      </c>
      <c r="EE16" s="273" t="str">
        <f t="shared" si="129"/>
        <v/>
      </c>
      <c r="EF16" s="273" t="str">
        <f t="shared" si="24"/>
        <v/>
      </c>
      <c r="EG16" s="273" t="str">
        <f t="shared" si="130"/>
        <v/>
      </c>
      <c r="EH16" s="271" t="str">
        <f t="shared" si="25"/>
        <v/>
      </c>
      <c r="EI16" s="271" t="str">
        <f>IFERROR(EE16*(EC16-EC18)^2,"")</f>
        <v/>
      </c>
      <c r="EJ16" s="271" t="str">
        <f>IFERROR(EE16*(DY16-DY18)*(EC16-EC18),"")</f>
        <v/>
      </c>
      <c r="EK16" s="271" t="str">
        <f t="shared" si="131"/>
        <v/>
      </c>
      <c r="EL16" s="289" t="str">
        <f t="shared" si="132"/>
        <v/>
      </c>
      <c r="EM16" s="271" t="str">
        <f t="shared" si="133"/>
        <v/>
      </c>
      <c r="EO16" s="271"/>
      <c r="EP16" s="263" t="str">
        <f t="shared" si="134"/>
        <v/>
      </c>
      <c r="EQ16" s="273" t="str">
        <f>IFERROR(DY21+DX21*EP16,"")</f>
        <v/>
      </c>
      <c r="ER16" s="264" t="str">
        <f t="shared" si="135"/>
        <v/>
      </c>
      <c r="ES16" s="264" t="str">
        <f t="shared" si="26"/>
        <v/>
      </c>
      <c r="ET16" s="264" t="str">
        <f t="shared" si="136"/>
        <v/>
      </c>
      <c r="EU16" s="264" t="str">
        <f t="shared" si="137"/>
        <v/>
      </c>
      <c r="EV16" s="273" t="str">
        <f t="shared" si="138"/>
        <v/>
      </c>
      <c r="EW16" s="273" t="str">
        <f t="shared" si="27"/>
        <v/>
      </c>
      <c r="EX16" s="273" t="str">
        <f t="shared" si="139"/>
        <v/>
      </c>
      <c r="EY16" s="271" t="str">
        <f t="shared" si="28"/>
        <v/>
      </c>
      <c r="EZ16" s="271" t="str">
        <f>IFERROR(EV16*(ET16-ET18)^2,"")</f>
        <v/>
      </c>
      <c r="FA16" s="271" t="str">
        <f>IFERROR(EV16*(EP16-EP18)*(ET16-ET18),"")</f>
        <v/>
      </c>
      <c r="FB16" s="271" t="str">
        <f t="shared" si="140"/>
        <v/>
      </c>
      <c r="FC16" s="289" t="str">
        <f t="shared" si="141"/>
        <v/>
      </c>
      <c r="FD16" s="271" t="str">
        <f t="shared" si="142"/>
        <v/>
      </c>
      <c r="FF16" s="271"/>
      <c r="FG16" s="263" t="str">
        <f t="shared" si="143"/>
        <v/>
      </c>
      <c r="FH16" s="273" t="str">
        <f>IFERROR(EP21+EO21*FG16,"")</f>
        <v/>
      </c>
      <c r="FI16" s="264" t="str">
        <f t="shared" si="144"/>
        <v/>
      </c>
      <c r="FJ16" s="264" t="str">
        <f t="shared" si="29"/>
        <v/>
      </c>
      <c r="FK16" s="264" t="str">
        <f t="shared" si="145"/>
        <v/>
      </c>
      <c r="FL16" s="264" t="str">
        <f t="shared" si="146"/>
        <v/>
      </c>
      <c r="FM16" s="273" t="str">
        <f t="shared" si="147"/>
        <v/>
      </c>
      <c r="FN16" s="273" t="str">
        <f t="shared" si="30"/>
        <v/>
      </c>
      <c r="FO16" s="273" t="str">
        <f t="shared" si="148"/>
        <v/>
      </c>
      <c r="FP16" s="271" t="str">
        <f t="shared" si="31"/>
        <v/>
      </c>
      <c r="FQ16" s="271" t="str">
        <f>IFERROR(FM16*(FK16-FK18)^2,"")</f>
        <v/>
      </c>
      <c r="FR16" s="271" t="str">
        <f>IFERROR(FM16*(FG16-FG18)*(FK16-FK18),"")</f>
        <v/>
      </c>
      <c r="FS16" s="271" t="str">
        <f t="shared" si="149"/>
        <v/>
      </c>
      <c r="FT16" s="289" t="str">
        <f t="shared" si="150"/>
        <v/>
      </c>
      <c r="FU16" s="271" t="str">
        <f t="shared" si="151"/>
        <v/>
      </c>
      <c r="FW16" s="271"/>
      <c r="FX16" s="263" t="str">
        <f t="shared" si="152"/>
        <v/>
      </c>
      <c r="FY16" s="273" t="str">
        <f>IFERROR(FG21+FF21*FX16,"")</f>
        <v/>
      </c>
      <c r="FZ16" s="264" t="str">
        <f t="shared" si="153"/>
        <v/>
      </c>
      <c r="GA16" s="264" t="str">
        <f t="shared" si="32"/>
        <v/>
      </c>
      <c r="GB16" s="264" t="str">
        <f t="shared" si="154"/>
        <v/>
      </c>
      <c r="GC16" s="264" t="str">
        <f t="shared" si="155"/>
        <v/>
      </c>
      <c r="GD16" s="273" t="str">
        <f t="shared" si="156"/>
        <v/>
      </c>
      <c r="GE16" s="273" t="str">
        <f t="shared" si="33"/>
        <v/>
      </c>
      <c r="GF16" s="273" t="str">
        <f t="shared" si="157"/>
        <v/>
      </c>
      <c r="GG16" s="271" t="str">
        <f t="shared" si="34"/>
        <v/>
      </c>
      <c r="GH16" s="271" t="str">
        <f>IFERROR(GD16*(GB16-GB18)^2,"")</f>
        <v/>
      </c>
      <c r="GI16" s="271" t="str">
        <f>IFERROR(GD16*(FX16-FX18)*(GB16-GB18),"")</f>
        <v/>
      </c>
      <c r="GJ16" s="271" t="str">
        <f t="shared" si="158"/>
        <v/>
      </c>
      <c r="GK16" s="289" t="str">
        <f t="shared" si="159"/>
        <v/>
      </c>
      <c r="GL16" s="271" t="str">
        <f t="shared" si="160"/>
        <v/>
      </c>
      <c r="GN16" s="271"/>
      <c r="GO16" s="263" t="str">
        <f t="shared" si="161"/>
        <v/>
      </c>
      <c r="GP16" s="273" t="str">
        <f>IFERROR(FX21+FW21*GO16,"")</f>
        <v/>
      </c>
      <c r="GQ16" s="264" t="str">
        <f t="shared" si="162"/>
        <v/>
      </c>
      <c r="GR16" s="264" t="str">
        <f t="shared" si="35"/>
        <v/>
      </c>
      <c r="GS16" s="264" t="str">
        <f t="shared" si="163"/>
        <v/>
      </c>
      <c r="GT16" s="264" t="str">
        <f t="shared" si="164"/>
        <v/>
      </c>
      <c r="GU16" s="273" t="str">
        <f t="shared" si="165"/>
        <v/>
      </c>
      <c r="GV16" s="273" t="str">
        <f t="shared" si="36"/>
        <v/>
      </c>
      <c r="GW16" s="273" t="str">
        <f t="shared" si="166"/>
        <v/>
      </c>
      <c r="GX16" s="271" t="str">
        <f t="shared" si="37"/>
        <v/>
      </c>
      <c r="GY16" s="271" t="str">
        <f>IFERROR(GU16*(GS16-GS18)^2,"")</f>
        <v/>
      </c>
      <c r="GZ16" s="271" t="str">
        <f>IFERROR(GU16*(GO16-GO18)*(GS16-GS18),"")</f>
        <v/>
      </c>
      <c r="HA16" s="271" t="str">
        <f t="shared" si="167"/>
        <v/>
      </c>
      <c r="HB16" s="289" t="str">
        <f t="shared" si="168"/>
        <v/>
      </c>
      <c r="HC16" s="271" t="str">
        <f t="shared" si="169"/>
        <v/>
      </c>
      <c r="HE16" s="271"/>
      <c r="HF16" s="263" t="str">
        <f t="shared" si="170"/>
        <v/>
      </c>
      <c r="HG16" s="273" t="str">
        <f>IFERROR(GO21+GN21*HF16,"")</f>
        <v/>
      </c>
      <c r="HH16" s="264" t="str">
        <f t="shared" si="171"/>
        <v/>
      </c>
      <c r="HI16" s="264" t="str">
        <f t="shared" si="38"/>
        <v/>
      </c>
      <c r="HJ16" s="264" t="str">
        <f t="shared" si="172"/>
        <v/>
      </c>
      <c r="HK16" s="264" t="str">
        <f t="shared" si="173"/>
        <v/>
      </c>
      <c r="HL16" s="273" t="str">
        <f t="shared" si="174"/>
        <v/>
      </c>
      <c r="HM16" s="273" t="str">
        <f t="shared" si="39"/>
        <v/>
      </c>
      <c r="HN16" s="273" t="str">
        <f t="shared" si="175"/>
        <v/>
      </c>
      <c r="HO16" s="271" t="str">
        <f t="shared" si="40"/>
        <v/>
      </c>
      <c r="HP16" s="271" t="str">
        <f>IFERROR(HL16*(HJ16-HJ18)^2,"")</f>
        <v/>
      </c>
      <c r="HQ16" s="271" t="str">
        <f>IFERROR(HL16*(HF16-HF18)*(HJ16-HJ18),"")</f>
        <v/>
      </c>
      <c r="HR16" s="271" t="str">
        <f t="shared" si="176"/>
        <v/>
      </c>
      <c r="HS16" s="289" t="str">
        <f t="shared" si="177"/>
        <v/>
      </c>
      <c r="HT16" s="271" t="str">
        <f t="shared" si="178"/>
        <v/>
      </c>
      <c r="HV16" s="271"/>
      <c r="HW16" s="263" t="str">
        <f t="shared" si="179"/>
        <v/>
      </c>
      <c r="HX16" s="273" t="str">
        <f>IFERROR(HF21+HE21*HW16,"")</f>
        <v/>
      </c>
      <c r="HY16" s="264" t="str">
        <f t="shared" si="180"/>
        <v/>
      </c>
      <c r="HZ16" s="264" t="str">
        <f t="shared" si="41"/>
        <v/>
      </c>
      <c r="IA16" s="264" t="str">
        <f t="shared" si="181"/>
        <v/>
      </c>
      <c r="IB16" s="264" t="str">
        <f t="shared" si="182"/>
        <v/>
      </c>
      <c r="IC16" s="273" t="str">
        <f t="shared" si="183"/>
        <v/>
      </c>
      <c r="ID16" s="273" t="str">
        <f t="shared" si="42"/>
        <v/>
      </c>
      <c r="IE16" s="273" t="str">
        <f t="shared" si="184"/>
        <v/>
      </c>
      <c r="IF16" s="271" t="str">
        <f t="shared" si="43"/>
        <v/>
      </c>
      <c r="IG16" s="271" t="str">
        <f>IFERROR(IC16*(IA16-IA18)^2,"")</f>
        <v/>
      </c>
      <c r="IH16" s="271" t="str">
        <f>IFERROR(IC16*(HW16-HW18)*(IA16-IA18),"")</f>
        <v/>
      </c>
      <c r="II16" s="271" t="str">
        <f t="shared" si="185"/>
        <v/>
      </c>
      <c r="IJ16" s="289" t="str">
        <f t="shared" si="186"/>
        <v/>
      </c>
      <c r="IK16" s="271" t="str">
        <f t="shared" si="187"/>
        <v/>
      </c>
      <c r="IM16" s="271"/>
      <c r="IN16" s="263" t="str">
        <f t="shared" si="188"/>
        <v/>
      </c>
      <c r="IO16" s="273" t="str">
        <f>IFERROR(HW21+HV21*IN16,"")</f>
        <v/>
      </c>
      <c r="IP16" s="264" t="str">
        <f t="shared" si="189"/>
        <v/>
      </c>
      <c r="IQ16" s="264" t="str">
        <f t="shared" si="44"/>
        <v/>
      </c>
      <c r="IR16" s="264" t="str">
        <f t="shared" si="190"/>
        <v/>
      </c>
      <c r="IS16" s="264" t="str">
        <f t="shared" si="191"/>
        <v/>
      </c>
      <c r="IT16" s="273" t="str">
        <f t="shared" si="192"/>
        <v/>
      </c>
      <c r="IU16" s="273" t="str">
        <f t="shared" si="45"/>
        <v/>
      </c>
      <c r="IV16" s="273" t="str">
        <f t="shared" si="193"/>
        <v/>
      </c>
      <c r="IW16" s="271" t="str">
        <f t="shared" si="46"/>
        <v/>
      </c>
      <c r="IX16" s="271" t="str">
        <f>IFERROR(IT16*(IR16-IR18)^2,"")</f>
        <v/>
      </c>
      <c r="IY16" s="271" t="str">
        <f>IFERROR(IT16*(IN16-IN18)*(IR16-IR18),"")</f>
        <v/>
      </c>
      <c r="IZ16" s="271" t="str">
        <f t="shared" si="194"/>
        <v/>
      </c>
      <c r="JA16" s="289" t="str">
        <f t="shared" si="195"/>
        <v/>
      </c>
      <c r="JB16" s="271" t="str">
        <f t="shared" si="196"/>
        <v/>
      </c>
      <c r="JD16" s="271"/>
      <c r="JE16" s="263" t="str">
        <f t="shared" si="197"/>
        <v/>
      </c>
      <c r="JF16" s="273" t="str">
        <f>IFERROR(IN21+IM21*JE16,"")</f>
        <v/>
      </c>
      <c r="JG16" s="264" t="str">
        <f t="shared" si="198"/>
        <v/>
      </c>
      <c r="JH16" s="264" t="str">
        <f t="shared" si="47"/>
        <v/>
      </c>
      <c r="JI16" s="264" t="str">
        <f t="shared" si="199"/>
        <v/>
      </c>
      <c r="JJ16" s="264" t="str">
        <f t="shared" si="200"/>
        <v/>
      </c>
      <c r="JK16" s="273" t="str">
        <f t="shared" si="201"/>
        <v/>
      </c>
      <c r="JL16" s="273" t="str">
        <f t="shared" si="48"/>
        <v/>
      </c>
      <c r="JM16" s="273" t="str">
        <f t="shared" si="202"/>
        <v/>
      </c>
      <c r="JN16" s="271" t="str">
        <f t="shared" si="49"/>
        <v/>
      </c>
      <c r="JO16" s="271" t="str">
        <f>IFERROR(JK16*(JI16-JI18)^2,"")</f>
        <v/>
      </c>
      <c r="JP16" s="271" t="str">
        <f>IFERROR(JK16*(JE16-JE18)*(JI16-JI18),"")</f>
        <v/>
      </c>
      <c r="JQ16" s="271" t="str">
        <f t="shared" si="203"/>
        <v/>
      </c>
      <c r="JR16" s="289" t="str">
        <f t="shared" si="204"/>
        <v/>
      </c>
      <c r="JS16" s="271" t="str">
        <f t="shared" si="205"/>
        <v/>
      </c>
      <c r="JU16" s="271"/>
      <c r="JV16" s="263" t="str">
        <f t="shared" si="206"/>
        <v/>
      </c>
      <c r="JW16" s="273" t="str">
        <f>IFERROR(JE21+JD21*JV16,"")</f>
        <v/>
      </c>
      <c r="JX16" s="264" t="str">
        <f t="shared" si="207"/>
        <v/>
      </c>
      <c r="JY16" s="264" t="str">
        <f t="shared" si="50"/>
        <v/>
      </c>
      <c r="JZ16" s="264" t="str">
        <f t="shared" si="208"/>
        <v/>
      </c>
      <c r="KA16" s="264" t="str">
        <f t="shared" si="209"/>
        <v/>
      </c>
      <c r="KB16" s="273" t="str">
        <f t="shared" si="210"/>
        <v/>
      </c>
      <c r="KC16" s="273" t="str">
        <f t="shared" si="51"/>
        <v/>
      </c>
      <c r="KD16" s="273" t="str">
        <f t="shared" si="211"/>
        <v/>
      </c>
      <c r="KE16" s="271" t="str">
        <f t="shared" si="52"/>
        <v/>
      </c>
      <c r="KF16" s="271" t="str">
        <f>IFERROR(KB16*(JZ16-JZ18)^2,"")</f>
        <v/>
      </c>
      <c r="KG16" s="271" t="str">
        <f>IFERROR(KB16*(JV16-JV18)*(JZ16-JZ18),"")</f>
        <v/>
      </c>
      <c r="KH16" s="271" t="str">
        <f t="shared" si="212"/>
        <v/>
      </c>
      <c r="KI16" s="289" t="str">
        <f t="shared" si="213"/>
        <v/>
      </c>
      <c r="KJ16" s="271" t="str">
        <f t="shared" si="214"/>
        <v/>
      </c>
      <c r="KL16" s="271"/>
      <c r="KM16" s="263" t="str">
        <f t="shared" si="215"/>
        <v/>
      </c>
      <c r="KN16" s="273" t="str">
        <f>IFERROR(JV21+JU21*KM16,"")</f>
        <v/>
      </c>
      <c r="KO16" s="264" t="str">
        <f t="shared" si="216"/>
        <v/>
      </c>
      <c r="KP16" s="264" t="str">
        <f t="shared" si="53"/>
        <v/>
      </c>
      <c r="KQ16" s="264" t="str">
        <f t="shared" si="217"/>
        <v/>
      </c>
      <c r="KR16" s="264" t="str">
        <f t="shared" si="218"/>
        <v/>
      </c>
      <c r="KS16" s="273" t="str">
        <f t="shared" si="219"/>
        <v/>
      </c>
      <c r="KT16" s="273" t="str">
        <f t="shared" si="54"/>
        <v/>
      </c>
      <c r="KU16" s="273" t="str">
        <f t="shared" si="220"/>
        <v/>
      </c>
      <c r="KV16" s="271" t="str">
        <f t="shared" si="55"/>
        <v/>
      </c>
      <c r="KW16" s="271" t="str">
        <f>IFERROR(KS16*(KQ16-KQ18)^2,"")</f>
        <v/>
      </c>
      <c r="KX16" s="271" t="str">
        <f>IFERROR(KS16*(KM16-KM18)*(KQ16-KQ18),"")</f>
        <v/>
      </c>
      <c r="KY16" s="271" t="str">
        <f t="shared" si="221"/>
        <v/>
      </c>
      <c r="KZ16" s="289" t="str">
        <f t="shared" si="222"/>
        <v/>
      </c>
      <c r="LA16" s="271" t="str">
        <f t="shared" si="223"/>
        <v/>
      </c>
      <c r="LC16" s="271"/>
      <c r="LD16" s="263" t="str">
        <f t="shared" si="224"/>
        <v/>
      </c>
      <c r="LE16" s="273" t="str">
        <f>IFERROR(KM21+KL21*LD16,"")</f>
        <v/>
      </c>
      <c r="LF16" s="264" t="str">
        <f t="shared" si="225"/>
        <v/>
      </c>
      <c r="LG16" s="264" t="str">
        <f t="shared" si="56"/>
        <v/>
      </c>
      <c r="LH16" s="264" t="str">
        <f t="shared" si="226"/>
        <v/>
      </c>
      <c r="LI16" s="264" t="str">
        <f t="shared" si="227"/>
        <v/>
      </c>
      <c r="LJ16" s="273" t="str">
        <f t="shared" si="228"/>
        <v/>
      </c>
      <c r="LK16" s="273" t="str">
        <f t="shared" si="57"/>
        <v/>
      </c>
      <c r="LL16" s="273" t="str">
        <f t="shared" si="229"/>
        <v/>
      </c>
      <c r="LM16" s="271" t="str">
        <f t="shared" si="58"/>
        <v/>
      </c>
      <c r="LN16" s="271" t="str">
        <f>IFERROR(LJ16*(LH16-LH18)^2,"")</f>
        <v/>
      </c>
      <c r="LO16" s="271" t="str">
        <f>IFERROR(LJ16*(LD16-LD18)*(LH16-LH18),"")</f>
        <v/>
      </c>
      <c r="LP16" s="271" t="str">
        <f t="shared" si="230"/>
        <v/>
      </c>
      <c r="LQ16" s="289" t="str">
        <f t="shared" si="231"/>
        <v/>
      </c>
      <c r="LR16" s="271" t="str">
        <f t="shared" si="232"/>
        <v/>
      </c>
      <c r="LT16" s="271"/>
      <c r="LU16" s="475" t="str">
        <f t="shared" si="233"/>
        <v/>
      </c>
      <c r="LV16" s="474" t="str">
        <f>IFERROR(LD21+LC21*LU16,"")</f>
        <v/>
      </c>
      <c r="LW16" s="477" t="str">
        <f t="shared" si="234"/>
        <v/>
      </c>
      <c r="LX16" s="264" t="str">
        <f t="shared" si="59"/>
        <v/>
      </c>
      <c r="LY16" s="264" t="str">
        <f t="shared" si="235"/>
        <v/>
      </c>
      <c r="LZ16" s="264" t="str">
        <f t="shared" si="236"/>
        <v/>
      </c>
      <c r="MA16" s="273" t="str">
        <f t="shared" si="237"/>
        <v/>
      </c>
      <c r="MB16" s="273" t="str">
        <f t="shared" si="60"/>
        <v/>
      </c>
      <c r="MC16" s="273" t="str">
        <f t="shared" si="238"/>
        <v/>
      </c>
      <c r="MD16" s="271" t="str">
        <f t="shared" si="61"/>
        <v/>
      </c>
      <c r="ME16" s="271" t="str">
        <f>IFERROR(MA16*(LY16-LY18)^2,"")</f>
        <v/>
      </c>
      <c r="MF16" s="271" t="str">
        <f>IFERROR(MA16*(LU16-LU18)*(LY16-LY18),"")</f>
        <v/>
      </c>
      <c r="MG16" s="271" t="str">
        <f t="shared" si="239"/>
        <v/>
      </c>
      <c r="MH16" s="289" t="str">
        <f t="shared" si="240"/>
        <v/>
      </c>
      <c r="MI16" s="476" t="str">
        <f t="shared" si="241"/>
        <v/>
      </c>
    </row>
    <row r="17" spans="1:348" ht="14.1" customHeight="1" outlineLevel="1" x14ac:dyDescent="0.2">
      <c r="B17" s="19"/>
      <c r="C17" s="8"/>
      <c r="D17" s="8"/>
      <c r="F17" s="17"/>
      <c r="G17" s="34"/>
      <c r="H17" s="34"/>
      <c r="I17" s="130" t="s">
        <v>20</v>
      </c>
      <c r="J17" s="131"/>
      <c r="K17" s="132"/>
      <c r="L17" s="101"/>
      <c r="M17" s="101"/>
      <c r="N17" s="101" t="str">
        <f>IFERROR(K17-L17/M17+G17/M17,"")</f>
        <v/>
      </c>
      <c r="O17" s="101"/>
      <c r="P17" s="133">
        <f>SUM(P7:P16)</f>
        <v>117.37112231921864</v>
      </c>
      <c r="Q17" s="133">
        <f t="shared" ref="Q17:R17" si="242">SUM(Q7:Q16)</f>
        <v>82.794200992005301</v>
      </c>
      <c r="R17" s="133">
        <f t="shared" si="242"/>
        <v>9.924458794870116</v>
      </c>
      <c r="S17" s="132">
        <f>SUM(S7:S16)</f>
        <v>4.3677607833208238</v>
      </c>
      <c r="T17" s="132">
        <f>SUM(T7:T16)</f>
        <v>79.241338440428279</v>
      </c>
      <c r="U17" s="132">
        <f>SUM(U7:U16)</f>
        <v>18.40332621402731</v>
      </c>
      <c r="V17" s="134">
        <f>SUM(V7:V16)</f>
        <v>1.7084355668494036</v>
      </c>
      <c r="W17" s="132"/>
      <c r="X17" s="132"/>
      <c r="Y17" s="20"/>
      <c r="Z17" s="342" t="s">
        <v>20</v>
      </c>
      <c r="AA17" s="343"/>
      <c r="AB17" s="344"/>
      <c r="AC17" s="325"/>
      <c r="AD17" s="325"/>
      <c r="AE17" s="325" t="str">
        <f t="shared" ref="AE17" si="243">IFERROR(AB17-AC17/AD17+N17/AD17,"")</f>
        <v/>
      </c>
      <c r="AF17" s="325"/>
      <c r="AG17" s="345">
        <f>SUM(AG7:AG16)</f>
        <v>116.83491158099265</v>
      </c>
      <c r="AH17" s="345">
        <f t="shared" ref="AH17:AI17" si="244">SUM(AH7:AH16)</f>
        <v>82.327971937710075</v>
      </c>
      <c r="AI17" s="345">
        <f t="shared" si="244"/>
        <v>9.5073923701576675</v>
      </c>
      <c r="AJ17" s="344">
        <f>SUM(AJ7:AJ16)</f>
        <v>4.3298821248530501</v>
      </c>
      <c r="AK17" s="344">
        <f>SUM(AK7:AK16)</f>
        <v>78.58878535411074</v>
      </c>
      <c r="AL17" s="344">
        <f>SUM(AL7:AL16)</f>
        <v>18.242633694050333</v>
      </c>
      <c r="AM17" s="346">
        <f>SUM(AM7:AM16)</f>
        <v>1.7290295301024345</v>
      </c>
      <c r="AN17" s="344"/>
      <c r="AO17" s="344"/>
      <c r="AP17" s="20"/>
      <c r="AQ17" s="342" t="s">
        <v>20</v>
      </c>
      <c r="AR17" s="343"/>
      <c r="AS17" s="344"/>
      <c r="AT17" s="325"/>
      <c r="AU17" s="325"/>
      <c r="AV17" s="325" t="str">
        <f t="shared" ref="AV17" si="245">IFERROR(AS17-AT17/AU17+AE17/AU17,"")</f>
        <v/>
      </c>
      <c r="AW17" s="325"/>
      <c r="AX17" s="345">
        <f>SUM(AX7:AX16)</f>
        <v>116.83852811689829</v>
      </c>
      <c r="AY17" s="345">
        <f t="shared" ref="AY17:AZ17" si="246">SUM(AY7:AY16)</f>
        <v>82.33076314789308</v>
      </c>
      <c r="AZ17" s="345">
        <f t="shared" si="246"/>
        <v>9.508747729754699</v>
      </c>
      <c r="BA17" s="344">
        <f>SUM(BA7:BA16)</f>
        <v>4.3301394365346271</v>
      </c>
      <c r="BB17" s="344">
        <f>SUM(BB7:BB16)</f>
        <v>78.593295875059184</v>
      </c>
      <c r="BC17" s="344">
        <f>SUM(BC7:BC16)</f>
        <v>18.243729588315045</v>
      </c>
      <c r="BD17" s="346">
        <f>SUM(BD7:BD16)</f>
        <v>1.7288728767704375</v>
      </c>
      <c r="BE17" s="344"/>
      <c r="BF17" s="344"/>
      <c r="BH17" s="342" t="s">
        <v>20</v>
      </c>
      <c r="BI17" s="343"/>
      <c r="BJ17" s="344"/>
      <c r="BK17" s="325"/>
      <c r="BL17" s="325"/>
      <c r="BM17" s="325" t="str">
        <f t="shared" ref="BM17" si="247">IFERROR(BJ17-BK17/BL17+AV17/BL17,"")</f>
        <v/>
      </c>
      <c r="BN17" s="325"/>
      <c r="BO17" s="345">
        <f>SUM(BO7:BO16)</f>
        <v>116.83848732081248</v>
      </c>
      <c r="BP17" s="345">
        <f t="shared" ref="BP17:BQ17" si="248">SUM(BP7:BP16)</f>
        <v>82.330728516701754</v>
      </c>
      <c r="BQ17" s="345">
        <f t="shared" si="248"/>
        <v>9.5087192420996658</v>
      </c>
      <c r="BR17" s="344">
        <f>SUM(BR7:BR16)</f>
        <v>4.3301365495860296</v>
      </c>
      <c r="BS17" s="344">
        <f>SUM(BS7:BS16)</f>
        <v>78.593245438878171</v>
      </c>
      <c r="BT17" s="344">
        <f>SUM(BT7:BT16)</f>
        <v>18.243717262226593</v>
      </c>
      <c r="BU17" s="346">
        <f>SUM(BU7:BU16)</f>
        <v>1.7288750587144897</v>
      </c>
      <c r="BV17" s="344"/>
      <c r="BW17" s="344"/>
      <c r="BY17" s="342" t="s">
        <v>20</v>
      </c>
      <c r="BZ17" s="343"/>
      <c r="CA17" s="344"/>
      <c r="CB17" s="325"/>
      <c r="CC17" s="325"/>
      <c r="CD17" s="325" t="str">
        <f t="shared" ref="CD17" si="249">IFERROR(CA17-CB17/CC17+BM17/CC17,"")</f>
        <v/>
      </c>
      <c r="CE17" s="325"/>
      <c r="CF17" s="345">
        <f>SUM(CF7:CF16)</f>
        <v>116.83848787438546</v>
      </c>
      <c r="CG17" s="345">
        <f t="shared" ref="CG17:CH17" si="250">SUM(CG7:CG16)</f>
        <v>82.330728970128902</v>
      </c>
      <c r="CH17" s="345">
        <f t="shared" si="250"/>
        <v>9.5087195594409408</v>
      </c>
      <c r="CI17" s="344">
        <f>SUM(CI7:CI16)</f>
        <v>4.3301365888418513</v>
      </c>
      <c r="CJ17" s="344">
        <f>SUM(CJ7:CJ16)</f>
        <v>78.593246125572549</v>
      </c>
      <c r="CK17" s="344">
        <f>SUM(CK7:CK16)</f>
        <v>18.243717429669445</v>
      </c>
      <c r="CL17" s="346">
        <f>SUM(CL7:CL16)</f>
        <v>1.7288750313006256</v>
      </c>
      <c r="CM17" s="344"/>
      <c r="CN17" s="344"/>
      <c r="CP17" s="342" t="s">
        <v>20</v>
      </c>
      <c r="CQ17" s="343"/>
      <c r="CR17" s="344"/>
      <c r="CS17" s="325"/>
      <c r="CT17" s="325"/>
      <c r="CU17" s="325" t="str">
        <f t="shared" ref="CU17" si="251">IFERROR(CR17-CS17/CT17+CD17/CT17,"")</f>
        <v/>
      </c>
      <c r="CV17" s="325"/>
      <c r="CW17" s="345">
        <f>SUM(CW7:CW16)</f>
        <v>116.83848786737185</v>
      </c>
      <c r="CX17" s="345">
        <f t="shared" ref="CX17:CY17" si="252">SUM(CX7:CX16)</f>
        <v>82.330728964311945</v>
      </c>
      <c r="CY17" s="345">
        <f t="shared" si="252"/>
        <v>9.5087195551174304</v>
      </c>
      <c r="CZ17" s="344">
        <f>SUM(CZ7:CZ16)</f>
        <v>4.3301365883448515</v>
      </c>
      <c r="DA17" s="344">
        <f>SUM(DA7:DA16)</f>
        <v>78.593246116882426</v>
      </c>
      <c r="DB17" s="344">
        <f>SUM(DB7:DB16)</f>
        <v>18.243717427548809</v>
      </c>
      <c r="DC17" s="346">
        <f>SUM(DC7:DC16)</f>
        <v>1.728875031657549</v>
      </c>
      <c r="DD17" s="344"/>
      <c r="DE17" s="344"/>
      <c r="DG17" s="342" t="s">
        <v>20</v>
      </c>
      <c r="DH17" s="343"/>
      <c r="DI17" s="344"/>
      <c r="DJ17" s="325"/>
      <c r="DK17" s="325"/>
      <c r="DL17" s="325" t="str">
        <f t="shared" ref="DL17" si="253">IFERROR(DI17-DJ17/DK17+CU17/DK17,"")</f>
        <v/>
      </c>
      <c r="DM17" s="325"/>
      <c r="DN17" s="345">
        <f>SUM(DN7:DN16)</f>
        <v>116.83848786746296</v>
      </c>
      <c r="DO17" s="345">
        <f t="shared" ref="DO17:DP17" si="254">SUM(DO7:DO16)</f>
        <v>82.330728964387134</v>
      </c>
      <c r="DP17" s="345">
        <f t="shared" si="254"/>
        <v>9.5087195551721777</v>
      </c>
      <c r="DQ17" s="344">
        <f>SUM(DQ7:DQ16)</f>
        <v>4.3301365883513068</v>
      </c>
      <c r="DR17" s="344">
        <f>SUM(DR7:DR16)</f>
        <v>78.593246116995317</v>
      </c>
      <c r="DS17" s="344">
        <f>SUM(DS7:DS16)</f>
        <v>18.243717427576357</v>
      </c>
      <c r="DT17" s="346">
        <f>SUM(DT7:DT16)</f>
        <v>1.7288750316529569</v>
      </c>
      <c r="DU17" s="344"/>
      <c r="DV17" s="344"/>
      <c r="DX17" s="342" t="s">
        <v>20</v>
      </c>
      <c r="DY17" s="343"/>
      <c r="DZ17" s="344"/>
      <c r="EA17" s="325"/>
      <c r="EB17" s="325"/>
      <c r="EC17" s="325" t="str">
        <f t="shared" ref="EC17" si="255">IFERROR(DZ17-EA17/EB17+DL17/EB17,"")</f>
        <v/>
      </c>
      <c r="ED17" s="325"/>
      <c r="EE17" s="345">
        <f>SUM(EE7:EE16)</f>
        <v>116.83848786746171</v>
      </c>
      <c r="EF17" s="345">
        <f t="shared" ref="EF17:EG17" si="256">SUM(EF7:EF16)</f>
        <v>82.330728964386111</v>
      </c>
      <c r="EG17" s="345">
        <f t="shared" si="256"/>
        <v>9.5087195551713819</v>
      </c>
      <c r="EH17" s="344">
        <f>SUM(EH7:EH16)</f>
        <v>4.3301365883512197</v>
      </c>
      <c r="EI17" s="344">
        <f>SUM(EI7:EI16)</f>
        <v>78.593246116993825</v>
      </c>
      <c r="EJ17" s="344">
        <f>SUM(EJ7:EJ16)</f>
        <v>18.243717427575987</v>
      </c>
      <c r="EK17" s="346">
        <f>SUM(EK7:EK16)</f>
        <v>1.7288750316530188</v>
      </c>
      <c r="EL17" s="344"/>
      <c r="EM17" s="344"/>
      <c r="EO17" s="342" t="s">
        <v>20</v>
      </c>
      <c r="EP17" s="343"/>
      <c r="EQ17" s="344"/>
      <c r="ER17" s="325"/>
      <c r="ES17" s="325"/>
      <c r="ET17" s="325" t="str">
        <f t="shared" ref="ET17" si="257">IFERROR(EQ17-ER17/ES17+EC17/ES17,"")</f>
        <v/>
      </c>
      <c r="EU17" s="325"/>
      <c r="EV17" s="345">
        <f>SUM(EV7:EV16)</f>
        <v>116.83848786746175</v>
      </c>
      <c r="EW17" s="345">
        <f t="shared" ref="EW17:EX17" si="258">SUM(EW7:EW16)</f>
        <v>82.330728964386154</v>
      </c>
      <c r="EX17" s="345">
        <f t="shared" si="258"/>
        <v>9.5087195551714352</v>
      </c>
      <c r="EY17" s="344">
        <f>SUM(EY7:EY16)</f>
        <v>4.3301365883512215</v>
      </c>
      <c r="EZ17" s="344">
        <f>SUM(EZ7:EZ16)</f>
        <v>78.593246116993839</v>
      </c>
      <c r="FA17" s="344">
        <f>SUM(FA7:FA16)</f>
        <v>18.243717427575991</v>
      </c>
      <c r="FB17" s="346">
        <f>SUM(FB7:FB16)</f>
        <v>1.7288750316530166</v>
      </c>
      <c r="FC17" s="344"/>
      <c r="FD17" s="344"/>
      <c r="FF17" s="342" t="s">
        <v>20</v>
      </c>
      <c r="FG17" s="343"/>
      <c r="FH17" s="344"/>
      <c r="FI17" s="325"/>
      <c r="FJ17" s="325"/>
      <c r="FK17" s="325" t="str">
        <f t="shared" ref="FK17" si="259">IFERROR(FH17-FI17/FJ17+ET17/FJ17,"")</f>
        <v/>
      </c>
      <c r="FL17" s="325"/>
      <c r="FM17" s="345">
        <f>SUM(FM7:FM16)</f>
        <v>116.83848786746177</v>
      </c>
      <c r="FN17" s="345">
        <f t="shared" ref="FN17:FO17" si="260">SUM(FN7:FN16)</f>
        <v>82.330728964386168</v>
      </c>
      <c r="FO17" s="345">
        <f t="shared" si="260"/>
        <v>9.5087195551714636</v>
      </c>
      <c r="FP17" s="344">
        <f>SUM(FP7:FP16)</f>
        <v>4.3301365883512233</v>
      </c>
      <c r="FQ17" s="344">
        <f>SUM(FQ7:FQ16)</f>
        <v>78.593246116993853</v>
      </c>
      <c r="FR17" s="344">
        <f>SUM(FR7:FR16)</f>
        <v>18.243717427575994</v>
      </c>
      <c r="FS17" s="346">
        <f>SUM(FS7:FS16)</f>
        <v>1.7288750316530204</v>
      </c>
      <c r="FT17" s="344"/>
      <c r="FU17" s="344"/>
      <c r="FW17" s="342" t="s">
        <v>20</v>
      </c>
      <c r="FX17" s="343"/>
      <c r="FY17" s="344"/>
      <c r="FZ17" s="325"/>
      <c r="GA17" s="325"/>
      <c r="GB17" s="325" t="str">
        <f t="shared" ref="GB17" si="261">IFERROR(FY17-FZ17/GA17+FK17/GA17,"")</f>
        <v/>
      </c>
      <c r="GC17" s="325"/>
      <c r="GD17" s="345">
        <f>SUM(GD7:GD16)</f>
        <v>116.83848786746177</v>
      </c>
      <c r="GE17" s="345">
        <f t="shared" ref="GE17:GF17" si="262">SUM(GE7:GE16)</f>
        <v>82.330728964386168</v>
      </c>
      <c r="GF17" s="345">
        <f t="shared" si="262"/>
        <v>9.5087195551714423</v>
      </c>
      <c r="GG17" s="344">
        <f>SUM(GG7:GG16)</f>
        <v>4.3301365883512233</v>
      </c>
      <c r="GH17" s="344">
        <f>SUM(GH7:GH16)</f>
        <v>78.593246116993882</v>
      </c>
      <c r="GI17" s="344">
        <f>SUM(GI7:GI16)</f>
        <v>18.243717427575998</v>
      </c>
      <c r="GJ17" s="346">
        <f>SUM(GJ7:GJ16)</f>
        <v>1.7288750316530206</v>
      </c>
      <c r="GK17" s="344"/>
      <c r="GL17" s="344"/>
      <c r="GN17" s="342" t="s">
        <v>20</v>
      </c>
      <c r="GO17" s="343"/>
      <c r="GP17" s="344"/>
      <c r="GQ17" s="325"/>
      <c r="GR17" s="325"/>
      <c r="GS17" s="325" t="str">
        <f t="shared" ref="GS17" si="263">IFERROR(GP17-GQ17/GR17+GB17/GR17,"")</f>
        <v/>
      </c>
      <c r="GT17" s="325"/>
      <c r="GU17" s="345">
        <f>SUM(GU7:GU16)</f>
        <v>116.83848786746177</v>
      </c>
      <c r="GV17" s="345">
        <f t="shared" ref="GV17:GW17" si="264">SUM(GV7:GV16)</f>
        <v>82.330728964386168</v>
      </c>
      <c r="GW17" s="345">
        <f t="shared" si="264"/>
        <v>9.5087195551714636</v>
      </c>
      <c r="GX17" s="344">
        <f>SUM(GX7:GX16)</f>
        <v>4.3301365883512233</v>
      </c>
      <c r="GY17" s="344">
        <f>SUM(GY7:GY16)</f>
        <v>78.593246116993853</v>
      </c>
      <c r="GZ17" s="344">
        <f>SUM(GZ7:GZ16)</f>
        <v>18.243717427575994</v>
      </c>
      <c r="HA17" s="346">
        <f>SUM(HA7:HA16)</f>
        <v>1.7288750316530204</v>
      </c>
      <c r="HB17" s="344"/>
      <c r="HC17" s="344"/>
      <c r="HE17" s="342" t="s">
        <v>20</v>
      </c>
      <c r="HF17" s="343"/>
      <c r="HG17" s="344"/>
      <c r="HH17" s="325"/>
      <c r="HI17" s="325"/>
      <c r="HJ17" s="325" t="str">
        <f t="shared" ref="HJ17" si="265">IFERROR(HG17-HH17/HI17+GS17/HI17,"")</f>
        <v/>
      </c>
      <c r="HK17" s="325"/>
      <c r="HL17" s="345">
        <f>SUM(HL7:HL16)</f>
        <v>116.83848786746177</v>
      </c>
      <c r="HM17" s="345">
        <f t="shared" ref="HM17:HN17" si="266">SUM(HM7:HM16)</f>
        <v>82.330728964386168</v>
      </c>
      <c r="HN17" s="345">
        <f t="shared" si="266"/>
        <v>9.5087195551714423</v>
      </c>
      <c r="HO17" s="344">
        <f>SUM(HO7:HO16)</f>
        <v>4.3301365883512233</v>
      </c>
      <c r="HP17" s="344">
        <f>SUM(HP7:HP16)</f>
        <v>78.593246116993882</v>
      </c>
      <c r="HQ17" s="344">
        <f>SUM(HQ7:HQ16)</f>
        <v>18.243717427575998</v>
      </c>
      <c r="HR17" s="346">
        <f>SUM(HR7:HR16)</f>
        <v>1.7288750316530206</v>
      </c>
      <c r="HS17" s="344"/>
      <c r="HT17" s="344"/>
      <c r="HV17" s="342" t="s">
        <v>20</v>
      </c>
      <c r="HW17" s="343"/>
      <c r="HX17" s="344"/>
      <c r="HY17" s="325"/>
      <c r="HZ17" s="325"/>
      <c r="IA17" s="325" t="str">
        <f t="shared" ref="IA17" si="267">IFERROR(HX17-HY17/HZ17+HJ17/HZ17,"")</f>
        <v/>
      </c>
      <c r="IB17" s="325"/>
      <c r="IC17" s="345">
        <f>SUM(IC7:IC16)</f>
        <v>116.83848786746177</v>
      </c>
      <c r="ID17" s="345">
        <f t="shared" ref="ID17:IE17" si="268">SUM(ID7:ID16)</f>
        <v>82.330728964386168</v>
      </c>
      <c r="IE17" s="345">
        <f t="shared" si="268"/>
        <v>9.5087195551714636</v>
      </c>
      <c r="IF17" s="344">
        <f>SUM(IF7:IF16)</f>
        <v>4.3301365883512233</v>
      </c>
      <c r="IG17" s="344">
        <f>SUM(IG7:IG16)</f>
        <v>78.593246116993853</v>
      </c>
      <c r="IH17" s="344">
        <f>SUM(IH7:IH16)</f>
        <v>18.243717427575994</v>
      </c>
      <c r="II17" s="346">
        <f>SUM(II7:II16)</f>
        <v>1.7288750316530204</v>
      </c>
      <c r="IJ17" s="344"/>
      <c r="IK17" s="344"/>
      <c r="IM17" s="342" t="s">
        <v>20</v>
      </c>
      <c r="IN17" s="343"/>
      <c r="IO17" s="344"/>
      <c r="IP17" s="325"/>
      <c r="IQ17" s="325"/>
      <c r="IR17" s="325" t="str">
        <f t="shared" ref="IR17" si="269">IFERROR(IO17-IP17/IQ17+IA17/IQ17,"")</f>
        <v/>
      </c>
      <c r="IS17" s="325"/>
      <c r="IT17" s="345">
        <f>SUM(IT7:IT16)</f>
        <v>116.83848786746177</v>
      </c>
      <c r="IU17" s="345">
        <f t="shared" ref="IU17:IV17" si="270">SUM(IU7:IU16)</f>
        <v>82.330728964386168</v>
      </c>
      <c r="IV17" s="345">
        <f t="shared" si="270"/>
        <v>9.5087195551714423</v>
      </c>
      <c r="IW17" s="344">
        <f>SUM(IW7:IW16)</f>
        <v>4.3301365883512233</v>
      </c>
      <c r="IX17" s="344">
        <f>SUM(IX7:IX16)</f>
        <v>78.593246116993882</v>
      </c>
      <c r="IY17" s="344">
        <f>SUM(IY7:IY16)</f>
        <v>18.243717427575998</v>
      </c>
      <c r="IZ17" s="346">
        <f>SUM(IZ7:IZ16)</f>
        <v>1.7288750316530206</v>
      </c>
      <c r="JA17" s="344"/>
      <c r="JB17" s="344"/>
      <c r="JD17" s="342" t="s">
        <v>20</v>
      </c>
      <c r="JE17" s="343"/>
      <c r="JF17" s="344"/>
      <c r="JG17" s="325"/>
      <c r="JH17" s="325"/>
      <c r="JI17" s="325" t="str">
        <f t="shared" ref="JI17" si="271">IFERROR(JF17-JG17/JH17+IR17/JH17,"")</f>
        <v/>
      </c>
      <c r="JJ17" s="325"/>
      <c r="JK17" s="345">
        <f>SUM(JK7:JK16)</f>
        <v>116.83848786746177</v>
      </c>
      <c r="JL17" s="345">
        <f t="shared" ref="JL17:JM17" si="272">SUM(JL7:JL16)</f>
        <v>82.330728964386168</v>
      </c>
      <c r="JM17" s="345">
        <f t="shared" si="272"/>
        <v>9.5087195551714636</v>
      </c>
      <c r="JN17" s="344">
        <f>SUM(JN7:JN16)</f>
        <v>4.3301365883512233</v>
      </c>
      <c r="JO17" s="344">
        <f>SUM(JO7:JO16)</f>
        <v>78.593246116993853</v>
      </c>
      <c r="JP17" s="344">
        <f>SUM(JP7:JP16)</f>
        <v>18.243717427575994</v>
      </c>
      <c r="JQ17" s="346">
        <f>SUM(JQ7:JQ16)</f>
        <v>1.7288750316530204</v>
      </c>
      <c r="JR17" s="344"/>
      <c r="JS17" s="344"/>
      <c r="JU17" s="342" t="s">
        <v>20</v>
      </c>
      <c r="JV17" s="343"/>
      <c r="JW17" s="344"/>
      <c r="JX17" s="325"/>
      <c r="JY17" s="325"/>
      <c r="JZ17" s="325" t="str">
        <f t="shared" ref="JZ17" si="273">IFERROR(JW17-JX17/JY17+JI17/JY17,"")</f>
        <v/>
      </c>
      <c r="KA17" s="325"/>
      <c r="KB17" s="345">
        <f>SUM(KB7:KB16)</f>
        <v>116.83848786746177</v>
      </c>
      <c r="KC17" s="345">
        <f t="shared" ref="KC17:KD17" si="274">SUM(KC7:KC16)</f>
        <v>82.330728964386168</v>
      </c>
      <c r="KD17" s="345">
        <f t="shared" si="274"/>
        <v>9.5087195551714423</v>
      </c>
      <c r="KE17" s="344">
        <f>SUM(KE7:KE16)</f>
        <v>4.3301365883512233</v>
      </c>
      <c r="KF17" s="344">
        <f>SUM(KF7:KF16)</f>
        <v>78.593246116993882</v>
      </c>
      <c r="KG17" s="344">
        <f>SUM(KG7:KG16)</f>
        <v>18.243717427575998</v>
      </c>
      <c r="KH17" s="346">
        <f>SUM(KH7:KH16)</f>
        <v>1.7288750316530206</v>
      </c>
      <c r="KI17" s="344"/>
      <c r="KJ17" s="344"/>
      <c r="KL17" s="342" t="s">
        <v>20</v>
      </c>
      <c r="KM17" s="343"/>
      <c r="KN17" s="344"/>
      <c r="KO17" s="325"/>
      <c r="KP17" s="325"/>
      <c r="KQ17" s="325" t="str">
        <f t="shared" ref="KQ17" si="275">IFERROR(KN17-KO17/KP17+JZ17/KP17,"")</f>
        <v/>
      </c>
      <c r="KR17" s="325"/>
      <c r="KS17" s="345">
        <f>SUM(KS7:KS16)</f>
        <v>116.83848786746177</v>
      </c>
      <c r="KT17" s="345">
        <f t="shared" ref="KT17:KU17" si="276">SUM(KT7:KT16)</f>
        <v>82.330728964386168</v>
      </c>
      <c r="KU17" s="345">
        <f t="shared" si="276"/>
        <v>9.5087195551714636</v>
      </c>
      <c r="KV17" s="344">
        <f>SUM(KV7:KV16)</f>
        <v>4.3301365883512233</v>
      </c>
      <c r="KW17" s="344">
        <f>SUM(KW7:KW16)</f>
        <v>78.593246116993853</v>
      </c>
      <c r="KX17" s="344">
        <f>SUM(KX7:KX16)</f>
        <v>18.243717427575994</v>
      </c>
      <c r="KY17" s="346">
        <f>SUM(KY7:KY16)</f>
        <v>1.7288750316530204</v>
      </c>
      <c r="KZ17" s="344"/>
      <c r="LA17" s="344"/>
      <c r="LC17" s="342" t="s">
        <v>20</v>
      </c>
      <c r="LD17" s="343"/>
      <c r="LE17" s="344"/>
      <c r="LF17" s="325"/>
      <c r="LG17" s="325"/>
      <c r="LH17" s="325" t="str">
        <f t="shared" ref="LH17" si="277">IFERROR(LE17-LF17/LG17+KQ17/LG17,"")</f>
        <v/>
      </c>
      <c r="LI17" s="325"/>
      <c r="LJ17" s="345">
        <f>SUM(LJ7:LJ16)</f>
        <v>116.83848786746177</v>
      </c>
      <c r="LK17" s="345">
        <f t="shared" ref="LK17:LL17" si="278">SUM(LK7:LK16)</f>
        <v>82.330728964386168</v>
      </c>
      <c r="LL17" s="345">
        <f t="shared" si="278"/>
        <v>9.5087195551714423</v>
      </c>
      <c r="LM17" s="344">
        <f>SUM(LM7:LM16)</f>
        <v>4.3301365883512233</v>
      </c>
      <c r="LN17" s="344">
        <f>SUM(LN7:LN16)</f>
        <v>78.593246116993882</v>
      </c>
      <c r="LO17" s="344">
        <f>SUM(LO7:LO16)</f>
        <v>18.243717427575998</v>
      </c>
      <c r="LP17" s="346">
        <f>SUM(LP7:LP16)</f>
        <v>1.7288750316530206</v>
      </c>
      <c r="LQ17" s="344"/>
      <c r="LR17" s="344"/>
      <c r="LT17" s="342" t="s">
        <v>20</v>
      </c>
      <c r="LU17" s="343"/>
      <c r="LV17" s="344"/>
      <c r="LW17" s="325"/>
      <c r="LX17" s="325"/>
      <c r="LY17" s="325" t="str">
        <f t="shared" ref="LY17" si="279">IFERROR(LV17-LW17/LX17+LH17/LX17,"")</f>
        <v/>
      </c>
      <c r="LZ17" s="325"/>
      <c r="MA17" s="345">
        <f>SUM(MA7:MA16)</f>
        <v>116.83848786746177</v>
      </c>
      <c r="MB17" s="345">
        <f t="shared" ref="MB17:MC17" si="280">SUM(MB7:MB16)</f>
        <v>82.330728964386168</v>
      </c>
      <c r="MC17" s="345">
        <f t="shared" si="280"/>
        <v>9.5087195551714636</v>
      </c>
      <c r="MD17" s="344">
        <f>SUM(MD7:MD16)</f>
        <v>4.3301365883512233</v>
      </c>
      <c r="ME17" s="344">
        <f>SUM(ME7:ME16)</f>
        <v>78.593246116993853</v>
      </c>
      <c r="MF17" s="344">
        <f>SUM(MF7:MF16)</f>
        <v>18.243717427575994</v>
      </c>
      <c r="MG17" s="346">
        <f>SUM(MG7:MG16)</f>
        <v>1.7288750316530204</v>
      </c>
      <c r="MH17" s="344"/>
      <c r="MI17" s="344"/>
      <c r="MJ17" s="17"/>
    </row>
    <row r="18" spans="1:348" ht="14.1" customHeight="1" outlineLevel="1" x14ac:dyDescent="0.2">
      <c r="B18" s="19"/>
      <c r="C18" s="8"/>
      <c r="D18" s="8"/>
      <c r="F18" s="17"/>
      <c r="G18" s="34"/>
      <c r="H18" s="34"/>
      <c r="I18" s="135" t="s">
        <v>19</v>
      </c>
      <c r="J18" s="136">
        <f>Q17/P17</f>
        <v>0.70540520833418296</v>
      </c>
      <c r="K18" s="137"/>
      <c r="L18" s="138"/>
      <c r="M18" s="135"/>
      <c r="N18" s="137">
        <f>R17/P17</f>
        <v>8.4556223019476573E-2</v>
      </c>
      <c r="O18" s="135"/>
      <c r="P18" s="139"/>
      <c r="Q18" s="135"/>
      <c r="R18" s="135"/>
      <c r="S18" s="140"/>
      <c r="T18" s="137"/>
      <c r="U18" s="135"/>
      <c r="V18" s="135"/>
      <c r="W18" s="135"/>
      <c r="X18" s="135"/>
      <c r="Y18" s="14"/>
      <c r="Z18" s="347" t="s">
        <v>19</v>
      </c>
      <c r="AA18" s="348">
        <f>AH17/AG17</f>
        <v>0.70465215254293601</v>
      </c>
      <c r="AB18" s="349"/>
      <c r="AC18" s="350"/>
      <c r="AD18" s="347"/>
      <c r="AE18" s="349">
        <f>AI17/AG17</f>
        <v>8.1374584372984476E-2</v>
      </c>
      <c r="AF18" s="347"/>
      <c r="AG18" s="351"/>
      <c r="AH18" s="347"/>
      <c r="AI18" s="347"/>
      <c r="AJ18" s="352"/>
      <c r="AK18" s="349"/>
      <c r="AL18" s="347"/>
      <c r="AM18" s="347"/>
      <c r="AN18" s="347"/>
      <c r="AO18" s="347"/>
      <c r="AP18" s="21"/>
      <c r="AQ18" s="347" t="s">
        <v>19</v>
      </c>
      <c r="AR18" s="348">
        <f>AY17/AX17</f>
        <v>0.70465423071334998</v>
      </c>
      <c r="AS18" s="349"/>
      <c r="AT18" s="350"/>
      <c r="AU18" s="347"/>
      <c r="AV18" s="349">
        <f>AZ17/AX17</f>
        <v>8.1383665842153438E-2</v>
      </c>
      <c r="AW18" s="347"/>
      <c r="AX18" s="351"/>
      <c r="AY18" s="347"/>
      <c r="AZ18" s="347"/>
      <c r="BA18" s="352"/>
      <c r="BB18" s="349"/>
      <c r="BC18" s="347"/>
      <c r="BD18" s="347"/>
      <c r="BE18" s="347"/>
      <c r="BF18" s="347"/>
      <c r="BH18" s="347" t="s">
        <v>19</v>
      </c>
      <c r="BI18" s="348">
        <f>BP17/BO17</f>
        <v>0.70465418035274541</v>
      </c>
      <c r="BJ18" s="349"/>
      <c r="BK18" s="350"/>
      <c r="BL18" s="347"/>
      <c r="BM18" s="349">
        <f>BQ17/BO17</f>
        <v>8.1383450437789731E-2</v>
      </c>
      <c r="BN18" s="347"/>
      <c r="BO18" s="351"/>
      <c r="BP18" s="347"/>
      <c r="BQ18" s="347"/>
      <c r="BR18" s="352"/>
      <c r="BS18" s="349"/>
      <c r="BT18" s="347"/>
      <c r="BU18" s="347"/>
      <c r="BV18" s="347"/>
      <c r="BW18" s="347"/>
      <c r="BY18" s="347" t="s">
        <v>19</v>
      </c>
      <c r="BZ18" s="348">
        <f>CG17/CF17</f>
        <v>0.70465418089494369</v>
      </c>
      <c r="CA18" s="349"/>
      <c r="CB18" s="350"/>
      <c r="CC18" s="347"/>
      <c r="CD18" s="349">
        <f>CH17/CF17</f>
        <v>8.1383452768268319E-2</v>
      </c>
      <c r="CE18" s="347"/>
      <c r="CF18" s="351"/>
      <c r="CG18" s="347"/>
      <c r="CH18" s="347"/>
      <c r="CI18" s="352"/>
      <c r="CJ18" s="349"/>
      <c r="CK18" s="347"/>
      <c r="CL18" s="347"/>
      <c r="CM18" s="347"/>
      <c r="CN18" s="347"/>
      <c r="CP18" s="347" t="s">
        <v>19</v>
      </c>
      <c r="CQ18" s="348">
        <f>CX17/CW17</f>
        <v>0.70465418088745657</v>
      </c>
      <c r="CR18" s="349"/>
      <c r="CS18" s="350"/>
      <c r="CT18" s="347"/>
      <c r="CU18" s="349">
        <f>CY17/CW17</f>
        <v>8.138345273614947E-2</v>
      </c>
      <c r="CV18" s="347"/>
      <c r="CW18" s="351"/>
      <c r="CX18" s="347"/>
      <c r="CY18" s="347"/>
      <c r="CZ18" s="352"/>
      <c r="DA18" s="349"/>
      <c r="DB18" s="347"/>
      <c r="DC18" s="347"/>
      <c r="DD18" s="347"/>
      <c r="DE18" s="347"/>
      <c r="DG18" s="347" t="s">
        <v>19</v>
      </c>
      <c r="DH18" s="348">
        <f>DO17/DN17</f>
        <v>0.70465418088755061</v>
      </c>
      <c r="DI18" s="349"/>
      <c r="DJ18" s="350"/>
      <c r="DK18" s="347"/>
      <c r="DL18" s="349">
        <f>DP17/DN17</f>
        <v>8.1383452736554576E-2</v>
      </c>
      <c r="DM18" s="347"/>
      <c r="DN18" s="351"/>
      <c r="DO18" s="347"/>
      <c r="DP18" s="347"/>
      <c r="DQ18" s="352"/>
      <c r="DR18" s="349"/>
      <c r="DS18" s="347"/>
      <c r="DT18" s="347"/>
      <c r="DU18" s="347"/>
      <c r="DV18" s="347"/>
      <c r="DX18" s="347" t="s">
        <v>19</v>
      </c>
      <c r="DY18" s="348">
        <f>EF17/EE17</f>
        <v>0.70465418088754939</v>
      </c>
      <c r="DZ18" s="349"/>
      <c r="EA18" s="350"/>
      <c r="EB18" s="347"/>
      <c r="EC18" s="349">
        <f>EG17/EE17</f>
        <v>8.1383452736548637E-2</v>
      </c>
      <c r="ED18" s="347"/>
      <c r="EE18" s="351"/>
      <c r="EF18" s="347"/>
      <c r="EG18" s="347"/>
      <c r="EH18" s="352"/>
      <c r="EI18" s="349"/>
      <c r="EJ18" s="347"/>
      <c r="EK18" s="347"/>
      <c r="EL18" s="347"/>
      <c r="EM18" s="347"/>
      <c r="EO18" s="347" t="s">
        <v>19</v>
      </c>
      <c r="EP18" s="348">
        <f>EW17/EV17</f>
        <v>0.7046541808875495</v>
      </c>
      <c r="EQ18" s="349"/>
      <c r="ER18" s="350"/>
      <c r="ES18" s="347"/>
      <c r="ET18" s="349">
        <f>EX17/EV17</f>
        <v>8.1383452736549067E-2</v>
      </c>
      <c r="EU18" s="347"/>
      <c r="EV18" s="351"/>
      <c r="EW18" s="347"/>
      <c r="EX18" s="347"/>
      <c r="EY18" s="352"/>
      <c r="EZ18" s="349"/>
      <c r="FA18" s="347"/>
      <c r="FB18" s="347"/>
      <c r="FC18" s="347"/>
      <c r="FD18" s="347"/>
      <c r="FF18" s="347" t="s">
        <v>19</v>
      </c>
      <c r="FG18" s="348">
        <f>FN17/FM17</f>
        <v>0.70465418088754961</v>
      </c>
      <c r="FH18" s="349"/>
      <c r="FI18" s="350"/>
      <c r="FJ18" s="347"/>
      <c r="FK18" s="349">
        <f>FO17/FM17</f>
        <v>8.1383452736549303E-2</v>
      </c>
      <c r="FL18" s="347"/>
      <c r="FM18" s="351"/>
      <c r="FN18" s="347"/>
      <c r="FO18" s="347"/>
      <c r="FP18" s="352"/>
      <c r="FQ18" s="349"/>
      <c r="FR18" s="347"/>
      <c r="FS18" s="347"/>
      <c r="FT18" s="347"/>
      <c r="FU18" s="347"/>
      <c r="FW18" s="347" t="s">
        <v>19</v>
      </c>
      <c r="FX18" s="348">
        <f>GE17/GD17</f>
        <v>0.70465418088754961</v>
      </c>
      <c r="FY18" s="349"/>
      <c r="FZ18" s="350"/>
      <c r="GA18" s="347"/>
      <c r="GB18" s="349">
        <f>GF17/GD17</f>
        <v>8.1383452736549122E-2</v>
      </c>
      <c r="GC18" s="347"/>
      <c r="GD18" s="351"/>
      <c r="GE18" s="347"/>
      <c r="GF18" s="347"/>
      <c r="GG18" s="352"/>
      <c r="GH18" s="349"/>
      <c r="GI18" s="347"/>
      <c r="GJ18" s="347"/>
      <c r="GK18" s="347"/>
      <c r="GL18" s="347"/>
      <c r="GN18" s="347" t="s">
        <v>19</v>
      </c>
      <c r="GO18" s="348">
        <f>GV17/GU17</f>
        <v>0.70465418088754961</v>
      </c>
      <c r="GP18" s="349"/>
      <c r="GQ18" s="350"/>
      <c r="GR18" s="347"/>
      <c r="GS18" s="349">
        <f>GW17/GU17</f>
        <v>8.1383452736549303E-2</v>
      </c>
      <c r="GT18" s="347"/>
      <c r="GU18" s="351"/>
      <c r="GV18" s="347"/>
      <c r="GW18" s="347"/>
      <c r="GX18" s="352"/>
      <c r="GY18" s="349"/>
      <c r="GZ18" s="347"/>
      <c r="HA18" s="347"/>
      <c r="HB18" s="347"/>
      <c r="HC18" s="347"/>
      <c r="HE18" s="347" t="s">
        <v>19</v>
      </c>
      <c r="HF18" s="348">
        <f>HM17/HL17</f>
        <v>0.70465418088754961</v>
      </c>
      <c r="HG18" s="349"/>
      <c r="HH18" s="350"/>
      <c r="HI18" s="347"/>
      <c r="HJ18" s="349">
        <f>HN17/HL17</f>
        <v>8.1383452736549122E-2</v>
      </c>
      <c r="HK18" s="347"/>
      <c r="HL18" s="351"/>
      <c r="HM18" s="347"/>
      <c r="HN18" s="347"/>
      <c r="HO18" s="352"/>
      <c r="HP18" s="349"/>
      <c r="HQ18" s="347"/>
      <c r="HR18" s="347"/>
      <c r="HS18" s="347"/>
      <c r="HT18" s="347"/>
      <c r="HV18" s="347" t="s">
        <v>19</v>
      </c>
      <c r="HW18" s="348">
        <f>ID17/IC17</f>
        <v>0.70465418088754961</v>
      </c>
      <c r="HX18" s="349"/>
      <c r="HY18" s="350"/>
      <c r="HZ18" s="347"/>
      <c r="IA18" s="349">
        <f>IE17/IC17</f>
        <v>8.1383452736549303E-2</v>
      </c>
      <c r="IB18" s="347"/>
      <c r="IC18" s="351"/>
      <c r="ID18" s="347"/>
      <c r="IE18" s="347"/>
      <c r="IF18" s="352"/>
      <c r="IG18" s="349"/>
      <c r="IH18" s="347"/>
      <c r="II18" s="347"/>
      <c r="IJ18" s="347"/>
      <c r="IK18" s="347"/>
      <c r="IM18" s="347" t="s">
        <v>19</v>
      </c>
      <c r="IN18" s="348">
        <f>IU17/IT17</f>
        <v>0.70465418088754961</v>
      </c>
      <c r="IO18" s="349"/>
      <c r="IP18" s="350"/>
      <c r="IQ18" s="347"/>
      <c r="IR18" s="349">
        <f>IV17/IT17</f>
        <v>8.1383452736549122E-2</v>
      </c>
      <c r="IS18" s="347"/>
      <c r="IT18" s="351"/>
      <c r="IU18" s="347"/>
      <c r="IV18" s="347"/>
      <c r="IW18" s="352"/>
      <c r="IX18" s="349"/>
      <c r="IY18" s="347"/>
      <c r="IZ18" s="347"/>
      <c r="JA18" s="347"/>
      <c r="JB18" s="347"/>
      <c r="JD18" s="347" t="s">
        <v>19</v>
      </c>
      <c r="JE18" s="348">
        <f>JL17/JK17</f>
        <v>0.70465418088754961</v>
      </c>
      <c r="JF18" s="349"/>
      <c r="JG18" s="350"/>
      <c r="JH18" s="347"/>
      <c r="JI18" s="349">
        <f>JM17/JK17</f>
        <v>8.1383452736549303E-2</v>
      </c>
      <c r="JJ18" s="347"/>
      <c r="JK18" s="351"/>
      <c r="JL18" s="347"/>
      <c r="JM18" s="347"/>
      <c r="JN18" s="352"/>
      <c r="JO18" s="349"/>
      <c r="JP18" s="347"/>
      <c r="JQ18" s="347"/>
      <c r="JR18" s="347"/>
      <c r="JS18" s="347"/>
      <c r="JU18" s="347" t="s">
        <v>19</v>
      </c>
      <c r="JV18" s="348">
        <f>KC17/KB17</f>
        <v>0.70465418088754961</v>
      </c>
      <c r="JW18" s="349"/>
      <c r="JX18" s="350"/>
      <c r="JY18" s="347"/>
      <c r="JZ18" s="349">
        <f>KD17/KB17</f>
        <v>8.1383452736549122E-2</v>
      </c>
      <c r="KA18" s="347"/>
      <c r="KB18" s="351"/>
      <c r="KC18" s="347"/>
      <c r="KD18" s="347"/>
      <c r="KE18" s="352"/>
      <c r="KF18" s="349"/>
      <c r="KG18" s="347"/>
      <c r="KH18" s="347"/>
      <c r="KI18" s="347"/>
      <c r="KJ18" s="347"/>
      <c r="KL18" s="347" t="s">
        <v>19</v>
      </c>
      <c r="KM18" s="348">
        <f>KT17/KS17</f>
        <v>0.70465418088754961</v>
      </c>
      <c r="KN18" s="349"/>
      <c r="KO18" s="350"/>
      <c r="KP18" s="347"/>
      <c r="KQ18" s="349">
        <f>KU17/KS17</f>
        <v>8.1383452736549303E-2</v>
      </c>
      <c r="KR18" s="347"/>
      <c r="KS18" s="351"/>
      <c r="KT18" s="347"/>
      <c r="KU18" s="347"/>
      <c r="KV18" s="352"/>
      <c r="KW18" s="349"/>
      <c r="KX18" s="347"/>
      <c r="KY18" s="347"/>
      <c r="KZ18" s="347"/>
      <c r="LA18" s="347"/>
      <c r="LC18" s="347" t="s">
        <v>19</v>
      </c>
      <c r="LD18" s="348">
        <f>LK17/LJ17</f>
        <v>0.70465418088754961</v>
      </c>
      <c r="LE18" s="349"/>
      <c r="LF18" s="350"/>
      <c r="LG18" s="347"/>
      <c r="LH18" s="349">
        <f>LL17/LJ17</f>
        <v>8.1383452736549122E-2</v>
      </c>
      <c r="LI18" s="347"/>
      <c r="LJ18" s="351"/>
      <c r="LK18" s="347"/>
      <c r="LL18" s="347"/>
      <c r="LM18" s="352"/>
      <c r="LN18" s="349"/>
      <c r="LO18" s="347"/>
      <c r="LP18" s="347"/>
      <c r="LQ18" s="347"/>
      <c r="LR18" s="347"/>
      <c r="LT18" s="347" t="s">
        <v>19</v>
      </c>
      <c r="LU18" s="348">
        <f>MB17/MA17</f>
        <v>0.70465418088754961</v>
      </c>
      <c r="LV18" s="349"/>
      <c r="LW18" s="350"/>
      <c r="LX18" s="347"/>
      <c r="LY18" s="349">
        <f>MC17/MA17</f>
        <v>8.1383452736549303E-2</v>
      </c>
      <c r="LZ18" s="347"/>
      <c r="MA18" s="351"/>
      <c r="MB18" s="347"/>
      <c r="MC18" s="347"/>
      <c r="MD18" s="352"/>
      <c r="ME18" s="349"/>
      <c r="MF18" s="347"/>
      <c r="MG18" s="347"/>
      <c r="MH18" s="347"/>
      <c r="MI18" s="347"/>
    </row>
    <row r="19" spans="1:348" ht="14.1" customHeight="1" outlineLevel="1" x14ac:dyDescent="0.2">
      <c r="A19" s="14"/>
      <c r="B19" s="81" t="s">
        <v>21</v>
      </c>
      <c r="C19" s="3"/>
      <c r="D19" s="3"/>
      <c r="E19" s="82"/>
      <c r="I19" s="81" t="s">
        <v>83</v>
      </c>
      <c r="K19" s="34"/>
      <c r="L19" s="37"/>
      <c r="M19" s="14"/>
      <c r="N19" s="17"/>
      <c r="O19" s="14"/>
      <c r="P19" s="16"/>
      <c r="Q19" s="14"/>
      <c r="R19" s="14"/>
      <c r="S19" s="21"/>
      <c r="T19" s="14"/>
      <c r="U19" s="14"/>
      <c r="V19" s="14"/>
      <c r="W19" s="14"/>
      <c r="X19" s="14"/>
      <c r="Y19" s="14"/>
      <c r="Z19" s="313" t="s">
        <v>83</v>
      </c>
      <c r="AA19" s="261"/>
      <c r="AB19" s="271"/>
      <c r="AC19" s="264"/>
      <c r="AD19" s="272"/>
      <c r="AE19" s="273"/>
      <c r="AF19" s="272"/>
      <c r="AG19" s="262"/>
      <c r="AH19" s="272"/>
      <c r="AI19" s="272"/>
      <c r="AJ19" s="265"/>
      <c r="AK19" s="272"/>
      <c r="AL19" s="272"/>
      <c r="AM19" s="272"/>
      <c r="AN19" s="272"/>
      <c r="AO19" s="272"/>
      <c r="AP19" s="21"/>
      <c r="AQ19" s="313" t="s">
        <v>83</v>
      </c>
      <c r="AR19" s="261"/>
      <c r="AS19" s="271"/>
      <c r="AT19" s="264"/>
      <c r="AU19" s="272"/>
      <c r="AV19" s="273"/>
      <c r="AW19" s="272"/>
      <c r="AX19" s="262"/>
      <c r="AY19" s="272"/>
      <c r="AZ19" s="272"/>
      <c r="BA19" s="265"/>
      <c r="BB19" s="272"/>
      <c r="BC19" s="272"/>
      <c r="BD19" s="272"/>
      <c r="BE19" s="272"/>
      <c r="BF19" s="272"/>
      <c r="BH19" s="313" t="s">
        <v>83</v>
      </c>
      <c r="BI19" s="261"/>
      <c r="BJ19" s="271"/>
      <c r="BK19" s="264"/>
      <c r="BL19" s="272"/>
      <c r="BM19" s="273"/>
      <c r="BN19" s="272"/>
      <c r="BO19" s="262"/>
      <c r="BP19" s="272"/>
      <c r="BQ19" s="272"/>
      <c r="BR19" s="265"/>
      <c r="BS19" s="272"/>
      <c r="BT19" s="272"/>
      <c r="BU19" s="272"/>
      <c r="BV19" s="272"/>
      <c r="BW19" s="272"/>
      <c r="BY19" s="313" t="s">
        <v>83</v>
      </c>
      <c r="BZ19" s="261"/>
      <c r="CA19" s="271"/>
      <c r="CB19" s="264"/>
      <c r="CC19" s="272"/>
      <c r="CD19" s="273"/>
      <c r="CE19" s="272"/>
      <c r="CF19" s="262"/>
      <c r="CG19" s="272"/>
      <c r="CH19" s="272"/>
      <c r="CI19" s="265"/>
      <c r="CJ19" s="272"/>
      <c r="CK19" s="272"/>
      <c r="CL19" s="272"/>
      <c r="CM19" s="272"/>
      <c r="CN19" s="272"/>
      <c r="CP19" s="313" t="s">
        <v>83</v>
      </c>
      <c r="CQ19" s="261"/>
      <c r="CR19" s="271"/>
      <c r="CS19" s="264"/>
      <c r="CT19" s="272"/>
      <c r="CU19" s="273"/>
      <c r="CV19" s="272"/>
      <c r="CW19" s="262"/>
      <c r="CX19" s="272"/>
      <c r="CY19" s="272"/>
      <c r="CZ19" s="265"/>
      <c r="DA19" s="272"/>
      <c r="DB19" s="272"/>
      <c r="DC19" s="272"/>
      <c r="DD19" s="272"/>
      <c r="DE19" s="272"/>
      <c r="DG19" s="313" t="s">
        <v>83</v>
      </c>
      <c r="DH19" s="261"/>
      <c r="DI19" s="271"/>
      <c r="DJ19" s="264"/>
      <c r="DK19" s="272"/>
      <c r="DL19" s="273"/>
      <c r="DM19" s="272"/>
      <c r="DN19" s="262"/>
      <c r="DO19" s="272"/>
      <c r="DP19" s="272"/>
      <c r="DQ19" s="265"/>
      <c r="DR19" s="272"/>
      <c r="DS19" s="272"/>
      <c r="DT19" s="272"/>
      <c r="DU19" s="272"/>
      <c r="DV19" s="272"/>
      <c r="DX19" s="313" t="s">
        <v>83</v>
      </c>
      <c r="DY19" s="261"/>
      <c r="DZ19" s="271"/>
      <c r="EA19" s="264"/>
      <c r="EB19" s="272"/>
      <c r="EC19" s="273"/>
      <c r="ED19" s="272"/>
      <c r="EE19" s="262"/>
      <c r="EF19" s="272"/>
      <c r="EG19" s="272"/>
      <c r="EH19" s="265"/>
      <c r="EI19" s="272"/>
      <c r="EJ19" s="272"/>
      <c r="EK19" s="272"/>
      <c r="EL19" s="272"/>
      <c r="EM19" s="272"/>
      <c r="EO19" s="313" t="s">
        <v>83</v>
      </c>
      <c r="EP19" s="261"/>
      <c r="EQ19" s="271"/>
      <c r="ER19" s="264"/>
      <c r="ES19" s="272"/>
      <c r="ET19" s="273"/>
      <c r="EU19" s="272"/>
      <c r="EV19" s="262"/>
      <c r="EW19" s="272"/>
      <c r="EX19" s="272"/>
      <c r="EY19" s="265"/>
      <c r="EZ19" s="272"/>
      <c r="FA19" s="272"/>
      <c r="FB19" s="272"/>
      <c r="FC19" s="272"/>
      <c r="FD19" s="272"/>
      <c r="FF19" s="313" t="s">
        <v>83</v>
      </c>
      <c r="FG19" s="261"/>
      <c r="FH19" s="271"/>
      <c r="FI19" s="264"/>
      <c r="FJ19" s="272"/>
      <c r="FK19" s="273"/>
      <c r="FL19" s="272"/>
      <c r="FM19" s="262"/>
      <c r="FN19" s="272"/>
      <c r="FO19" s="272"/>
      <c r="FP19" s="265"/>
      <c r="FQ19" s="272"/>
      <c r="FR19" s="272"/>
      <c r="FS19" s="272"/>
      <c r="FT19" s="272"/>
      <c r="FU19" s="272"/>
      <c r="FW19" s="313" t="s">
        <v>83</v>
      </c>
      <c r="FX19" s="261"/>
      <c r="FY19" s="271"/>
      <c r="FZ19" s="264"/>
      <c r="GA19" s="272"/>
      <c r="GB19" s="273"/>
      <c r="GC19" s="272"/>
      <c r="GD19" s="262"/>
      <c r="GE19" s="272"/>
      <c r="GF19" s="272"/>
      <c r="GG19" s="265"/>
      <c r="GH19" s="272"/>
      <c r="GI19" s="272"/>
      <c r="GJ19" s="272"/>
      <c r="GK19" s="272"/>
      <c r="GL19" s="272"/>
      <c r="GN19" s="313" t="s">
        <v>83</v>
      </c>
      <c r="GO19" s="261"/>
      <c r="GP19" s="271"/>
      <c r="GQ19" s="264"/>
      <c r="GR19" s="272"/>
      <c r="GS19" s="273"/>
      <c r="GT19" s="272"/>
      <c r="GU19" s="262"/>
      <c r="GV19" s="272"/>
      <c r="GW19" s="272"/>
      <c r="GX19" s="265"/>
      <c r="GY19" s="272"/>
      <c r="GZ19" s="272"/>
      <c r="HA19" s="272"/>
      <c r="HB19" s="272"/>
      <c r="HC19" s="272"/>
      <c r="HE19" s="313" t="s">
        <v>83</v>
      </c>
      <c r="HF19" s="261"/>
      <c r="HG19" s="271"/>
      <c r="HH19" s="264"/>
      <c r="HI19" s="272"/>
      <c r="HJ19" s="273"/>
      <c r="HK19" s="272"/>
      <c r="HL19" s="262"/>
      <c r="HM19" s="272"/>
      <c r="HN19" s="272"/>
      <c r="HO19" s="265"/>
      <c r="HP19" s="272"/>
      <c r="HQ19" s="272"/>
      <c r="HR19" s="272"/>
      <c r="HS19" s="272"/>
      <c r="HT19" s="272"/>
      <c r="HV19" s="313" t="s">
        <v>83</v>
      </c>
      <c r="HW19" s="261"/>
      <c r="HX19" s="271"/>
      <c r="HY19" s="264"/>
      <c r="HZ19" s="272"/>
      <c r="IA19" s="273"/>
      <c r="IB19" s="272"/>
      <c r="IC19" s="262"/>
      <c r="ID19" s="272"/>
      <c r="IE19" s="272"/>
      <c r="IF19" s="265"/>
      <c r="IG19" s="272"/>
      <c r="IH19" s="272"/>
      <c r="II19" s="272"/>
      <c r="IJ19" s="272"/>
      <c r="IK19" s="272"/>
      <c r="IM19" s="313" t="s">
        <v>83</v>
      </c>
      <c r="IN19" s="261"/>
      <c r="IO19" s="271"/>
      <c r="IP19" s="264"/>
      <c r="IQ19" s="272"/>
      <c r="IR19" s="273"/>
      <c r="IS19" s="272"/>
      <c r="IT19" s="262"/>
      <c r="IU19" s="272"/>
      <c r="IV19" s="272"/>
      <c r="IW19" s="265"/>
      <c r="IX19" s="272"/>
      <c r="IY19" s="272"/>
      <c r="IZ19" s="272"/>
      <c r="JA19" s="272"/>
      <c r="JB19" s="272"/>
      <c r="JD19" s="313" t="s">
        <v>83</v>
      </c>
      <c r="JE19" s="261"/>
      <c r="JF19" s="271"/>
      <c r="JG19" s="264"/>
      <c r="JH19" s="272"/>
      <c r="JI19" s="273"/>
      <c r="JJ19" s="272"/>
      <c r="JK19" s="262"/>
      <c r="JL19" s="272"/>
      <c r="JM19" s="272"/>
      <c r="JN19" s="265"/>
      <c r="JO19" s="272"/>
      <c r="JP19" s="272"/>
      <c r="JQ19" s="272"/>
      <c r="JR19" s="272"/>
      <c r="JS19" s="272"/>
      <c r="JU19" s="313" t="s">
        <v>83</v>
      </c>
      <c r="JV19" s="261"/>
      <c r="JW19" s="271"/>
      <c r="JX19" s="264"/>
      <c r="JY19" s="272"/>
      <c r="JZ19" s="273"/>
      <c r="KA19" s="272"/>
      <c r="KB19" s="262"/>
      <c r="KC19" s="272"/>
      <c r="KD19" s="272"/>
      <c r="KE19" s="265"/>
      <c r="KF19" s="272"/>
      <c r="KG19" s="272"/>
      <c r="KH19" s="272"/>
      <c r="KI19" s="272"/>
      <c r="KJ19" s="272"/>
      <c r="KL19" s="313" t="s">
        <v>83</v>
      </c>
      <c r="KM19" s="261"/>
      <c r="KN19" s="271"/>
      <c r="KO19" s="264"/>
      <c r="KP19" s="272"/>
      <c r="KQ19" s="273"/>
      <c r="KR19" s="272"/>
      <c r="KS19" s="262"/>
      <c r="KT19" s="272"/>
      <c r="KU19" s="272"/>
      <c r="KV19" s="265"/>
      <c r="KW19" s="272"/>
      <c r="KX19" s="272"/>
      <c r="KY19" s="272"/>
      <c r="KZ19" s="272"/>
      <c r="LA19" s="272"/>
      <c r="LC19" s="313" t="s">
        <v>83</v>
      </c>
      <c r="LD19" s="261"/>
      <c r="LE19" s="271"/>
      <c r="LF19" s="264"/>
      <c r="LG19" s="272"/>
      <c r="LH19" s="273"/>
      <c r="LI19" s="272"/>
      <c r="LJ19" s="262"/>
      <c r="LK19" s="272"/>
      <c r="LL19" s="272"/>
      <c r="LM19" s="265"/>
      <c r="LN19" s="272"/>
      <c r="LO19" s="272"/>
      <c r="LP19" s="272"/>
      <c r="LQ19" s="272"/>
      <c r="LR19" s="272"/>
      <c r="LT19" s="313" t="s">
        <v>83</v>
      </c>
      <c r="LU19" s="261"/>
      <c r="LV19" s="271"/>
      <c r="LW19" s="264"/>
      <c r="LX19" s="272"/>
      <c r="LY19" s="273"/>
      <c r="LZ19" s="272"/>
      <c r="MA19" s="262"/>
      <c r="MB19" s="272"/>
      <c r="MC19" s="272"/>
      <c r="MD19" s="265"/>
      <c r="ME19" s="272"/>
      <c r="MF19" s="272"/>
      <c r="MG19" s="272"/>
      <c r="MH19" s="272"/>
      <c r="MI19" s="272"/>
    </row>
    <row r="20" spans="1:348" ht="14.1" customHeight="1" outlineLevel="1" x14ac:dyDescent="0.15">
      <c r="A20" s="14"/>
      <c r="B20" s="90" t="s">
        <v>51</v>
      </c>
      <c r="C20" s="90" t="s">
        <v>52</v>
      </c>
      <c r="D20" s="90" t="s">
        <v>53</v>
      </c>
      <c r="E20" s="121" t="s">
        <v>50</v>
      </c>
      <c r="F20" s="76" t="s">
        <v>54</v>
      </c>
      <c r="G20" s="125" t="s">
        <v>55</v>
      </c>
      <c r="H20" s="16"/>
      <c r="I20" s="76" t="s">
        <v>2</v>
      </c>
      <c r="J20" s="76" t="s">
        <v>3</v>
      </c>
      <c r="K20" s="126" t="s">
        <v>43</v>
      </c>
      <c r="L20" s="126" t="s">
        <v>44</v>
      </c>
      <c r="M20" s="76" t="s">
        <v>40</v>
      </c>
      <c r="N20" s="76" t="s">
        <v>41</v>
      </c>
      <c r="O20" s="76" t="s">
        <v>18</v>
      </c>
      <c r="P20" s="122" t="s">
        <v>42</v>
      </c>
      <c r="Q20" s="123" t="s">
        <v>16</v>
      </c>
      <c r="R20" s="124" t="s">
        <v>6</v>
      </c>
      <c r="S20" s="17"/>
      <c r="T20" s="386" t="s">
        <v>126</v>
      </c>
      <c r="U20" s="385"/>
      <c r="V20" s="385"/>
      <c r="W20" s="385"/>
      <c r="X20" s="385"/>
      <c r="Y20" s="34"/>
      <c r="Z20" s="311" t="s">
        <v>2</v>
      </c>
      <c r="AA20" s="311" t="s">
        <v>3</v>
      </c>
      <c r="AB20" s="339" t="s">
        <v>43</v>
      </c>
      <c r="AC20" s="339" t="s">
        <v>44</v>
      </c>
      <c r="AD20" s="311" t="s">
        <v>40</v>
      </c>
      <c r="AE20" s="311" t="s">
        <v>41</v>
      </c>
      <c r="AF20" s="311" t="s">
        <v>18</v>
      </c>
      <c r="AG20" s="336" t="s">
        <v>42</v>
      </c>
      <c r="AH20" s="337" t="s">
        <v>16</v>
      </c>
      <c r="AI20" s="338" t="s">
        <v>6</v>
      </c>
      <c r="AJ20" s="273"/>
      <c r="AK20" s="386" t="s">
        <v>126</v>
      </c>
      <c r="AL20" s="385"/>
      <c r="AM20" s="385"/>
      <c r="AN20" s="385"/>
      <c r="AO20" s="385"/>
      <c r="AP20" s="34"/>
      <c r="AQ20" s="311" t="s">
        <v>2</v>
      </c>
      <c r="AR20" s="311" t="s">
        <v>3</v>
      </c>
      <c r="AS20" s="339" t="s">
        <v>43</v>
      </c>
      <c r="AT20" s="339" t="s">
        <v>44</v>
      </c>
      <c r="AU20" s="311" t="s">
        <v>40</v>
      </c>
      <c r="AV20" s="311" t="s">
        <v>41</v>
      </c>
      <c r="AW20" s="311" t="s">
        <v>18</v>
      </c>
      <c r="AX20" s="336" t="s">
        <v>42</v>
      </c>
      <c r="AY20" s="337" t="s">
        <v>16</v>
      </c>
      <c r="AZ20" s="338" t="s">
        <v>6</v>
      </c>
      <c r="BA20" s="273"/>
      <c r="BB20" s="386" t="s">
        <v>126</v>
      </c>
      <c r="BC20" s="385"/>
      <c r="BD20" s="385"/>
      <c r="BE20" s="385"/>
      <c r="BF20" s="385"/>
      <c r="BH20" s="311" t="s">
        <v>2</v>
      </c>
      <c r="BI20" s="311" t="s">
        <v>3</v>
      </c>
      <c r="BJ20" s="339" t="s">
        <v>43</v>
      </c>
      <c r="BK20" s="339" t="s">
        <v>44</v>
      </c>
      <c r="BL20" s="311" t="s">
        <v>40</v>
      </c>
      <c r="BM20" s="311" t="s">
        <v>41</v>
      </c>
      <c r="BN20" s="311" t="s">
        <v>18</v>
      </c>
      <c r="BO20" s="336" t="s">
        <v>42</v>
      </c>
      <c r="BP20" s="337" t="s">
        <v>16</v>
      </c>
      <c r="BQ20" s="338" t="s">
        <v>6</v>
      </c>
      <c r="BR20" s="273"/>
      <c r="BS20" s="386" t="s">
        <v>126</v>
      </c>
      <c r="BT20" s="385"/>
      <c r="BU20" s="385"/>
      <c r="BV20" s="385"/>
      <c r="BW20" s="385"/>
      <c r="BY20" s="311" t="s">
        <v>2</v>
      </c>
      <c r="BZ20" s="311" t="s">
        <v>3</v>
      </c>
      <c r="CA20" s="339" t="s">
        <v>43</v>
      </c>
      <c r="CB20" s="339" t="s">
        <v>44</v>
      </c>
      <c r="CC20" s="311" t="s">
        <v>40</v>
      </c>
      <c r="CD20" s="311" t="s">
        <v>41</v>
      </c>
      <c r="CE20" s="311" t="s">
        <v>18</v>
      </c>
      <c r="CF20" s="336" t="s">
        <v>42</v>
      </c>
      <c r="CG20" s="337" t="s">
        <v>16</v>
      </c>
      <c r="CH20" s="338" t="s">
        <v>6</v>
      </c>
      <c r="CI20" s="273"/>
      <c r="CJ20" s="386" t="s">
        <v>126</v>
      </c>
      <c r="CK20" s="385"/>
      <c r="CL20" s="385"/>
      <c r="CM20" s="385"/>
      <c r="CN20" s="385"/>
      <c r="CP20" s="311" t="s">
        <v>2</v>
      </c>
      <c r="CQ20" s="311" t="s">
        <v>3</v>
      </c>
      <c r="CR20" s="339" t="s">
        <v>43</v>
      </c>
      <c r="CS20" s="339" t="s">
        <v>44</v>
      </c>
      <c r="CT20" s="311" t="s">
        <v>40</v>
      </c>
      <c r="CU20" s="311" t="s">
        <v>41</v>
      </c>
      <c r="CV20" s="311" t="s">
        <v>18</v>
      </c>
      <c r="CW20" s="336" t="s">
        <v>42</v>
      </c>
      <c r="CX20" s="337" t="s">
        <v>16</v>
      </c>
      <c r="CY20" s="338" t="s">
        <v>6</v>
      </c>
      <c r="CZ20" s="273"/>
      <c r="DA20" s="386" t="s">
        <v>126</v>
      </c>
      <c r="DB20" s="385"/>
      <c r="DC20" s="385"/>
      <c r="DD20" s="385"/>
      <c r="DE20" s="385"/>
      <c r="DG20" s="311" t="s">
        <v>2</v>
      </c>
      <c r="DH20" s="311" t="s">
        <v>3</v>
      </c>
      <c r="DI20" s="339" t="s">
        <v>43</v>
      </c>
      <c r="DJ20" s="339" t="s">
        <v>44</v>
      </c>
      <c r="DK20" s="311" t="s">
        <v>40</v>
      </c>
      <c r="DL20" s="311" t="s">
        <v>41</v>
      </c>
      <c r="DM20" s="311" t="s">
        <v>18</v>
      </c>
      <c r="DN20" s="336" t="s">
        <v>42</v>
      </c>
      <c r="DO20" s="337" t="s">
        <v>16</v>
      </c>
      <c r="DP20" s="338" t="s">
        <v>6</v>
      </c>
      <c r="DQ20" s="273"/>
      <c r="DR20" s="386" t="s">
        <v>126</v>
      </c>
      <c r="DS20" s="385"/>
      <c r="DT20" s="385"/>
      <c r="DU20" s="385"/>
      <c r="DV20" s="385"/>
      <c r="DX20" s="311" t="s">
        <v>2</v>
      </c>
      <c r="DY20" s="311" t="s">
        <v>3</v>
      </c>
      <c r="DZ20" s="339" t="s">
        <v>43</v>
      </c>
      <c r="EA20" s="339" t="s">
        <v>44</v>
      </c>
      <c r="EB20" s="311" t="s">
        <v>40</v>
      </c>
      <c r="EC20" s="311" t="s">
        <v>41</v>
      </c>
      <c r="ED20" s="311" t="s">
        <v>18</v>
      </c>
      <c r="EE20" s="336" t="s">
        <v>42</v>
      </c>
      <c r="EF20" s="337" t="s">
        <v>16</v>
      </c>
      <c r="EG20" s="338" t="s">
        <v>6</v>
      </c>
      <c r="EH20" s="273"/>
      <c r="EI20" s="386" t="s">
        <v>126</v>
      </c>
      <c r="EJ20" s="385"/>
      <c r="EK20" s="385"/>
      <c r="EL20" s="385"/>
      <c r="EM20" s="385"/>
      <c r="EO20" s="311" t="s">
        <v>2</v>
      </c>
      <c r="EP20" s="311" t="s">
        <v>3</v>
      </c>
      <c r="EQ20" s="339" t="s">
        <v>43</v>
      </c>
      <c r="ER20" s="339" t="s">
        <v>44</v>
      </c>
      <c r="ES20" s="311" t="s">
        <v>40</v>
      </c>
      <c r="ET20" s="311" t="s">
        <v>41</v>
      </c>
      <c r="EU20" s="311" t="s">
        <v>18</v>
      </c>
      <c r="EV20" s="336" t="s">
        <v>42</v>
      </c>
      <c r="EW20" s="337" t="s">
        <v>16</v>
      </c>
      <c r="EX20" s="338" t="s">
        <v>6</v>
      </c>
      <c r="EY20" s="273"/>
      <c r="EZ20" s="386" t="s">
        <v>126</v>
      </c>
      <c r="FA20" s="385"/>
      <c r="FB20" s="385"/>
      <c r="FC20" s="385"/>
      <c r="FD20" s="385"/>
      <c r="FF20" s="311" t="s">
        <v>2</v>
      </c>
      <c r="FG20" s="311" t="s">
        <v>3</v>
      </c>
      <c r="FH20" s="339" t="s">
        <v>43</v>
      </c>
      <c r="FI20" s="339" t="s">
        <v>44</v>
      </c>
      <c r="FJ20" s="311" t="s">
        <v>40</v>
      </c>
      <c r="FK20" s="311" t="s">
        <v>41</v>
      </c>
      <c r="FL20" s="311" t="s">
        <v>18</v>
      </c>
      <c r="FM20" s="336" t="s">
        <v>42</v>
      </c>
      <c r="FN20" s="337" t="s">
        <v>16</v>
      </c>
      <c r="FO20" s="338" t="s">
        <v>6</v>
      </c>
      <c r="FP20" s="273"/>
      <c r="FQ20" s="386" t="s">
        <v>126</v>
      </c>
      <c r="FR20" s="385"/>
      <c r="FS20" s="385"/>
      <c r="FT20" s="385"/>
      <c r="FU20" s="385"/>
      <c r="FW20" s="311" t="s">
        <v>2</v>
      </c>
      <c r="FX20" s="311" t="s">
        <v>3</v>
      </c>
      <c r="FY20" s="339" t="s">
        <v>43</v>
      </c>
      <c r="FZ20" s="339" t="s">
        <v>44</v>
      </c>
      <c r="GA20" s="311" t="s">
        <v>40</v>
      </c>
      <c r="GB20" s="311" t="s">
        <v>41</v>
      </c>
      <c r="GC20" s="311" t="s">
        <v>18</v>
      </c>
      <c r="GD20" s="336" t="s">
        <v>42</v>
      </c>
      <c r="GE20" s="337" t="s">
        <v>16</v>
      </c>
      <c r="GF20" s="338" t="s">
        <v>6</v>
      </c>
      <c r="GG20" s="273"/>
      <c r="GH20" s="386" t="s">
        <v>126</v>
      </c>
      <c r="GI20" s="385"/>
      <c r="GJ20" s="385"/>
      <c r="GK20" s="385"/>
      <c r="GL20" s="385"/>
      <c r="GN20" s="311" t="s">
        <v>2</v>
      </c>
      <c r="GO20" s="311" t="s">
        <v>3</v>
      </c>
      <c r="GP20" s="339" t="s">
        <v>43</v>
      </c>
      <c r="GQ20" s="339" t="s">
        <v>44</v>
      </c>
      <c r="GR20" s="311" t="s">
        <v>40</v>
      </c>
      <c r="GS20" s="311" t="s">
        <v>41</v>
      </c>
      <c r="GT20" s="311" t="s">
        <v>18</v>
      </c>
      <c r="GU20" s="336" t="s">
        <v>42</v>
      </c>
      <c r="GV20" s="337" t="s">
        <v>16</v>
      </c>
      <c r="GW20" s="338" t="s">
        <v>6</v>
      </c>
      <c r="GX20" s="273"/>
      <c r="GY20" s="386" t="s">
        <v>126</v>
      </c>
      <c r="GZ20" s="385"/>
      <c r="HA20" s="385"/>
      <c r="HB20" s="385"/>
      <c r="HC20" s="385"/>
      <c r="HE20" s="311" t="s">
        <v>2</v>
      </c>
      <c r="HF20" s="311" t="s">
        <v>3</v>
      </c>
      <c r="HG20" s="339" t="s">
        <v>43</v>
      </c>
      <c r="HH20" s="339" t="s">
        <v>44</v>
      </c>
      <c r="HI20" s="311" t="s">
        <v>40</v>
      </c>
      <c r="HJ20" s="311" t="s">
        <v>41</v>
      </c>
      <c r="HK20" s="311" t="s">
        <v>18</v>
      </c>
      <c r="HL20" s="336" t="s">
        <v>42</v>
      </c>
      <c r="HM20" s="337" t="s">
        <v>16</v>
      </c>
      <c r="HN20" s="338" t="s">
        <v>6</v>
      </c>
      <c r="HO20" s="273"/>
      <c r="HP20" s="386" t="s">
        <v>126</v>
      </c>
      <c r="HQ20" s="385"/>
      <c r="HR20" s="385"/>
      <c r="HS20" s="385"/>
      <c r="HT20" s="385"/>
      <c r="HV20" s="311" t="s">
        <v>2</v>
      </c>
      <c r="HW20" s="311" t="s">
        <v>3</v>
      </c>
      <c r="HX20" s="339" t="s">
        <v>43</v>
      </c>
      <c r="HY20" s="339" t="s">
        <v>44</v>
      </c>
      <c r="HZ20" s="311" t="s">
        <v>40</v>
      </c>
      <c r="IA20" s="311" t="s">
        <v>41</v>
      </c>
      <c r="IB20" s="311" t="s">
        <v>18</v>
      </c>
      <c r="IC20" s="336" t="s">
        <v>42</v>
      </c>
      <c r="ID20" s="337" t="s">
        <v>16</v>
      </c>
      <c r="IE20" s="338" t="s">
        <v>6</v>
      </c>
      <c r="IF20" s="273"/>
      <c r="IG20" s="386" t="s">
        <v>126</v>
      </c>
      <c r="IH20" s="385"/>
      <c r="II20" s="385"/>
      <c r="IJ20" s="385"/>
      <c r="IK20" s="385"/>
      <c r="IM20" s="311" t="s">
        <v>2</v>
      </c>
      <c r="IN20" s="311" t="s">
        <v>3</v>
      </c>
      <c r="IO20" s="339" t="s">
        <v>43</v>
      </c>
      <c r="IP20" s="339" t="s">
        <v>44</v>
      </c>
      <c r="IQ20" s="311" t="s">
        <v>40</v>
      </c>
      <c r="IR20" s="311" t="s">
        <v>41</v>
      </c>
      <c r="IS20" s="311" t="s">
        <v>18</v>
      </c>
      <c r="IT20" s="336" t="s">
        <v>42</v>
      </c>
      <c r="IU20" s="337" t="s">
        <v>16</v>
      </c>
      <c r="IV20" s="338" t="s">
        <v>6</v>
      </c>
      <c r="IW20" s="273"/>
      <c r="IX20" s="386" t="s">
        <v>126</v>
      </c>
      <c r="IY20" s="385"/>
      <c r="IZ20" s="385"/>
      <c r="JA20" s="385"/>
      <c r="JB20" s="385"/>
      <c r="JD20" s="311" t="s">
        <v>2</v>
      </c>
      <c r="JE20" s="311" t="s">
        <v>3</v>
      </c>
      <c r="JF20" s="339" t="s">
        <v>43</v>
      </c>
      <c r="JG20" s="339" t="s">
        <v>44</v>
      </c>
      <c r="JH20" s="311" t="s">
        <v>40</v>
      </c>
      <c r="JI20" s="311" t="s">
        <v>41</v>
      </c>
      <c r="JJ20" s="311" t="s">
        <v>18</v>
      </c>
      <c r="JK20" s="336" t="s">
        <v>42</v>
      </c>
      <c r="JL20" s="337" t="s">
        <v>16</v>
      </c>
      <c r="JM20" s="338" t="s">
        <v>6</v>
      </c>
      <c r="JN20" s="273"/>
      <c r="JO20" s="386" t="s">
        <v>126</v>
      </c>
      <c r="JP20" s="385"/>
      <c r="JQ20" s="385"/>
      <c r="JR20" s="385"/>
      <c r="JS20" s="385"/>
      <c r="JU20" s="311" t="s">
        <v>2</v>
      </c>
      <c r="JV20" s="311" t="s">
        <v>3</v>
      </c>
      <c r="JW20" s="339" t="s">
        <v>43</v>
      </c>
      <c r="JX20" s="339" t="s">
        <v>44</v>
      </c>
      <c r="JY20" s="311" t="s">
        <v>40</v>
      </c>
      <c r="JZ20" s="311" t="s">
        <v>41</v>
      </c>
      <c r="KA20" s="311" t="s">
        <v>18</v>
      </c>
      <c r="KB20" s="336" t="s">
        <v>42</v>
      </c>
      <c r="KC20" s="337" t="s">
        <v>16</v>
      </c>
      <c r="KD20" s="338" t="s">
        <v>6</v>
      </c>
      <c r="KE20" s="273"/>
      <c r="KF20" s="386" t="s">
        <v>126</v>
      </c>
      <c r="KG20" s="385"/>
      <c r="KH20" s="385"/>
      <c r="KI20" s="385"/>
      <c r="KJ20" s="385"/>
      <c r="KL20" s="311" t="s">
        <v>2</v>
      </c>
      <c r="KM20" s="311" t="s">
        <v>3</v>
      </c>
      <c r="KN20" s="339" t="s">
        <v>43</v>
      </c>
      <c r="KO20" s="339" t="s">
        <v>44</v>
      </c>
      <c r="KP20" s="311" t="s">
        <v>40</v>
      </c>
      <c r="KQ20" s="311" t="s">
        <v>41</v>
      </c>
      <c r="KR20" s="311" t="s">
        <v>18</v>
      </c>
      <c r="KS20" s="336" t="s">
        <v>42</v>
      </c>
      <c r="KT20" s="337" t="s">
        <v>16</v>
      </c>
      <c r="KU20" s="338" t="s">
        <v>6</v>
      </c>
      <c r="KV20" s="273"/>
      <c r="KW20" s="386" t="s">
        <v>126</v>
      </c>
      <c r="KX20" s="385"/>
      <c r="KY20" s="385"/>
      <c r="KZ20" s="385"/>
      <c r="LA20" s="385"/>
      <c r="LC20" s="311" t="s">
        <v>2</v>
      </c>
      <c r="LD20" s="311" t="s">
        <v>3</v>
      </c>
      <c r="LE20" s="339" t="s">
        <v>43</v>
      </c>
      <c r="LF20" s="339" t="s">
        <v>44</v>
      </c>
      <c r="LG20" s="311" t="s">
        <v>40</v>
      </c>
      <c r="LH20" s="311" t="s">
        <v>41</v>
      </c>
      <c r="LI20" s="311" t="s">
        <v>18</v>
      </c>
      <c r="LJ20" s="336" t="s">
        <v>42</v>
      </c>
      <c r="LK20" s="337" t="s">
        <v>16</v>
      </c>
      <c r="LL20" s="338" t="s">
        <v>6</v>
      </c>
      <c r="LM20" s="273"/>
      <c r="LN20" s="386" t="s">
        <v>126</v>
      </c>
      <c r="LO20" s="385"/>
      <c r="LP20" s="385"/>
      <c r="LQ20" s="385"/>
      <c r="LR20" s="385"/>
      <c r="LT20" s="311" t="s">
        <v>2</v>
      </c>
      <c r="LU20" s="311" t="s">
        <v>3</v>
      </c>
      <c r="LV20" s="339" t="s">
        <v>43</v>
      </c>
      <c r="LW20" s="339" t="s">
        <v>44</v>
      </c>
      <c r="LX20" s="311" t="s">
        <v>40</v>
      </c>
      <c r="LY20" s="311" t="s">
        <v>41</v>
      </c>
      <c r="LZ20" s="311" t="s">
        <v>18</v>
      </c>
      <c r="MA20" s="336" t="s">
        <v>42</v>
      </c>
      <c r="MB20" s="337" t="s">
        <v>16</v>
      </c>
      <c r="MC20" s="338" t="s">
        <v>6</v>
      </c>
      <c r="MD20" s="273"/>
      <c r="ME20" s="386" t="s">
        <v>126</v>
      </c>
      <c r="MF20" s="385"/>
      <c r="MG20" s="385"/>
      <c r="MH20" s="385"/>
      <c r="MI20" s="385"/>
    </row>
    <row r="21" spans="1:348" s="13" customFormat="1" ht="14.1" customHeight="1" outlineLevel="1" x14ac:dyDescent="0.15">
      <c r="A21" s="14"/>
      <c r="B21" s="35">
        <f>SLOPE(G7:G16,J7:J16)</f>
        <v>4.1780610629625974</v>
      </c>
      <c r="C21" s="19">
        <f>INTERCEPT(G7:G16,J7:J16)</f>
        <v>-2.8677740014374562</v>
      </c>
      <c r="D21" s="83">
        <f>CORREL(G7:G16,J7:J16)^2</f>
        <v>0.97847204414864219</v>
      </c>
      <c r="E21" s="84">
        <f>D21/((1-D21)*(COUNT(G7:G16)-2))</f>
        <v>15.150409555906633</v>
      </c>
      <c r="F21" s="85">
        <f>COUNT(G7:G16)-2</f>
        <v>3</v>
      </c>
      <c r="G21" s="86">
        <f>_xlfn.F.DIST.RT(E21,1,F21)</f>
        <v>3.0074052235458872E-2</v>
      </c>
      <c r="I21" s="71">
        <f>U17/S17</f>
        <v>4.2134464607824045</v>
      </c>
      <c r="J21" s="71">
        <f>N18-J18*I21</f>
        <v>-2.8876308554536614</v>
      </c>
      <c r="K21" s="19">
        <f>SQRT(1/S17)</f>
        <v>0.47848747900516836</v>
      </c>
      <c r="L21" s="17">
        <f>SQRT(1/P17+J18^2*K21^2)</f>
        <v>0.34992118672025102</v>
      </c>
      <c r="M21" s="17">
        <f>I21/K21</f>
        <v>8.805761165459657</v>
      </c>
      <c r="N21" s="17">
        <f>J21/L21</f>
        <v>-8.2522321169487078</v>
      </c>
      <c r="O21" s="25">
        <f>COUNT(L7:L16)-2</f>
        <v>3</v>
      </c>
      <c r="P21" s="34">
        <f>_xlfn.CHISQ.DIST.RT(V17,O21)</f>
        <v>0.6350600073336099</v>
      </c>
      <c r="Q21" s="17">
        <f>V17/O21</f>
        <v>0.56947852228313456</v>
      </c>
      <c r="R21" s="17">
        <f>IF(P21&gt;0.15,1.96^2*K21^2/I21^2,_xlfn.T.INV.2T(0.05,O21)^2*K21^2*Q21/I21^2)</f>
        <v>4.9542547960597566E-2</v>
      </c>
      <c r="S21" s="60"/>
      <c r="T21" s="268"/>
      <c r="U21" s="270"/>
      <c r="V21" s="270"/>
      <c r="W21" s="270"/>
      <c r="X21" s="270"/>
      <c r="Y21" s="33"/>
      <c r="Z21" s="306">
        <f>AL17/AJ17</f>
        <v>4.2131940704204416</v>
      </c>
      <c r="AA21" s="306">
        <f>AE18-AA18*Z21</f>
        <v>-2.8874616864299139</v>
      </c>
      <c r="AB21" s="274">
        <f>SQRT(1/AJ17)</f>
        <v>0.48057587271063673</v>
      </c>
      <c r="AC21" s="273">
        <f>SQRT(1/AG17+AA18^2*AB21^2)</f>
        <v>0.35104891122971604</v>
      </c>
      <c r="AD21" s="273">
        <f>Z21/AB21</f>
        <v>8.766969608058707</v>
      </c>
      <c r="AE21" s="273">
        <f>AA21/AC21</f>
        <v>-8.2252403983114597</v>
      </c>
      <c r="AF21" s="266">
        <f>COUNT(AC7:AC16)-2</f>
        <v>3</v>
      </c>
      <c r="AG21" s="271">
        <f>_xlfn.CHISQ.DIST.RT(AM17,AF21)</f>
        <v>0.63049926900181796</v>
      </c>
      <c r="AH21" s="273">
        <f>AM17/AF21</f>
        <v>0.57634317670081148</v>
      </c>
      <c r="AI21" s="273">
        <f>IF(AG21&gt;0.15,1.96^2*AB21^2/Z21^2,_xlfn.T.INV.2T(0.05,AF21)^2*AB21^2*AH21/Z21^2)</f>
        <v>4.9981943665950608E-2</v>
      </c>
      <c r="AJ21" s="295"/>
      <c r="AK21" s="268"/>
      <c r="AL21" s="270"/>
      <c r="AM21" s="270"/>
      <c r="AN21" s="270"/>
      <c r="AO21" s="270"/>
      <c r="AP21" s="33"/>
      <c r="AQ21" s="306">
        <f>BC17/BA17</f>
        <v>4.2131967932458414</v>
      </c>
      <c r="AR21" s="306">
        <f>AV18-AR18*AQ21</f>
        <v>-2.8874632793464476</v>
      </c>
      <c r="AS21" s="274">
        <f>SQRT(1/BA17)</f>
        <v>0.48056159376825608</v>
      </c>
      <c r="AT21" s="273">
        <f>SQRT(1/AX17+AR18^2*AS21^2)</f>
        <v>0.35103979127665874</v>
      </c>
      <c r="AU21" s="273">
        <f>AQ21/AS21</f>
        <v>8.7672357672377679</v>
      </c>
      <c r="AV21" s="273">
        <f>AR21/AT21</f>
        <v>-8.2254586263435954</v>
      </c>
      <c r="AW21" s="266">
        <f>COUNT(AT7:AT16)-2</f>
        <v>3</v>
      </c>
      <c r="AX21" s="271">
        <f>_xlfn.CHISQ.DIST.RT(BD17,AW21)</f>
        <v>0.63053388717028314</v>
      </c>
      <c r="AY21" s="273">
        <f>BD17/AW21</f>
        <v>0.57629095892347915</v>
      </c>
      <c r="AZ21" s="273">
        <f>IF(AX21&gt;0.15,1.96^2*AS21^2/AQ21^2,_xlfn.T.INV.2T(0.05,AW21)^2*AS21^2*AY21/AQ21^2)</f>
        <v>4.9978908969150831E-2</v>
      </c>
      <c r="BA21" s="295"/>
      <c r="BB21" s="268"/>
      <c r="BC21" s="270"/>
      <c r="BD21" s="270"/>
      <c r="BE21" s="270"/>
      <c r="BF21" s="270"/>
      <c r="BH21" s="306">
        <f>BT17/BR17</f>
        <v>4.2131967556475169</v>
      </c>
      <c r="BI21" s="306">
        <f>BM18-BI18*BH21</f>
        <v>-2.8874632560778575</v>
      </c>
      <c r="BJ21" s="274">
        <f>SQRT(1/BR17)</f>
        <v>0.4805617539660203</v>
      </c>
      <c r="BK21" s="273">
        <f>SQRT(1/BO17+BI18^2*BJ21^2)</f>
        <v>0.35103988108075651</v>
      </c>
      <c r="BL21" s="273">
        <f>BH21/BJ21</f>
        <v>8.7672327663957734</v>
      </c>
      <c r="BM21" s="273">
        <f>BI21/BK21</f>
        <v>-8.2254564557968219</v>
      </c>
      <c r="BN21" s="266">
        <f>COUNT(BK7:BK16)-2</f>
        <v>3</v>
      </c>
      <c r="BO21" s="271">
        <f>_xlfn.CHISQ.DIST.RT(BU17,BN21)</f>
        <v>0.63053340498368882</v>
      </c>
      <c r="BP21" s="273">
        <f>BU17/BN21</f>
        <v>0.57629168623816318</v>
      </c>
      <c r="BQ21" s="273">
        <f>IF(BO21&gt;0.15,1.96^2*BJ21^2/BH21^2,_xlfn.T.INV.2T(0.05,BN21)^2*BJ21^2*BP21/BH21^2)</f>
        <v>4.9978943182645237E-2</v>
      </c>
      <c r="BR21" s="295"/>
      <c r="BS21" s="268"/>
      <c r="BT21" s="270"/>
      <c r="BU21" s="270"/>
      <c r="BV21" s="270"/>
      <c r="BW21" s="270"/>
      <c r="BY21" s="306">
        <f>CK17/CI17</f>
        <v>4.2131967561210244</v>
      </c>
      <c r="BZ21" s="306">
        <f>CD18-BZ18*BY21</f>
        <v>-2.8874632563654257</v>
      </c>
      <c r="CA21" s="274">
        <f>SQRT(1/CI17)</f>
        <v>0.48056175178770028</v>
      </c>
      <c r="CB21" s="273">
        <f>SQRT(1/CF17+BZ18^2*CA21^2)</f>
        <v>0.35103987979364831</v>
      </c>
      <c r="CC21" s="273">
        <f>BY21/CA21</f>
        <v>8.7672328071217489</v>
      </c>
      <c r="CD21" s="273">
        <f>BZ21/CB21</f>
        <v>-8.2254564867751281</v>
      </c>
      <c r="CE21" s="266">
        <f>COUNT(CB7:CB16)-2</f>
        <v>3</v>
      </c>
      <c r="CF21" s="271">
        <f>_xlfn.CHISQ.DIST.RT(CL17,CE21)</f>
        <v>0.630533411041862</v>
      </c>
      <c r="CG21" s="273">
        <f>CL17/CE21</f>
        <v>0.57629167710020857</v>
      </c>
      <c r="CH21" s="273">
        <f>IF(CF21&gt;0.15,1.96^2*CA21^2/BY21^2,_xlfn.T.INV.2T(0.05,CE21)^2*CA21^2*CG21/BY21^2)</f>
        <v>4.9978942718316009E-2</v>
      </c>
      <c r="CI21" s="295"/>
      <c r="CJ21" s="268"/>
      <c r="CK21" s="270"/>
      <c r="CL21" s="270"/>
      <c r="CM21" s="270"/>
      <c r="CN21" s="270"/>
      <c r="CP21" s="306">
        <f>DB17/CZ17</f>
        <v>4.2131967561148631</v>
      </c>
      <c r="CQ21" s="306">
        <f>CU18-CQ18*CP21</f>
        <v>-2.8874632563616585</v>
      </c>
      <c r="CR21" s="274">
        <f>SQRT(1/CZ17)</f>
        <v>0.48056175181527894</v>
      </c>
      <c r="CS21" s="273">
        <f>SQRT(1/CW17+CQ18^2*CR21^2)</f>
        <v>0.35103987980965567</v>
      </c>
      <c r="CT21" s="273">
        <f>CP21/CR21</f>
        <v>8.7672328066057901</v>
      </c>
      <c r="CU21" s="273">
        <f>CQ21/CS21</f>
        <v>-8.2254564863893176</v>
      </c>
      <c r="CV21" s="266">
        <f>COUNT(CS7:CS16)-2</f>
        <v>3</v>
      </c>
      <c r="CW21" s="271">
        <f>_xlfn.CHISQ.DIST.RT(DC17,CV21)</f>
        <v>0.63053341096298576</v>
      </c>
      <c r="CX21" s="273">
        <f>DC17/CV21</f>
        <v>0.57629167721918295</v>
      </c>
      <c r="CY21" s="273">
        <f>IF(CW21&gt;0.15,1.96^2*CR21^2/CP21^2,_xlfn.T.INV.2T(0.05,CV21)^2*CR21^2*CX21/CP21^2)</f>
        <v>4.9978942724198609E-2</v>
      </c>
      <c r="CZ21" s="295"/>
      <c r="DA21" s="268"/>
      <c r="DB21" s="270"/>
      <c r="DC21" s="270"/>
      <c r="DD21" s="270"/>
      <c r="DE21" s="270"/>
      <c r="DG21" s="306">
        <f>DS17/DQ17</f>
        <v>4.2131967561149439</v>
      </c>
      <c r="DH21" s="306">
        <f>DL18-DH18*DG21</f>
        <v>-2.8874632563617064</v>
      </c>
      <c r="DI21" s="274">
        <f>SQRT(1/DQ17)</f>
        <v>0.48056175181492072</v>
      </c>
      <c r="DJ21" s="273">
        <f>SQRT(1/DN17+DH18^2*DI21^2)</f>
        <v>0.35103987980944629</v>
      </c>
      <c r="DK21" s="273">
        <f>DG21/DI21</f>
        <v>8.767232806612494</v>
      </c>
      <c r="DL21" s="273">
        <f>DH21/DJ21</f>
        <v>-8.2254564863943607</v>
      </c>
      <c r="DM21" s="266">
        <f>COUNT(DJ7:DJ16)-2</f>
        <v>3</v>
      </c>
      <c r="DN21" s="271">
        <f>_xlfn.CHISQ.DIST.RT(DT17,DM21)</f>
        <v>0.63053341096400062</v>
      </c>
      <c r="DO21" s="273">
        <f>DT17/DM21</f>
        <v>0.57629167721765229</v>
      </c>
      <c r="DP21" s="273">
        <f>IF(DN21&gt;0.15,1.96^2*DI21^2/DG21^2,_xlfn.T.INV.2T(0.05,DM21)^2*DI21^2*DO21/DG21^2)</f>
        <v>4.9978942724122177E-2</v>
      </c>
      <c r="DQ21" s="295"/>
      <c r="DR21" s="268"/>
      <c r="DS21" s="270"/>
      <c r="DT21" s="270"/>
      <c r="DU21" s="270"/>
      <c r="DV21" s="270"/>
      <c r="DX21" s="306">
        <f>EJ17/EH17</f>
        <v>4.213196756114943</v>
      </c>
      <c r="DY21" s="306">
        <f>EC18-DY18*DX21</f>
        <v>-2.8874632563617069</v>
      </c>
      <c r="DZ21" s="274">
        <f>SQRT(1/EH17)</f>
        <v>0.48056175181492561</v>
      </c>
      <c r="EA21" s="273">
        <f>SQRT(1/EE17+DY18^2*DZ21^2)</f>
        <v>0.35103987980944917</v>
      </c>
      <c r="EB21" s="273">
        <f>DX21/DZ21</f>
        <v>8.7672328066124017</v>
      </c>
      <c r="EC21" s="273">
        <f>DY21/EA21</f>
        <v>-8.2254564863942932</v>
      </c>
      <c r="ED21" s="266">
        <f>COUNT(EA7:EA16)-2</f>
        <v>3</v>
      </c>
      <c r="EE21" s="271">
        <f>_xlfn.CHISQ.DIST.RT(EK17,ED21)</f>
        <v>0.63053341096398685</v>
      </c>
      <c r="EF21" s="273">
        <f>EK17/ED21</f>
        <v>0.57629167721767294</v>
      </c>
      <c r="EG21" s="273">
        <f>IF(EE21&gt;0.15,1.96^2*DZ21^2/DX21^2,_xlfn.T.INV.2T(0.05,ED21)^2*DZ21^2*EF21/DX21^2)</f>
        <v>4.9978942724123211E-2</v>
      </c>
      <c r="EH21" s="295"/>
      <c r="EI21" s="268"/>
      <c r="EJ21" s="270"/>
      <c r="EK21" s="270"/>
      <c r="EL21" s="270"/>
      <c r="EM21" s="270"/>
      <c r="EO21" s="306">
        <f>FA17/EY17</f>
        <v>4.2131967561149422</v>
      </c>
      <c r="EP21" s="306">
        <f>ET18-EP18*EO21</f>
        <v>-2.8874632563617064</v>
      </c>
      <c r="EQ21" s="274">
        <f>SQRT(1/EY17)</f>
        <v>0.48056175181492544</v>
      </c>
      <c r="ER21" s="273">
        <f>SQRT(1/EV17+EP18^2*EQ21^2)</f>
        <v>0.35103987980944912</v>
      </c>
      <c r="ES21" s="273">
        <f>EO21/EQ21</f>
        <v>8.7672328066124035</v>
      </c>
      <c r="ET21" s="273">
        <f>EP21/ER21</f>
        <v>-8.2254564863942932</v>
      </c>
      <c r="EU21" s="266">
        <f>COUNT(ER7:ER16)-2</f>
        <v>3</v>
      </c>
      <c r="EV21" s="271">
        <f>_xlfn.CHISQ.DIST.RT(FB17,EU21)</f>
        <v>0.6305334109639873</v>
      </c>
      <c r="EW21" s="273">
        <f>FB17/EU21</f>
        <v>0.57629167721767216</v>
      </c>
      <c r="EX21" s="273">
        <f>IF(EV21&gt;0.15,1.96^2*EQ21^2/EO21^2,_xlfn.T.INV.2T(0.05,EU21)^2*EQ21^2*EW21/EO21^2)</f>
        <v>4.9978942724123204E-2</v>
      </c>
      <c r="EY21" s="295"/>
      <c r="EZ21" s="268"/>
      <c r="FA21" s="270"/>
      <c r="FB21" s="270"/>
      <c r="FC21" s="270"/>
      <c r="FD21" s="270"/>
      <c r="FF21" s="306">
        <f>FR17/FP17</f>
        <v>4.2131967561149413</v>
      </c>
      <c r="FG21" s="306">
        <f>FK18-FG18*FF21</f>
        <v>-2.8874632563617055</v>
      </c>
      <c r="FH21" s="274">
        <f>SQRT(1/FP17)</f>
        <v>0.48056175181492539</v>
      </c>
      <c r="FI21" s="273">
        <f>SQRT(1/FM17+FG18^2*FH21^2)</f>
        <v>0.35103987980944912</v>
      </c>
      <c r="FJ21" s="273">
        <f>FF21/FH21</f>
        <v>8.7672328066124035</v>
      </c>
      <c r="FK21" s="273">
        <f>FG21/FI21</f>
        <v>-8.2254564863942914</v>
      </c>
      <c r="FL21" s="266">
        <f>COUNT(FI7:FI16)-2</f>
        <v>3</v>
      </c>
      <c r="FM21" s="271">
        <f>_xlfn.CHISQ.DIST.RT(FS17,FL21)</f>
        <v>0.63053341096398641</v>
      </c>
      <c r="FN21" s="273">
        <f>FS17/FL21</f>
        <v>0.57629167721767349</v>
      </c>
      <c r="FO21" s="273">
        <f>IF(FM21&gt;0.15,1.96^2*FH21^2/FF21^2,_xlfn.T.INV.2T(0.05,FL21)^2*FH21^2*FN21/FF21^2)</f>
        <v>4.9978942724123211E-2</v>
      </c>
      <c r="FP21" s="295"/>
      <c r="FQ21" s="268"/>
      <c r="FR21" s="270"/>
      <c r="FS21" s="270"/>
      <c r="FT21" s="270"/>
      <c r="FU21" s="270"/>
      <c r="FW21" s="306">
        <f>GI17/GG17</f>
        <v>4.2131967561149422</v>
      </c>
      <c r="FX21" s="306">
        <f>GB18-FX18*FW21</f>
        <v>-2.8874632563617064</v>
      </c>
      <c r="FY21" s="274">
        <f>SQRT(1/GG17)</f>
        <v>0.48056175181492539</v>
      </c>
      <c r="FZ21" s="273">
        <f>SQRT(1/GD17+FX18^2*FY21^2)</f>
        <v>0.35103987980944912</v>
      </c>
      <c r="GA21" s="273">
        <f>FW21/FY21</f>
        <v>8.7672328066124052</v>
      </c>
      <c r="GB21" s="273">
        <f>FX21/FZ21</f>
        <v>-8.2254564863942932</v>
      </c>
      <c r="GC21" s="266">
        <f>COUNT(FZ7:FZ16)-2</f>
        <v>3</v>
      </c>
      <c r="GD21" s="271">
        <f>_xlfn.CHISQ.DIST.RT(GJ17,GC21)</f>
        <v>0.63053341096398641</v>
      </c>
      <c r="GE21" s="273">
        <f>GJ17/GC21</f>
        <v>0.57629167721767349</v>
      </c>
      <c r="GF21" s="273">
        <f>IF(GD21&gt;0.15,1.96^2*FY21^2/FW21^2,_xlfn.T.INV.2T(0.05,GC21)^2*FY21^2*GE21/FW21^2)</f>
        <v>4.997894272412319E-2</v>
      </c>
      <c r="GG21" s="295"/>
      <c r="GH21" s="268"/>
      <c r="GI21" s="270"/>
      <c r="GJ21" s="270"/>
      <c r="GK21" s="270"/>
      <c r="GL21" s="270"/>
      <c r="GN21" s="306">
        <f>GZ17/GX17</f>
        <v>4.2131967561149413</v>
      </c>
      <c r="GO21" s="306">
        <f>GS18-GO18*GN21</f>
        <v>-2.8874632563617055</v>
      </c>
      <c r="GP21" s="274">
        <f>SQRT(1/GX17)</f>
        <v>0.48056175181492539</v>
      </c>
      <c r="GQ21" s="273">
        <f>SQRT(1/GU17+GO18^2*GP21^2)</f>
        <v>0.35103987980944912</v>
      </c>
      <c r="GR21" s="273">
        <f>GN21/GP21</f>
        <v>8.7672328066124035</v>
      </c>
      <c r="GS21" s="273">
        <f>GO21/GQ21</f>
        <v>-8.2254564863942914</v>
      </c>
      <c r="GT21" s="266">
        <f>COUNT(GQ7:GQ16)-2</f>
        <v>3</v>
      </c>
      <c r="GU21" s="271">
        <f>_xlfn.CHISQ.DIST.RT(HA17,GT21)</f>
        <v>0.63053341096398641</v>
      </c>
      <c r="GV21" s="273">
        <f>HA17/GT21</f>
        <v>0.57629167721767349</v>
      </c>
      <c r="GW21" s="273">
        <f>IF(GU21&gt;0.15,1.96^2*GP21^2/GN21^2,_xlfn.T.INV.2T(0.05,GT21)^2*GP21^2*GV21/GN21^2)</f>
        <v>4.9978942724123211E-2</v>
      </c>
      <c r="GX21" s="295"/>
      <c r="GY21" s="268"/>
      <c r="GZ21" s="270"/>
      <c r="HA21" s="270"/>
      <c r="HB21" s="270"/>
      <c r="HC21" s="270"/>
      <c r="HE21" s="306">
        <f>HQ17/HO17</f>
        <v>4.2131967561149422</v>
      </c>
      <c r="HF21" s="306">
        <f>HJ18-HF18*HE21</f>
        <v>-2.8874632563617064</v>
      </c>
      <c r="HG21" s="274">
        <f>SQRT(1/HO17)</f>
        <v>0.48056175181492539</v>
      </c>
      <c r="HH21" s="273">
        <f>SQRT(1/HL17+HF18^2*HG21^2)</f>
        <v>0.35103987980944912</v>
      </c>
      <c r="HI21" s="273">
        <f>HE21/HG21</f>
        <v>8.7672328066124052</v>
      </c>
      <c r="HJ21" s="273">
        <f>HF21/HH21</f>
        <v>-8.2254564863942932</v>
      </c>
      <c r="HK21" s="266">
        <f>COUNT(HH7:HH16)-2</f>
        <v>3</v>
      </c>
      <c r="HL21" s="271">
        <f>_xlfn.CHISQ.DIST.RT(HR17,HK21)</f>
        <v>0.63053341096398641</v>
      </c>
      <c r="HM21" s="273">
        <f>HR17/HK21</f>
        <v>0.57629167721767349</v>
      </c>
      <c r="HN21" s="273">
        <f>IF(HL21&gt;0.15,1.96^2*HG21^2/HE21^2,_xlfn.T.INV.2T(0.05,HK21)^2*HG21^2*HM21/HE21^2)</f>
        <v>4.997894272412319E-2</v>
      </c>
      <c r="HO21" s="295"/>
      <c r="HP21" s="268"/>
      <c r="HQ21" s="270"/>
      <c r="HR21" s="270"/>
      <c r="HS21" s="270"/>
      <c r="HT21" s="270"/>
      <c r="HV21" s="306">
        <f>IH17/IF17</f>
        <v>4.2131967561149413</v>
      </c>
      <c r="HW21" s="306">
        <f>IA18-HW18*HV21</f>
        <v>-2.8874632563617055</v>
      </c>
      <c r="HX21" s="274">
        <f>SQRT(1/IF17)</f>
        <v>0.48056175181492539</v>
      </c>
      <c r="HY21" s="273">
        <f>SQRT(1/IC17+HW18^2*HX21^2)</f>
        <v>0.35103987980944912</v>
      </c>
      <c r="HZ21" s="273">
        <f>HV21/HX21</f>
        <v>8.7672328066124035</v>
      </c>
      <c r="IA21" s="273">
        <f>HW21/HY21</f>
        <v>-8.2254564863942914</v>
      </c>
      <c r="IB21" s="266">
        <f>COUNT(HY7:HY16)-2</f>
        <v>3</v>
      </c>
      <c r="IC21" s="271">
        <f>_xlfn.CHISQ.DIST.RT(II17,IB21)</f>
        <v>0.63053341096398641</v>
      </c>
      <c r="ID21" s="273">
        <f>II17/IB21</f>
        <v>0.57629167721767349</v>
      </c>
      <c r="IE21" s="273">
        <f>IF(IC21&gt;0.15,1.96^2*HX21^2/HV21^2,_xlfn.T.INV.2T(0.05,IB21)^2*HX21^2*ID21/HV21^2)</f>
        <v>4.9978942724123211E-2</v>
      </c>
      <c r="IF21" s="295"/>
      <c r="IG21" s="268"/>
      <c r="IH21" s="270"/>
      <c r="II21" s="270"/>
      <c r="IJ21" s="270"/>
      <c r="IK21" s="270"/>
      <c r="IM21" s="306">
        <f>IY17/IW17</f>
        <v>4.2131967561149422</v>
      </c>
      <c r="IN21" s="306">
        <f>IR18-IN18*IM21</f>
        <v>-2.8874632563617064</v>
      </c>
      <c r="IO21" s="274">
        <f>SQRT(1/IW17)</f>
        <v>0.48056175181492539</v>
      </c>
      <c r="IP21" s="273">
        <f>SQRT(1/IT17+IN18^2*IO21^2)</f>
        <v>0.35103987980944912</v>
      </c>
      <c r="IQ21" s="273">
        <f>IM21/IO21</f>
        <v>8.7672328066124052</v>
      </c>
      <c r="IR21" s="273">
        <f>IN21/IP21</f>
        <v>-8.2254564863942932</v>
      </c>
      <c r="IS21" s="266">
        <f>COUNT(IP7:IP16)-2</f>
        <v>3</v>
      </c>
      <c r="IT21" s="271">
        <f>_xlfn.CHISQ.DIST.RT(IZ17,IS21)</f>
        <v>0.63053341096398641</v>
      </c>
      <c r="IU21" s="273">
        <f>IZ17/IS21</f>
        <v>0.57629167721767349</v>
      </c>
      <c r="IV21" s="273">
        <f>IF(IT21&gt;0.15,1.96^2*IO21^2/IM21^2,_xlfn.T.INV.2T(0.05,IS21)^2*IO21^2*IU21/IM21^2)</f>
        <v>4.997894272412319E-2</v>
      </c>
      <c r="IW21" s="295"/>
      <c r="IX21" s="268"/>
      <c r="IY21" s="270"/>
      <c r="IZ21" s="270"/>
      <c r="JA21" s="270"/>
      <c r="JB21" s="270"/>
      <c r="JD21" s="306">
        <f>JP17/JN17</f>
        <v>4.2131967561149413</v>
      </c>
      <c r="JE21" s="306">
        <f>JI18-JE18*JD21</f>
        <v>-2.8874632563617055</v>
      </c>
      <c r="JF21" s="274">
        <f>SQRT(1/JN17)</f>
        <v>0.48056175181492539</v>
      </c>
      <c r="JG21" s="273">
        <f>SQRT(1/JK17+JE18^2*JF21^2)</f>
        <v>0.35103987980944912</v>
      </c>
      <c r="JH21" s="273">
        <f>JD21/JF21</f>
        <v>8.7672328066124035</v>
      </c>
      <c r="JI21" s="273">
        <f>JE21/JG21</f>
        <v>-8.2254564863942914</v>
      </c>
      <c r="JJ21" s="266">
        <f>COUNT(JG7:JG16)-2</f>
        <v>3</v>
      </c>
      <c r="JK21" s="271">
        <f>_xlfn.CHISQ.DIST.RT(JQ17,JJ21)</f>
        <v>0.63053341096398641</v>
      </c>
      <c r="JL21" s="273">
        <f>JQ17/JJ21</f>
        <v>0.57629167721767349</v>
      </c>
      <c r="JM21" s="273">
        <f>IF(JK21&gt;0.15,1.96^2*JF21^2/JD21^2,_xlfn.T.INV.2T(0.05,JJ21)^2*JF21^2*JL21/JD21^2)</f>
        <v>4.9978942724123211E-2</v>
      </c>
      <c r="JN21" s="295"/>
      <c r="JO21" s="268"/>
      <c r="JP21" s="270"/>
      <c r="JQ21" s="270"/>
      <c r="JR21" s="270"/>
      <c r="JS21" s="270"/>
      <c r="JU21" s="306">
        <f>KG17/KE17</f>
        <v>4.2131967561149422</v>
      </c>
      <c r="JV21" s="306">
        <f>JZ18-JV18*JU21</f>
        <v>-2.8874632563617064</v>
      </c>
      <c r="JW21" s="274">
        <f>SQRT(1/KE17)</f>
        <v>0.48056175181492539</v>
      </c>
      <c r="JX21" s="273">
        <f>SQRT(1/KB17+JV18^2*JW21^2)</f>
        <v>0.35103987980944912</v>
      </c>
      <c r="JY21" s="273">
        <f>JU21/JW21</f>
        <v>8.7672328066124052</v>
      </c>
      <c r="JZ21" s="273">
        <f>JV21/JX21</f>
        <v>-8.2254564863942932</v>
      </c>
      <c r="KA21" s="266">
        <f>COUNT(JX7:JX16)-2</f>
        <v>3</v>
      </c>
      <c r="KB21" s="271">
        <f>_xlfn.CHISQ.DIST.RT(KH17,KA21)</f>
        <v>0.63053341096398641</v>
      </c>
      <c r="KC21" s="273">
        <f>KH17/KA21</f>
        <v>0.57629167721767349</v>
      </c>
      <c r="KD21" s="273">
        <f>IF(KB21&gt;0.15,1.96^2*JW21^2/JU21^2,_xlfn.T.INV.2T(0.05,KA21)^2*JW21^2*KC21/JU21^2)</f>
        <v>4.997894272412319E-2</v>
      </c>
      <c r="KE21" s="295"/>
      <c r="KF21" s="268"/>
      <c r="KG21" s="270"/>
      <c r="KH21" s="270"/>
      <c r="KI21" s="270"/>
      <c r="KJ21" s="270"/>
      <c r="KL21" s="306">
        <f>KX17/KV17</f>
        <v>4.2131967561149413</v>
      </c>
      <c r="KM21" s="306">
        <f>KQ18-KM18*KL21</f>
        <v>-2.8874632563617055</v>
      </c>
      <c r="KN21" s="274">
        <f>SQRT(1/KV17)</f>
        <v>0.48056175181492539</v>
      </c>
      <c r="KO21" s="273">
        <f>SQRT(1/KS17+KM18^2*KN21^2)</f>
        <v>0.35103987980944912</v>
      </c>
      <c r="KP21" s="273">
        <f>KL21/KN21</f>
        <v>8.7672328066124035</v>
      </c>
      <c r="KQ21" s="273">
        <f>KM21/KO21</f>
        <v>-8.2254564863942914</v>
      </c>
      <c r="KR21" s="266">
        <f>COUNT(KO7:KO16)-2</f>
        <v>3</v>
      </c>
      <c r="KS21" s="271">
        <f>_xlfn.CHISQ.DIST.RT(KY17,KR21)</f>
        <v>0.63053341096398641</v>
      </c>
      <c r="KT21" s="273">
        <f>KY17/KR21</f>
        <v>0.57629167721767349</v>
      </c>
      <c r="KU21" s="273">
        <f>IF(KS21&gt;0.15,1.96^2*KN21^2/KL21^2,_xlfn.T.INV.2T(0.05,KR21)^2*KN21^2*KT21/KL21^2)</f>
        <v>4.9978942724123211E-2</v>
      </c>
      <c r="KV21" s="295"/>
      <c r="KW21" s="268"/>
      <c r="KX21" s="270"/>
      <c r="KY21" s="270"/>
      <c r="KZ21" s="270"/>
      <c r="LA21" s="270"/>
      <c r="LC21" s="306">
        <f>LO17/LM17</f>
        <v>4.2131967561149422</v>
      </c>
      <c r="LD21" s="306">
        <f>LH18-LD18*LC21</f>
        <v>-2.8874632563617064</v>
      </c>
      <c r="LE21" s="274">
        <f>SQRT(1/LM17)</f>
        <v>0.48056175181492539</v>
      </c>
      <c r="LF21" s="273">
        <f>SQRT(1/LJ17+LD18^2*LE21^2)</f>
        <v>0.35103987980944912</v>
      </c>
      <c r="LG21" s="273">
        <f>LC21/LE21</f>
        <v>8.7672328066124052</v>
      </c>
      <c r="LH21" s="273">
        <f>LD21/LF21</f>
        <v>-8.2254564863942932</v>
      </c>
      <c r="LI21" s="266">
        <f>COUNT(LF7:LF16)-2</f>
        <v>3</v>
      </c>
      <c r="LJ21" s="271">
        <f>_xlfn.CHISQ.DIST.RT(LP17,LI21)</f>
        <v>0.63053341096398641</v>
      </c>
      <c r="LK21" s="273">
        <f>LP17/LI21</f>
        <v>0.57629167721767349</v>
      </c>
      <c r="LL21" s="273">
        <f>IF(LJ21&gt;0.15,1.96^2*LE21^2/LC21^2,_xlfn.T.INV.2T(0.05,LI21)^2*LE21^2*LK21/LC21^2)</f>
        <v>4.997894272412319E-2</v>
      </c>
      <c r="LM21" s="295"/>
      <c r="LN21" s="268"/>
      <c r="LO21" s="270"/>
      <c r="LP21" s="270"/>
      <c r="LQ21" s="270"/>
      <c r="LR21" s="270"/>
      <c r="LT21" s="306">
        <f>MF17/MD17</f>
        <v>4.2131967561149413</v>
      </c>
      <c r="LU21" s="306">
        <f>LY18-LU18*LT21</f>
        <v>-2.8874632563617055</v>
      </c>
      <c r="LV21" s="274">
        <f>SQRT(1/MD17)</f>
        <v>0.48056175181492539</v>
      </c>
      <c r="LW21" s="273">
        <f>SQRT(1/MA17+LU18^2*LV21^2)</f>
        <v>0.35103987980944912</v>
      </c>
      <c r="LX21" s="273">
        <f>LT21/LV21</f>
        <v>8.7672328066124035</v>
      </c>
      <c r="LY21" s="273">
        <f>LU21/LW21</f>
        <v>-8.2254564863942914</v>
      </c>
      <c r="LZ21" s="266">
        <f>COUNT(LW7:LW16)-2</f>
        <v>3</v>
      </c>
      <c r="MA21" s="271">
        <f>_xlfn.CHISQ.DIST.RT(MG17,LZ21)</f>
        <v>0.63053341096398641</v>
      </c>
      <c r="MB21" s="273">
        <f>MG17/LZ21</f>
        <v>0.57629167721767349</v>
      </c>
      <c r="MC21" s="273">
        <f>IF(MA21&gt;0.15,1.96^2*LV21^2/LT21^2,_xlfn.T.INV.2T(0.05,LZ21)^2*LV21^2*MB21/LT21^2)</f>
        <v>4.9978942724123211E-2</v>
      </c>
      <c r="MD21" s="295"/>
      <c r="ME21" s="268"/>
      <c r="MF21" s="270"/>
      <c r="MG21" s="270"/>
      <c r="MH21" s="270"/>
      <c r="MI21" s="270"/>
    </row>
    <row r="22" spans="1:348" s="13" customFormat="1" ht="14.1" customHeight="1" outlineLevel="1" x14ac:dyDescent="0.15">
      <c r="A22" s="14"/>
      <c r="B22" s="35"/>
      <c r="C22" s="19"/>
      <c r="L22" s="17"/>
      <c r="M22" s="39"/>
      <c r="N22" s="24"/>
      <c r="O22" s="25"/>
      <c r="P22" s="34"/>
      <c r="Q22" s="17"/>
      <c r="R22" s="17"/>
      <c r="S22" s="60"/>
      <c r="T22" s="268"/>
      <c r="U22" s="270"/>
      <c r="V22" s="270"/>
      <c r="W22" s="270"/>
      <c r="X22" s="270"/>
      <c r="Y22" s="33"/>
      <c r="Z22" s="268"/>
      <c r="AA22" s="268"/>
      <c r="AB22" s="268"/>
      <c r="AC22" s="273"/>
      <c r="AD22" s="289"/>
      <c r="AE22" s="277"/>
      <c r="AF22" s="266"/>
      <c r="AG22" s="271"/>
      <c r="AH22" s="273"/>
      <c r="AI22" s="273"/>
      <c r="AJ22" s="295"/>
      <c r="AK22" s="268"/>
      <c r="AL22" s="270"/>
      <c r="AM22" s="270"/>
      <c r="AN22" s="270"/>
      <c r="AO22" s="270"/>
      <c r="AP22" s="33"/>
      <c r="AQ22" s="268"/>
      <c r="AR22" s="268"/>
      <c r="AS22" s="268"/>
      <c r="AT22" s="273"/>
      <c r="AU22" s="289"/>
      <c r="AV22" s="277"/>
      <c r="AW22" s="266"/>
      <c r="AX22" s="271"/>
      <c r="AY22" s="273"/>
      <c r="AZ22" s="273"/>
      <c r="BA22" s="295"/>
      <c r="BB22" s="268"/>
      <c r="BC22" s="270"/>
      <c r="BD22" s="270"/>
      <c r="BE22" s="270"/>
      <c r="BF22" s="270"/>
      <c r="BH22" s="268"/>
      <c r="BI22" s="268"/>
      <c r="BJ22" s="268"/>
      <c r="BK22" s="273"/>
      <c r="BL22" s="289"/>
      <c r="BM22" s="277"/>
      <c r="BN22" s="266"/>
      <c r="BO22" s="271"/>
      <c r="BP22" s="273"/>
      <c r="BQ22" s="273"/>
      <c r="BR22" s="295"/>
      <c r="BS22" s="268"/>
      <c r="BT22" s="270"/>
      <c r="BU22" s="270"/>
      <c r="BV22" s="270"/>
      <c r="BW22" s="270"/>
      <c r="BY22" s="268"/>
      <c r="BZ22" s="268"/>
      <c r="CA22" s="268"/>
      <c r="CB22" s="273"/>
      <c r="CC22" s="289"/>
      <c r="CD22" s="277"/>
      <c r="CE22" s="266"/>
      <c r="CF22" s="271"/>
      <c r="CG22" s="273"/>
      <c r="CH22" s="273"/>
      <c r="CI22" s="295"/>
      <c r="CJ22" s="268"/>
      <c r="CK22" s="270"/>
      <c r="CL22" s="270"/>
      <c r="CM22" s="270"/>
      <c r="CN22" s="270"/>
      <c r="CP22" s="268"/>
      <c r="CQ22" s="268"/>
      <c r="CR22" s="268"/>
      <c r="CS22" s="273"/>
      <c r="CT22" s="289"/>
      <c r="CU22" s="277"/>
      <c r="CV22" s="266"/>
      <c r="CW22" s="271"/>
      <c r="CX22" s="273"/>
      <c r="CY22" s="273"/>
      <c r="CZ22" s="295"/>
      <c r="DA22" s="268"/>
      <c r="DB22" s="270"/>
      <c r="DC22" s="270"/>
      <c r="DD22" s="270"/>
      <c r="DE22" s="270"/>
      <c r="DG22" s="268"/>
      <c r="DH22" s="268"/>
      <c r="DI22" s="268"/>
      <c r="DJ22" s="273"/>
      <c r="DK22" s="289"/>
      <c r="DL22" s="277"/>
      <c r="DM22" s="266"/>
      <c r="DN22" s="271"/>
      <c r="DO22" s="273"/>
      <c r="DP22" s="273"/>
      <c r="DQ22" s="295"/>
      <c r="DR22" s="268"/>
      <c r="DS22" s="270"/>
      <c r="DT22" s="270"/>
      <c r="DU22" s="270"/>
      <c r="DV22" s="270"/>
      <c r="DX22" s="268"/>
      <c r="DY22" s="268"/>
      <c r="DZ22" s="268"/>
      <c r="EA22" s="273"/>
      <c r="EB22" s="289"/>
      <c r="EC22" s="277"/>
      <c r="ED22" s="266"/>
      <c r="EE22" s="271"/>
      <c r="EF22" s="273"/>
      <c r="EG22" s="273"/>
      <c r="EH22" s="295"/>
      <c r="EI22" s="268"/>
      <c r="EJ22" s="270"/>
      <c r="EK22" s="270"/>
      <c r="EL22" s="270"/>
      <c r="EM22" s="270"/>
      <c r="EO22" s="268"/>
      <c r="EP22" s="268"/>
      <c r="EQ22" s="268"/>
      <c r="ER22" s="273"/>
      <c r="ES22" s="289"/>
      <c r="ET22" s="277"/>
      <c r="EU22" s="266"/>
      <c r="EV22" s="271"/>
      <c r="EW22" s="273"/>
      <c r="EX22" s="273"/>
      <c r="EY22" s="295"/>
      <c r="EZ22" s="268"/>
      <c r="FA22" s="270"/>
      <c r="FB22" s="270"/>
      <c r="FC22" s="270"/>
      <c r="FD22" s="270"/>
      <c r="FF22" s="268"/>
      <c r="FG22" s="268"/>
      <c r="FH22" s="268"/>
      <c r="FI22" s="273"/>
      <c r="FJ22" s="289"/>
      <c r="FK22" s="277"/>
      <c r="FL22" s="266"/>
      <c r="FM22" s="271"/>
      <c r="FN22" s="273"/>
      <c r="FO22" s="273"/>
      <c r="FP22" s="295"/>
      <c r="FQ22" s="268"/>
      <c r="FR22" s="270"/>
      <c r="FS22" s="270"/>
      <c r="FT22" s="270"/>
      <c r="FU22" s="270"/>
      <c r="FW22" s="268"/>
      <c r="FX22" s="268"/>
      <c r="FY22" s="268"/>
      <c r="FZ22" s="273"/>
      <c r="GA22" s="289"/>
      <c r="GB22" s="277"/>
      <c r="GC22" s="266"/>
      <c r="GD22" s="271"/>
      <c r="GE22" s="273"/>
      <c r="GF22" s="273"/>
      <c r="GG22" s="295"/>
      <c r="GH22" s="268"/>
      <c r="GI22" s="270"/>
      <c r="GJ22" s="270"/>
      <c r="GK22" s="270"/>
      <c r="GL22" s="270"/>
      <c r="GN22" s="268"/>
      <c r="GO22" s="268"/>
      <c r="GP22" s="268"/>
      <c r="GQ22" s="273"/>
      <c r="GR22" s="289"/>
      <c r="GS22" s="277"/>
      <c r="GT22" s="266"/>
      <c r="GU22" s="271"/>
      <c r="GV22" s="273"/>
      <c r="GW22" s="273"/>
      <c r="GX22" s="295"/>
      <c r="GY22" s="268"/>
      <c r="GZ22" s="270"/>
      <c r="HA22" s="270"/>
      <c r="HB22" s="270"/>
      <c r="HC22" s="270"/>
      <c r="HE22" s="268"/>
      <c r="HF22" s="268"/>
      <c r="HG22" s="268"/>
      <c r="HH22" s="273"/>
      <c r="HI22" s="289"/>
      <c r="HJ22" s="277"/>
      <c r="HK22" s="266"/>
      <c r="HL22" s="271"/>
      <c r="HM22" s="273"/>
      <c r="HN22" s="273"/>
      <c r="HO22" s="295"/>
      <c r="HP22" s="268"/>
      <c r="HQ22" s="270"/>
      <c r="HR22" s="270"/>
      <c r="HS22" s="270"/>
      <c r="HT22" s="270"/>
      <c r="HV22" s="268"/>
      <c r="HW22" s="268"/>
      <c r="HX22" s="268"/>
      <c r="HY22" s="273"/>
      <c r="HZ22" s="289"/>
      <c r="IA22" s="277"/>
      <c r="IB22" s="266"/>
      <c r="IC22" s="271"/>
      <c r="ID22" s="273"/>
      <c r="IE22" s="273"/>
      <c r="IF22" s="295"/>
      <c r="IG22" s="268"/>
      <c r="IH22" s="270"/>
      <c r="II22" s="270"/>
      <c r="IJ22" s="270"/>
      <c r="IK22" s="270"/>
      <c r="IM22" s="268"/>
      <c r="IN22" s="268"/>
      <c r="IO22" s="268"/>
      <c r="IP22" s="273"/>
      <c r="IQ22" s="289"/>
      <c r="IR22" s="277"/>
      <c r="IS22" s="266"/>
      <c r="IT22" s="271"/>
      <c r="IU22" s="273"/>
      <c r="IV22" s="273"/>
      <c r="IW22" s="295"/>
      <c r="IX22" s="268"/>
      <c r="IY22" s="270"/>
      <c r="IZ22" s="270"/>
      <c r="JA22" s="270"/>
      <c r="JB22" s="270"/>
      <c r="JD22" s="268"/>
      <c r="JE22" s="268"/>
      <c r="JF22" s="268"/>
      <c r="JG22" s="273"/>
      <c r="JH22" s="289"/>
      <c r="JI22" s="277"/>
      <c r="JJ22" s="266"/>
      <c r="JK22" s="271"/>
      <c r="JL22" s="273"/>
      <c r="JM22" s="273"/>
      <c r="JN22" s="295"/>
      <c r="JO22" s="268"/>
      <c r="JP22" s="270"/>
      <c r="JQ22" s="270"/>
      <c r="JR22" s="270"/>
      <c r="JS22" s="270"/>
      <c r="JU22" s="268"/>
      <c r="JV22" s="268"/>
      <c r="JW22" s="268"/>
      <c r="JX22" s="273"/>
      <c r="JY22" s="289"/>
      <c r="JZ22" s="277"/>
      <c r="KA22" s="266"/>
      <c r="KB22" s="271"/>
      <c r="KC22" s="273"/>
      <c r="KD22" s="273"/>
      <c r="KE22" s="295"/>
      <c r="KF22" s="268"/>
      <c r="KG22" s="270"/>
      <c r="KH22" s="270"/>
      <c r="KI22" s="270"/>
      <c r="KJ22" s="270"/>
      <c r="KL22" s="268"/>
      <c r="KM22" s="268"/>
      <c r="KN22" s="268"/>
      <c r="KO22" s="273"/>
      <c r="KP22" s="289"/>
      <c r="KQ22" s="277"/>
      <c r="KR22" s="266"/>
      <c r="KS22" s="271"/>
      <c r="KT22" s="273"/>
      <c r="KU22" s="273"/>
      <c r="KV22" s="295"/>
      <c r="KW22" s="268"/>
      <c r="KX22" s="270"/>
      <c r="KY22" s="270"/>
      <c r="KZ22" s="270"/>
      <c r="LA22" s="270"/>
      <c r="LC22" s="268"/>
      <c r="LD22" s="268"/>
      <c r="LE22" s="268"/>
      <c r="LF22" s="273"/>
      <c r="LG22" s="289"/>
      <c r="LH22" s="277"/>
      <c r="LI22" s="266"/>
      <c r="LJ22" s="271"/>
      <c r="LK22" s="273"/>
      <c r="LL22" s="273"/>
      <c r="LM22" s="295"/>
      <c r="LN22" s="268"/>
      <c r="LO22" s="270"/>
      <c r="LP22" s="270"/>
      <c r="LQ22" s="270"/>
      <c r="LR22" s="270"/>
      <c r="LT22" s="268"/>
      <c r="LU22" s="268"/>
      <c r="LV22" s="268"/>
      <c r="LW22" s="273"/>
      <c r="LX22" s="289"/>
      <c r="LY22" s="277"/>
      <c r="LZ22" s="266"/>
      <c r="MA22" s="271"/>
      <c r="MB22" s="273"/>
      <c r="MC22" s="273"/>
      <c r="MD22" s="295"/>
      <c r="ME22" s="268"/>
      <c r="MF22" s="270"/>
      <c r="MG22" s="270"/>
      <c r="MH22" s="270"/>
      <c r="MI22" s="270"/>
    </row>
    <row r="23" spans="1:348" ht="14.1" customHeight="1" outlineLevel="1" x14ac:dyDescent="0.15">
      <c r="A23" s="14"/>
      <c r="B23" s="58"/>
      <c r="C23" s="58"/>
      <c r="D23" s="58"/>
      <c r="E23" s="58"/>
      <c r="F23" s="14"/>
      <c r="J23" s="19"/>
      <c r="K23" s="17"/>
      <c r="L23" s="35"/>
      <c r="M23" s="49"/>
      <c r="N23" s="24"/>
      <c r="O23" s="22"/>
      <c r="P23" s="40" t="s">
        <v>120</v>
      </c>
      <c r="Q23" s="22"/>
      <c r="R23" s="22"/>
      <c r="S23" s="22"/>
      <c r="T23" s="270"/>
      <c r="U23" s="270"/>
      <c r="V23" s="270"/>
      <c r="W23" s="270"/>
      <c r="X23" s="270"/>
      <c r="Y23" s="33"/>
      <c r="Z23" s="261"/>
      <c r="AA23" s="274"/>
      <c r="AB23" s="273"/>
      <c r="AC23" s="269"/>
      <c r="AD23" s="293"/>
      <c r="AE23" s="277"/>
      <c r="AF23" s="276"/>
      <c r="AG23" s="290" t="s">
        <v>120</v>
      </c>
      <c r="AH23" s="276"/>
      <c r="AI23" s="276"/>
      <c r="AJ23" s="276"/>
      <c r="AK23" s="270"/>
      <c r="AL23" s="270"/>
      <c r="AM23" s="270"/>
      <c r="AN23" s="270"/>
      <c r="AO23" s="270"/>
      <c r="AP23" s="33"/>
      <c r="AQ23" s="261"/>
      <c r="AR23" s="274"/>
      <c r="AS23" s="273"/>
      <c r="AT23" s="269"/>
      <c r="AU23" s="293"/>
      <c r="AV23" s="277"/>
      <c r="AW23" s="276"/>
      <c r="AX23" s="290" t="s">
        <v>120</v>
      </c>
      <c r="AY23" s="276"/>
      <c r="AZ23" s="276"/>
      <c r="BA23" s="276"/>
      <c r="BB23" s="270"/>
      <c r="BC23" s="270"/>
      <c r="BD23" s="270"/>
      <c r="BE23" s="270"/>
      <c r="BF23" s="270"/>
      <c r="BH23" s="261"/>
      <c r="BI23" s="274"/>
      <c r="BJ23" s="273"/>
      <c r="BK23" s="269"/>
      <c r="BL23" s="293"/>
      <c r="BM23" s="277"/>
      <c r="BN23" s="276"/>
      <c r="BO23" s="290" t="s">
        <v>120</v>
      </c>
      <c r="BP23" s="276"/>
      <c r="BQ23" s="276"/>
      <c r="BR23" s="276"/>
      <c r="BS23" s="270"/>
      <c r="BT23" s="270"/>
      <c r="BU23" s="270"/>
      <c r="BV23" s="270"/>
      <c r="BW23" s="270"/>
      <c r="BY23" s="261"/>
      <c r="BZ23" s="274"/>
      <c r="CA23" s="273"/>
      <c r="CB23" s="269"/>
      <c r="CC23" s="293"/>
      <c r="CD23" s="277"/>
      <c r="CE23" s="276"/>
      <c r="CF23" s="290" t="s">
        <v>120</v>
      </c>
      <c r="CG23" s="276"/>
      <c r="CH23" s="276"/>
      <c r="CI23" s="276"/>
      <c r="CJ23" s="270"/>
      <c r="CK23" s="270"/>
      <c r="CL23" s="270"/>
      <c r="CM23" s="270"/>
      <c r="CN23" s="270"/>
      <c r="CP23" s="261"/>
      <c r="CQ23" s="274"/>
      <c r="CR23" s="273"/>
      <c r="CS23" s="269"/>
      <c r="CT23" s="293"/>
      <c r="CU23" s="277"/>
      <c r="CV23" s="276"/>
      <c r="CW23" s="290" t="s">
        <v>120</v>
      </c>
      <c r="CX23" s="276"/>
      <c r="CY23" s="276"/>
      <c r="CZ23" s="276"/>
      <c r="DA23" s="270"/>
      <c r="DB23" s="270"/>
      <c r="DC23" s="270"/>
      <c r="DD23" s="270"/>
      <c r="DE23" s="270"/>
      <c r="DG23" s="261"/>
      <c r="DH23" s="274"/>
      <c r="DI23" s="273"/>
      <c r="DJ23" s="269"/>
      <c r="DK23" s="293"/>
      <c r="DL23" s="277"/>
      <c r="DM23" s="276"/>
      <c r="DN23" s="290" t="s">
        <v>120</v>
      </c>
      <c r="DO23" s="276"/>
      <c r="DP23" s="276"/>
      <c r="DQ23" s="276"/>
      <c r="DR23" s="270"/>
      <c r="DS23" s="270"/>
      <c r="DT23" s="270"/>
      <c r="DU23" s="270"/>
      <c r="DV23" s="270"/>
      <c r="DX23" s="261"/>
      <c r="DY23" s="274"/>
      <c r="DZ23" s="273"/>
      <c r="EA23" s="269"/>
      <c r="EB23" s="293"/>
      <c r="EC23" s="277"/>
      <c r="ED23" s="276"/>
      <c r="EE23" s="290" t="s">
        <v>120</v>
      </c>
      <c r="EF23" s="276"/>
      <c r="EG23" s="276"/>
      <c r="EH23" s="276"/>
      <c r="EI23" s="270"/>
      <c r="EJ23" s="270"/>
      <c r="EK23" s="270"/>
      <c r="EL23" s="270"/>
      <c r="EM23" s="270"/>
      <c r="EO23" s="261"/>
      <c r="EP23" s="274"/>
      <c r="EQ23" s="273"/>
      <c r="ER23" s="269"/>
      <c r="ES23" s="293"/>
      <c r="ET23" s="277"/>
      <c r="EU23" s="276"/>
      <c r="EV23" s="290" t="s">
        <v>120</v>
      </c>
      <c r="EW23" s="276"/>
      <c r="EX23" s="276"/>
      <c r="EY23" s="276"/>
      <c r="EZ23" s="270"/>
      <c r="FA23" s="270"/>
      <c r="FB23" s="270"/>
      <c r="FC23" s="270"/>
      <c r="FD23" s="270"/>
      <c r="FF23" s="261"/>
      <c r="FG23" s="274"/>
      <c r="FH23" s="273"/>
      <c r="FI23" s="269"/>
      <c r="FJ23" s="293"/>
      <c r="FK23" s="277"/>
      <c r="FL23" s="276"/>
      <c r="FM23" s="290" t="s">
        <v>120</v>
      </c>
      <c r="FN23" s="276"/>
      <c r="FO23" s="276"/>
      <c r="FP23" s="276"/>
      <c r="FQ23" s="270"/>
      <c r="FR23" s="270"/>
      <c r="FS23" s="270"/>
      <c r="FT23" s="270"/>
      <c r="FU23" s="270"/>
      <c r="FW23" s="261"/>
      <c r="FX23" s="274"/>
      <c r="FY23" s="273"/>
      <c r="FZ23" s="269"/>
      <c r="GA23" s="293"/>
      <c r="GB23" s="277"/>
      <c r="GC23" s="276"/>
      <c r="GD23" s="290" t="s">
        <v>120</v>
      </c>
      <c r="GE23" s="276"/>
      <c r="GF23" s="276"/>
      <c r="GG23" s="276"/>
      <c r="GH23" s="270"/>
      <c r="GI23" s="270"/>
      <c r="GJ23" s="270"/>
      <c r="GK23" s="270"/>
      <c r="GL23" s="270"/>
      <c r="GN23" s="261"/>
      <c r="GO23" s="274"/>
      <c r="GP23" s="273"/>
      <c r="GQ23" s="269"/>
      <c r="GR23" s="293"/>
      <c r="GS23" s="277"/>
      <c r="GT23" s="276"/>
      <c r="GU23" s="290" t="s">
        <v>120</v>
      </c>
      <c r="GV23" s="276"/>
      <c r="GW23" s="276"/>
      <c r="GX23" s="276"/>
      <c r="GY23" s="270"/>
      <c r="GZ23" s="270"/>
      <c r="HA23" s="270"/>
      <c r="HB23" s="270"/>
      <c r="HC23" s="270"/>
      <c r="HE23" s="261"/>
      <c r="HF23" s="274"/>
      <c r="HG23" s="273"/>
      <c r="HH23" s="269"/>
      <c r="HI23" s="293"/>
      <c r="HJ23" s="277"/>
      <c r="HK23" s="276"/>
      <c r="HL23" s="290" t="s">
        <v>120</v>
      </c>
      <c r="HM23" s="276"/>
      <c r="HN23" s="276"/>
      <c r="HO23" s="276"/>
      <c r="HP23" s="270"/>
      <c r="HQ23" s="270"/>
      <c r="HR23" s="270"/>
      <c r="HS23" s="270"/>
      <c r="HT23" s="270"/>
      <c r="HV23" s="261"/>
      <c r="HW23" s="274"/>
      <c r="HX23" s="273"/>
      <c r="HY23" s="269"/>
      <c r="HZ23" s="293"/>
      <c r="IA23" s="277"/>
      <c r="IB23" s="276"/>
      <c r="IC23" s="290" t="s">
        <v>120</v>
      </c>
      <c r="ID23" s="276"/>
      <c r="IE23" s="276"/>
      <c r="IF23" s="276"/>
      <c r="IG23" s="270"/>
      <c r="IH23" s="270"/>
      <c r="II23" s="270"/>
      <c r="IJ23" s="270"/>
      <c r="IK23" s="270"/>
      <c r="IM23" s="261"/>
      <c r="IN23" s="274"/>
      <c r="IO23" s="273"/>
      <c r="IP23" s="269"/>
      <c r="IQ23" s="293"/>
      <c r="IR23" s="277"/>
      <c r="IS23" s="276"/>
      <c r="IT23" s="290" t="s">
        <v>120</v>
      </c>
      <c r="IU23" s="276"/>
      <c r="IV23" s="276"/>
      <c r="IW23" s="276"/>
      <c r="IX23" s="270"/>
      <c r="IY23" s="270"/>
      <c r="IZ23" s="270"/>
      <c r="JA23" s="270"/>
      <c r="JB23" s="270"/>
      <c r="JD23" s="261"/>
      <c r="JE23" s="274"/>
      <c r="JF23" s="273"/>
      <c r="JG23" s="269"/>
      <c r="JH23" s="293"/>
      <c r="JI23" s="277"/>
      <c r="JJ23" s="276"/>
      <c r="JK23" s="290" t="s">
        <v>120</v>
      </c>
      <c r="JL23" s="276"/>
      <c r="JM23" s="276"/>
      <c r="JN23" s="276"/>
      <c r="JO23" s="270"/>
      <c r="JP23" s="270"/>
      <c r="JQ23" s="270"/>
      <c r="JR23" s="270"/>
      <c r="JS23" s="270"/>
      <c r="JU23" s="261"/>
      <c r="JV23" s="274"/>
      <c r="JW23" s="273"/>
      <c r="JX23" s="269"/>
      <c r="JY23" s="293"/>
      <c r="JZ23" s="277"/>
      <c r="KA23" s="276"/>
      <c r="KB23" s="290" t="s">
        <v>120</v>
      </c>
      <c r="KC23" s="276"/>
      <c r="KD23" s="276"/>
      <c r="KE23" s="276"/>
      <c r="KF23" s="270"/>
      <c r="KG23" s="270"/>
      <c r="KH23" s="270"/>
      <c r="KI23" s="270"/>
      <c r="KJ23" s="270"/>
      <c r="KL23" s="261"/>
      <c r="KM23" s="274"/>
      <c r="KN23" s="273"/>
      <c r="KO23" s="269"/>
      <c r="KP23" s="293"/>
      <c r="KQ23" s="277"/>
      <c r="KR23" s="276"/>
      <c r="KS23" s="290" t="s">
        <v>120</v>
      </c>
      <c r="KT23" s="276"/>
      <c r="KU23" s="276"/>
      <c r="KV23" s="276"/>
      <c r="KW23" s="270"/>
      <c r="KX23" s="270"/>
      <c r="KY23" s="270"/>
      <c r="KZ23" s="270"/>
      <c r="LA23" s="270"/>
      <c r="LC23" s="261"/>
      <c r="LD23" s="274"/>
      <c r="LE23" s="273"/>
      <c r="LF23" s="269"/>
      <c r="LG23" s="293"/>
      <c r="LH23" s="277"/>
      <c r="LI23" s="276"/>
      <c r="LJ23" s="290" t="s">
        <v>120</v>
      </c>
      <c r="LK23" s="276"/>
      <c r="LL23" s="276"/>
      <c r="LM23" s="276"/>
      <c r="LN23" s="270"/>
      <c r="LO23" s="270"/>
      <c r="LP23" s="270"/>
      <c r="LQ23" s="270"/>
      <c r="LR23" s="270"/>
      <c r="LT23" s="261"/>
      <c r="LU23" s="274"/>
      <c r="LV23" s="273"/>
      <c r="LW23" s="269"/>
      <c r="LX23" s="293"/>
      <c r="LY23" s="277"/>
      <c r="LZ23" s="276"/>
      <c r="MA23" s="290" t="s">
        <v>120</v>
      </c>
      <c r="MB23" s="276"/>
      <c r="MC23" s="276"/>
      <c r="MD23" s="276"/>
      <c r="ME23" s="270"/>
      <c r="MF23" s="270"/>
      <c r="MG23" s="270"/>
      <c r="MH23" s="270"/>
      <c r="MI23" s="270"/>
    </row>
    <row r="24" spans="1:348" ht="14.1" customHeight="1" outlineLevel="1" thickBot="1" x14ac:dyDescent="0.2">
      <c r="A24" s="14"/>
      <c r="B24" s="58"/>
      <c r="C24" s="58"/>
      <c r="D24" s="58"/>
      <c r="E24" s="58"/>
      <c r="F24" s="14"/>
      <c r="I24" s="19"/>
      <c r="J24" s="17"/>
      <c r="K24" s="35"/>
      <c r="P24" s="41" t="str">
        <f>K3</f>
        <v>Rotenone</v>
      </c>
      <c r="R24" s="43"/>
      <c r="S24" s="22"/>
      <c r="T24" s="270"/>
      <c r="U24" s="270"/>
      <c r="V24" s="270"/>
      <c r="W24" s="270"/>
      <c r="X24" s="270"/>
      <c r="Y24" s="33"/>
      <c r="Z24" s="274"/>
      <c r="AA24" s="273"/>
      <c r="AB24" s="269"/>
      <c r="AC24" s="261"/>
      <c r="AD24" s="261"/>
      <c r="AE24" s="261"/>
      <c r="AF24" s="261"/>
      <c r="AG24" s="41" t="str">
        <f>AB3</f>
        <v>Rotenone</v>
      </c>
      <c r="AH24" s="279"/>
      <c r="AI24" s="261"/>
      <c r="AJ24" s="276"/>
      <c r="AK24" s="270"/>
      <c r="AL24" s="270"/>
      <c r="AM24" s="270"/>
      <c r="AN24" s="270"/>
      <c r="AO24" s="270"/>
      <c r="AP24" s="33"/>
      <c r="AQ24" s="274"/>
      <c r="AR24" s="273"/>
      <c r="AS24" s="269"/>
      <c r="AT24" s="261"/>
      <c r="AU24" s="261"/>
      <c r="AV24" s="261"/>
      <c r="AW24" s="261"/>
      <c r="AX24" s="41" t="str">
        <f>AS3</f>
        <v>Rotenone</v>
      </c>
      <c r="AY24" s="279"/>
      <c r="AZ24" s="261"/>
      <c r="BA24" s="276"/>
      <c r="BB24" s="270"/>
      <c r="BC24" s="270"/>
      <c r="BD24" s="270"/>
      <c r="BE24" s="270"/>
      <c r="BF24" s="270"/>
      <c r="BH24" s="274"/>
      <c r="BI24" s="273"/>
      <c r="BJ24" s="269"/>
      <c r="BK24" s="261"/>
      <c r="BL24" s="261"/>
      <c r="BM24" s="261"/>
      <c r="BN24" s="261"/>
      <c r="BO24" s="41" t="str">
        <f>BJ3</f>
        <v>Rotenone</v>
      </c>
      <c r="BP24" s="279"/>
      <c r="BQ24" s="261"/>
      <c r="BR24" s="276"/>
      <c r="BS24" s="270"/>
      <c r="BT24" s="270"/>
      <c r="BU24" s="270"/>
      <c r="BV24" s="270"/>
      <c r="BW24" s="270"/>
      <c r="BY24" s="274"/>
      <c r="BZ24" s="273"/>
      <c r="CA24" s="269"/>
      <c r="CB24" s="261"/>
      <c r="CC24" s="261"/>
      <c r="CD24" s="261"/>
      <c r="CE24" s="261"/>
      <c r="CF24" s="41" t="str">
        <f>CA3</f>
        <v>Rotenone</v>
      </c>
      <c r="CG24" s="279"/>
      <c r="CH24" s="261"/>
      <c r="CI24" s="276"/>
      <c r="CJ24" s="270"/>
      <c r="CK24" s="270"/>
      <c r="CL24" s="270"/>
      <c r="CM24" s="270"/>
      <c r="CN24" s="270"/>
      <c r="CP24" s="274"/>
      <c r="CQ24" s="273"/>
      <c r="CR24" s="269"/>
      <c r="CS24" s="261"/>
      <c r="CT24" s="261"/>
      <c r="CU24" s="261"/>
      <c r="CV24" s="261"/>
      <c r="CW24" s="41" t="str">
        <f>CR3</f>
        <v>Rotenone</v>
      </c>
      <c r="CX24" s="279"/>
      <c r="CY24" s="261"/>
      <c r="CZ24" s="276"/>
      <c r="DA24" s="270"/>
      <c r="DB24" s="270"/>
      <c r="DC24" s="270"/>
      <c r="DD24" s="270"/>
      <c r="DE24" s="270"/>
      <c r="DG24" s="274"/>
      <c r="DH24" s="273"/>
      <c r="DI24" s="269"/>
      <c r="DJ24" s="261"/>
      <c r="DK24" s="261"/>
      <c r="DL24" s="261"/>
      <c r="DM24" s="261"/>
      <c r="DN24" s="41" t="str">
        <f>DI3</f>
        <v>Rotenone</v>
      </c>
      <c r="DO24" s="279"/>
      <c r="DP24" s="261"/>
      <c r="DQ24" s="276"/>
      <c r="DR24" s="270"/>
      <c r="DS24" s="270"/>
      <c r="DT24" s="270"/>
      <c r="DU24" s="270"/>
      <c r="DV24" s="270"/>
      <c r="DX24" s="274"/>
      <c r="DY24" s="273"/>
      <c r="DZ24" s="269"/>
      <c r="EA24" s="261"/>
      <c r="EB24" s="261"/>
      <c r="EC24" s="261"/>
      <c r="ED24" s="261"/>
      <c r="EE24" s="41" t="str">
        <f>DZ3</f>
        <v>Rotenone</v>
      </c>
      <c r="EF24" s="279"/>
      <c r="EG24" s="261"/>
      <c r="EH24" s="276"/>
      <c r="EI24" s="270"/>
      <c r="EJ24" s="270"/>
      <c r="EK24" s="270"/>
      <c r="EL24" s="270"/>
      <c r="EM24" s="270"/>
      <c r="EO24" s="274"/>
      <c r="EP24" s="273"/>
      <c r="EQ24" s="269"/>
      <c r="ER24" s="261"/>
      <c r="ES24" s="261"/>
      <c r="ET24" s="261"/>
      <c r="EU24" s="261"/>
      <c r="EV24" s="41" t="str">
        <f>EQ3</f>
        <v>Rotenone</v>
      </c>
      <c r="EW24" s="279"/>
      <c r="EX24" s="261"/>
      <c r="EY24" s="276"/>
      <c r="EZ24" s="270"/>
      <c r="FA24" s="270"/>
      <c r="FB24" s="270"/>
      <c r="FC24" s="270"/>
      <c r="FD24" s="270"/>
      <c r="FF24" s="274"/>
      <c r="FG24" s="273"/>
      <c r="FH24" s="269"/>
      <c r="FI24" s="261"/>
      <c r="FJ24" s="261"/>
      <c r="FK24" s="261"/>
      <c r="FL24" s="261"/>
      <c r="FM24" s="41" t="str">
        <f>FH3</f>
        <v>Rotenone</v>
      </c>
      <c r="FN24" s="279"/>
      <c r="FO24" s="261"/>
      <c r="FP24" s="276"/>
      <c r="FQ24" s="270"/>
      <c r="FR24" s="270"/>
      <c r="FS24" s="270"/>
      <c r="FT24" s="270"/>
      <c r="FU24" s="270"/>
      <c r="FW24" s="274"/>
      <c r="FX24" s="273"/>
      <c r="FY24" s="269"/>
      <c r="FZ24" s="261"/>
      <c r="GA24" s="261"/>
      <c r="GB24" s="261"/>
      <c r="GC24" s="261"/>
      <c r="GD24" s="41" t="str">
        <f>FY3</f>
        <v>Rotenone</v>
      </c>
      <c r="GE24" s="279"/>
      <c r="GF24" s="261"/>
      <c r="GG24" s="276"/>
      <c r="GH24" s="270"/>
      <c r="GI24" s="270"/>
      <c r="GJ24" s="270"/>
      <c r="GK24" s="270"/>
      <c r="GL24" s="270"/>
      <c r="GN24" s="274"/>
      <c r="GO24" s="273"/>
      <c r="GP24" s="269"/>
      <c r="GQ24" s="261"/>
      <c r="GR24" s="261"/>
      <c r="GS24" s="261"/>
      <c r="GT24" s="261"/>
      <c r="GU24" s="41" t="str">
        <f>GP3</f>
        <v>Rotenone</v>
      </c>
      <c r="GV24" s="279"/>
      <c r="GW24" s="261"/>
      <c r="GX24" s="276"/>
      <c r="GY24" s="270"/>
      <c r="GZ24" s="270"/>
      <c r="HA24" s="270"/>
      <c r="HB24" s="270"/>
      <c r="HC24" s="270"/>
      <c r="HE24" s="274"/>
      <c r="HF24" s="273"/>
      <c r="HG24" s="269"/>
      <c r="HH24" s="261"/>
      <c r="HI24" s="261"/>
      <c r="HJ24" s="261"/>
      <c r="HK24" s="261"/>
      <c r="HL24" s="41" t="str">
        <f>HG3</f>
        <v>Rotenone</v>
      </c>
      <c r="HM24" s="279"/>
      <c r="HN24" s="261"/>
      <c r="HO24" s="276"/>
      <c r="HP24" s="270"/>
      <c r="HQ24" s="270"/>
      <c r="HR24" s="270"/>
      <c r="HS24" s="270"/>
      <c r="HT24" s="270"/>
      <c r="HV24" s="274"/>
      <c r="HW24" s="273"/>
      <c r="HX24" s="269"/>
      <c r="HY24" s="261"/>
      <c r="HZ24" s="261"/>
      <c r="IA24" s="261"/>
      <c r="IB24" s="261"/>
      <c r="IC24" s="41" t="str">
        <f>HX3</f>
        <v>Rotenone</v>
      </c>
      <c r="ID24" s="279"/>
      <c r="IE24" s="261"/>
      <c r="IF24" s="276"/>
      <c r="IG24" s="270"/>
      <c r="IH24" s="270"/>
      <c r="II24" s="270"/>
      <c r="IJ24" s="270"/>
      <c r="IK24" s="270"/>
      <c r="IM24" s="274"/>
      <c r="IN24" s="273"/>
      <c r="IO24" s="269"/>
      <c r="IP24" s="261"/>
      <c r="IQ24" s="261"/>
      <c r="IR24" s="261"/>
      <c r="IS24" s="261"/>
      <c r="IT24" s="41" t="str">
        <f>IO3</f>
        <v>Rotenone</v>
      </c>
      <c r="IU24" s="279"/>
      <c r="IV24" s="261"/>
      <c r="IW24" s="276"/>
      <c r="IX24" s="270"/>
      <c r="IY24" s="270"/>
      <c r="IZ24" s="270"/>
      <c r="JA24" s="270"/>
      <c r="JB24" s="270"/>
      <c r="JD24" s="274"/>
      <c r="JE24" s="273"/>
      <c r="JF24" s="269"/>
      <c r="JG24" s="261"/>
      <c r="JH24" s="261"/>
      <c r="JI24" s="261"/>
      <c r="JJ24" s="261"/>
      <c r="JK24" s="41" t="str">
        <f>JF3</f>
        <v>Rotenone</v>
      </c>
      <c r="JL24" s="279"/>
      <c r="JM24" s="261"/>
      <c r="JN24" s="276"/>
      <c r="JO24" s="270"/>
      <c r="JP24" s="270"/>
      <c r="JQ24" s="270"/>
      <c r="JR24" s="270"/>
      <c r="JS24" s="270"/>
      <c r="JU24" s="274"/>
      <c r="JV24" s="273"/>
      <c r="JW24" s="269"/>
      <c r="JX24" s="261"/>
      <c r="JY24" s="261"/>
      <c r="JZ24" s="261"/>
      <c r="KA24" s="261"/>
      <c r="KB24" s="41" t="str">
        <f>JW3</f>
        <v>Rotenone</v>
      </c>
      <c r="KC24" s="279"/>
      <c r="KD24" s="261"/>
      <c r="KE24" s="276"/>
      <c r="KF24" s="270"/>
      <c r="KG24" s="270"/>
      <c r="KH24" s="270"/>
      <c r="KI24" s="270"/>
      <c r="KJ24" s="270"/>
      <c r="KL24" s="274"/>
      <c r="KM24" s="273"/>
      <c r="KN24" s="269"/>
      <c r="KO24" s="261"/>
      <c r="KP24" s="261"/>
      <c r="KQ24" s="261"/>
      <c r="KR24" s="261"/>
      <c r="KS24" s="41" t="str">
        <f>KN3</f>
        <v>Rotenone</v>
      </c>
      <c r="KT24" s="279"/>
      <c r="KU24" s="261"/>
      <c r="KV24" s="276"/>
      <c r="KW24" s="270"/>
      <c r="KX24" s="270"/>
      <c r="KY24" s="270"/>
      <c r="KZ24" s="270"/>
      <c r="LA24" s="270"/>
      <c r="LC24" s="274"/>
      <c r="LD24" s="273"/>
      <c r="LE24" s="269"/>
      <c r="LF24" s="261"/>
      <c r="LG24" s="261"/>
      <c r="LH24" s="261"/>
      <c r="LI24" s="261"/>
      <c r="LJ24" s="41" t="str">
        <f>LE3</f>
        <v>Rotenone</v>
      </c>
      <c r="LK24" s="279"/>
      <c r="LL24" s="261"/>
      <c r="LM24" s="276"/>
      <c r="LN24" s="270"/>
      <c r="LO24" s="270"/>
      <c r="LP24" s="270"/>
      <c r="LQ24" s="270"/>
      <c r="LR24" s="270"/>
      <c r="LT24" s="274"/>
      <c r="LU24" s="273"/>
      <c r="LV24" s="269"/>
      <c r="LW24" s="261"/>
      <c r="LX24" s="261"/>
      <c r="LY24" s="261"/>
      <c r="LZ24" s="261"/>
      <c r="MA24" s="41" t="str">
        <f>LV3</f>
        <v>Rotenone</v>
      </c>
      <c r="MB24" s="279"/>
      <c r="MC24" s="261"/>
      <c r="MD24" s="276"/>
      <c r="ME24" s="270"/>
      <c r="MF24" s="270"/>
      <c r="MG24" s="270"/>
      <c r="MH24" s="270"/>
      <c r="MI24" s="270"/>
    </row>
    <row r="25" spans="1:348" ht="14.1" customHeight="1" outlineLevel="1" x14ac:dyDescent="0.15">
      <c r="A25" s="14"/>
      <c r="B25" s="14"/>
      <c r="C25" s="14"/>
      <c r="D25" s="14"/>
      <c r="E25" s="16"/>
      <c r="F25" s="15"/>
      <c r="G25" s="16"/>
      <c r="H25" s="16"/>
      <c r="I25" s="127"/>
      <c r="J25" s="87"/>
      <c r="K25" s="87"/>
      <c r="L25" s="88"/>
      <c r="M25" s="89" t="s">
        <v>17</v>
      </c>
      <c r="N25" s="88" t="s">
        <v>45</v>
      </c>
      <c r="O25" s="206"/>
      <c r="P25" s="207"/>
      <c r="Q25" s="208" t="s">
        <v>136</v>
      </c>
      <c r="R25" s="209" t="s">
        <v>46</v>
      </c>
      <c r="S25" s="65"/>
      <c r="T25" s="388"/>
      <c r="U25" s="388"/>
      <c r="V25" s="389"/>
      <c r="W25" s="390"/>
      <c r="X25" s="390"/>
      <c r="Y25" s="14"/>
      <c r="Z25" s="340"/>
      <c r="AA25" s="314"/>
      <c r="AB25" s="314"/>
      <c r="AC25" s="315"/>
      <c r="AD25" s="316" t="s">
        <v>17</v>
      </c>
      <c r="AE25" s="315" t="s">
        <v>45</v>
      </c>
      <c r="AF25" s="206"/>
      <c r="AG25" s="207"/>
      <c r="AH25" s="208" t="s">
        <v>136</v>
      </c>
      <c r="AI25" s="209" t="s">
        <v>46</v>
      </c>
      <c r="AJ25" s="300"/>
      <c r="AK25" s="388"/>
      <c r="AL25" s="388"/>
      <c r="AM25" s="389"/>
      <c r="AN25" s="390"/>
      <c r="AO25" s="390"/>
      <c r="AP25" s="14"/>
      <c r="AQ25" s="340"/>
      <c r="AR25" s="314"/>
      <c r="AS25" s="314"/>
      <c r="AT25" s="315"/>
      <c r="AU25" s="316" t="s">
        <v>17</v>
      </c>
      <c r="AV25" s="315" t="s">
        <v>45</v>
      </c>
      <c r="AW25" s="206"/>
      <c r="AX25" s="207"/>
      <c r="AY25" s="208" t="s">
        <v>136</v>
      </c>
      <c r="AZ25" s="209" t="s">
        <v>46</v>
      </c>
      <c r="BA25" s="300"/>
      <c r="BB25" s="388"/>
      <c r="BC25" s="388"/>
      <c r="BD25" s="389"/>
      <c r="BE25" s="390"/>
      <c r="BF25" s="390"/>
      <c r="BH25" s="340"/>
      <c r="BI25" s="314"/>
      <c r="BJ25" s="314"/>
      <c r="BK25" s="315"/>
      <c r="BL25" s="316" t="s">
        <v>17</v>
      </c>
      <c r="BM25" s="315" t="s">
        <v>45</v>
      </c>
      <c r="BN25" s="206"/>
      <c r="BO25" s="207"/>
      <c r="BP25" s="208" t="s">
        <v>136</v>
      </c>
      <c r="BQ25" s="209" t="s">
        <v>46</v>
      </c>
      <c r="BR25" s="300"/>
      <c r="BS25" s="388"/>
      <c r="BT25" s="388"/>
      <c r="BU25" s="389"/>
      <c r="BV25" s="390"/>
      <c r="BW25" s="390"/>
      <c r="BY25" s="340"/>
      <c r="BZ25" s="314"/>
      <c r="CA25" s="314"/>
      <c r="CB25" s="315"/>
      <c r="CC25" s="316" t="s">
        <v>17</v>
      </c>
      <c r="CD25" s="315" t="s">
        <v>45</v>
      </c>
      <c r="CE25" s="206"/>
      <c r="CF25" s="207"/>
      <c r="CG25" s="208" t="s">
        <v>136</v>
      </c>
      <c r="CH25" s="209" t="s">
        <v>46</v>
      </c>
      <c r="CI25" s="300"/>
      <c r="CJ25" s="388"/>
      <c r="CK25" s="388"/>
      <c r="CL25" s="389"/>
      <c r="CM25" s="390"/>
      <c r="CN25" s="390"/>
      <c r="CP25" s="340"/>
      <c r="CQ25" s="314"/>
      <c r="CR25" s="314"/>
      <c r="CS25" s="315"/>
      <c r="CT25" s="316" t="s">
        <v>17</v>
      </c>
      <c r="CU25" s="315" t="s">
        <v>45</v>
      </c>
      <c r="CV25" s="206"/>
      <c r="CW25" s="207"/>
      <c r="CX25" s="208" t="s">
        <v>136</v>
      </c>
      <c r="CY25" s="209" t="s">
        <v>46</v>
      </c>
      <c r="CZ25" s="300"/>
      <c r="DA25" s="388"/>
      <c r="DB25" s="388"/>
      <c r="DC25" s="389"/>
      <c r="DD25" s="390"/>
      <c r="DE25" s="390"/>
      <c r="DG25" s="340"/>
      <c r="DH25" s="314"/>
      <c r="DI25" s="314"/>
      <c r="DJ25" s="315"/>
      <c r="DK25" s="316" t="s">
        <v>17</v>
      </c>
      <c r="DL25" s="315" t="s">
        <v>45</v>
      </c>
      <c r="DM25" s="206"/>
      <c r="DN25" s="207"/>
      <c r="DO25" s="208" t="s">
        <v>136</v>
      </c>
      <c r="DP25" s="209" t="s">
        <v>46</v>
      </c>
      <c r="DQ25" s="300"/>
      <c r="DR25" s="388"/>
      <c r="DS25" s="388"/>
      <c r="DT25" s="389"/>
      <c r="DU25" s="390"/>
      <c r="DV25" s="390"/>
      <c r="DX25" s="340"/>
      <c r="DY25" s="314"/>
      <c r="DZ25" s="314"/>
      <c r="EA25" s="315"/>
      <c r="EB25" s="316" t="s">
        <v>17</v>
      </c>
      <c r="EC25" s="315" t="s">
        <v>45</v>
      </c>
      <c r="ED25" s="206"/>
      <c r="EE25" s="207"/>
      <c r="EF25" s="208" t="s">
        <v>136</v>
      </c>
      <c r="EG25" s="209" t="s">
        <v>46</v>
      </c>
      <c r="EH25" s="300"/>
      <c r="EI25" s="388"/>
      <c r="EJ25" s="388"/>
      <c r="EK25" s="389"/>
      <c r="EL25" s="390"/>
      <c r="EM25" s="390"/>
      <c r="EO25" s="340"/>
      <c r="EP25" s="314"/>
      <c r="EQ25" s="314"/>
      <c r="ER25" s="315"/>
      <c r="ES25" s="316" t="s">
        <v>17</v>
      </c>
      <c r="ET25" s="315" t="s">
        <v>45</v>
      </c>
      <c r="EU25" s="206"/>
      <c r="EV25" s="207"/>
      <c r="EW25" s="208" t="s">
        <v>136</v>
      </c>
      <c r="EX25" s="209" t="s">
        <v>46</v>
      </c>
      <c r="EY25" s="300"/>
      <c r="EZ25" s="388"/>
      <c r="FA25" s="388"/>
      <c r="FB25" s="389"/>
      <c r="FC25" s="390"/>
      <c r="FD25" s="390"/>
      <c r="FF25" s="340"/>
      <c r="FG25" s="314"/>
      <c r="FH25" s="314"/>
      <c r="FI25" s="315"/>
      <c r="FJ25" s="316" t="s">
        <v>17</v>
      </c>
      <c r="FK25" s="315" t="s">
        <v>45</v>
      </c>
      <c r="FL25" s="206"/>
      <c r="FM25" s="207"/>
      <c r="FN25" s="208" t="s">
        <v>136</v>
      </c>
      <c r="FO25" s="209" t="s">
        <v>46</v>
      </c>
      <c r="FP25" s="300"/>
      <c r="FQ25" s="388"/>
      <c r="FR25" s="388"/>
      <c r="FS25" s="389"/>
      <c r="FT25" s="390"/>
      <c r="FU25" s="390"/>
      <c r="FW25" s="340"/>
      <c r="FX25" s="314"/>
      <c r="FY25" s="314"/>
      <c r="FZ25" s="315"/>
      <c r="GA25" s="316" t="s">
        <v>17</v>
      </c>
      <c r="GB25" s="315" t="s">
        <v>45</v>
      </c>
      <c r="GC25" s="206"/>
      <c r="GD25" s="207"/>
      <c r="GE25" s="208" t="s">
        <v>136</v>
      </c>
      <c r="GF25" s="209" t="s">
        <v>46</v>
      </c>
      <c r="GG25" s="300"/>
      <c r="GH25" s="388"/>
      <c r="GI25" s="388"/>
      <c r="GJ25" s="389"/>
      <c r="GK25" s="390"/>
      <c r="GL25" s="390"/>
      <c r="GN25" s="340"/>
      <c r="GO25" s="314"/>
      <c r="GP25" s="314"/>
      <c r="GQ25" s="315"/>
      <c r="GR25" s="316" t="s">
        <v>17</v>
      </c>
      <c r="GS25" s="315" t="s">
        <v>45</v>
      </c>
      <c r="GT25" s="206"/>
      <c r="GU25" s="207"/>
      <c r="GV25" s="208" t="s">
        <v>136</v>
      </c>
      <c r="GW25" s="209" t="s">
        <v>46</v>
      </c>
      <c r="GX25" s="300"/>
      <c r="GY25" s="388"/>
      <c r="GZ25" s="388"/>
      <c r="HA25" s="389"/>
      <c r="HB25" s="390"/>
      <c r="HC25" s="390"/>
      <c r="HE25" s="340"/>
      <c r="HF25" s="314"/>
      <c r="HG25" s="314"/>
      <c r="HH25" s="315"/>
      <c r="HI25" s="316" t="s">
        <v>17</v>
      </c>
      <c r="HJ25" s="315" t="s">
        <v>45</v>
      </c>
      <c r="HK25" s="206"/>
      <c r="HL25" s="207"/>
      <c r="HM25" s="208" t="s">
        <v>136</v>
      </c>
      <c r="HN25" s="209" t="s">
        <v>46</v>
      </c>
      <c r="HO25" s="300"/>
      <c r="HP25" s="388"/>
      <c r="HQ25" s="388"/>
      <c r="HR25" s="389"/>
      <c r="HS25" s="390"/>
      <c r="HT25" s="390"/>
      <c r="HV25" s="340"/>
      <c r="HW25" s="314"/>
      <c r="HX25" s="314"/>
      <c r="HY25" s="315"/>
      <c r="HZ25" s="316" t="s">
        <v>17</v>
      </c>
      <c r="IA25" s="315" t="s">
        <v>45</v>
      </c>
      <c r="IB25" s="206"/>
      <c r="IC25" s="207"/>
      <c r="ID25" s="208" t="s">
        <v>136</v>
      </c>
      <c r="IE25" s="209" t="s">
        <v>46</v>
      </c>
      <c r="IF25" s="300"/>
      <c r="IG25" s="388"/>
      <c r="IH25" s="388"/>
      <c r="II25" s="389"/>
      <c r="IJ25" s="390"/>
      <c r="IK25" s="390"/>
      <c r="IM25" s="340"/>
      <c r="IN25" s="314"/>
      <c r="IO25" s="314"/>
      <c r="IP25" s="315"/>
      <c r="IQ25" s="316" t="s">
        <v>17</v>
      </c>
      <c r="IR25" s="315" t="s">
        <v>45</v>
      </c>
      <c r="IS25" s="206"/>
      <c r="IT25" s="207"/>
      <c r="IU25" s="208" t="s">
        <v>136</v>
      </c>
      <c r="IV25" s="209" t="s">
        <v>46</v>
      </c>
      <c r="IW25" s="300"/>
      <c r="IX25" s="388"/>
      <c r="IY25" s="388"/>
      <c r="IZ25" s="389"/>
      <c r="JA25" s="390"/>
      <c r="JB25" s="390"/>
      <c r="JD25" s="340"/>
      <c r="JE25" s="314"/>
      <c r="JF25" s="314"/>
      <c r="JG25" s="315"/>
      <c r="JH25" s="316" t="s">
        <v>17</v>
      </c>
      <c r="JI25" s="315" t="s">
        <v>45</v>
      </c>
      <c r="JJ25" s="206"/>
      <c r="JK25" s="207"/>
      <c r="JL25" s="208" t="s">
        <v>136</v>
      </c>
      <c r="JM25" s="209" t="s">
        <v>46</v>
      </c>
      <c r="JN25" s="300"/>
      <c r="JO25" s="388"/>
      <c r="JP25" s="388"/>
      <c r="JQ25" s="389"/>
      <c r="JR25" s="390"/>
      <c r="JS25" s="390"/>
      <c r="JU25" s="340"/>
      <c r="JV25" s="314"/>
      <c r="JW25" s="314"/>
      <c r="JX25" s="315"/>
      <c r="JY25" s="316" t="s">
        <v>17</v>
      </c>
      <c r="JZ25" s="315" t="s">
        <v>45</v>
      </c>
      <c r="KA25" s="206"/>
      <c r="KB25" s="207"/>
      <c r="KC25" s="208" t="s">
        <v>136</v>
      </c>
      <c r="KD25" s="209" t="s">
        <v>46</v>
      </c>
      <c r="KE25" s="300"/>
      <c r="KF25" s="388"/>
      <c r="KG25" s="388"/>
      <c r="KH25" s="389"/>
      <c r="KI25" s="390"/>
      <c r="KJ25" s="390"/>
      <c r="KL25" s="340"/>
      <c r="KM25" s="314"/>
      <c r="KN25" s="314"/>
      <c r="KO25" s="315"/>
      <c r="KP25" s="316" t="s">
        <v>17</v>
      </c>
      <c r="KQ25" s="315" t="s">
        <v>45</v>
      </c>
      <c r="KR25" s="206"/>
      <c r="KS25" s="207"/>
      <c r="KT25" s="208" t="s">
        <v>136</v>
      </c>
      <c r="KU25" s="209" t="s">
        <v>46</v>
      </c>
      <c r="KV25" s="300"/>
      <c r="KW25" s="388"/>
      <c r="KX25" s="388"/>
      <c r="KY25" s="389"/>
      <c r="KZ25" s="390"/>
      <c r="LA25" s="390"/>
      <c r="LC25" s="340"/>
      <c r="LD25" s="314"/>
      <c r="LE25" s="314"/>
      <c r="LF25" s="315"/>
      <c r="LG25" s="316" t="s">
        <v>17</v>
      </c>
      <c r="LH25" s="315" t="s">
        <v>45</v>
      </c>
      <c r="LI25" s="206"/>
      <c r="LJ25" s="207"/>
      <c r="LK25" s="208" t="s">
        <v>136</v>
      </c>
      <c r="LL25" s="209" t="s">
        <v>46</v>
      </c>
      <c r="LM25" s="300"/>
      <c r="LN25" s="388"/>
      <c r="LO25" s="388"/>
      <c r="LP25" s="389"/>
      <c r="LQ25" s="390"/>
      <c r="LR25" s="390"/>
      <c r="LT25" s="340"/>
      <c r="LU25" s="314"/>
      <c r="LV25" s="314"/>
      <c r="LW25" s="315"/>
      <c r="LX25" s="316" t="s">
        <v>17</v>
      </c>
      <c r="LY25" s="315" t="s">
        <v>45</v>
      </c>
      <c r="LZ25" s="206"/>
      <c r="MA25" s="207"/>
      <c r="MB25" s="208" t="s">
        <v>136</v>
      </c>
      <c r="MC25" s="209" t="s">
        <v>46</v>
      </c>
      <c r="MD25" s="300"/>
      <c r="ME25" s="388"/>
      <c r="MF25" s="388"/>
      <c r="MG25" s="389"/>
      <c r="MH25" s="390"/>
      <c r="MI25" s="390"/>
    </row>
    <row r="26" spans="1:348" ht="14.1" customHeight="1" outlineLevel="1" x14ac:dyDescent="0.15">
      <c r="A26" s="14"/>
      <c r="B26" s="22"/>
      <c r="C26" s="22"/>
      <c r="D26" s="35"/>
      <c r="E26" s="24"/>
      <c r="F26" s="25"/>
      <c r="G26" s="34"/>
      <c r="H26" s="34"/>
      <c r="I26" s="91" t="s">
        <v>5</v>
      </c>
      <c r="J26" s="387" t="s">
        <v>128</v>
      </c>
      <c r="K26" s="90" t="s">
        <v>47</v>
      </c>
      <c r="L26" s="90" t="s">
        <v>48</v>
      </c>
      <c r="M26" s="90" t="s">
        <v>1</v>
      </c>
      <c r="N26" s="90" t="s">
        <v>0</v>
      </c>
      <c r="O26" s="210" t="s">
        <v>5</v>
      </c>
      <c r="P26" s="128" t="s">
        <v>49</v>
      </c>
      <c r="Q26" s="91" t="s">
        <v>1</v>
      </c>
      <c r="R26" s="211" t="s">
        <v>0</v>
      </c>
      <c r="S26" s="65"/>
      <c r="T26" s="391"/>
      <c r="U26" s="392"/>
      <c r="V26" s="391"/>
      <c r="W26" s="391"/>
      <c r="X26" s="391"/>
      <c r="Y26" s="14"/>
      <c r="Z26" s="318" t="s">
        <v>5</v>
      </c>
      <c r="AA26" s="387" t="s">
        <v>128</v>
      </c>
      <c r="AB26" s="317" t="s">
        <v>47</v>
      </c>
      <c r="AC26" s="317" t="s">
        <v>48</v>
      </c>
      <c r="AD26" s="317" t="s">
        <v>1</v>
      </c>
      <c r="AE26" s="317" t="s">
        <v>0</v>
      </c>
      <c r="AF26" s="210" t="s">
        <v>5</v>
      </c>
      <c r="AG26" s="341" t="s">
        <v>49</v>
      </c>
      <c r="AH26" s="318" t="s">
        <v>1</v>
      </c>
      <c r="AI26" s="211" t="s">
        <v>0</v>
      </c>
      <c r="AJ26" s="300"/>
      <c r="AK26" s="391"/>
      <c r="AL26" s="392"/>
      <c r="AM26" s="391"/>
      <c r="AN26" s="391"/>
      <c r="AO26" s="391"/>
      <c r="AP26" s="14"/>
      <c r="AQ26" s="318" t="s">
        <v>5</v>
      </c>
      <c r="AR26" s="387" t="s">
        <v>128</v>
      </c>
      <c r="AS26" s="317" t="s">
        <v>47</v>
      </c>
      <c r="AT26" s="317" t="s">
        <v>48</v>
      </c>
      <c r="AU26" s="317" t="s">
        <v>1</v>
      </c>
      <c r="AV26" s="317" t="s">
        <v>0</v>
      </c>
      <c r="AW26" s="210" t="s">
        <v>5</v>
      </c>
      <c r="AX26" s="341" t="s">
        <v>49</v>
      </c>
      <c r="AY26" s="318" t="s">
        <v>1</v>
      </c>
      <c r="AZ26" s="211" t="s">
        <v>0</v>
      </c>
      <c r="BA26" s="300"/>
      <c r="BB26" s="391"/>
      <c r="BC26" s="392"/>
      <c r="BD26" s="391"/>
      <c r="BE26" s="391"/>
      <c r="BF26" s="391"/>
      <c r="BH26" s="318" t="s">
        <v>5</v>
      </c>
      <c r="BI26" s="387" t="s">
        <v>128</v>
      </c>
      <c r="BJ26" s="317" t="s">
        <v>47</v>
      </c>
      <c r="BK26" s="317" t="s">
        <v>48</v>
      </c>
      <c r="BL26" s="317" t="s">
        <v>1</v>
      </c>
      <c r="BM26" s="317" t="s">
        <v>0</v>
      </c>
      <c r="BN26" s="210" t="s">
        <v>5</v>
      </c>
      <c r="BO26" s="341" t="s">
        <v>49</v>
      </c>
      <c r="BP26" s="318" t="s">
        <v>1</v>
      </c>
      <c r="BQ26" s="211" t="s">
        <v>0</v>
      </c>
      <c r="BR26" s="300"/>
      <c r="BS26" s="391"/>
      <c r="BT26" s="392"/>
      <c r="BU26" s="391"/>
      <c r="BV26" s="391"/>
      <c r="BW26" s="391"/>
      <c r="BY26" s="318" t="s">
        <v>5</v>
      </c>
      <c r="BZ26" s="387" t="s">
        <v>128</v>
      </c>
      <c r="CA26" s="317" t="s">
        <v>47</v>
      </c>
      <c r="CB26" s="317" t="s">
        <v>48</v>
      </c>
      <c r="CC26" s="317" t="s">
        <v>1</v>
      </c>
      <c r="CD26" s="317" t="s">
        <v>0</v>
      </c>
      <c r="CE26" s="210" t="s">
        <v>5</v>
      </c>
      <c r="CF26" s="341" t="s">
        <v>49</v>
      </c>
      <c r="CG26" s="318" t="s">
        <v>1</v>
      </c>
      <c r="CH26" s="211" t="s">
        <v>0</v>
      </c>
      <c r="CI26" s="300"/>
      <c r="CJ26" s="391"/>
      <c r="CK26" s="392"/>
      <c r="CL26" s="391"/>
      <c r="CM26" s="391"/>
      <c r="CN26" s="391"/>
      <c r="CP26" s="318" t="s">
        <v>5</v>
      </c>
      <c r="CQ26" s="387" t="s">
        <v>128</v>
      </c>
      <c r="CR26" s="317" t="s">
        <v>47</v>
      </c>
      <c r="CS26" s="317" t="s">
        <v>48</v>
      </c>
      <c r="CT26" s="317" t="s">
        <v>1</v>
      </c>
      <c r="CU26" s="317" t="s">
        <v>0</v>
      </c>
      <c r="CV26" s="210" t="s">
        <v>5</v>
      </c>
      <c r="CW26" s="341" t="s">
        <v>49</v>
      </c>
      <c r="CX26" s="318" t="s">
        <v>1</v>
      </c>
      <c r="CY26" s="211" t="s">
        <v>0</v>
      </c>
      <c r="CZ26" s="300"/>
      <c r="DA26" s="391"/>
      <c r="DB26" s="392"/>
      <c r="DC26" s="391"/>
      <c r="DD26" s="391"/>
      <c r="DE26" s="391"/>
      <c r="DG26" s="318" t="s">
        <v>5</v>
      </c>
      <c r="DH26" s="387" t="s">
        <v>128</v>
      </c>
      <c r="DI26" s="317" t="s">
        <v>47</v>
      </c>
      <c r="DJ26" s="317" t="s">
        <v>48</v>
      </c>
      <c r="DK26" s="317" t="s">
        <v>1</v>
      </c>
      <c r="DL26" s="317" t="s">
        <v>0</v>
      </c>
      <c r="DM26" s="210" t="s">
        <v>5</v>
      </c>
      <c r="DN26" s="341" t="s">
        <v>49</v>
      </c>
      <c r="DO26" s="318" t="s">
        <v>1</v>
      </c>
      <c r="DP26" s="211" t="s">
        <v>0</v>
      </c>
      <c r="DQ26" s="300"/>
      <c r="DR26" s="391"/>
      <c r="DS26" s="392"/>
      <c r="DT26" s="391"/>
      <c r="DU26" s="391"/>
      <c r="DV26" s="391"/>
      <c r="DX26" s="318" t="s">
        <v>5</v>
      </c>
      <c r="DY26" s="387" t="s">
        <v>128</v>
      </c>
      <c r="DZ26" s="317" t="s">
        <v>47</v>
      </c>
      <c r="EA26" s="317" t="s">
        <v>48</v>
      </c>
      <c r="EB26" s="317" t="s">
        <v>1</v>
      </c>
      <c r="EC26" s="317" t="s">
        <v>0</v>
      </c>
      <c r="ED26" s="210" t="s">
        <v>5</v>
      </c>
      <c r="EE26" s="341" t="s">
        <v>49</v>
      </c>
      <c r="EF26" s="318" t="s">
        <v>1</v>
      </c>
      <c r="EG26" s="211" t="s">
        <v>0</v>
      </c>
      <c r="EH26" s="300"/>
      <c r="EI26" s="391"/>
      <c r="EJ26" s="392"/>
      <c r="EK26" s="391"/>
      <c r="EL26" s="391"/>
      <c r="EM26" s="391"/>
      <c r="EO26" s="318" t="s">
        <v>5</v>
      </c>
      <c r="EP26" s="387" t="s">
        <v>128</v>
      </c>
      <c r="EQ26" s="317" t="s">
        <v>47</v>
      </c>
      <c r="ER26" s="317" t="s">
        <v>48</v>
      </c>
      <c r="ES26" s="317" t="s">
        <v>1</v>
      </c>
      <c r="ET26" s="317" t="s">
        <v>0</v>
      </c>
      <c r="EU26" s="210" t="s">
        <v>5</v>
      </c>
      <c r="EV26" s="341" t="s">
        <v>49</v>
      </c>
      <c r="EW26" s="318" t="s">
        <v>1</v>
      </c>
      <c r="EX26" s="211" t="s">
        <v>0</v>
      </c>
      <c r="EY26" s="300"/>
      <c r="EZ26" s="391"/>
      <c r="FA26" s="392"/>
      <c r="FB26" s="391"/>
      <c r="FC26" s="391"/>
      <c r="FD26" s="391"/>
      <c r="FF26" s="318" t="s">
        <v>5</v>
      </c>
      <c r="FG26" s="387" t="s">
        <v>128</v>
      </c>
      <c r="FH26" s="317" t="s">
        <v>47</v>
      </c>
      <c r="FI26" s="317" t="s">
        <v>48</v>
      </c>
      <c r="FJ26" s="317" t="s">
        <v>1</v>
      </c>
      <c r="FK26" s="317" t="s">
        <v>0</v>
      </c>
      <c r="FL26" s="210" t="s">
        <v>5</v>
      </c>
      <c r="FM26" s="341" t="s">
        <v>49</v>
      </c>
      <c r="FN26" s="318" t="s">
        <v>1</v>
      </c>
      <c r="FO26" s="211" t="s">
        <v>0</v>
      </c>
      <c r="FP26" s="300"/>
      <c r="FQ26" s="391"/>
      <c r="FR26" s="392"/>
      <c r="FS26" s="391"/>
      <c r="FT26" s="391"/>
      <c r="FU26" s="391"/>
      <c r="FW26" s="318" t="s">
        <v>5</v>
      </c>
      <c r="FX26" s="387" t="s">
        <v>128</v>
      </c>
      <c r="FY26" s="317" t="s">
        <v>47</v>
      </c>
      <c r="FZ26" s="317" t="s">
        <v>48</v>
      </c>
      <c r="GA26" s="317" t="s">
        <v>1</v>
      </c>
      <c r="GB26" s="317" t="s">
        <v>0</v>
      </c>
      <c r="GC26" s="210" t="s">
        <v>5</v>
      </c>
      <c r="GD26" s="341" t="s">
        <v>49</v>
      </c>
      <c r="GE26" s="318" t="s">
        <v>1</v>
      </c>
      <c r="GF26" s="211" t="s">
        <v>0</v>
      </c>
      <c r="GG26" s="300"/>
      <c r="GH26" s="391"/>
      <c r="GI26" s="392"/>
      <c r="GJ26" s="391"/>
      <c r="GK26" s="391"/>
      <c r="GL26" s="391"/>
      <c r="GN26" s="318" t="s">
        <v>5</v>
      </c>
      <c r="GO26" s="387" t="s">
        <v>128</v>
      </c>
      <c r="GP26" s="317" t="s">
        <v>47</v>
      </c>
      <c r="GQ26" s="317" t="s">
        <v>48</v>
      </c>
      <c r="GR26" s="317" t="s">
        <v>1</v>
      </c>
      <c r="GS26" s="317" t="s">
        <v>0</v>
      </c>
      <c r="GT26" s="210" t="s">
        <v>5</v>
      </c>
      <c r="GU26" s="341" t="s">
        <v>49</v>
      </c>
      <c r="GV26" s="318" t="s">
        <v>1</v>
      </c>
      <c r="GW26" s="211" t="s">
        <v>0</v>
      </c>
      <c r="GX26" s="300"/>
      <c r="GY26" s="391"/>
      <c r="GZ26" s="392"/>
      <c r="HA26" s="391"/>
      <c r="HB26" s="391"/>
      <c r="HC26" s="391"/>
      <c r="HE26" s="318" t="s">
        <v>5</v>
      </c>
      <c r="HF26" s="387" t="s">
        <v>128</v>
      </c>
      <c r="HG26" s="317" t="s">
        <v>47</v>
      </c>
      <c r="HH26" s="317" t="s">
        <v>48</v>
      </c>
      <c r="HI26" s="317" t="s">
        <v>1</v>
      </c>
      <c r="HJ26" s="317" t="s">
        <v>0</v>
      </c>
      <c r="HK26" s="210" t="s">
        <v>5</v>
      </c>
      <c r="HL26" s="341" t="s">
        <v>49</v>
      </c>
      <c r="HM26" s="318" t="s">
        <v>1</v>
      </c>
      <c r="HN26" s="211" t="s">
        <v>0</v>
      </c>
      <c r="HO26" s="300"/>
      <c r="HP26" s="391"/>
      <c r="HQ26" s="392"/>
      <c r="HR26" s="391"/>
      <c r="HS26" s="391"/>
      <c r="HT26" s="391"/>
      <c r="HV26" s="318" t="s">
        <v>5</v>
      </c>
      <c r="HW26" s="387" t="s">
        <v>128</v>
      </c>
      <c r="HX26" s="317" t="s">
        <v>47</v>
      </c>
      <c r="HY26" s="317" t="s">
        <v>48</v>
      </c>
      <c r="HZ26" s="317" t="s">
        <v>1</v>
      </c>
      <c r="IA26" s="317" t="s">
        <v>0</v>
      </c>
      <c r="IB26" s="210" t="s">
        <v>5</v>
      </c>
      <c r="IC26" s="341" t="s">
        <v>49</v>
      </c>
      <c r="ID26" s="318" t="s">
        <v>1</v>
      </c>
      <c r="IE26" s="211" t="s">
        <v>0</v>
      </c>
      <c r="IF26" s="300"/>
      <c r="IG26" s="391"/>
      <c r="IH26" s="392"/>
      <c r="II26" s="391"/>
      <c r="IJ26" s="391"/>
      <c r="IK26" s="391"/>
      <c r="IM26" s="318" t="s">
        <v>5</v>
      </c>
      <c r="IN26" s="387" t="s">
        <v>128</v>
      </c>
      <c r="IO26" s="317" t="s">
        <v>47</v>
      </c>
      <c r="IP26" s="317" t="s">
        <v>48</v>
      </c>
      <c r="IQ26" s="317" t="s">
        <v>1</v>
      </c>
      <c r="IR26" s="317" t="s">
        <v>0</v>
      </c>
      <c r="IS26" s="210" t="s">
        <v>5</v>
      </c>
      <c r="IT26" s="341" t="s">
        <v>49</v>
      </c>
      <c r="IU26" s="318" t="s">
        <v>1</v>
      </c>
      <c r="IV26" s="211" t="s">
        <v>0</v>
      </c>
      <c r="IW26" s="300"/>
      <c r="IX26" s="391"/>
      <c r="IY26" s="392"/>
      <c r="IZ26" s="391"/>
      <c r="JA26" s="391"/>
      <c r="JB26" s="391"/>
      <c r="JD26" s="318" t="s">
        <v>5</v>
      </c>
      <c r="JE26" s="387" t="s">
        <v>128</v>
      </c>
      <c r="JF26" s="317" t="s">
        <v>47</v>
      </c>
      <c r="JG26" s="317" t="s">
        <v>48</v>
      </c>
      <c r="JH26" s="317" t="s">
        <v>1</v>
      </c>
      <c r="JI26" s="317" t="s">
        <v>0</v>
      </c>
      <c r="JJ26" s="210" t="s">
        <v>5</v>
      </c>
      <c r="JK26" s="341" t="s">
        <v>49</v>
      </c>
      <c r="JL26" s="318" t="s">
        <v>1</v>
      </c>
      <c r="JM26" s="211" t="s">
        <v>0</v>
      </c>
      <c r="JN26" s="300"/>
      <c r="JO26" s="391"/>
      <c r="JP26" s="392"/>
      <c r="JQ26" s="391"/>
      <c r="JR26" s="391"/>
      <c r="JS26" s="391"/>
      <c r="JU26" s="318" t="s">
        <v>5</v>
      </c>
      <c r="JV26" s="387" t="s">
        <v>128</v>
      </c>
      <c r="JW26" s="317" t="s">
        <v>47</v>
      </c>
      <c r="JX26" s="317" t="s">
        <v>48</v>
      </c>
      <c r="JY26" s="317" t="s">
        <v>1</v>
      </c>
      <c r="JZ26" s="317" t="s">
        <v>0</v>
      </c>
      <c r="KA26" s="210" t="s">
        <v>5</v>
      </c>
      <c r="KB26" s="341" t="s">
        <v>49</v>
      </c>
      <c r="KC26" s="318" t="s">
        <v>1</v>
      </c>
      <c r="KD26" s="211" t="s">
        <v>0</v>
      </c>
      <c r="KE26" s="300"/>
      <c r="KF26" s="391"/>
      <c r="KG26" s="392"/>
      <c r="KH26" s="391"/>
      <c r="KI26" s="391"/>
      <c r="KJ26" s="391"/>
      <c r="KL26" s="318" t="s">
        <v>5</v>
      </c>
      <c r="KM26" s="387" t="s">
        <v>128</v>
      </c>
      <c r="KN26" s="317" t="s">
        <v>47</v>
      </c>
      <c r="KO26" s="317" t="s">
        <v>48</v>
      </c>
      <c r="KP26" s="317" t="s">
        <v>1</v>
      </c>
      <c r="KQ26" s="317" t="s">
        <v>0</v>
      </c>
      <c r="KR26" s="210" t="s">
        <v>5</v>
      </c>
      <c r="KS26" s="341" t="s">
        <v>49</v>
      </c>
      <c r="KT26" s="318" t="s">
        <v>1</v>
      </c>
      <c r="KU26" s="211" t="s">
        <v>0</v>
      </c>
      <c r="KV26" s="300"/>
      <c r="KW26" s="391"/>
      <c r="KX26" s="392"/>
      <c r="KY26" s="391"/>
      <c r="KZ26" s="391"/>
      <c r="LA26" s="391"/>
      <c r="LC26" s="318" t="s">
        <v>5</v>
      </c>
      <c r="LD26" s="387" t="s">
        <v>128</v>
      </c>
      <c r="LE26" s="317" t="s">
        <v>47</v>
      </c>
      <c r="LF26" s="317" t="s">
        <v>48</v>
      </c>
      <c r="LG26" s="317" t="s">
        <v>1</v>
      </c>
      <c r="LH26" s="317" t="s">
        <v>0</v>
      </c>
      <c r="LI26" s="210" t="s">
        <v>5</v>
      </c>
      <c r="LJ26" s="341" t="s">
        <v>49</v>
      </c>
      <c r="LK26" s="318" t="s">
        <v>1</v>
      </c>
      <c r="LL26" s="211" t="s">
        <v>0</v>
      </c>
      <c r="LM26" s="300"/>
      <c r="LN26" s="391"/>
      <c r="LO26" s="392"/>
      <c r="LP26" s="391"/>
      <c r="LQ26" s="391"/>
      <c r="LR26" s="391"/>
      <c r="LT26" s="318" t="s">
        <v>5</v>
      </c>
      <c r="LU26" s="387" t="s">
        <v>128</v>
      </c>
      <c r="LV26" s="317" t="s">
        <v>47</v>
      </c>
      <c r="LW26" s="317" t="s">
        <v>48</v>
      </c>
      <c r="LX26" s="317" t="s">
        <v>1</v>
      </c>
      <c r="LY26" s="317" t="s">
        <v>0</v>
      </c>
      <c r="LZ26" s="210" t="s">
        <v>5</v>
      </c>
      <c r="MA26" s="341" t="s">
        <v>49</v>
      </c>
      <c r="MB26" s="318" t="s">
        <v>1</v>
      </c>
      <c r="MC26" s="211" t="s">
        <v>0</v>
      </c>
      <c r="MD26" s="300"/>
      <c r="ME26" s="391"/>
      <c r="MF26" s="392"/>
      <c r="MG26" s="391"/>
      <c r="MH26" s="391"/>
      <c r="MI26" s="391"/>
    </row>
    <row r="27" spans="1:348" ht="14.1" customHeight="1" outlineLevel="1" x14ac:dyDescent="0.15">
      <c r="A27" s="14"/>
      <c r="B27" s="58"/>
      <c r="C27" s="10"/>
      <c r="D27" s="10"/>
      <c r="E27" s="19"/>
      <c r="F27" s="19"/>
      <c r="I27" s="10">
        <v>10</v>
      </c>
      <c r="J27" s="19">
        <f>_xlfn.NORM.S.INV(I27/100)</f>
        <v>-1.2815515655446006</v>
      </c>
      <c r="K27" s="19">
        <f>(J27-J21)/I21</f>
        <v>0.38117947026454546</v>
      </c>
      <c r="L27" s="19">
        <f>SQRT(1/P17+(K27-J18)^2/S17)/I21</f>
        <v>4.2843982441364954E-2</v>
      </c>
      <c r="M27" s="19">
        <f>K27-_xlfn.T.INV.2T(0.05,O21)*L27</f>
        <v>0.24483079664038346</v>
      </c>
      <c r="N27" s="19">
        <f>K27+_xlfn.T.INV.2T(0.05,O21)*L27</f>
        <v>0.51752814388870749</v>
      </c>
      <c r="O27" s="199">
        <f>I27</f>
        <v>10</v>
      </c>
      <c r="P27" s="26">
        <f>10^K27</f>
        <v>2.4053565975755862</v>
      </c>
      <c r="Q27" s="26">
        <f t="shared" ref="Q27:R30" si="281">10^M27</f>
        <v>1.7572388512965136</v>
      </c>
      <c r="R27" s="200">
        <f t="shared" si="281"/>
        <v>3.2925178937579296</v>
      </c>
      <c r="S27" s="65"/>
      <c r="T27" s="322"/>
      <c r="U27" s="267"/>
      <c r="V27" s="267"/>
      <c r="W27" s="267"/>
      <c r="X27" s="267"/>
      <c r="Y27" s="14"/>
      <c r="Z27" s="281">
        <v>10</v>
      </c>
      <c r="AA27" s="274">
        <f>_xlfn.NORM.S.INV(Z27/100)</f>
        <v>-1.2815515655446006</v>
      </c>
      <c r="AB27" s="274">
        <f>(AA27-AA21)/Z21</f>
        <v>0.38116215252459446</v>
      </c>
      <c r="AC27" s="274">
        <f>SQRT(1/AG17+(AB27-AA18)^2/AJ17)/Z21</f>
        <v>4.2938218658325034E-2</v>
      </c>
      <c r="AD27" s="274">
        <f>AB27-_xlfn.T.INV.2T(0.05,AF21)*AC27</f>
        <v>0.24451357719994393</v>
      </c>
      <c r="AE27" s="274">
        <f>AB27+_xlfn.T.INV.2T(0.05,AF21)*AC27</f>
        <v>0.51781072784924498</v>
      </c>
      <c r="AF27" s="199">
        <f>Z27</f>
        <v>10</v>
      </c>
      <c r="AG27" s="267">
        <f>10^AB27</f>
        <v>2.4052606845228586</v>
      </c>
      <c r="AH27" s="267">
        <f t="shared" ref="AH27:AH30" si="282">10^AD27</f>
        <v>1.7559557891867019</v>
      </c>
      <c r="AI27" s="200">
        <f t="shared" ref="AI27:AI30" si="283">10^AE27</f>
        <v>3.2946609454164628</v>
      </c>
      <c r="AJ27" s="300"/>
      <c r="AK27" s="322"/>
      <c r="AL27" s="267"/>
      <c r="AM27" s="267"/>
      <c r="AN27" s="267"/>
      <c r="AO27" s="267"/>
      <c r="AP27" s="14"/>
      <c r="AQ27" s="281">
        <v>10</v>
      </c>
      <c r="AR27" s="274">
        <f>_xlfn.NORM.S.INV(AQ27/100)</f>
        <v>-1.2815515655446006</v>
      </c>
      <c r="AS27" s="274">
        <f>(AR27-AR21)/AQ21</f>
        <v>0.38116228427218912</v>
      </c>
      <c r="AT27" s="274">
        <f>SQRT(1/AX17+(AS27-AR18)^2/BA17)/AQ21</f>
        <v>4.2937265763484722E-2</v>
      </c>
      <c r="AU27" s="274">
        <f>AS27-_xlfn.T.INV.2T(0.05,AW21)*AT27</f>
        <v>0.24451674148420247</v>
      </c>
      <c r="AV27" s="274">
        <f>AS27+_xlfn.T.INV.2T(0.05,AW21)*AT27</f>
        <v>0.51780782706017581</v>
      </c>
      <c r="AW27" s="199">
        <f>AQ27</f>
        <v>10</v>
      </c>
      <c r="AX27" s="267">
        <f>10^AS27</f>
        <v>2.4052614141829647</v>
      </c>
      <c r="AY27" s="267">
        <f t="shared" ref="AY27:AY30" si="284">10^AU27</f>
        <v>1.7559685831864782</v>
      </c>
      <c r="AZ27" s="200">
        <f t="shared" ref="AZ27:AZ30" si="285">10^AV27</f>
        <v>3.2946389394160689</v>
      </c>
      <c r="BA27" s="300"/>
      <c r="BB27" s="322"/>
      <c r="BC27" s="267"/>
      <c r="BD27" s="267"/>
      <c r="BE27" s="267"/>
      <c r="BF27" s="267"/>
      <c r="BH27" s="281">
        <v>10</v>
      </c>
      <c r="BI27" s="274">
        <f>_xlfn.NORM.S.INV(BH27/100)</f>
        <v>-1.2815515655446006</v>
      </c>
      <c r="BJ27" s="274">
        <f>(BI27-BI21)/BH21</f>
        <v>0.38116228215087189</v>
      </c>
      <c r="BK27" s="274">
        <f>SQRT(1/BO17+(BJ27-BI18)^2/BR17)/BH21</f>
        <v>4.2937273948810334E-2</v>
      </c>
      <c r="BL27" s="274">
        <f>BJ27-_xlfn.T.INV.2T(0.05,BN21)*BK27</f>
        <v>0.24451671331352598</v>
      </c>
      <c r="BM27" s="274">
        <f>BJ27+_xlfn.T.INV.2T(0.05,BN21)*BK27</f>
        <v>0.5178078509882178</v>
      </c>
      <c r="BN27" s="199">
        <f>BH27</f>
        <v>10</v>
      </c>
      <c r="BO27" s="267">
        <f>10^BJ27</f>
        <v>2.4052614024344332</v>
      </c>
      <c r="BP27" s="267">
        <f t="shared" ref="BP27:BP30" si="286">10^BL27</f>
        <v>1.7559684692849131</v>
      </c>
      <c r="BQ27" s="200">
        <f t="shared" ref="BQ27:BQ30" si="287">10^BM27</f>
        <v>3.2946391209386636</v>
      </c>
      <c r="BR27" s="300"/>
      <c r="BS27" s="322"/>
      <c r="BT27" s="267"/>
      <c r="BU27" s="267"/>
      <c r="BV27" s="267"/>
      <c r="BW27" s="267"/>
      <c r="BY27" s="281">
        <v>10</v>
      </c>
      <c r="BZ27" s="274">
        <f>_xlfn.NORM.S.INV(BY27/100)</f>
        <v>-1.2815515655446006</v>
      </c>
      <c r="CA27" s="274">
        <f>(BZ27-BZ21)/BY21</f>
        <v>0.38116228217628845</v>
      </c>
      <c r="CB27" s="274">
        <f>SQRT(1/CF17+(CA27-BZ18)^2/CI17)/BY21</f>
        <v>4.2937273824308918E-2</v>
      </c>
      <c r="CC27" s="274">
        <f>CA27-_xlfn.T.INV.2T(0.05,CE21)*CB27</f>
        <v>0.24451671373516162</v>
      </c>
      <c r="CD27" s="274">
        <f>CA27+_xlfn.T.INV.2T(0.05,CE21)*CB27</f>
        <v>0.5178078506174153</v>
      </c>
      <c r="CE27" s="199">
        <f>BY27</f>
        <v>10</v>
      </c>
      <c r="CF27" s="267">
        <f>10^CA27</f>
        <v>2.4052614025751984</v>
      </c>
      <c r="CG27" s="267">
        <f t="shared" ref="CG27:CG30" si="288">10^CC27</f>
        <v>1.7559684709896985</v>
      </c>
      <c r="CH27" s="200">
        <f t="shared" ref="CH27:CH30" si="289">10^CD27</f>
        <v>3.2946391181256862</v>
      </c>
      <c r="CI27" s="300"/>
      <c r="CJ27" s="322"/>
      <c r="CK27" s="267"/>
      <c r="CL27" s="267"/>
      <c r="CM27" s="267"/>
      <c r="CN27" s="267"/>
      <c r="CP27" s="281">
        <v>10</v>
      </c>
      <c r="CQ27" s="274">
        <f>_xlfn.NORM.S.INV(CP27/100)</f>
        <v>-1.2815515655446006</v>
      </c>
      <c r="CR27" s="274">
        <f>(CQ27-CQ21)/CP21</f>
        <v>0.38116228217595172</v>
      </c>
      <c r="CS27" s="274">
        <f>SQRT(1/CW17+(CR27-CQ18)^2/CZ17)/CP21</f>
        <v>4.2937273825827557E-2</v>
      </c>
      <c r="CT27" s="274">
        <f>CR27-_xlfn.T.INV.2T(0.05,CV21)*CS27</f>
        <v>0.2445167137299919</v>
      </c>
      <c r="CU27" s="274">
        <f>CR27+_xlfn.T.INV.2T(0.05,CV21)*CS27</f>
        <v>0.51780785062191148</v>
      </c>
      <c r="CV27" s="199">
        <f>CP27</f>
        <v>10</v>
      </c>
      <c r="CW27" s="267">
        <f>10^CR27</f>
        <v>2.4052614025733332</v>
      </c>
      <c r="CX27" s="267">
        <f t="shared" ref="CX27:CX30" si="290">10^CT27</f>
        <v>1.7559684709687957</v>
      </c>
      <c r="CY27" s="200">
        <f t="shared" ref="CY27:CY30" si="291">10^CU27</f>
        <v>3.2946391181597949</v>
      </c>
      <c r="CZ27" s="300"/>
      <c r="DA27" s="322"/>
      <c r="DB27" s="267"/>
      <c r="DC27" s="267"/>
      <c r="DD27" s="267"/>
      <c r="DE27" s="267"/>
      <c r="DG27" s="281">
        <v>10</v>
      </c>
      <c r="DH27" s="274">
        <f>_xlfn.NORM.S.INV(DG27/100)</f>
        <v>-1.2815515655446006</v>
      </c>
      <c r="DI27" s="274">
        <f>(DH27-DH21)/DG21</f>
        <v>0.38116228217595577</v>
      </c>
      <c r="DJ27" s="274">
        <f>SQRT(1/DN17+(DI27-DH18)^2/DQ17)/DG21</f>
        <v>4.2937273825807531E-2</v>
      </c>
      <c r="DK27" s="274">
        <f>DI27-_xlfn.T.INV.2T(0.05,DM21)*DJ27</f>
        <v>0.24451671373005968</v>
      </c>
      <c r="DL27" s="274">
        <f>DI27+_xlfn.T.INV.2T(0.05,DM21)*DJ27</f>
        <v>0.51780785062185186</v>
      </c>
      <c r="DM27" s="199">
        <f>DG27</f>
        <v>10</v>
      </c>
      <c r="DN27" s="267">
        <f>10^DI27</f>
        <v>2.4052614025733559</v>
      </c>
      <c r="DO27" s="267">
        <f t="shared" ref="DO27:DO30" si="292">10^DK27</f>
        <v>1.7559684709690699</v>
      </c>
      <c r="DP27" s="200">
        <f t="shared" ref="DP27:DP30" si="293">10^DL27</f>
        <v>3.2946391181593428</v>
      </c>
      <c r="DQ27" s="300"/>
      <c r="DR27" s="322"/>
      <c r="DS27" s="267"/>
      <c r="DT27" s="267"/>
      <c r="DU27" s="267"/>
      <c r="DV27" s="267"/>
      <c r="DX27" s="281">
        <v>10</v>
      </c>
      <c r="DY27" s="274">
        <f>_xlfn.NORM.S.INV(DX27/100)</f>
        <v>-1.2815515655446006</v>
      </c>
      <c r="DZ27" s="274">
        <f>(DY27-DY21)/DX21</f>
        <v>0.38116228217595599</v>
      </c>
      <c r="EA27" s="274">
        <f>SQRT(1/EE17+(DZ27-DY18)^2/EH17)/DX21</f>
        <v>4.2937273825807788E-2</v>
      </c>
      <c r="EB27" s="274">
        <f>DZ27-_xlfn.T.INV.2T(0.05,ED21)*EA27</f>
        <v>0.24451671373005909</v>
      </c>
      <c r="EC27" s="274">
        <f>DZ27+_xlfn.T.INV.2T(0.05,ED21)*EA27</f>
        <v>0.51780785062185286</v>
      </c>
      <c r="ED27" s="199">
        <f>DX27</f>
        <v>10</v>
      </c>
      <c r="EE27" s="267">
        <f>10^DZ27</f>
        <v>2.4052614025733572</v>
      </c>
      <c r="EF27" s="267">
        <f t="shared" ref="EF27:EF30" si="294">10^EB27</f>
        <v>1.7559684709690675</v>
      </c>
      <c r="EG27" s="200">
        <f t="shared" ref="EG27:EG30" si="295">10^EC27</f>
        <v>3.2946391181593504</v>
      </c>
      <c r="EH27" s="300"/>
      <c r="EI27" s="322"/>
      <c r="EJ27" s="267"/>
      <c r="EK27" s="267"/>
      <c r="EL27" s="267"/>
      <c r="EM27" s="267"/>
      <c r="EO27" s="281">
        <v>10</v>
      </c>
      <c r="EP27" s="274">
        <f>_xlfn.NORM.S.INV(EO27/100)</f>
        <v>-1.2815515655446006</v>
      </c>
      <c r="EQ27" s="274">
        <f>(EP27-EP21)/EO21</f>
        <v>0.38116228217595594</v>
      </c>
      <c r="ER27" s="274">
        <f>SQRT(1/EV17+(EQ27-EP18)^2/EY17)/EO21</f>
        <v>4.2937273825807802E-2</v>
      </c>
      <c r="ES27" s="274">
        <f>EQ27-_xlfn.T.INV.2T(0.05,EU21)*ER27</f>
        <v>0.24451671373005898</v>
      </c>
      <c r="ET27" s="274">
        <f>EQ27+_xlfn.T.INV.2T(0.05,EU21)*ER27</f>
        <v>0.51780785062185286</v>
      </c>
      <c r="EU27" s="199">
        <f>EO27</f>
        <v>10</v>
      </c>
      <c r="EV27" s="267">
        <f>10^EQ27</f>
        <v>2.4052614025733567</v>
      </c>
      <c r="EW27" s="267">
        <f t="shared" ref="EW27:EW30" si="296">10^ES27</f>
        <v>1.7559684709690671</v>
      </c>
      <c r="EX27" s="200">
        <f t="shared" ref="EX27:EX30" si="297">10^ET27</f>
        <v>3.2946391181593504</v>
      </c>
      <c r="EY27" s="300"/>
      <c r="EZ27" s="322"/>
      <c r="FA27" s="267"/>
      <c r="FB27" s="267"/>
      <c r="FC27" s="267"/>
      <c r="FD27" s="267"/>
      <c r="FF27" s="281">
        <v>10</v>
      </c>
      <c r="FG27" s="274">
        <f>_xlfn.NORM.S.INV(FF27/100)</f>
        <v>-1.2815515655446006</v>
      </c>
      <c r="FH27" s="274">
        <f>(FG27-FG21)/FF21</f>
        <v>0.38116228217595582</v>
      </c>
      <c r="FI27" s="274">
        <f>SQRT(1/FM17+(FH27-FG18)^2/FP17)/FF21</f>
        <v>4.2937273825807823E-2</v>
      </c>
      <c r="FJ27" s="274">
        <f>FH27-_xlfn.T.INV.2T(0.05,FL21)*FI27</f>
        <v>0.24451671373005882</v>
      </c>
      <c r="FK27" s="274">
        <f>FH27+_xlfn.T.INV.2T(0.05,FL21)*FI27</f>
        <v>0.51780785062185286</v>
      </c>
      <c r="FL27" s="199">
        <f>FF27</f>
        <v>10</v>
      </c>
      <c r="FM27" s="267">
        <f>10^FH27</f>
        <v>2.4052614025733559</v>
      </c>
      <c r="FN27" s="267">
        <f t="shared" ref="FN27:FN30" si="298">10^FJ27</f>
        <v>1.7559684709690664</v>
      </c>
      <c r="FO27" s="200">
        <f t="shared" ref="FO27:FO30" si="299">10^FK27</f>
        <v>3.2946391181593504</v>
      </c>
      <c r="FP27" s="300"/>
      <c r="FQ27" s="322"/>
      <c r="FR27" s="267"/>
      <c r="FS27" s="267"/>
      <c r="FT27" s="267"/>
      <c r="FU27" s="267"/>
      <c r="FW27" s="281">
        <v>10</v>
      </c>
      <c r="FX27" s="274">
        <f>_xlfn.NORM.S.INV(FW27/100)</f>
        <v>-1.2815515655446006</v>
      </c>
      <c r="FY27" s="274">
        <f>(FX27-FX21)/FW21</f>
        <v>0.38116228217595594</v>
      </c>
      <c r="FZ27" s="274">
        <f>SQRT(1/GD17+(FY27-FX18)^2/GG17)/FW21</f>
        <v>4.2937273825807802E-2</v>
      </c>
      <c r="GA27" s="274">
        <f>FY27-_xlfn.T.INV.2T(0.05,GC21)*FZ27</f>
        <v>0.24451671373005898</v>
      </c>
      <c r="GB27" s="274">
        <f>FY27+_xlfn.T.INV.2T(0.05,GC21)*FZ27</f>
        <v>0.51780785062185286</v>
      </c>
      <c r="GC27" s="199">
        <f>FW27</f>
        <v>10</v>
      </c>
      <c r="GD27" s="267">
        <f>10^FY27</f>
        <v>2.4052614025733567</v>
      </c>
      <c r="GE27" s="267">
        <f t="shared" ref="GE27:GE30" si="300">10^GA27</f>
        <v>1.7559684709690671</v>
      </c>
      <c r="GF27" s="200">
        <f t="shared" ref="GF27:GF30" si="301">10^GB27</f>
        <v>3.2946391181593504</v>
      </c>
      <c r="GG27" s="300"/>
      <c r="GH27" s="322"/>
      <c r="GI27" s="267"/>
      <c r="GJ27" s="267"/>
      <c r="GK27" s="267"/>
      <c r="GL27" s="267"/>
      <c r="GN27" s="281">
        <v>10</v>
      </c>
      <c r="GO27" s="274">
        <f>_xlfn.NORM.S.INV(GN27/100)</f>
        <v>-1.2815515655446006</v>
      </c>
      <c r="GP27" s="274">
        <f>(GO27-GO21)/GN21</f>
        <v>0.38116228217595582</v>
      </c>
      <c r="GQ27" s="274">
        <f>SQRT(1/GU17+(GP27-GO18)^2/GX17)/GN21</f>
        <v>4.2937273825807823E-2</v>
      </c>
      <c r="GR27" s="274">
        <f>GP27-_xlfn.T.INV.2T(0.05,GT21)*GQ27</f>
        <v>0.24451671373005882</v>
      </c>
      <c r="GS27" s="274">
        <f>GP27+_xlfn.T.INV.2T(0.05,GT21)*GQ27</f>
        <v>0.51780785062185286</v>
      </c>
      <c r="GT27" s="199">
        <f>GN27</f>
        <v>10</v>
      </c>
      <c r="GU27" s="267">
        <f>10^GP27</f>
        <v>2.4052614025733559</v>
      </c>
      <c r="GV27" s="267">
        <f t="shared" ref="GV27:GV30" si="302">10^GR27</f>
        <v>1.7559684709690664</v>
      </c>
      <c r="GW27" s="200">
        <f t="shared" ref="GW27:GW30" si="303">10^GS27</f>
        <v>3.2946391181593504</v>
      </c>
      <c r="GX27" s="300"/>
      <c r="GY27" s="322"/>
      <c r="GZ27" s="267"/>
      <c r="HA27" s="267"/>
      <c r="HB27" s="267"/>
      <c r="HC27" s="267"/>
      <c r="HE27" s="281">
        <v>10</v>
      </c>
      <c r="HF27" s="274">
        <f>_xlfn.NORM.S.INV(HE27/100)</f>
        <v>-1.2815515655446006</v>
      </c>
      <c r="HG27" s="274">
        <f>(HF27-HF21)/HE21</f>
        <v>0.38116228217595594</v>
      </c>
      <c r="HH27" s="274">
        <f>SQRT(1/HL17+(HG27-HF18)^2/HO17)/HE21</f>
        <v>4.2937273825807802E-2</v>
      </c>
      <c r="HI27" s="274">
        <f>HG27-_xlfn.T.INV.2T(0.05,HK21)*HH27</f>
        <v>0.24451671373005898</v>
      </c>
      <c r="HJ27" s="274">
        <f>HG27+_xlfn.T.INV.2T(0.05,HK21)*HH27</f>
        <v>0.51780785062185286</v>
      </c>
      <c r="HK27" s="199">
        <f>HE27</f>
        <v>10</v>
      </c>
      <c r="HL27" s="267">
        <f>10^HG27</f>
        <v>2.4052614025733567</v>
      </c>
      <c r="HM27" s="267">
        <f t="shared" ref="HM27:HM30" si="304">10^HI27</f>
        <v>1.7559684709690671</v>
      </c>
      <c r="HN27" s="200">
        <f t="shared" ref="HN27:HN30" si="305">10^HJ27</f>
        <v>3.2946391181593504</v>
      </c>
      <c r="HO27" s="300"/>
      <c r="HP27" s="322"/>
      <c r="HQ27" s="267"/>
      <c r="HR27" s="267"/>
      <c r="HS27" s="267"/>
      <c r="HT27" s="267"/>
      <c r="HV27" s="281">
        <v>10</v>
      </c>
      <c r="HW27" s="274">
        <f>_xlfn.NORM.S.INV(HV27/100)</f>
        <v>-1.2815515655446006</v>
      </c>
      <c r="HX27" s="274">
        <f>(HW27-HW21)/HV21</f>
        <v>0.38116228217595582</v>
      </c>
      <c r="HY27" s="274">
        <f>SQRT(1/IC17+(HX27-HW18)^2/IF17)/HV21</f>
        <v>4.2937273825807823E-2</v>
      </c>
      <c r="HZ27" s="274">
        <f>HX27-_xlfn.T.INV.2T(0.05,IB21)*HY27</f>
        <v>0.24451671373005882</v>
      </c>
      <c r="IA27" s="274">
        <f>HX27+_xlfn.T.INV.2T(0.05,IB21)*HY27</f>
        <v>0.51780785062185286</v>
      </c>
      <c r="IB27" s="199">
        <f>HV27</f>
        <v>10</v>
      </c>
      <c r="IC27" s="267">
        <f>10^HX27</f>
        <v>2.4052614025733559</v>
      </c>
      <c r="ID27" s="267">
        <f t="shared" ref="ID27:ID30" si="306">10^HZ27</f>
        <v>1.7559684709690664</v>
      </c>
      <c r="IE27" s="200">
        <f t="shared" ref="IE27:IE30" si="307">10^IA27</f>
        <v>3.2946391181593504</v>
      </c>
      <c r="IF27" s="300"/>
      <c r="IG27" s="322"/>
      <c r="IH27" s="267"/>
      <c r="II27" s="267"/>
      <c r="IJ27" s="267"/>
      <c r="IK27" s="267"/>
      <c r="IM27" s="281">
        <v>10</v>
      </c>
      <c r="IN27" s="274">
        <f>_xlfn.NORM.S.INV(IM27/100)</f>
        <v>-1.2815515655446006</v>
      </c>
      <c r="IO27" s="274">
        <f>(IN27-IN21)/IM21</f>
        <v>0.38116228217595594</v>
      </c>
      <c r="IP27" s="274">
        <f>SQRT(1/IT17+(IO27-IN18)^2/IW17)/IM21</f>
        <v>4.2937273825807802E-2</v>
      </c>
      <c r="IQ27" s="274">
        <f>IO27-_xlfn.T.INV.2T(0.05,IS21)*IP27</f>
        <v>0.24451671373005898</v>
      </c>
      <c r="IR27" s="274">
        <f>IO27+_xlfn.T.INV.2T(0.05,IS21)*IP27</f>
        <v>0.51780785062185286</v>
      </c>
      <c r="IS27" s="199">
        <f>IM27</f>
        <v>10</v>
      </c>
      <c r="IT27" s="267">
        <f>10^IO27</f>
        <v>2.4052614025733567</v>
      </c>
      <c r="IU27" s="267">
        <f t="shared" ref="IU27:IU30" si="308">10^IQ27</f>
        <v>1.7559684709690671</v>
      </c>
      <c r="IV27" s="200">
        <f t="shared" ref="IV27:IV30" si="309">10^IR27</f>
        <v>3.2946391181593504</v>
      </c>
      <c r="IW27" s="300"/>
      <c r="IX27" s="322"/>
      <c r="IY27" s="267"/>
      <c r="IZ27" s="267"/>
      <c r="JA27" s="267"/>
      <c r="JB27" s="267"/>
      <c r="JD27" s="281">
        <v>10</v>
      </c>
      <c r="JE27" s="274">
        <f>_xlfn.NORM.S.INV(JD27/100)</f>
        <v>-1.2815515655446006</v>
      </c>
      <c r="JF27" s="274">
        <f>(JE27-JE21)/JD21</f>
        <v>0.38116228217595582</v>
      </c>
      <c r="JG27" s="274">
        <f>SQRT(1/JK17+(JF27-JE18)^2/JN17)/JD21</f>
        <v>4.2937273825807823E-2</v>
      </c>
      <c r="JH27" s="274">
        <f>JF27-_xlfn.T.INV.2T(0.05,JJ21)*JG27</f>
        <v>0.24451671373005882</v>
      </c>
      <c r="JI27" s="274">
        <f>JF27+_xlfn.T.INV.2T(0.05,JJ21)*JG27</f>
        <v>0.51780785062185286</v>
      </c>
      <c r="JJ27" s="199">
        <f>JD27</f>
        <v>10</v>
      </c>
      <c r="JK27" s="267">
        <f>10^JF27</f>
        <v>2.4052614025733559</v>
      </c>
      <c r="JL27" s="267">
        <f t="shared" ref="JL27:JL30" si="310">10^JH27</f>
        <v>1.7559684709690664</v>
      </c>
      <c r="JM27" s="200">
        <f t="shared" ref="JM27:JM30" si="311">10^JI27</f>
        <v>3.2946391181593504</v>
      </c>
      <c r="JN27" s="300"/>
      <c r="JO27" s="322"/>
      <c r="JP27" s="267"/>
      <c r="JQ27" s="267"/>
      <c r="JR27" s="267"/>
      <c r="JS27" s="267"/>
      <c r="JU27" s="281">
        <v>10</v>
      </c>
      <c r="JV27" s="274">
        <f>_xlfn.NORM.S.INV(JU27/100)</f>
        <v>-1.2815515655446006</v>
      </c>
      <c r="JW27" s="274">
        <f>(JV27-JV21)/JU21</f>
        <v>0.38116228217595594</v>
      </c>
      <c r="JX27" s="274">
        <f>SQRT(1/KB17+(JW27-JV18)^2/KE17)/JU21</f>
        <v>4.2937273825807802E-2</v>
      </c>
      <c r="JY27" s="274">
        <f>JW27-_xlfn.T.INV.2T(0.05,KA21)*JX27</f>
        <v>0.24451671373005898</v>
      </c>
      <c r="JZ27" s="274">
        <f>JW27+_xlfn.T.INV.2T(0.05,KA21)*JX27</f>
        <v>0.51780785062185286</v>
      </c>
      <c r="KA27" s="199">
        <f>JU27</f>
        <v>10</v>
      </c>
      <c r="KB27" s="267">
        <f>10^JW27</f>
        <v>2.4052614025733567</v>
      </c>
      <c r="KC27" s="267">
        <f t="shared" ref="KC27:KC30" si="312">10^JY27</f>
        <v>1.7559684709690671</v>
      </c>
      <c r="KD27" s="200">
        <f t="shared" ref="KD27:KD30" si="313">10^JZ27</f>
        <v>3.2946391181593504</v>
      </c>
      <c r="KE27" s="300"/>
      <c r="KF27" s="322"/>
      <c r="KG27" s="267"/>
      <c r="KH27" s="267"/>
      <c r="KI27" s="267"/>
      <c r="KJ27" s="267"/>
      <c r="KL27" s="281">
        <v>10</v>
      </c>
      <c r="KM27" s="274">
        <f>_xlfn.NORM.S.INV(KL27/100)</f>
        <v>-1.2815515655446006</v>
      </c>
      <c r="KN27" s="274">
        <f>(KM27-KM21)/KL21</f>
        <v>0.38116228217595582</v>
      </c>
      <c r="KO27" s="274">
        <f>SQRT(1/KS17+(KN27-KM18)^2/KV17)/KL21</f>
        <v>4.2937273825807823E-2</v>
      </c>
      <c r="KP27" s="274">
        <f>KN27-_xlfn.T.INV.2T(0.05,KR21)*KO27</f>
        <v>0.24451671373005882</v>
      </c>
      <c r="KQ27" s="274">
        <f>KN27+_xlfn.T.INV.2T(0.05,KR21)*KO27</f>
        <v>0.51780785062185286</v>
      </c>
      <c r="KR27" s="199">
        <f>KL27</f>
        <v>10</v>
      </c>
      <c r="KS27" s="267">
        <f>10^KN27</f>
        <v>2.4052614025733559</v>
      </c>
      <c r="KT27" s="267">
        <f t="shared" ref="KT27:KT30" si="314">10^KP27</f>
        <v>1.7559684709690664</v>
      </c>
      <c r="KU27" s="200">
        <f t="shared" ref="KU27:KU30" si="315">10^KQ27</f>
        <v>3.2946391181593504</v>
      </c>
      <c r="KV27" s="300"/>
      <c r="KW27" s="322"/>
      <c r="KX27" s="267"/>
      <c r="KY27" s="267"/>
      <c r="KZ27" s="267"/>
      <c r="LA27" s="267"/>
      <c r="LC27" s="281">
        <v>10</v>
      </c>
      <c r="LD27" s="274">
        <f>_xlfn.NORM.S.INV(LC27/100)</f>
        <v>-1.2815515655446006</v>
      </c>
      <c r="LE27" s="274">
        <f>(LD27-LD21)/LC21</f>
        <v>0.38116228217595594</v>
      </c>
      <c r="LF27" s="274">
        <f>SQRT(1/LJ17+(LE27-LD18)^2/LM17)/LC21</f>
        <v>4.2937273825807802E-2</v>
      </c>
      <c r="LG27" s="274">
        <f>LE27-_xlfn.T.INV.2T(0.05,LI21)*LF27</f>
        <v>0.24451671373005898</v>
      </c>
      <c r="LH27" s="274">
        <f>LE27+_xlfn.T.INV.2T(0.05,LI21)*LF27</f>
        <v>0.51780785062185286</v>
      </c>
      <c r="LI27" s="199">
        <f>LC27</f>
        <v>10</v>
      </c>
      <c r="LJ27" s="267">
        <f>10^LE27</f>
        <v>2.4052614025733567</v>
      </c>
      <c r="LK27" s="267">
        <f t="shared" ref="LK27:LK30" si="316">10^LG27</f>
        <v>1.7559684709690671</v>
      </c>
      <c r="LL27" s="200">
        <f t="shared" ref="LL27:LL30" si="317">10^LH27</f>
        <v>3.2946391181593504</v>
      </c>
      <c r="LM27" s="300"/>
      <c r="LN27" s="322"/>
      <c r="LO27" s="267"/>
      <c r="LP27" s="267"/>
      <c r="LQ27" s="267"/>
      <c r="LR27" s="267"/>
      <c r="LT27" s="281">
        <v>10</v>
      </c>
      <c r="LU27" s="274">
        <f>_xlfn.NORM.S.INV(LT27/100)</f>
        <v>-1.2815515655446006</v>
      </c>
      <c r="LV27" s="274">
        <f>(LU27-LU21)/LT21</f>
        <v>0.38116228217595582</v>
      </c>
      <c r="LW27" s="274">
        <f>SQRT(1/MA17+(LV27-LU18)^2/MD17)/LT21</f>
        <v>4.2937273825807823E-2</v>
      </c>
      <c r="LX27" s="274">
        <f>LV27-_xlfn.T.INV.2T(0.05,LZ21)*LW27</f>
        <v>0.24451671373005882</v>
      </c>
      <c r="LY27" s="274">
        <f>LV27+_xlfn.T.INV.2T(0.05,LZ21)*LW27</f>
        <v>0.51780785062185286</v>
      </c>
      <c r="LZ27" s="199">
        <f>LT27</f>
        <v>10</v>
      </c>
      <c r="MA27" s="267">
        <f>10^LV27</f>
        <v>2.4052614025733559</v>
      </c>
      <c r="MB27" s="267">
        <f t="shared" ref="MB27:MB30" si="318">10^LX27</f>
        <v>1.7559684709690664</v>
      </c>
      <c r="MC27" s="200">
        <f t="shared" ref="MC27:MC30" si="319">10^LY27</f>
        <v>3.2946391181593504</v>
      </c>
      <c r="MD27" s="300"/>
      <c r="ME27" s="322"/>
      <c r="MF27" s="267"/>
      <c r="MG27" s="267"/>
      <c r="MH27" s="267"/>
      <c r="MI27" s="267"/>
    </row>
    <row r="28" spans="1:348" ht="14.1" customHeight="1" outlineLevel="1" x14ac:dyDescent="0.15">
      <c r="A28" s="14"/>
      <c r="B28" s="58"/>
      <c r="C28" s="10"/>
      <c r="D28" s="10"/>
      <c r="E28" s="19"/>
      <c r="F28" s="19"/>
      <c r="I28" s="99">
        <v>50</v>
      </c>
      <c r="J28" s="324">
        <f t="shared" ref="J28:J30" si="320">_xlfn.NORM.S.INV(I28/100)</f>
        <v>0</v>
      </c>
      <c r="K28" s="100">
        <f>(J28-J21)/I21</f>
        <v>0.68533702334441216</v>
      </c>
      <c r="L28" s="100">
        <f>SQRT(1/P17+(K28-J18)^2/S17)/I21</f>
        <v>2.2025171235674244E-2</v>
      </c>
      <c r="M28" s="100">
        <f>K28-_xlfn.T.INV.2T(0.05,O21)*L28</f>
        <v>0.61524309852219961</v>
      </c>
      <c r="N28" s="100">
        <f>K28+_xlfn.T.INV.2T(0.05,O21)*L28</f>
        <v>0.75543094816662471</v>
      </c>
      <c r="O28" s="201">
        <v>50</v>
      </c>
      <c r="P28" s="94">
        <f>10^K28</f>
        <v>4.8454824323677261</v>
      </c>
      <c r="Q28" s="94">
        <f t="shared" si="281"/>
        <v>4.1232825733029319</v>
      </c>
      <c r="R28" s="202">
        <f t="shared" si="281"/>
        <v>5.6941768081581605</v>
      </c>
      <c r="S28" s="65"/>
      <c r="T28" s="322"/>
      <c r="U28" s="267"/>
      <c r="V28" s="267"/>
      <c r="W28" s="267"/>
      <c r="X28" s="267"/>
      <c r="Y28" s="14"/>
      <c r="Z28" s="323">
        <v>50</v>
      </c>
      <c r="AA28" s="324">
        <f t="shared" ref="AA28:AA30" si="321">_xlfn.NORM.S.INV(Z28/100)</f>
        <v>0</v>
      </c>
      <c r="AB28" s="324">
        <f>(AA28-AA21)/Z21</f>
        <v>0.68533792608840571</v>
      </c>
      <c r="AC28" s="324">
        <f>SQRT(1/AG17+(AB28-AA18)^2/AJ17)/Z21</f>
        <v>2.2068716024747814E-2</v>
      </c>
      <c r="AD28" s="324">
        <f>AB28-_xlfn.T.INV.2T(0.05,AF21)*AC28</f>
        <v>0.61510542231309162</v>
      </c>
      <c r="AE28" s="324">
        <f>AB28+_xlfn.T.INV.2T(0.05,AF21)*AC28</f>
        <v>0.75557042986371981</v>
      </c>
      <c r="AF28" s="201">
        <v>50</v>
      </c>
      <c r="AG28" s="321">
        <f>10^AB28</f>
        <v>4.8454925044153585</v>
      </c>
      <c r="AH28" s="321">
        <f t="shared" si="282"/>
        <v>4.1219756537660572</v>
      </c>
      <c r="AI28" s="202">
        <f t="shared" si="283"/>
        <v>5.6960058919547309</v>
      </c>
      <c r="AJ28" s="300"/>
      <c r="AK28" s="322"/>
      <c r="AL28" s="267"/>
      <c r="AM28" s="267"/>
      <c r="AN28" s="267"/>
      <c r="AO28" s="267"/>
      <c r="AP28" s="14"/>
      <c r="AQ28" s="323">
        <v>50</v>
      </c>
      <c r="AR28" s="324">
        <f t="shared" ref="AR28:AR30" si="322">_xlfn.NORM.S.INV(AQ28/100)</f>
        <v>0</v>
      </c>
      <c r="AS28" s="324">
        <f>(AR28-AR21)/AQ21</f>
        <v>0.68533786125901552</v>
      </c>
      <c r="AT28" s="324">
        <f>SQRT(1/AX17+(AS28-AR18)^2/BA17)/AQ21</f>
        <v>2.2068381481995147E-2</v>
      </c>
      <c r="AU28" s="324">
        <f>AS28-_xlfn.T.INV.2T(0.05,AW21)*AT28</f>
        <v>0.61510642214804867</v>
      </c>
      <c r="AV28" s="324">
        <f>AS28+_xlfn.T.INV.2T(0.05,AW21)*AT28</f>
        <v>0.75556930036998238</v>
      </c>
      <c r="AW28" s="201">
        <v>50</v>
      </c>
      <c r="AX28" s="321">
        <f>10^AS28</f>
        <v>4.8454917811036102</v>
      </c>
      <c r="AY28" s="321">
        <f t="shared" si="284"/>
        <v>4.1219851434102193</v>
      </c>
      <c r="AZ28" s="202">
        <f t="shared" si="285"/>
        <v>5.6959910780556715</v>
      </c>
      <c r="BA28" s="300"/>
      <c r="BB28" s="322"/>
      <c r="BC28" s="267"/>
      <c r="BD28" s="267"/>
      <c r="BE28" s="267"/>
      <c r="BF28" s="267"/>
      <c r="BH28" s="323">
        <v>50</v>
      </c>
      <c r="BI28" s="324">
        <f t="shared" ref="BI28:BI30" si="323">_xlfn.NORM.S.INV(BH28/100)</f>
        <v>0</v>
      </c>
      <c r="BJ28" s="324">
        <f>(BI28-BI21)/BH21</f>
        <v>0.68533786185214363</v>
      </c>
      <c r="BK28" s="324">
        <f>SQRT(1/BO17+(BJ28-BI18)^2/BR17)/BH21</f>
        <v>2.2068384986389168E-2</v>
      </c>
      <c r="BL28" s="324">
        <f>BJ28-_xlfn.T.INV.2T(0.05,BN21)*BK28</f>
        <v>0.61510641158863089</v>
      </c>
      <c r="BM28" s="324">
        <f>BJ28+_xlfn.T.INV.2T(0.05,BN21)*BK28</f>
        <v>0.75556931211565637</v>
      </c>
      <c r="BN28" s="201">
        <v>50</v>
      </c>
      <c r="BO28" s="321">
        <f>10^BJ28</f>
        <v>4.845491787721234</v>
      </c>
      <c r="BP28" s="321">
        <f t="shared" si="286"/>
        <v>4.1219850431884471</v>
      </c>
      <c r="BQ28" s="202">
        <f t="shared" si="287"/>
        <v>5.6959912321061088</v>
      </c>
      <c r="BR28" s="300"/>
      <c r="BS28" s="322"/>
      <c r="BT28" s="267"/>
      <c r="BU28" s="267"/>
      <c r="BV28" s="267"/>
      <c r="BW28" s="267"/>
      <c r="BY28" s="323">
        <v>50</v>
      </c>
      <c r="BZ28" s="324">
        <f t="shared" ref="BZ28:BZ30" si="324">_xlfn.NORM.S.INV(BY28/100)</f>
        <v>0</v>
      </c>
      <c r="CA28" s="324">
        <f>(BZ28-BZ21)/BY21</f>
        <v>0.68533786184337486</v>
      </c>
      <c r="CB28" s="324">
        <f>SQRT(1/CF17+(CA28-BZ18)^2/CI17)/BY21</f>
        <v>2.2068384937427864E-2</v>
      </c>
      <c r="CC28" s="324">
        <f>CA28-_xlfn.T.INV.2T(0.05,CE21)*CB28</f>
        <v>0.61510641173567893</v>
      </c>
      <c r="CD28" s="324">
        <f>CA28+_xlfn.T.INV.2T(0.05,CE21)*CB28</f>
        <v>0.7555693119510708</v>
      </c>
      <c r="CE28" s="201">
        <v>50</v>
      </c>
      <c r="CF28" s="321">
        <f>10^CA28</f>
        <v>4.8454917876233985</v>
      </c>
      <c r="CG28" s="321">
        <f t="shared" si="288"/>
        <v>4.1219850445841129</v>
      </c>
      <c r="CH28" s="202">
        <f t="shared" si="289"/>
        <v>5.6959912299474862</v>
      </c>
      <c r="CI28" s="300"/>
      <c r="CJ28" s="322"/>
      <c r="CK28" s="267"/>
      <c r="CL28" s="267"/>
      <c r="CM28" s="267"/>
      <c r="CN28" s="267"/>
      <c r="CP28" s="323">
        <v>50</v>
      </c>
      <c r="CQ28" s="324">
        <f t="shared" ref="CQ28:CQ30" si="325">_xlfn.NORM.S.INV(CP28/100)</f>
        <v>0</v>
      </c>
      <c r="CR28" s="324">
        <f>(CQ28-CQ21)/CP21</f>
        <v>0.68533786184348289</v>
      </c>
      <c r="CS28" s="324">
        <f>SQRT(1/CW17+(CR28-CQ18)^2/CZ17)/CP21</f>
        <v>2.2068384938042033E-2</v>
      </c>
      <c r="CT28" s="324">
        <f>CR28-_xlfn.T.INV.2T(0.05,CV21)*CS28</f>
        <v>0.6151064117338324</v>
      </c>
      <c r="CU28" s="324">
        <f>CR28+_xlfn.T.INV.2T(0.05,CV21)*CS28</f>
        <v>0.75556931195313337</v>
      </c>
      <c r="CV28" s="201">
        <v>50</v>
      </c>
      <c r="CW28" s="321">
        <f>10^CR28</f>
        <v>4.8454917876246046</v>
      </c>
      <c r="CX28" s="321">
        <f t="shared" si="290"/>
        <v>4.1219850445665873</v>
      </c>
      <c r="CY28" s="202">
        <f t="shared" si="291"/>
        <v>5.6959912299745383</v>
      </c>
      <c r="CZ28" s="300"/>
      <c r="DA28" s="322"/>
      <c r="DB28" s="267"/>
      <c r="DC28" s="267"/>
      <c r="DD28" s="267"/>
      <c r="DE28" s="267"/>
      <c r="DG28" s="323">
        <v>50</v>
      </c>
      <c r="DH28" s="324">
        <f t="shared" ref="DH28:DH30" si="326">_xlfn.NORM.S.INV(DG28/100)</f>
        <v>0</v>
      </c>
      <c r="DI28" s="324">
        <f>(DH28-DH21)/DG21</f>
        <v>0.68533786184348111</v>
      </c>
      <c r="DJ28" s="324">
        <f>SQRT(1/DN17+(DI28-DH18)^2/DQ17)/DG21</f>
        <v>2.2068384938034015E-2</v>
      </c>
      <c r="DK28" s="324">
        <f>DI28-_xlfn.T.INV.2T(0.05,DM21)*DJ28</f>
        <v>0.61510641173385605</v>
      </c>
      <c r="DL28" s="324">
        <f>DI28+_xlfn.T.INV.2T(0.05,DM21)*DJ28</f>
        <v>0.75556931195310617</v>
      </c>
      <c r="DM28" s="201">
        <v>50</v>
      </c>
      <c r="DN28" s="321">
        <f>10^DI28</f>
        <v>4.8454917876245842</v>
      </c>
      <c r="DO28" s="321">
        <f t="shared" si="292"/>
        <v>4.1219850445668111</v>
      </c>
      <c r="DP28" s="202">
        <f t="shared" si="293"/>
        <v>5.6959912299741813</v>
      </c>
      <c r="DQ28" s="300"/>
      <c r="DR28" s="322"/>
      <c r="DS28" s="267"/>
      <c r="DT28" s="267"/>
      <c r="DU28" s="267"/>
      <c r="DV28" s="267"/>
      <c r="DX28" s="323">
        <v>50</v>
      </c>
      <c r="DY28" s="324">
        <f t="shared" ref="DY28:DY30" si="327">_xlfn.NORM.S.INV(DX28/100)</f>
        <v>0</v>
      </c>
      <c r="DZ28" s="324">
        <f>(DY28-DY21)/DX21</f>
        <v>0.68533786184348144</v>
      </c>
      <c r="EA28" s="324">
        <f>SQRT(1/EE17+(DZ28-DY18)^2/EH17)/DX21</f>
        <v>2.2068384938034123E-2</v>
      </c>
      <c r="EB28" s="324">
        <f>DZ28-_xlfn.T.INV.2T(0.05,ED21)*EA28</f>
        <v>0.61510641173385605</v>
      </c>
      <c r="EC28" s="324">
        <f>DZ28+_xlfn.T.INV.2T(0.05,ED21)*EA28</f>
        <v>0.75556931195310684</v>
      </c>
      <c r="ED28" s="201">
        <v>50</v>
      </c>
      <c r="EE28" s="321">
        <f>10^DZ28</f>
        <v>4.8454917876245887</v>
      </c>
      <c r="EF28" s="321">
        <f t="shared" si="294"/>
        <v>4.1219850445668111</v>
      </c>
      <c r="EG28" s="202">
        <f t="shared" si="295"/>
        <v>5.6959912299741902</v>
      </c>
      <c r="EH28" s="300"/>
      <c r="EI28" s="322"/>
      <c r="EJ28" s="267"/>
      <c r="EK28" s="267"/>
      <c r="EL28" s="267"/>
      <c r="EM28" s="267"/>
      <c r="EO28" s="323">
        <v>50</v>
      </c>
      <c r="EP28" s="324">
        <f t="shared" ref="EP28:EP30" si="328">_xlfn.NORM.S.INV(EO28/100)</f>
        <v>0</v>
      </c>
      <c r="EQ28" s="324">
        <f>(EP28-EP21)/EO21</f>
        <v>0.68533786184348144</v>
      </c>
      <c r="ER28" s="324">
        <f>SQRT(1/EV17+(EQ28-EP18)^2/EY17)/EO21</f>
        <v>2.2068384938034123E-2</v>
      </c>
      <c r="ES28" s="324">
        <f>EQ28-_xlfn.T.INV.2T(0.05,EU21)*ER28</f>
        <v>0.61510641173385605</v>
      </c>
      <c r="ET28" s="324">
        <f>EQ28+_xlfn.T.INV.2T(0.05,EU21)*ER28</f>
        <v>0.75556931195310684</v>
      </c>
      <c r="EU28" s="201">
        <v>50</v>
      </c>
      <c r="EV28" s="321">
        <f>10^EQ28</f>
        <v>4.8454917876245887</v>
      </c>
      <c r="EW28" s="321">
        <f t="shared" si="296"/>
        <v>4.1219850445668111</v>
      </c>
      <c r="EX28" s="202">
        <f t="shared" si="297"/>
        <v>5.6959912299741902</v>
      </c>
      <c r="EY28" s="300"/>
      <c r="EZ28" s="322"/>
      <c r="FA28" s="267"/>
      <c r="FB28" s="267"/>
      <c r="FC28" s="267"/>
      <c r="FD28" s="267"/>
      <c r="FF28" s="323">
        <v>50</v>
      </c>
      <c r="FG28" s="324">
        <f t="shared" ref="FG28:FG30" si="329">_xlfn.NORM.S.INV(FF28/100)</f>
        <v>0</v>
      </c>
      <c r="FH28" s="324">
        <f>(FG28-FG21)/FF21</f>
        <v>0.68533786184348133</v>
      </c>
      <c r="FI28" s="324">
        <f>SQRT(1/FM17+(FH28-FG18)^2/FP17)/FF21</f>
        <v>2.2068384938034133E-2</v>
      </c>
      <c r="FJ28" s="324">
        <f>FH28-_xlfn.T.INV.2T(0.05,FL21)*FI28</f>
        <v>0.61510641173385594</v>
      </c>
      <c r="FK28" s="324">
        <f>FH28+_xlfn.T.INV.2T(0.05,FL21)*FI28</f>
        <v>0.75556931195310673</v>
      </c>
      <c r="FL28" s="201">
        <v>50</v>
      </c>
      <c r="FM28" s="321">
        <f>10^FH28</f>
        <v>4.8454917876245878</v>
      </c>
      <c r="FN28" s="321">
        <f t="shared" si="298"/>
        <v>4.1219850445668103</v>
      </c>
      <c r="FO28" s="202">
        <f t="shared" si="299"/>
        <v>5.6959912299741875</v>
      </c>
      <c r="FP28" s="300"/>
      <c r="FQ28" s="322"/>
      <c r="FR28" s="267"/>
      <c r="FS28" s="267"/>
      <c r="FT28" s="267"/>
      <c r="FU28" s="267"/>
      <c r="FW28" s="323">
        <v>50</v>
      </c>
      <c r="FX28" s="324">
        <f t="shared" ref="FX28:FX30" si="330">_xlfn.NORM.S.INV(FW28/100)</f>
        <v>0</v>
      </c>
      <c r="FY28" s="324">
        <f>(FX28-FX21)/FW21</f>
        <v>0.68533786184348144</v>
      </c>
      <c r="FZ28" s="324">
        <f>SQRT(1/GD17+(FY28-FX18)^2/GG17)/FW21</f>
        <v>2.2068384938034123E-2</v>
      </c>
      <c r="GA28" s="324">
        <f>FY28-_xlfn.T.INV.2T(0.05,GC21)*FZ28</f>
        <v>0.61510641173385605</v>
      </c>
      <c r="GB28" s="324">
        <f>FY28+_xlfn.T.INV.2T(0.05,GC21)*FZ28</f>
        <v>0.75556931195310684</v>
      </c>
      <c r="GC28" s="201">
        <v>50</v>
      </c>
      <c r="GD28" s="321">
        <f>10^FY28</f>
        <v>4.8454917876245887</v>
      </c>
      <c r="GE28" s="321">
        <f t="shared" si="300"/>
        <v>4.1219850445668111</v>
      </c>
      <c r="GF28" s="202">
        <f t="shared" si="301"/>
        <v>5.6959912299741902</v>
      </c>
      <c r="GG28" s="300"/>
      <c r="GH28" s="322"/>
      <c r="GI28" s="267"/>
      <c r="GJ28" s="267"/>
      <c r="GK28" s="267"/>
      <c r="GL28" s="267"/>
      <c r="GN28" s="323">
        <v>50</v>
      </c>
      <c r="GO28" s="324">
        <f t="shared" ref="GO28:GO30" si="331">_xlfn.NORM.S.INV(GN28/100)</f>
        <v>0</v>
      </c>
      <c r="GP28" s="324">
        <f>(GO28-GO21)/GN21</f>
        <v>0.68533786184348133</v>
      </c>
      <c r="GQ28" s="324">
        <f>SQRT(1/GU17+(GP28-GO18)^2/GX17)/GN21</f>
        <v>2.2068384938034133E-2</v>
      </c>
      <c r="GR28" s="324">
        <f>GP28-_xlfn.T.INV.2T(0.05,GT21)*GQ28</f>
        <v>0.61510641173385594</v>
      </c>
      <c r="GS28" s="324">
        <f>GP28+_xlfn.T.INV.2T(0.05,GT21)*GQ28</f>
        <v>0.75556931195310673</v>
      </c>
      <c r="GT28" s="201">
        <v>50</v>
      </c>
      <c r="GU28" s="321">
        <f>10^GP28</f>
        <v>4.8454917876245878</v>
      </c>
      <c r="GV28" s="321">
        <f t="shared" si="302"/>
        <v>4.1219850445668103</v>
      </c>
      <c r="GW28" s="202">
        <f t="shared" si="303"/>
        <v>5.6959912299741875</v>
      </c>
      <c r="GX28" s="300"/>
      <c r="GY28" s="322"/>
      <c r="GZ28" s="267"/>
      <c r="HA28" s="267"/>
      <c r="HB28" s="267"/>
      <c r="HC28" s="267"/>
      <c r="HE28" s="323">
        <v>50</v>
      </c>
      <c r="HF28" s="324">
        <f t="shared" ref="HF28:HF30" si="332">_xlfn.NORM.S.INV(HE28/100)</f>
        <v>0</v>
      </c>
      <c r="HG28" s="324">
        <f>(HF28-HF21)/HE21</f>
        <v>0.68533786184348144</v>
      </c>
      <c r="HH28" s="324">
        <f>SQRT(1/HL17+(HG28-HF18)^2/HO17)/HE21</f>
        <v>2.2068384938034123E-2</v>
      </c>
      <c r="HI28" s="324">
        <f>HG28-_xlfn.T.INV.2T(0.05,HK21)*HH28</f>
        <v>0.61510641173385605</v>
      </c>
      <c r="HJ28" s="324">
        <f>HG28+_xlfn.T.INV.2T(0.05,HK21)*HH28</f>
        <v>0.75556931195310684</v>
      </c>
      <c r="HK28" s="201">
        <v>50</v>
      </c>
      <c r="HL28" s="321">
        <f>10^HG28</f>
        <v>4.8454917876245887</v>
      </c>
      <c r="HM28" s="321">
        <f t="shared" si="304"/>
        <v>4.1219850445668111</v>
      </c>
      <c r="HN28" s="202">
        <f t="shared" si="305"/>
        <v>5.6959912299741902</v>
      </c>
      <c r="HO28" s="300"/>
      <c r="HP28" s="322"/>
      <c r="HQ28" s="267"/>
      <c r="HR28" s="267"/>
      <c r="HS28" s="267"/>
      <c r="HT28" s="267"/>
      <c r="HV28" s="323">
        <v>50</v>
      </c>
      <c r="HW28" s="324">
        <f t="shared" ref="HW28:HW30" si="333">_xlfn.NORM.S.INV(HV28/100)</f>
        <v>0</v>
      </c>
      <c r="HX28" s="324">
        <f>(HW28-HW21)/HV21</f>
        <v>0.68533786184348133</v>
      </c>
      <c r="HY28" s="324">
        <f>SQRT(1/IC17+(HX28-HW18)^2/IF17)/HV21</f>
        <v>2.2068384938034133E-2</v>
      </c>
      <c r="HZ28" s="324">
        <f>HX28-_xlfn.T.INV.2T(0.05,IB21)*HY28</f>
        <v>0.61510641173385594</v>
      </c>
      <c r="IA28" s="324">
        <f>HX28+_xlfn.T.INV.2T(0.05,IB21)*HY28</f>
        <v>0.75556931195310673</v>
      </c>
      <c r="IB28" s="201">
        <v>50</v>
      </c>
      <c r="IC28" s="321">
        <f>10^HX28</f>
        <v>4.8454917876245878</v>
      </c>
      <c r="ID28" s="321">
        <f t="shared" si="306"/>
        <v>4.1219850445668103</v>
      </c>
      <c r="IE28" s="202">
        <f t="shared" si="307"/>
        <v>5.6959912299741875</v>
      </c>
      <c r="IF28" s="300"/>
      <c r="IG28" s="322"/>
      <c r="IH28" s="267"/>
      <c r="II28" s="267"/>
      <c r="IJ28" s="267"/>
      <c r="IK28" s="267"/>
      <c r="IM28" s="323">
        <v>50</v>
      </c>
      <c r="IN28" s="324">
        <f t="shared" ref="IN28:IN30" si="334">_xlfn.NORM.S.INV(IM28/100)</f>
        <v>0</v>
      </c>
      <c r="IO28" s="324">
        <f>(IN28-IN21)/IM21</f>
        <v>0.68533786184348144</v>
      </c>
      <c r="IP28" s="324">
        <f>SQRT(1/IT17+(IO28-IN18)^2/IW17)/IM21</f>
        <v>2.2068384938034123E-2</v>
      </c>
      <c r="IQ28" s="324">
        <f>IO28-_xlfn.T.INV.2T(0.05,IS21)*IP28</f>
        <v>0.61510641173385605</v>
      </c>
      <c r="IR28" s="324">
        <f>IO28+_xlfn.T.INV.2T(0.05,IS21)*IP28</f>
        <v>0.75556931195310684</v>
      </c>
      <c r="IS28" s="201">
        <v>50</v>
      </c>
      <c r="IT28" s="321">
        <f>10^IO28</f>
        <v>4.8454917876245887</v>
      </c>
      <c r="IU28" s="321">
        <f t="shared" si="308"/>
        <v>4.1219850445668111</v>
      </c>
      <c r="IV28" s="202">
        <f t="shared" si="309"/>
        <v>5.6959912299741902</v>
      </c>
      <c r="IW28" s="300"/>
      <c r="IX28" s="322"/>
      <c r="IY28" s="267"/>
      <c r="IZ28" s="267"/>
      <c r="JA28" s="267"/>
      <c r="JB28" s="267"/>
      <c r="JD28" s="323">
        <v>50</v>
      </c>
      <c r="JE28" s="324">
        <f t="shared" ref="JE28:JE30" si="335">_xlfn.NORM.S.INV(JD28/100)</f>
        <v>0</v>
      </c>
      <c r="JF28" s="324">
        <f>(JE28-JE21)/JD21</f>
        <v>0.68533786184348133</v>
      </c>
      <c r="JG28" s="324">
        <f>SQRT(1/JK17+(JF28-JE18)^2/JN17)/JD21</f>
        <v>2.2068384938034133E-2</v>
      </c>
      <c r="JH28" s="324">
        <f>JF28-_xlfn.T.INV.2T(0.05,JJ21)*JG28</f>
        <v>0.61510641173385594</v>
      </c>
      <c r="JI28" s="324">
        <f>JF28+_xlfn.T.INV.2T(0.05,JJ21)*JG28</f>
        <v>0.75556931195310673</v>
      </c>
      <c r="JJ28" s="201">
        <v>50</v>
      </c>
      <c r="JK28" s="321">
        <f>10^JF28</f>
        <v>4.8454917876245878</v>
      </c>
      <c r="JL28" s="321">
        <f t="shared" si="310"/>
        <v>4.1219850445668103</v>
      </c>
      <c r="JM28" s="202">
        <f t="shared" si="311"/>
        <v>5.6959912299741875</v>
      </c>
      <c r="JN28" s="300"/>
      <c r="JO28" s="322"/>
      <c r="JP28" s="267"/>
      <c r="JQ28" s="267"/>
      <c r="JR28" s="267"/>
      <c r="JS28" s="267"/>
      <c r="JU28" s="323">
        <v>50</v>
      </c>
      <c r="JV28" s="324">
        <f t="shared" ref="JV28:JV30" si="336">_xlfn.NORM.S.INV(JU28/100)</f>
        <v>0</v>
      </c>
      <c r="JW28" s="324">
        <f>(JV28-JV21)/JU21</f>
        <v>0.68533786184348144</v>
      </c>
      <c r="JX28" s="324">
        <f>SQRT(1/KB17+(JW28-JV18)^2/KE17)/JU21</f>
        <v>2.2068384938034123E-2</v>
      </c>
      <c r="JY28" s="324">
        <f>JW28-_xlfn.T.INV.2T(0.05,KA21)*JX28</f>
        <v>0.61510641173385605</v>
      </c>
      <c r="JZ28" s="324">
        <f>JW28+_xlfn.T.INV.2T(0.05,KA21)*JX28</f>
        <v>0.75556931195310684</v>
      </c>
      <c r="KA28" s="201">
        <v>50</v>
      </c>
      <c r="KB28" s="321">
        <f>10^JW28</f>
        <v>4.8454917876245887</v>
      </c>
      <c r="KC28" s="321">
        <f t="shared" si="312"/>
        <v>4.1219850445668111</v>
      </c>
      <c r="KD28" s="202">
        <f t="shared" si="313"/>
        <v>5.6959912299741902</v>
      </c>
      <c r="KE28" s="300"/>
      <c r="KF28" s="322"/>
      <c r="KG28" s="267"/>
      <c r="KH28" s="267"/>
      <c r="KI28" s="267"/>
      <c r="KJ28" s="267"/>
      <c r="KL28" s="323">
        <v>50</v>
      </c>
      <c r="KM28" s="324">
        <f t="shared" ref="KM28:KM30" si="337">_xlfn.NORM.S.INV(KL28/100)</f>
        <v>0</v>
      </c>
      <c r="KN28" s="324">
        <f>(KM28-KM21)/KL21</f>
        <v>0.68533786184348133</v>
      </c>
      <c r="KO28" s="324">
        <f>SQRT(1/KS17+(KN28-KM18)^2/KV17)/KL21</f>
        <v>2.2068384938034133E-2</v>
      </c>
      <c r="KP28" s="324">
        <f>KN28-_xlfn.T.INV.2T(0.05,KR21)*KO28</f>
        <v>0.61510641173385594</v>
      </c>
      <c r="KQ28" s="324">
        <f>KN28+_xlfn.T.INV.2T(0.05,KR21)*KO28</f>
        <v>0.75556931195310673</v>
      </c>
      <c r="KR28" s="201">
        <v>50</v>
      </c>
      <c r="KS28" s="321">
        <f>10^KN28</f>
        <v>4.8454917876245878</v>
      </c>
      <c r="KT28" s="321">
        <f t="shared" si="314"/>
        <v>4.1219850445668103</v>
      </c>
      <c r="KU28" s="202">
        <f t="shared" si="315"/>
        <v>5.6959912299741875</v>
      </c>
      <c r="KV28" s="300"/>
      <c r="KW28" s="322"/>
      <c r="KX28" s="267"/>
      <c r="KY28" s="267"/>
      <c r="KZ28" s="267"/>
      <c r="LA28" s="267"/>
      <c r="LC28" s="323">
        <v>50</v>
      </c>
      <c r="LD28" s="324">
        <f t="shared" ref="LD28:LD30" si="338">_xlfn.NORM.S.INV(LC28/100)</f>
        <v>0</v>
      </c>
      <c r="LE28" s="324">
        <f>(LD28-LD21)/LC21</f>
        <v>0.68533786184348144</v>
      </c>
      <c r="LF28" s="324">
        <f>SQRT(1/LJ17+(LE28-LD18)^2/LM17)/LC21</f>
        <v>2.2068384938034123E-2</v>
      </c>
      <c r="LG28" s="324">
        <f>LE28-_xlfn.T.INV.2T(0.05,LI21)*LF28</f>
        <v>0.61510641173385605</v>
      </c>
      <c r="LH28" s="324">
        <f>LE28+_xlfn.T.INV.2T(0.05,LI21)*LF28</f>
        <v>0.75556931195310684</v>
      </c>
      <c r="LI28" s="201">
        <v>50</v>
      </c>
      <c r="LJ28" s="321">
        <f>10^LE28</f>
        <v>4.8454917876245887</v>
      </c>
      <c r="LK28" s="321">
        <f t="shared" si="316"/>
        <v>4.1219850445668111</v>
      </c>
      <c r="LL28" s="202">
        <f t="shared" si="317"/>
        <v>5.6959912299741902</v>
      </c>
      <c r="LM28" s="300"/>
      <c r="LN28" s="322"/>
      <c r="LO28" s="267"/>
      <c r="LP28" s="267"/>
      <c r="LQ28" s="267"/>
      <c r="LR28" s="267"/>
      <c r="LT28" s="323">
        <v>50</v>
      </c>
      <c r="LU28" s="324">
        <f t="shared" ref="LU28:LU30" si="339">_xlfn.NORM.S.INV(LT28/100)</f>
        <v>0</v>
      </c>
      <c r="LV28" s="324">
        <f>(LU28-LU21)/LT21</f>
        <v>0.68533786184348133</v>
      </c>
      <c r="LW28" s="324">
        <f>SQRT(1/MA17+(LV28-LU18)^2/MD17)/LT21</f>
        <v>2.2068384938034133E-2</v>
      </c>
      <c r="LX28" s="324">
        <f>LV28-_xlfn.T.INV.2T(0.05,LZ21)*LW28</f>
        <v>0.61510641173385594</v>
      </c>
      <c r="LY28" s="324">
        <f>LV28+_xlfn.T.INV.2T(0.05,LZ21)*LW28</f>
        <v>0.75556931195310673</v>
      </c>
      <c r="LZ28" s="201">
        <v>50</v>
      </c>
      <c r="MA28" s="321">
        <f>10^LV28</f>
        <v>4.8454917876245878</v>
      </c>
      <c r="MB28" s="321">
        <f t="shared" si="318"/>
        <v>4.1219850445668103</v>
      </c>
      <c r="MC28" s="202">
        <f t="shared" si="319"/>
        <v>5.6959912299741875</v>
      </c>
      <c r="MD28" s="300"/>
      <c r="ME28" s="322"/>
      <c r="MF28" s="267"/>
      <c r="MG28" s="267"/>
      <c r="MH28" s="267"/>
      <c r="MI28" s="267"/>
    </row>
    <row r="29" spans="1:348" ht="14.1" customHeight="1" outlineLevel="1" x14ac:dyDescent="0.15">
      <c r="A29" s="14"/>
      <c r="B29" s="58"/>
      <c r="C29" s="10"/>
      <c r="D29" s="10"/>
      <c r="E29" s="19"/>
      <c r="F29" s="19"/>
      <c r="I29" s="10">
        <v>90</v>
      </c>
      <c r="J29" s="19">
        <f t="shared" si="320"/>
        <v>1.2815515655446006</v>
      </c>
      <c r="K29" s="19">
        <f>(J29-J21)/I21</f>
        <v>0.98949457642427885</v>
      </c>
      <c r="L29" s="19">
        <f>SQRT(1/P17+(K29-J18)^2/S17)/I21</f>
        <v>3.8996610984285841E-2</v>
      </c>
      <c r="M29" s="19">
        <f>K29-_xlfn.T.INV.2T(0.05,O21)*L29</f>
        <v>0.86538995587875223</v>
      </c>
      <c r="N29" s="19">
        <f>K29+_xlfn.T.INV.2T(0.05,O21)*L29</f>
        <v>1.1135991969698054</v>
      </c>
      <c r="O29" s="199">
        <v>90</v>
      </c>
      <c r="P29" s="26">
        <f>10^K29</f>
        <v>9.7610059257113786</v>
      </c>
      <c r="Q29" s="26">
        <f t="shared" si="281"/>
        <v>7.3348283662226121</v>
      </c>
      <c r="R29" s="200">
        <f t="shared" si="281"/>
        <v>12.989702270407694</v>
      </c>
      <c r="S29" s="65"/>
      <c r="T29" s="322"/>
      <c r="U29" s="267"/>
      <c r="V29" s="267"/>
      <c r="W29" s="267"/>
      <c r="X29" s="267"/>
      <c r="Y29" s="14"/>
      <c r="Z29" s="281">
        <v>90</v>
      </c>
      <c r="AA29" s="274">
        <f t="shared" si="321"/>
        <v>1.2815515655446006</v>
      </c>
      <c r="AB29" s="274">
        <f>(AA29-AA21)/Z21</f>
        <v>0.98951369965221703</v>
      </c>
      <c r="AC29" s="274">
        <f>SQRT(1/AG17+(AB29-AA18)^2/AJ17)/Z21</f>
        <v>3.9216617791661877E-2</v>
      </c>
      <c r="AD29" s="274">
        <f>AB29-_xlfn.T.INV.2T(0.05,AF21)*AC29</f>
        <v>0.86470891925541937</v>
      </c>
      <c r="AE29" s="274">
        <f>AB29+_xlfn.T.INV.2T(0.05,AF21)*AC29</f>
        <v>1.1143184800490147</v>
      </c>
      <c r="AF29" s="199">
        <v>90</v>
      </c>
      <c r="AG29" s="267">
        <f>10^AB29</f>
        <v>9.7614357401775784</v>
      </c>
      <c r="AH29" s="267">
        <f t="shared" si="282"/>
        <v>7.3233353071778025</v>
      </c>
      <c r="AI29" s="200">
        <f t="shared" si="283"/>
        <v>13.011233777077518</v>
      </c>
      <c r="AJ29" s="300"/>
      <c r="AK29" s="322"/>
      <c r="AL29" s="267"/>
      <c r="AM29" s="267"/>
      <c r="AN29" s="267"/>
      <c r="AO29" s="267"/>
      <c r="AP29" s="14"/>
      <c r="AQ29" s="281">
        <v>90</v>
      </c>
      <c r="AR29" s="274">
        <f t="shared" si="322"/>
        <v>1.2815515655446006</v>
      </c>
      <c r="AS29" s="274">
        <f>(AR29-AR21)/AQ21</f>
        <v>0.98951343824584204</v>
      </c>
      <c r="AT29" s="274">
        <f>SQRT(1/AX17+(AS29-AR18)^2/BA17)/AQ21</f>
        <v>3.9215381166624784E-2</v>
      </c>
      <c r="AU29" s="274">
        <f>AS29-_xlfn.T.INV.2T(0.05,AW21)*AT29</f>
        <v>0.8647125933418246</v>
      </c>
      <c r="AV29" s="274">
        <f>AS29+_xlfn.T.INV.2T(0.05,AW21)*AT29</f>
        <v>1.1143142831498594</v>
      </c>
      <c r="AW29" s="199">
        <v>90</v>
      </c>
      <c r="AX29" s="267">
        <f>10^AS29</f>
        <v>9.761429864669438</v>
      </c>
      <c r="AY29" s="267">
        <f t="shared" si="284"/>
        <v>7.3233972620992391</v>
      </c>
      <c r="AZ29" s="200">
        <f t="shared" si="285"/>
        <v>13.011108040798401</v>
      </c>
      <c r="BA29" s="300"/>
      <c r="BB29" s="322"/>
      <c r="BC29" s="267"/>
      <c r="BD29" s="267"/>
      <c r="BE29" s="267"/>
      <c r="BF29" s="267"/>
      <c r="BH29" s="281">
        <v>90</v>
      </c>
      <c r="BI29" s="274">
        <f t="shared" si="323"/>
        <v>1.2815515655446006</v>
      </c>
      <c r="BJ29" s="274">
        <f>(BI29-BI21)/BH21</f>
        <v>0.98951344155341525</v>
      </c>
      <c r="BK29" s="274">
        <f>SQRT(1/BO17+(BJ29-BI18)^2/BR17)/BH21</f>
        <v>3.9215397708948697E-2</v>
      </c>
      <c r="BL29" s="274">
        <f>BJ29-_xlfn.T.INV.2T(0.05,BN21)*BK29</f>
        <v>0.86471254400434028</v>
      </c>
      <c r="BM29" s="274">
        <f>BJ29+_xlfn.T.INV.2T(0.05,BN21)*BK29</f>
        <v>1.1143143391024903</v>
      </c>
      <c r="BN29" s="199">
        <v>90</v>
      </c>
      <c r="BO29" s="267">
        <f>10^BJ29</f>
        <v>9.7614299390121815</v>
      </c>
      <c r="BP29" s="267">
        <f t="shared" si="286"/>
        <v>7.323396430133851</v>
      </c>
      <c r="BQ29" s="200">
        <f t="shared" si="287"/>
        <v>13.011109717093639</v>
      </c>
      <c r="BR29" s="300"/>
      <c r="BS29" s="322"/>
      <c r="BT29" s="267"/>
      <c r="BU29" s="267"/>
      <c r="BV29" s="267"/>
      <c r="BW29" s="267"/>
      <c r="BY29" s="281">
        <v>90</v>
      </c>
      <c r="BZ29" s="274">
        <f t="shared" si="324"/>
        <v>1.2815515655446006</v>
      </c>
      <c r="CA29" s="274">
        <f>(BZ29-BZ21)/BY21</f>
        <v>0.98951344151046117</v>
      </c>
      <c r="CB29" s="274">
        <f>SQRT(1/CF17+(CA29-BZ18)^2/CI17)/BY21</f>
        <v>3.9215397498089812E-2</v>
      </c>
      <c r="CC29" s="274">
        <f>CA29-_xlfn.T.INV.2T(0.05,CE21)*CB29</f>
        <v>0.86471254463243319</v>
      </c>
      <c r="CD29" s="274">
        <f>CA29+_xlfn.T.INV.2T(0.05,CE21)*CB29</f>
        <v>1.114314338388489</v>
      </c>
      <c r="CE29" s="199">
        <v>90</v>
      </c>
      <c r="CF29" s="267">
        <f>10^CA29</f>
        <v>9.7614299380467244</v>
      </c>
      <c r="CG29" s="267">
        <f t="shared" si="288"/>
        <v>7.3233964407252223</v>
      </c>
      <c r="CH29" s="200">
        <f t="shared" si="289"/>
        <v>13.011109695702745</v>
      </c>
      <c r="CI29" s="300"/>
      <c r="CJ29" s="322"/>
      <c r="CK29" s="267"/>
      <c r="CL29" s="267"/>
      <c r="CM29" s="267"/>
      <c r="CN29" s="267"/>
      <c r="CP29" s="281">
        <v>90</v>
      </c>
      <c r="CQ29" s="274">
        <f t="shared" si="325"/>
        <v>1.2815515655446006</v>
      </c>
      <c r="CR29" s="274">
        <f>(CQ29-CQ21)/CP21</f>
        <v>0.98951344151101417</v>
      </c>
      <c r="CS29" s="274">
        <f>SQRT(1/CW17+(CR29-CQ18)^2/CZ17)/CP21</f>
        <v>3.9215397500820919E-2</v>
      </c>
      <c r="CT29" s="274">
        <f>CR29-_xlfn.T.INV.2T(0.05,CV21)*CS29</f>
        <v>0.8647125446242947</v>
      </c>
      <c r="CU29" s="274">
        <f>CR29+_xlfn.T.INV.2T(0.05,CV21)*CS29</f>
        <v>1.1143143383977336</v>
      </c>
      <c r="CV29" s="199">
        <v>90</v>
      </c>
      <c r="CW29" s="267">
        <f>10^CR29</f>
        <v>9.7614299380591572</v>
      </c>
      <c r="CX29" s="267">
        <f t="shared" si="290"/>
        <v>7.3233964405879846</v>
      </c>
      <c r="CY29" s="200">
        <f t="shared" si="291"/>
        <v>13.0111096959797</v>
      </c>
      <c r="CZ29" s="300"/>
      <c r="DA29" s="322"/>
      <c r="DB29" s="267"/>
      <c r="DC29" s="267"/>
      <c r="DD29" s="267"/>
      <c r="DE29" s="267"/>
      <c r="DG29" s="281">
        <v>90</v>
      </c>
      <c r="DH29" s="274">
        <f t="shared" si="326"/>
        <v>1.2815515655446006</v>
      </c>
      <c r="DI29" s="274">
        <f>(DH29-DH21)/DG21</f>
        <v>0.98951344151100662</v>
      </c>
      <c r="DJ29" s="274">
        <f>SQRT(1/DN17+(DI29-DH18)^2/DQ17)/DG21</f>
        <v>3.9215397500785711E-2</v>
      </c>
      <c r="DK29" s="274">
        <f>DI29-_xlfn.T.INV.2T(0.05,DM21)*DJ29</f>
        <v>0.86471254462439917</v>
      </c>
      <c r="DL29" s="274">
        <f>DI29+_xlfn.T.INV.2T(0.05,DM21)*DJ29</f>
        <v>1.1143143383976142</v>
      </c>
      <c r="DM29" s="199">
        <v>90</v>
      </c>
      <c r="DN29" s="267">
        <f>10^DI29</f>
        <v>9.7614299380589848</v>
      </c>
      <c r="DO29" s="267">
        <f t="shared" si="292"/>
        <v>7.3233964405897458</v>
      </c>
      <c r="DP29" s="200">
        <f t="shared" si="293"/>
        <v>13.011109695976122</v>
      </c>
      <c r="DQ29" s="300"/>
      <c r="DR29" s="322"/>
      <c r="DS29" s="267"/>
      <c r="DT29" s="267"/>
      <c r="DU29" s="267"/>
      <c r="DV29" s="267"/>
      <c r="DX29" s="281">
        <v>90</v>
      </c>
      <c r="DY29" s="274">
        <f t="shared" si="327"/>
        <v>1.2815515655446006</v>
      </c>
      <c r="DZ29" s="274">
        <f>(DY29-DY21)/DX21</f>
        <v>0.98951344151100684</v>
      </c>
      <c r="EA29" s="274">
        <f>SQRT(1/EE17+(DZ29-DY18)^2/EH17)/DX21</f>
        <v>3.9215397500786189E-2</v>
      </c>
      <c r="EB29" s="274">
        <f>DZ29-_xlfn.T.INV.2T(0.05,ED21)*EA29</f>
        <v>0.86471254462439784</v>
      </c>
      <c r="EC29" s="274">
        <f>DZ29+_xlfn.T.INV.2T(0.05,ED21)*EA29</f>
        <v>1.114314338397616</v>
      </c>
      <c r="ED29" s="199">
        <v>90</v>
      </c>
      <c r="EE29" s="267">
        <f>10^DZ29</f>
        <v>9.761429938058992</v>
      </c>
      <c r="EF29" s="267">
        <f t="shared" si="294"/>
        <v>7.3233964405897245</v>
      </c>
      <c r="EG29" s="200">
        <f t="shared" si="295"/>
        <v>13.011109695976176</v>
      </c>
      <c r="EH29" s="300"/>
      <c r="EI29" s="322"/>
      <c r="EJ29" s="267"/>
      <c r="EK29" s="267"/>
      <c r="EL29" s="267"/>
      <c r="EM29" s="267"/>
      <c r="EO29" s="281">
        <v>90</v>
      </c>
      <c r="EP29" s="274">
        <f t="shared" si="328"/>
        <v>1.2815515655446006</v>
      </c>
      <c r="EQ29" s="274">
        <f>(EP29-EP21)/EO21</f>
        <v>0.98951344151100695</v>
      </c>
      <c r="ER29" s="274">
        <f>SQRT(1/EV17+(EQ29-EP18)^2/EY17)/EO21</f>
        <v>3.9215397500786189E-2</v>
      </c>
      <c r="ES29" s="274">
        <f>EQ29-_xlfn.T.INV.2T(0.05,EU21)*ER29</f>
        <v>0.86471254462439795</v>
      </c>
      <c r="ET29" s="274">
        <f>EQ29+_xlfn.T.INV.2T(0.05,EU21)*ER29</f>
        <v>1.114314338397616</v>
      </c>
      <c r="EU29" s="199">
        <v>90</v>
      </c>
      <c r="EV29" s="267">
        <f>10^EQ29</f>
        <v>9.761429938058992</v>
      </c>
      <c r="EW29" s="267">
        <f t="shared" si="296"/>
        <v>7.3233964405897263</v>
      </c>
      <c r="EX29" s="200">
        <f t="shared" si="297"/>
        <v>13.011109695976176</v>
      </c>
      <c r="EY29" s="300"/>
      <c r="EZ29" s="322"/>
      <c r="FA29" s="267"/>
      <c r="FB29" s="267"/>
      <c r="FC29" s="267"/>
      <c r="FD29" s="267"/>
      <c r="FF29" s="281">
        <v>90</v>
      </c>
      <c r="FG29" s="274">
        <f t="shared" si="329"/>
        <v>1.2815515655446006</v>
      </c>
      <c r="FH29" s="274">
        <f>(FG29-FG21)/FF21</f>
        <v>0.98951344151100695</v>
      </c>
      <c r="FI29" s="274">
        <f>SQRT(1/FM17+(FH29-FG18)^2/FP17)/FF21</f>
        <v>3.9215397500786182E-2</v>
      </c>
      <c r="FJ29" s="274">
        <f>FH29-_xlfn.T.INV.2T(0.05,FL21)*FI29</f>
        <v>0.86471254462439795</v>
      </c>
      <c r="FK29" s="274">
        <f>FH29+_xlfn.T.INV.2T(0.05,FL21)*FI29</f>
        <v>1.114314338397616</v>
      </c>
      <c r="FL29" s="199">
        <v>90</v>
      </c>
      <c r="FM29" s="267">
        <f>10^FH29</f>
        <v>9.761429938058992</v>
      </c>
      <c r="FN29" s="267">
        <f t="shared" si="298"/>
        <v>7.3233964405897263</v>
      </c>
      <c r="FO29" s="200">
        <f t="shared" si="299"/>
        <v>13.011109695976176</v>
      </c>
      <c r="FP29" s="300"/>
      <c r="FQ29" s="322"/>
      <c r="FR29" s="267"/>
      <c r="FS29" s="267"/>
      <c r="FT29" s="267"/>
      <c r="FU29" s="267"/>
      <c r="FW29" s="281">
        <v>90</v>
      </c>
      <c r="FX29" s="274">
        <f t="shared" si="330"/>
        <v>1.2815515655446006</v>
      </c>
      <c r="FY29" s="274">
        <f>(FX29-FX21)/FW21</f>
        <v>0.98951344151100695</v>
      </c>
      <c r="FZ29" s="274">
        <f>SQRT(1/GD17+(FY29-FX18)^2/GG17)/FW21</f>
        <v>3.9215397500786175E-2</v>
      </c>
      <c r="GA29" s="274">
        <f>FY29-_xlfn.T.INV.2T(0.05,GC21)*FZ29</f>
        <v>0.86471254462439795</v>
      </c>
      <c r="GB29" s="274">
        <f>FY29+_xlfn.T.INV.2T(0.05,GC21)*FZ29</f>
        <v>1.114314338397616</v>
      </c>
      <c r="GC29" s="199">
        <v>90</v>
      </c>
      <c r="GD29" s="267">
        <f>10^FY29</f>
        <v>9.761429938058992</v>
      </c>
      <c r="GE29" s="267">
        <f t="shared" si="300"/>
        <v>7.3233964405897263</v>
      </c>
      <c r="GF29" s="200">
        <f t="shared" si="301"/>
        <v>13.011109695976176</v>
      </c>
      <c r="GG29" s="300"/>
      <c r="GH29" s="322"/>
      <c r="GI29" s="267"/>
      <c r="GJ29" s="267"/>
      <c r="GK29" s="267"/>
      <c r="GL29" s="267"/>
      <c r="GN29" s="281">
        <v>90</v>
      </c>
      <c r="GO29" s="274">
        <f t="shared" si="331"/>
        <v>1.2815515655446006</v>
      </c>
      <c r="GP29" s="274">
        <f>(GO29-GO21)/GN21</f>
        <v>0.98951344151100695</v>
      </c>
      <c r="GQ29" s="274">
        <f>SQRT(1/GU17+(GP29-GO18)^2/GX17)/GN21</f>
        <v>3.9215397500786182E-2</v>
      </c>
      <c r="GR29" s="274">
        <f>GP29-_xlfn.T.INV.2T(0.05,GT21)*GQ29</f>
        <v>0.86471254462439795</v>
      </c>
      <c r="GS29" s="274">
        <f>GP29+_xlfn.T.INV.2T(0.05,GT21)*GQ29</f>
        <v>1.114314338397616</v>
      </c>
      <c r="GT29" s="199">
        <v>90</v>
      </c>
      <c r="GU29" s="267">
        <f>10^GP29</f>
        <v>9.761429938058992</v>
      </c>
      <c r="GV29" s="267">
        <f t="shared" si="302"/>
        <v>7.3233964405897263</v>
      </c>
      <c r="GW29" s="200">
        <f t="shared" si="303"/>
        <v>13.011109695976176</v>
      </c>
      <c r="GX29" s="300"/>
      <c r="GY29" s="322"/>
      <c r="GZ29" s="267"/>
      <c r="HA29" s="267"/>
      <c r="HB29" s="267"/>
      <c r="HC29" s="267"/>
      <c r="HE29" s="281">
        <v>90</v>
      </c>
      <c r="HF29" s="274">
        <f t="shared" si="332"/>
        <v>1.2815515655446006</v>
      </c>
      <c r="HG29" s="274">
        <f>(HF29-HF21)/HE21</f>
        <v>0.98951344151100695</v>
      </c>
      <c r="HH29" s="274">
        <f>SQRT(1/HL17+(HG29-HF18)^2/HO17)/HE21</f>
        <v>3.9215397500786175E-2</v>
      </c>
      <c r="HI29" s="274">
        <f>HG29-_xlfn.T.INV.2T(0.05,HK21)*HH29</f>
        <v>0.86471254462439795</v>
      </c>
      <c r="HJ29" s="274">
        <f>HG29+_xlfn.T.INV.2T(0.05,HK21)*HH29</f>
        <v>1.114314338397616</v>
      </c>
      <c r="HK29" s="199">
        <v>90</v>
      </c>
      <c r="HL29" s="267">
        <f>10^HG29</f>
        <v>9.761429938058992</v>
      </c>
      <c r="HM29" s="267">
        <f t="shared" si="304"/>
        <v>7.3233964405897263</v>
      </c>
      <c r="HN29" s="200">
        <f t="shared" si="305"/>
        <v>13.011109695976176</v>
      </c>
      <c r="HO29" s="300"/>
      <c r="HP29" s="322"/>
      <c r="HQ29" s="267"/>
      <c r="HR29" s="267"/>
      <c r="HS29" s="267"/>
      <c r="HT29" s="267"/>
      <c r="HV29" s="281">
        <v>90</v>
      </c>
      <c r="HW29" s="274">
        <f t="shared" si="333"/>
        <v>1.2815515655446006</v>
      </c>
      <c r="HX29" s="274">
        <f>(HW29-HW21)/HV21</f>
        <v>0.98951344151100695</v>
      </c>
      <c r="HY29" s="274">
        <f>SQRT(1/IC17+(HX29-HW18)^2/IF17)/HV21</f>
        <v>3.9215397500786182E-2</v>
      </c>
      <c r="HZ29" s="274">
        <f>HX29-_xlfn.T.INV.2T(0.05,IB21)*HY29</f>
        <v>0.86471254462439795</v>
      </c>
      <c r="IA29" s="274">
        <f>HX29+_xlfn.T.INV.2T(0.05,IB21)*HY29</f>
        <v>1.114314338397616</v>
      </c>
      <c r="IB29" s="199">
        <v>90</v>
      </c>
      <c r="IC29" s="267">
        <f>10^HX29</f>
        <v>9.761429938058992</v>
      </c>
      <c r="ID29" s="267">
        <f t="shared" si="306"/>
        <v>7.3233964405897263</v>
      </c>
      <c r="IE29" s="200">
        <f t="shared" si="307"/>
        <v>13.011109695976176</v>
      </c>
      <c r="IF29" s="300"/>
      <c r="IG29" s="322"/>
      <c r="IH29" s="267"/>
      <c r="II29" s="267"/>
      <c r="IJ29" s="267"/>
      <c r="IK29" s="267"/>
      <c r="IM29" s="281">
        <v>90</v>
      </c>
      <c r="IN29" s="274">
        <f t="shared" si="334"/>
        <v>1.2815515655446006</v>
      </c>
      <c r="IO29" s="274">
        <f>(IN29-IN21)/IM21</f>
        <v>0.98951344151100695</v>
      </c>
      <c r="IP29" s="274">
        <f>SQRT(1/IT17+(IO29-IN18)^2/IW17)/IM21</f>
        <v>3.9215397500786175E-2</v>
      </c>
      <c r="IQ29" s="274">
        <f>IO29-_xlfn.T.INV.2T(0.05,IS21)*IP29</f>
        <v>0.86471254462439795</v>
      </c>
      <c r="IR29" s="274">
        <f>IO29+_xlfn.T.INV.2T(0.05,IS21)*IP29</f>
        <v>1.114314338397616</v>
      </c>
      <c r="IS29" s="199">
        <v>90</v>
      </c>
      <c r="IT29" s="267">
        <f>10^IO29</f>
        <v>9.761429938058992</v>
      </c>
      <c r="IU29" s="267">
        <f t="shared" si="308"/>
        <v>7.3233964405897263</v>
      </c>
      <c r="IV29" s="200">
        <f t="shared" si="309"/>
        <v>13.011109695976176</v>
      </c>
      <c r="IW29" s="300"/>
      <c r="IX29" s="322"/>
      <c r="IY29" s="267"/>
      <c r="IZ29" s="267"/>
      <c r="JA29" s="267"/>
      <c r="JB29" s="267"/>
      <c r="JD29" s="281">
        <v>90</v>
      </c>
      <c r="JE29" s="274">
        <f t="shared" si="335"/>
        <v>1.2815515655446006</v>
      </c>
      <c r="JF29" s="274">
        <f>(JE29-JE21)/JD21</f>
        <v>0.98951344151100695</v>
      </c>
      <c r="JG29" s="274">
        <f>SQRT(1/JK17+(JF29-JE18)^2/JN17)/JD21</f>
        <v>3.9215397500786182E-2</v>
      </c>
      <c r="JH29" s="274">
        <f>JF29-_xlfn.T.INV.2T(0.05,JJ21)*JG29</f>
        <v>0.86471254462439795</v>
      </c>
      <c r="JI29" s="274">
        <f>JF29+_xlfn.T.INV.2T(0.05,JJ21)*JG29</f>
        <v>1.114314338397616</v>
      </c>
      <c r="JJ29" s="199">
        <v>90</v>
      </c>
      <c r="JK29" s="267">
        <f>10^JF29</f>
        <v>9.761429938058992</v>
      </c>
      <c r="JL29" s="267">
        <f t="shared" si="310"/>
        <v>7.3233964405897263</v>
      </c>
      <c r="JM29" s="200">
        <f t="shared" si="311"/>
        <v>13.011109695976176</v>
      </c>
      <c r="JN29" s="300"/>
      <c r="JO29" s="322"/>
      <c r="JP29" s="267"/>
      <c r="JQ29" s="267"/>
      <c r="JR29" s="267"/>
      <c r="JS29" s="267"/>
      <c r="JU29" s="281">
        <v>90</v>
      </c>
      <c r="JV29" s="274">
        <f t="shared" si="336"/>
        <v>1.2815515655446006</v>
      </c>
      <c r="JW29" s="274">
        <f>(JV29-JV21)/JU21</f>
        <v>0.98951344151100695</v>
      </c>
      <c r="JX29" s="274">
        <f>SQRT(1/KB17+(JW29-JV18)^2/KE17)/JU21</f>
        <v>3.9215397500786175E-2</v>
      </c>
      <c r="JY29" s="274">
        <f>JW29-_xlfn.T.INV.2T(0.05,KA21)*JX29</f>
        <v>0.86471254462439795</v>
      </c>
      <c r="JZ29" s="274">
        <f>JW29+_xlfn.T.INV.2T(0.05,KA21)*JX29</f>
        <v>1.114314338397616</v>
      </c>
      <c r="KA29" s="199">
        <v>90</v>
      </c>
      <c r="KB29" s="267">
        <f>10^JW29</f>
        <v>9.761429938058992</v>
      </c>
      <c r="KC29" s="267">
        <f t="shared" si="312"/>
        <v>7.3233964405897263</v>
      </c>
      <c r="KD29" s="200">
        <f t="shared" si="313"/>
        <v>13.011109695976176</v>
      </c>
      <c r="KE29" s="300"/>
      <c r="KF29" s="322"/>
      <c r="KG29" s="267"/>
      <c r="KH29" s="267"/>
      <c r="KI29" s="267"/>
      <c r="KJ29" s="267"/>
      <c r="KL29" s="281">
        <v>90</v>
      </c>
      <c r="KM29" s="274">
        <f t="shared" si="337"/>
        <v>1.2815515655446006</v>
      </c>
      <c r="KN29" s="274">
        <f>(KM29-KM21)/KL21</f>
        <v>0.98951344151100695</v>
      </c>
      <c r="KO29" s="274">
        <f>SQRT(1/KS17+(KN29-KM18)^2/KV17)/KL21</f>
        <v>3.9215397500786182E-2</v>
      </c>
      <c r="KP29" s="274">
        <f>KN29-_xlfn.T.INV.2T(0.05,KR21)*KO29</f>
        <v>0.86471254462439795</v>
      </c>
      <c r="KQ29" s="274">
        <f>KN29+_xlfn.T.INV.2T(0.05,KR21)*KO29</f>
        <v>1.114314338397616</v>
      </c>
      <c r="KR29" s="199">
        <v>90</v>
      </c>
      <c r="KS29" s="267">
        <f>10^KN29</f>
        <v>9.761429938058992</v>
      </c>
      <c r="KT29" s="267">
        <f t="shared" si="314"/>
        <v>7.3233964405897263</v>
      </c>
      <c r="KU29" s="200">
        <f t="shared" si="315"/>
        <v>13.011109695976176</v>
      </c>
      <c r="KV29" s="300"/>
      <c r="KW29" s="322"/>
      <c r="KX29" s="267"/>
      <c r="KY29" s="267"/>
      <c r="KZ29" s="267"/>
      <c r="LA29" s="267"/>
      <c r="LC29" s="281">
        <v>90</v>
      </c>
      <c r="LD29" s="274">
        <f t="shared" si="338"/>
        <v>1.2815515655446006</v>
      </c>
      <c r="LE29" s="274">
        <f>(LD29-LD21)/LC21</f>
        <v>0.98951344151100695</v>
      </c>
      <c r="LF29" s="274">
        <f>SQRT(1/LJ17+(LE29-LD18)^2/LM17)/LC21</f>
        <v>3.9215397500786175E-2</v>
      </c>
      <c r="LG29" s="274">
        <f>LE29-_xlfn.T.INV.2T(0.05,LI21)*LF29</f>
        <v>0.86471254462439795</v>
      </c>
      <c r="LH29" s="274">
        <f>LE29+_xlfn.T.INV.2T(0.05,LI21)*LF29</f>
        <v>1.114314338397616</v>
      </c>
      <c r="LI29" s="199">
        <v>90</v>
      </c>
      <c r="LJ29" s="267">
        <f>10^LE29</f>
        <v>9.761429938058992</v>
      </c>
      <c r="LK29" s="267">
        <f t="shared" si="316"/>
        <v>7.3233964405897263</v>
      </c>
      <c r="LL29" s="200">
        <f t="shared" si="317"/>
        <v>13.011109695976176</v>
      </c>
      <c r="LM29" s="300"/>
      <c r="LN29" s="322"/>
      <c r="LO29" s="267"/>
      <c r="LP29" s="267"/>
      <c r="LQ29" s="267"/>
      <c r="LR29" s="267"/>
      <c r="LT29" s="281">
        <v>90</v>
      </c>
      <c r="LU29" s="274">
        <f t="shared" si="339"/>
        <v>1.2815515655446006</v>
      </c>
      <c r="LV29" s="274">
        <f>(LU29-LU21)/LT21</f>
        <v>0.98951344151100695</v>
      </c>
      <c r="LW29" s="274">
        <f>SQRT(1/MA17+(LV29-LU18)^2/MD17)/LT21</f>
        <v>3.9215397500786182E-2</v>
      </c>
      <c r="LX29" s="274">
        <f>LV29-_xlfn.T.INV.2T(0.05,LZ21)*LW29</f>
        <v>0.86471254462439795</v>
      </c>
      <c r="LY29" s="274">
        <f>LV29+_xlfn.T.INV.2T(0.05,LZ21)*LW29</f>
        <v>1.114314338397616</v>
      </c>
      <c r="LZ29" s="199">
        <v>90</v>
      </c>
      <c r="MA29" s="267">
        <f>10^LV29</f>
        <v>9.761429938058992</v>
      </c>
      <c r="MB29" s="267">
        <f t="shared" si="318"/>
        <v>7.3233964405897263</v>
      </c>
      <c r="MC29" s="200">
        <f t="shared" si="319"/>
        <v>13.011109695976176</v>
      </c>
      <c r="MD29" s="300"/>
      <c r="ME29" s="322"/>
      <c r="MF29" s="267"/>
      <c r="MG29" s="267"/>
      <c r="MH29" s="267"/>
      <c r="MI29" s="267"/>
    </row>
    <row r="30" spans="1:348" ht="14.1" customHeight="1" thickBot="1" x14ac:dyDescent="0.2">
      <c r="A30" s="22"/>
      <c r="B30" s="24"/>
      <c r="C30" s="24"/>
      <c r="D30" s="24"/>
      <c r="E30" s="24"/>
      <c r="F30" s="24"/>
      <c r="G30" s="24"/>
      <c r="H30" s="24"/>
      <c r="I30" s="192">
        <v>99</v>
      </c>
      <c r="J30" s="324">
        <f t="shared" si="320"/>
        <v>2.3263478740408408</v>
      </c>
      <c r="K30" s="100">
        <f>(J30-J21)/I21</f>
        <v>1.2374617259349978</v>
      </c>
      <c r="L30" s="100">
        <f>SQRT(1/P17+(K30-J18)^2/S17)/I21</f>
        <v>6.4270221339391073E-2</v>
      </c>
      <c r="M30" s="100">
        <f>K30-_xlfn.T.INV.2T(0.05,O21)*L30</f>
        <v>1.0329251974936864</v>
      </c>
      <c r="N30" s="100">
        <f>K30+_xlfn.T.INV.2T(0.05,O21)*L30</f>
        <v>1.4419982543763092</v>
      </c>
      <c r="O30" s="203">
        <v>99</v>
      </c>
      <c r="P30" s="204">
        <f>10^K30</f>
        <v>17.276737151379461</v>
      </c>
      <c r="Q30" s="204">
        <f t="shared" si="281"/>
        <v>10.787609013819196</v>
      </c>
      <c r="R30" s="205">
        <f t="shared" si="281"/>
        <v>27.669305238583238</v>
      </c>
      <c r="S30" s="65"/>
      <c r="T30" s="393"/>
      <c r="U30" s="267"/>
      <c r="V30" s="267"/>
      <c r="W30" s="267"/>
      <c r="X30" s="267"/>
      <c r="Y30" s="22"/>
      <c r="Z30" s="192">
        <v>99</v>
      </c>
      <c r="AA30" s="324">
        <f t="shared" si="321"/>
        <v>2.3263478740408408</v>
      </c>
      <c r="AB30" s="324">
        <f>(AA30-AA21)/Z21</f>
        <v>1.237495703574476</v>
      </c>
      <c r="AC30" s="324">
        <f>SQRT(1/AG17+(AB30-AA18)^2/AJ17)/Z21</f>
        <v>6.4623562154512815E-2</v>
      </c>
      <c r="AD30" s="324">
        <f>AB30-_xlfn.T.INV.2T(0.05,AF21)*AC30</f>
        <v>1.0318346869615747</v>
      </c>
      <c r="AE30" s="324">
        <f>AB30+_xlfn.T.INV.2T(0.05,AF21)*AC30</f>
        <v>1.4431567201873774</v>
      </c>
      <c r="AF30" s="203">
        <v>99</v>
      </c>
      <c r="AG30" s="204">
        <f>10^AB30</f>
        <v>17.278088874080588</v>
      </c>
      <c r="AH30" s="204">
        <f t="shared" si="282"/>
        <v>10.760555379877829</v>
      </c>
      <c r="AI30" s="205">
        <f t="shared" si="283"/>
        <v>27.743210698853066</v>
      </c>
      <c r="AJ30" s="300"/>
      <c r="AK30" s="393"/>
      <c r="AL30" s="267"/>
      <c r="AM30" s="267"/>
      <c r="AN30" s="267"/>
      <c r="AO30" s="267"/>
      <c r="AP30" s="22"/>
      <c r="AQ30" s="192">
        <v>99</v>
      </c>
      <c r="AR30" s="324">
        <f t="shared" si="322"/>
        <v>2.3263478740408408</v>
      </c>
      <c r="AS30" s="324">
        <f>(AR30-AR21)/AQ21</f>
        <v>1.2374952819069662</v>
      </c>
      <c r="AT30" s="324">
        <f>SQRT(1/AX17+(AS30-AR18)^2/BA17)/AQ21</f>
        <v>6.4621438333530457E-2</v>
      </c>
      <c r="AU30" s="324">
        <f>AS30-_xlfn.T.INV.2T(0.05,AW21)*AT30</f>
        <v>1.0318410242403031</v>
      </c>
      <c r="AV30" s="324">
        <f>AS30+_xlfn.T.INV.2T(0.05,AW21)*AT30</f>
        <v>1.4431495395736293</v>
      </c>
      <c r="AW30" s="203">
        <v>99</v>
      </c>
      <c r="AX30" s="204">
        <f>10^AS30</f>
        <v>17.27807209835472</v>
      </c>
      <c r="AY30" s="204">
        <f t="shared" si="284"/>
        <v>10.760712400376816</v>
      </c>
      <c r="AZ30" s="205">
        <f t="shared" si="285"/>
        <v>27.742751997115928</v>
      </c>
      <c r="BA30" s="300"/>
      <c r="BB30" s="393"/>
      <c r="BC30" s="267"/>
      <c r="BD30" s="267"/>
      <c r="BE30" s="267"/>
      <c r="BF30" s="267"/>
      <c r="BH30" s="192">
        <v>99</v>
      </c>
      <c r="BI30" s="324">
        <f t="shared" si="323"/>
        <v>2.3263478740408408</v>
      </c>
      <c r="BJ30" s="324">
        <f>(BI30-BI21)/BH21</f>
        <v>1.2374952874275151</v>
      </c>
      <c r="BK30" s="324">
        <f>SQRT(1/BO17+(BJ30-BI18)^2/BR17)/BH21</f>
        <v>6.4621465262078473E-2</v>
      </c>
      <c r="BL30" s="324">
        <f>BJ30-_xlfn.T.INV.2T(0.05,BN21)*BK30</f>
        <v>1.0318409440621941</v>
      </c>
      <c r="BM30" s="324">
        <f>BJ30+_xlfn.T.INV.2T(0.05,BN21)*BK30</f>
        <v>1.4431496307928362</v>
      </c>
      <c r="BN30" s="203">
        <v>99</v>
      </c>
      <c r="BO30" s="204">
        <f>10^BJ30</f>
        <v>17.278072317985522</v>
      </c>
      <c r="BP30" s="204">
        <f t="shared" si="286"/>
        <v>10.760710413767434</v>
      </c>
      <c r="BQ30" s="205">
        <f t="shared" si="287"/>
        <v>27.742757824203775</v>
      </c>
      <c r="BR30" s="300"/>
      <c r="BS30" s="393"/>
      <c r="BT30" s="267"/>
      <c r="BU30" s="267"/>
      <c r="BV30" s="267"/>
      <c r="BW30" s="267"/>
      <c r="BY30" s="192">
        <v>99</v>
      </c>
      <c r="BZ30" s="324">
        <f t="shared" si="324"/>
        <v>2.3263478740408408</v>
      </c>
      <c r="CA30" s="324">
        <f>(BZ30-BZ21)/BY21</f>
        <v>1.2374952873566913</v>
      </c>
      <c r="CB30" s="324">
        <f>SQRT(1/CF17+(CA30-BZ18)^2/CI17)/BY21</f>
        <v>6.4621464912279616E-2</v>
      </c>
      <c r="CC30" s="324">
        <f>CA30-_xlfn.T.INV.2T(0.05,CE21)*CB30</f>
        <v>1.0318409451045862</v>
      </c>
      <c r="CD30" s="324">
        <f>CA30+_xlfn.T.INV.2T(0.05,CE21)*CB30</f>
        <v>1.4431496296087964</v>
      </c>
      <c r="CE30" s="203">
        <v>99</v>
      </c>
      <c r="CF30" s="204">
        <f>10^CA30</f>
        <v>17.278072315167851</v>
      </c>
      <c r="CG30" s="204">
        <f t="shared" si="288"/>
        <v>10.760710439595252</v>
      </c>
      <c r="CH30" s="205">
        <f t="shared" si="289"/>
        <v>27.74275774856725</v>
      </c>
      <c r="CI30" s="300"/>
      <c r="CJ30" s="393"/>
      <c r="CK30" s="267"/>
      <c r="CL30" s="267"/>
      <c r="CM30" s="267"/>
      <c r="CN30" s="267"/>
      <c r="CP30" s="192">
        <v>99</v>
      </c>
      <c r="CQ30" s="324">
        <f t="shared" si="325"/>
        <v>2.3263478740408408</v>
      </c>
      <c r="CR30" s="324">
        <f>(CQ30-CQ21)/CP21</f>
        <v>1.2374952873576068</v>
      </c>
      <c r="CS30" s="324">
        <f>SQRT(1/CW17+(CR30-CQ18)^2/CZ17)/CP21</f>
        <v>6.4621464916779781E-2</v>
      </c>
      <c r="CT30" s="324">
        <f>CR30-_xlfn.T.INV.2T(0.05,CV21)*CS30</f>
        <v>1.0318409450911803</v>
      </c>
      <c r="CU30" s="324">
        <f>CR30+_xlfn.T.INV.2T(0.05,CV21)*CS30</f>
        <v>1.4431496296240334</v>
      </c>
      <c r="CV30" s="203">
        <v>99</v>
      </c>
      <c r="CW30" s="204">
        <f>10^CR30</f>
        <v>17.278072315204273</v>
      </c>
      <c r="CX30" s="204">
        <f t="shared" si="290"/>
        <v>10.760710439263089</v>
      </c>
      <c r="CY30" s="205">
        <f t="shared" si="291"/>
        <v>27.742757749540587</v>
      </c>
      <c r="CZ30" s="300"/>
      <c r="DA30" s="393"/>
      <c r="DB30" s="267"/>
      <c r="DC30" s="267"/>
      <c r="DD30" s="267"/>
      <c r="DE30" s="267"/>
      <c r="DG30" s="192">
        <v>99</v>
      </c>
      <c r="DH30" s="324">
        <f t="shared" si="326"/>
        <v>2.3263478740408408</v>
      </c>
      <c r="DI30" s="324">
        <f>(DH30-DH21)/DG21</f>
        <v>1.2374952873575944</v>
      </c>
      <c r="DJ30" s="324">
        <f>SQRT(1/DN17+(DI30-DH18)^2/DQ17)/DG21</f>
        <v>6.4621464916721591E-2</v>
      </c>
      <c r="DK30" s="324">
        <f>DI30-_xlfn.T.INV.2T(0.05,DM21)*DJ30</f>
        <v>1.031840945091353</v>
      </c>
      <c r="DL30" s="324">
        <f>DI30+_xlfn.T.INV.2T(0.05,DM21)*DJ30</f>
        <v>1.4431496296238358</v>
      </c>
      <c r="DM30" s="203">
        <v>99</v>
      </c>
      <c r="DN30" s="204">
        <f>10^DI30</f>
        <v>17.278072315203776</v>
      </c>
      <c r="DO30" s="204">
        <f t="shared" si="292"/>
        <v>10.76071043926737</v>
      </c>
      <c r="DP30" s="205">
        <f t="shared" si="293"/>
        <v>27.742757749527961</v>
      </c>
      <c r="DQ30" s="300"/>
      <c r="DR30" s="393"/>
      <c r="DS30" s="267"/>
      <c r="DT30" s="267"/>
      <c r="DU30" s="267"/>
      <c r="DV30" s="267"/>
      <c r="DX30" s="192">
        <v>99</v>
      </c>
      <c r="DY30" s="324">
        <f t="shared" si="327"/>
        <v>2.3263478740408408</v>
      </c>
      <c r="DZ30" s="324">
        <f>(DY30-DY21)/DX21</f>
        <v>1.2374952873575946</v>
      </c>
      <c r="EA30" s="324">
        <f>SQRT(1/EE17+(DZ30-DY18)^2/EH17)/DX21</f>
        <v>6.4621464916722382E-2</v>
      </c>
      <c r="EB30" s="324">
        <f>DZ30-_xlfn.T.INV.2T(0.05,ED21)*EA30</f>
        <v>1.0318409450913506</v>
      </c>
      <c r="EC30" s="324">
        <f>DZ30+_xlfn.T.INV.2T(0.05,ED21)*EA30</f>
        <v>1.4431496296238386</v>
      </c>
      <c r="ED30" s="203">
        <v>99</v>
      </c>
      <c r="EE30" s="204">
        <f>10^DZ30</f>
        <v>17.278072315203783</v>
      </c>
      <c r="EF30" s="204">
        <f t="shared" si="294"/>
        <v>10.760710439267308</v>
      </c>
      <c r="EG30" s="205">
        <f t="shared" si="295"/>
        <v>27.742757749528145</v>
      </c>
      <c r="EH30" s="300"/>
      <c r="EI30" s="393"/>
      <c r="EJ30" s="267"/>
      <c r="EK30" s="267"/>
      <c r="EL30" s="267"/>
      <c r="EM30" s="267"/>
      <c r="EO30" s="192">
        <v>99</v>
      </c>
      <c r="EP30" s="324">
        <f t="shared" si="328"/>
        <v>2.3263478740408408</v>
      </c>
      <c r="EQ30" s="324">
        <f>(EP30-EP21)/EO21</f>
        <v>1.2374952873575948</v>
      </c>
      <c r="ER30" s="324">
        <f>SQRT(1/EV17+(EQ30-EP18)^2/EY17)/EO21</f>
        <v>6.4621464916722396E-2</v>
      </c>
      <c r="ES30" s="324">
        <f>EQ30-_xlfn.T.INV.2T(0.05,EU21)*ER30</f>
        <v>1.0318409450913508</v>
      </c>
      <c r="ET30" s="324">
        <f>EQ30+_xlfn.T.INV.2T(0.05,EU21)*ER30</f>
        <v>1.4431496296238389</v>
      </c>
      <c r="EU30" s="203">
        <v>99</v>
      </c>
      <c r="EV30" s="204">
        <f>10^EQ30</f>
        <v>17.278072315203797</v>
      </c>
      <c r="EW30" s="204">
        <f t="shared" si="296"/>
        <v>10.760710439267314</v>
      </c>
      <c r="EX30" s="205">
        <f t="shared" si="297"/>
        <v>27.742757749528156</v>
      </c>
      <c r="EY30" s="300"/>
      <c r="EZ30" s="393"/>
      <c r="FA30" s="267"/>
      <c r="FB30" s="267"/>
      <c r="FC30" s="267"/>
      <c r="FD30" s="267"/>
      <c r="FF30" s="192">
        <v>99</v>
      </c>
      <c r="FG30" s="324">
        <f t="shared" si="329"/>
        <v>2.3263478740408408</v>
      </c>
      <c r="FH30" s="324">
        <f>(FG30-FG21)/FF21</f>
        <v>1.2374952873575951</v>
      </c>
      <c r="FI30" s="324">
        <f>SQRT(1/FM17+(FH30-FG18)^2/FP17)/FF21</f>
        <v>6.462146491672241E-2</v>
      </c>
      <c r="FJ30" s="324">
        <f>FH30-_xlfn.T.INV.2T(0.05,FL21)*FI30</f>
        <v>1.031840945091351</v>
      </c>
      <c r="FK30" s="324">
        <f>FH30+_xlfn.T.INV.2T(0.05,FL21)*FI30</f>
        <v>1.4431496296238391</v>
      </c>
      <c r="FL30" s="203">
        <v>99</v>
      </c>
      <c r="FM30" s="204">
        <f>10^FH30</f>
        <v>17.278072315203804</v>
      </c>
      <c r="FN30" s="204">
        <f t="shared" si="298"/>
        <v>10.760710439267317</v>
      </c>
      <c r="FO30" s="205">
        <f t="shared" si="299"/>
        <v>27.74275774952817</v>
      </c>
      <c r="FP30" s="300"/>
      <c r="FQ30" s="393"/>
      <c r="FR30" s="267"/>
      <c r="FS30" s="267"/>
      <c r="FT30" s="267"/>
      <c r="FU30" s="267"/>
      <c r="FW30" s="192">
        <v>99</v>
      </c>
      <c r="FX30" s="324">
        <f t="shared" si="330"/>
        <v>2.3263478740408408</v>
      </c>
      <c r="FY30" s="324">
        <f>(FX30-FX21)/FW21</f>
        <v>1.2374952873575948</v>
      </c>
      <c r="FZ30" s="324">
        <f>SQRT(1/GD17+(FY30-FX18)^2/GG17)/FW21</f>
        <v>6.4621464916722368E-2</v>
      </c>
      <c r="GA30" s="324">
        <f>FY30-_xlfn.T.INV.2T(0.05,GC21)*FZ30</f>
        <v>1.0318409450913508</v>
      </c>
      <c r="GB30" s="324">
        <f>FY30+_xlfn.T.INV.2T(0.05,GC21)*FZ30</f>
        <v>1.4431496296238389</v>
      </c>
      <c r="GC30" s="203">
        <v>99</v>
      </c>
      <c r="GD30" s="204">
        <f>10^FY30</f>
        <v>17.278072315203797</v>
      </c>
      <c r="GE30" s="204">
        <f t="shared" si="300"/>
        <v>10.760710439267314</v>
      </c>
      <c r="GF30" s="205">
        <f t="shared" si="301"/>
        <v>27.742757749528156</v>
      </c>
      <c r="GG30" s="300"/>
      <c r="GH30" s="393"/>
      <c r="GI30" s="267"/>
      <c r="GJ30" s="267"/>
      <c r="GK30" s="267"/>
      <c r="GL30" s="267"/>
      <c r="GN30" s="192">
        <v>99</v>
      </c>
      <c r="GO30" s="324">
        <f t="shared" si="331"/>
        <v>2.3263478740408408</v>
      </c>
      <c r="GP30" s="324">
        <f>(GO30-GO21)/GN21</f>
        <v>1.2374952873575951</v>
      </c>
      <c r="GQ30" s="324">
        <f>SQRT(1/GU17+(GP30-GO18)^2/GX17)/GN21</f>
        <v>6.462146491672241E-2</v>
      </c>
      <c r="GR30" s="324">
        <f>GP30-_xlfn.T.INV.2T(0.05,GT21)*GQ30</f>
        <v>1.031840945091351</v>
      </c>
      <c r="GS30" s="324">
        <f>GP30+_xlfn.T.INV.2T(0.05,GT21)*GQ30</f>
        <v>1.4431496296238391</v>
      </c>
      <c r="GT30" s="203">
        <v>99</v>
      </c>
      <c r="GU30" s="204">
        <f>10^GP30</f>
        <v>17.278072315203804</v>
      </c>
      <c r="GV30" s="204">
        <f t="shared" si="302"/>
        <v>10.760710439267317</v>
      </c>
      <c r="GW30" s="205">
        <f t="shared" si="303"/>
        <v>27.74275774952817</v>
      </c>
      <c r="GX30" s="300"/>
      <c r="GY30" s="393"/>
      <c r="GZ30" s="267"/>
      <c r="HA30" s="267"/>
      <c r="HB30" s="267"/>
      <c r="HC30" s="267"/>
      <c r="HE30" s="192">
        <v>99</v>
      </c>
      <c r="HF30" s="324">
        <f t="shared" si="332"/>
        <v>2.3263478740408408</v>
      </c>
      <c r="HG30" s="324">
        <f>(HF30-HF21)/HE21</f>
        <v>1.2374952873575948</v>
      </c>
      <c r="HH30" s="324">
        <f>SQRT(1/HL17+(HG30-HF18)^2/HO17)/HE21</f>
        <v>6.4621464916722368E-2</v>
      </c>
      <c r="HI30" s="324">
        <f>HG30-_xlfn.T.INV.2T(0.05,HK21)*HH30</f>
        <v>1.0318409450913508</v>
      </c>
      <c r="HJ30" s="324">
        <f>HG30+_xlfn.T.INV.2T(0.05,HK21)*HH30</f>
        <v>1.4431496296238389</v>
      </c>
      <c r="HK30" s="203">
        <v>99</v>
      </c>
      <c r="HL30" s="204">
        <f>10^HG30</f>
        <v>17.278072315203797</v>
      </c>
      <c r="HM30" s="204">
        <f t="shared" si="304"/>
        <v>10.760710439267314</v>
      </c>
      <c r="HN30" s="205">
        <f t="shared" si="305"/>
        <v>27.742757749528156</v>
      </c>
      <c r="HO30" s="300"/>
      <c r="HP30" s="393"/>
      <c r="HQ30" s="267"/>
      <c r="HR30" s="267"/>
      <c r="HS30" s="267"/>
      <c r="HT30" s="267"/>
      <c r="HV30" s="192">
        <v>99</v>
      </c>
      <c r="HW30" s="324">
        <f t="shared" si="333"/>
        <v>2.3263478740408408</v>
      </c>
      <c r="HX30" s="324">
        <f>(HW30-HW21)/HV21</f>
        <v>1.2374952873575951</v>
      </c>
      <c r="HY30" s="324">
        <f>SQRT(1/IC17+(HX30-HW18)^2/IF17)/HV21</f>
        <v>6.462146491672241E-2</v>
      </c>
      <c r="HZ30" s="324">
        <f>HX30-_xlfn.T.INV.2T(0.05,IB21)*HY30</f>
        <v>1.031840945091351</v>
      </c>
      <c r="IA30" s="324">
        <f>HX30+_xlfn.T.INV.2T(0.05,IB21)*HY30</f>
        <v>1.4431496296238391</v>
      </c>
      <c r="IB30" s="203">
        <v>99</v>
      </c>
      <c r="IC30" s="204">
        <f>10^HX30</f>
        <v>17.278072315203804</v>
      </c>
      <c r="ID30" s="204">
        <f t="shared" si="306"/>
        <v>10.760710439267317</v>
      </c>
      <c r="IE30" s="205">
        <f t="shared" si="307"/>
        <v>27.74275774952817</v>
      </c>
      <c r="IF30" s="300"/>
      <c r="IG30" s="393"/>
      <c r="IH30" s="267"/>
      <c r="II30" s="267"/>
      <c r="IJ30" s="267"/>
      <c r="IK30" s="267"/>
      <c r="IM30" s="192">
        <v>99</v>
      </c>
      <c r="IN30" s="324">
        <f t="shared" si="334"/>
        <v>2.3263478740408408</v>
      </c>
      <c r="IO30" s="324">
        <f>(IN30-IN21)/IM21</f>
        <v>1.2374952873575948</v>
      </c>
      <c r="IP30" s="324">
        <f>SQRT(1/IT17+(IO30-IN18)^2/IW17)/IM21</f>
        <v>6.4621464916722368E-2</v>
      </c>
      <c r="IQ30" s="324">
        <f>IO30-_xlfn.T.INV.2T(0.05,IS21)*IP30</f>
        <v>1.0318409450913508</v>
      </c>
      <c r="IR30" s="324">
        <f>IO30+_xlfn.T.INV.2T(0.05,IS21)*IP30</f>
        <v>1.4431496296238389</v>
      </c>
      <c r="IS30" s="203">
        <v>99</v>
      </c>
      <c r="IT30" s="204">
        <f>10^IO30</f>
        <v>17.278072315203797</v>
      </c>
      <c r="IU30" s="204">
        <f t="shared" si="308"/>
        <v>10.760710439267314</v>
      </c>
      <c r="IV30" s="205">
        <f t="shared" si="309"/>
        <v>27.742757749528156</v>
      </c>
      <c r="IW30" s="300"/>
      <c r="IX30" s="393"/>
      <c r="IY30" s="267"/>
      <c r="IZ30" s="267"/>
      <c r="JA30" s="267"/>
      <c r="JB30" s="267"/>
      <c r="JD30" s="192">
        <v>99</v>
      </c>
      <c r="JE30" s="324">
        <f t="shared" si="335"/>
        <v>2.3263478740408408</v>
      </c>
      <c r="JF30" s="324">
        <f>(JE30-JE21)/JD21</f>
        <v>1.2374952873575951</v>
      </c>
      <c r="JG30" s="324">
        <f>SQRT(1/JK17+(JF30-JE18)^2/JN17)/JD21</f>
        <v>6.462146491672241E-2</v>
      </c>
      <c r="JH30" s="324">
        <f>JF30-_xlfn.T.INV.2T(0.05,JJ21)*JG30</f>
        <v>1.031840945091351</v>
      </c>
      <c r="JI30" s="324">
        <f>JF30+_xlfn.T.INV.2T(0.05,JJ21)*JG30</f>
        <v>1.4431496296238391</v>
      </c>
      <c r="JJ30" s="203">
        <v>99</v>
      </c>
      <c r="JK30" s="204">
        <f>10^JF30</f>
        <v>17.278072315203804</v>
      </c>
      <c r="JL30" s="204">
        <f t="shared" si="310"/>
        <v>10.760710439267317</v>
      </c>
      <c r="JM30" s="205">
        <f t="shared" si="311"/>
        <v>27.74275774952817</v>
      </c>
      <c r="JN30" s="300"/>
      <c r="JO30" s="393"/>
      <c r="JP30" s="267"/>
      <c r="JQ30" s="267"/>
      <c r="JR30" s="267"/>
      <c r="JS30" s="267"/>
      <c r="JU30" s="192">
        <v>99</v>
      </c>
      <c r="JV30" s="324">
        <f t="shared" si="336"/>
        <v>2.3263478740408408</v>
      </c>
      <c r="JW30" s="324">
        <f>(JV30-JV21)/JU21</f>
        <v>1.2374952873575948</v>
      </c>
      <c r="JX30" s="324">
        <f>SQRT(1/KB17+(JW30-JV18)^2/KE17)/JU21</f>
        <v>6.4621464916722368E-2</v>
      </c>
      <c r="JY30" s="324">
        <f>JW30-_xlfn.T.INV.2T(0.05,KA21)*JX30</f>
        <v>1.0318409450913508</v>
      </c>
      <c r="JZ30" s="324">
        <f>JW30+_xlfn.T.INV.2T(0.05,KA21)*JX30</f>
        <v>1.4431496296238389</v>
      </c>
      <c r="KA30" s="203">
        <v>99</v>
      </c>
      <c r="KB30" s="204">
        <f>10^JW30</f>
        <v>17.278072315203797</v>
      </c>
      <c r="KC30" s="204">
        <f t="shared" si="312"/>
        <v>10.760710439267314</v>
      </c>
      <c r="KD30" s="205">
        <f t="shared" si="313"/>
        <v>27.742757749528156</v>
      </c>
      <c r="KE30" s="300"/>
      <c r="KF30" s="393"/>
      <c r="KG30" s="267"/>
      <c r="KH30" s="267"/>
      <c r="KI30" s="267"/>
      <c r="KJ30" s="267"/>
      <c r="KL30" s="192">
        <v>99</v>
      </c>
      <c r="KM30" s="324">
        <f t="shared" si="337"/>
        <v>2.3263478740408408</v>
      </c>
      <c r="KN30" s="324">
        <f>(KM30-KM21)/KL21</f>
        <v>1.2374952873575951</v>
      </c>
      <c r="KO30" s="324">
        <f>SQRT(1/KS17+(KN30-KM18)^2/KV17)/KL21</f>
        <v>6.462146491672241E-2</v>
      </c>
      <c r="KP30" s="324">
        <f>KN30-_xlfn.T.INV.2T(0.05,KR21)*KO30</f>
        <v>1.031840945091351</v>
      </c>
      <c r="KQ30" s="324">
        <f>KN30+_xlfn.T.INV.2T(0.05,KR21)*KO30</f>
        <v>1.4431496296238391</v>
      </c>
      <c r="KR30" s="203">
        <v>99</v>
      </c>
      <c r="KS30" s="204">
        <f>10^KN30</f>
        <v>17.278072315203804</v>
      </c>
      <c r="KT30" s="204">
        <f t="shared" si="314"/>
        <v>10.760710439267317</v>
      </c>
      <c r="KU30" s="205">
        <f t="shared" si="315"/>
        <v>27.74275774952817</v>
      </c>
      <c r="KV30" s="300"/>
      <c r="KW30" s="393"/>
      <c r="KX30" s="267"/>
      <c r="KY30" s="267"/>
      <c r="KZ30" s="267"/>
      <c r="LA30" s="267"/>
      <c r="LC30" s="192">
        <v>99</v>
      </c>
      <c r="LD30" s="324">
        <f t="shared" si="338"/>
        <v>2.3263478740408408</v>
      </c>
      <c r="LE30" s="324">
        <f>(LD30-LD21)/LC21</f>
        <v>1.2374952873575948</v>
      </c>
      <c r="LF30" s="324">
        <f>SQRT(1/LJ17+(LE30-LD18)^2/LM17)/LC21</f>
        <v>6.4621464916722368E-2</v>
      </c>
      <c r="LG30" s="324">
        <f>LE30-_xlfn.T.INV.2T(0.05,LI21)*LF30</f>
        <v>1.0318409450913508</v>
      </c>
      <c r="LH30" s="324">
        <f>LE30+_xlfn.T.INV.2T(0.05,LI21)*LF30</f>
        <v>1.4431496296238389</v>
      </c>
      <c r="LI30" s="203">
        <v>99</v>
      </c>
      <c r="LJ30" s="204">
        <f>10^LE30</f>
        <v>17.278072315203797</v>
      </c>
      <c r="LK30" s="204">
        <f t="shared" si="316"/>
        <v>10.760710439267314</v>
      </c>
      <c r="LL30" s="205">
        <f t="shared" si="317"/>
        <v>27.742757749528156</v>
      </c>
      <c r="LM30" s="300"/>
      <c r="LN30" s="393"/>
      <c r="LO30" s="267"/>
      <c r="LP30" s="267"/>
      <c r="LQ30" s="267"/>
      <c r="LR30" s="267"/>
      <c r="LT30" s="192">
        <v>99</v>
      </c>
      <c r="LU30" s="324">
        <f t="shared" si="339"/>
        <v>2.3263478740408408</v>
      </c>
      <c r="LV30" s="324">
        <f>(LU30-LU21)/LT21</f>
        <v>1.2374952873575951</v>
      </c>
      <c r="LW30" s="324">
        <f>SQRT(1/MA17+(LV30-LU18)^2/MD17)/LT21</f>
        <v>6.462146491672241E-2</v>
      </c>
      <c r="LX30" s="324">
        <f>LV30-_xlfn.T.INV.2T(0.05,LZ21)*LW30</f>
        <v>1.031840945091351</v>
      </c>
      <c r="LY30" s="324">
        <f>LV30+_xlfn.T.INV.2T(0.05,LZ21)*LW30</f>
        <v>1.4431496296238391</v>
      </c>
      <c r="LZ30" s="203">
        <v>99</v>
      </c>
      <c r="MA30" s="204">
        <f>10^LV30</f>
        <v>17.278072315203804</v>
      </c>
      <c r="MB30" s="204">
        <f t="shared" si="318"/>
        <v>10.760710439267317</v>
      </c>
      <c r="MC30" s="205">
        <f t="shared" si="319"/>
        <v>27.74275774952817</v>
      </c>
      <c r="MD30" s="300"/>
      <c r="ME30" s="393"/>
      <c r="MF30" s="267"/>
      <c r="MG30" s="267"/>
      <c r="MH30" s="267"/>
      <c r="MI30" s="267"/>
    </row>
    <row r="31" spans="1:348" ht="14.1" customHeight="1" x14ac:dyDescent="0.2">
      <c r="A31" s="22"/>
      <c r="B31" s="24"/>
      <c r="C31" s="24"/>
      <c r="D31" s="24"/>
      <c r="E31" s="24"/>
      <c r="F31" s="24"/>
      <c r="G31" s="24"/>
      <c r="H31" s="24"/>
      <c r="J31" s="31"/>
      <c r="K31" s="17"/>
      <c r="L31" s="17"/>
      <c r="M31" s="19"/>
      <c r="N31" s="19"/>
      <c r="O31" s="19"/>
      <c r="P31" s="26"/>
      <c r="Q31" s="26"/>
      <c r="R31" s="26"/>
      <c r="S31" s="65"/>
      <c r="T31" s="22"/>
      <c r="U31" s="22"/>
      <c r="V31" s="22"/>
      <c r="W31" s="22"/>
      <c r="X31" s="22"/>
      <c r="Y31" s="22"/>
      <c r="Z31" s="261"/>
      <c r="AA31" s="287"/>
      <c r="AB31" s="273"/>
      <c r="AC31" s="273"/>
      <c r="AD31" s="274"/>
      <c r="AE31" s="274"/>
      <c r="AF31" s="274"/>
      <c r="AG31" s="267"/>
      <c r="AH31" s="267"/>
      <c r="AI31" s="267"/>
      <c r="AJ31" s="300"/>
      <c r="AK31" s="276"/>
      <c r="AL31" s="276"/>
      <c r="AM31" s="276"/>
      <c r="AN31" s="276"/>
      <c r="AO31" s="276"/>
      <c r="AP31" s="22"/>
      <c r="AQ31" s="261"/>
      <c r="AR31" s="287"/>
      <c r="AS31" s="273"/>
      <c r="AT31" s="273"/>
      <c r="AU31" s="274"/>
      <c r="AV31" s="274"/>
      <c r="AW31" s="274"/>
      <c r="AX31" s="267"/>
      <c r="AY31" s="267"/>
      <c r="AZ31" s="267"/>
      <c r="BA31" s="300"/>
      <c r="BB31" s="276"/>
      <c r="BC31" s="276"/>
      <c r="BD31" s="276"/>
      <c r="BE31" s="276"/>
      <c r="BF31" s="276"/>
      <c r="BH31" s="261"/>
      <c r="BI31" s="287"/>
      <c r="BJ31" s="273"/>
      <c r="BK31" s="273"/>
      <c r="BL31" s="274"/>
      <c r="BM31" s="274"/>
      <c r="BN31" s="274"/>
      <c r="BO31" s="267"/>
      <c r="BP31" s="267"/>
      <c r="BQ31" s="267"/>
      <c r="BR31" s="300"/>
      <c r="BS31" s="276"/>
      <c r="BT31" s="276"/>
      <c r="BU31" s="276"/>
      <c r="BV31" s="276"/>
      <c r="BW31" s="276"/>
      <c r="BY31" s="261"/>
      <c r="BZ31" s="287"/>
      <c r="CA31" s="273"/>
      <c r="CB31" s="273"/>
      <c r="CC31" s="274"/>
      <c r="CD31" s="274"/>
      <c r="CE31" s="274"/>
      <c r="CF31" s="267"/>
      <c r="CG31" s="267"/>
      <c r="CH31" s="267"/>
      <c r="CI31" s="300"/>
      <c r="CJ31" s="276"/>
      <c r="CK31" s="276"/>
      <c r="CL31" s="276"/>
      <c r="CM31" s="276"/>
      <c r="CN31" s="276"/>
      <c r="CP31" s="261"/>
      <c r="CQ31" s="287"/>
      <c r="CR31" s="273"/>
      <c r="CS31" s="273"/>
      <c r="CT31" s="274"/>
      <c r="CU31" s="274"/>
      <c r="CV31" s="274"/>
      <c r="CW31" s="267"/>
      <c r="CX31" s="267"/>
      <c r="CY31" s="267"/>
      <c r="CZ31" s="300"/>
      <c r="DA31" s="276"/>
      <c r="DB31" s="276"/>
      <c r="DC31" s="276"/>
      <c r="DD31" s="276"/>
      <c r="DE31" s="276"/>
      <c r="DG31" s="261"/>
      <c r="DH31" s="287"/>
      <c r="DI31" s="273"/>
      <c r="DJ31" s="273"/>
      <c r="DK31" s="274"/>
      <c r="DL31" s="274"/>
      <c r="DM31" s="274"/>
      <c r="DN31" s="267"/>
      <c r="DO31" s="267"/>
      <c r="DP31" s="267"/>
      <c r="DQ31" s="300"/>
      <c r="DR31" s="276"/>
      <c r="DS31" s="276"/>
      <c r="DT31" s="276"/>
      <c r="DU31" s="276"/>
      <c r="DV31" s="276"/>
      <c r="DX31" s="261"/>
      <c r="DY31" s="287"/>
      <c r="DZ31" s="273"/>
      <c r="EA31" s="273"/>
      <c r="EB31" s="274"/>
      <c r="EC31" s="274"/>
      <c r="ED31" s="274"/>
      <c r="EE31" s="267"/>
      <c r="EF31" s="267"/>
      <c r="EG31" s="267"/>
      <c r="EH31" s="300"/>
      <c r="EI31" s="276"/>
      <c r="EJ31" s="276"/>
      <c r="EK31" s="276"/>
      <c r="EL31" s="276"/>
      <c r="EM31" s="276"/>
      <c r="EO31" s="261"/>
      <c r="EP31" s="287"/>
      <c r="EQ31" s="273"/>
      <c r="ER31" s="273"/>
      <c r="ES31" s="274"/>
      <c r="ET31" s="274"/>
      <c r="EU31" s="274"/>
      <c r="EV31" s="267"/>
      <c r="EW31" s="267"/>
      <c r="EX31" s="267"/>
      <c r="EY31" s="300"/>
      <c r="EZ31" s="276"/>
      <c r="FA31" s="276"/>
      <c r="FB31" s="276"/>
      <c r="FC31" s="276"/>
      <c r="FD31" s="276"/>
      <c r="FF31" s="261"/>
      <c r="FG31" s="287"/>
      <c r="FH31" s="273"/>
      <c r="FI31" s="273"/>
      <c r="FJ31" s="274"/>
      <c r="FK31" s="274"/>
      <c r="FL31" s="274"/>
      <c r="FM31" s="267"/>
      <c r="FN31" s="267"/>
      <c r="FO31" s="267"/>
      <c r="FP31" s="300"/>
      <c r="FQ31" s="276"/>
      <c r="FR31" s="276"/>
      <c r="FS31" s="276"/>
      <c r="FT31" s="276"/>
      <c r="FU31" s="276"/>
      <c r="FW31" s="261"/>
      <c r="FX31" s="287"/>
      <c r="FY31" s="273"/>
      <c r="FZ31" s="273"/>
      <c r="GA31" s="274"/>
      <c r="GB31" s="274"/>
      <c r="GC31" s="274"/>
      <c r="GD31" s="267"/>
      <c r="GE31" s="267"/>
      <c r="GF31" s="267"/>
      <c r="GG31" s="300"/>
      <c r="GH31" s="276"/>
      <c r="GI31" s="276"/>
      <c r="GJ31" s="276"/>
      <c r="GK31" s="276"/>
      <c r="GL31" s="276"/>
      <c r="GN31" s="261"/>
      <c r="GO31" s="287"/>
      <c r="GP31" s="273"/>
      <c r="GQ31" s="273"/>
      <c r="GR31" s="274"/>
      <c r="GS31" s="274"/>
      <c r="GT31" s="274"/>
      <c r="GU31" s="267"/>
      <c r="GV31" s="267"/>
      <c r="GW31" s="267"/>
      <c r="GX31" s="300"/>
      <c r="GY31" s="276"/>
      <c r="GZ31" s="276"/>
      <c r="HA31" s="276"/>
      <c r="HB31" s="276"/>
      <c r="HC31" s="276"/>
      <c r="HE31" s="261"/>
      <c r="HF31" s="287"/>
      <c r="HG31" s="273"/>
      <c r="HH31" s="273"/>
      <c r="HI31" s="274"/>
      <c r="HJ31" s="274"/>
      <c r="HK31" s="274"/>
      <c r="HL31" s="267"/>
      <c r="HM31" s="267"/>
      <c r="HN31" s="267"/>
      <c r="HO31" s="300"/>
      <c r="HP31" s="276"/>
      <c r="HQ31" s="276"/>
      <c r="HR31" s="276"/>
      <c r="HS31" s="276"/>
      <c r="HT31" s="276"/>
      <c r="HV31" s="261"/>
      <c r="HW31" s="287"/>
      <c r="HX31" s="273"/>
      <c r="HY31" s="273"/>
      <c r="HZ31" s="274"/>
      <c r="IA31" s="274"/>
      <c r="IB31" s="274"/>
      <c r="IC31" s="267"/>
      <c r="ID31" s="267"/>
      <c r="IE31" s="267"/>
      <c r="IF31" s="300"/>
      <c r="IG31" s="276"/>
      <c r="IH31" s="276"/>
      <c r="II31" s="276"/>
      <c r="IJ31" s="276"/>
      <c r="IK31" s="276"/>
      <c r="IM31" s="261"/>
      <c r="IN31" s="287"/>
      <c r="IO31" s="273"/>
      <c r="IP31" s="273"/>
      <c r="IQ31" s="274"/>
      <c r="IR31" s="274"/>
      <c r="IS31" s="274"/>
      <c r="IT31" s="267"/>
      <c r="IU31" s="267"/>
      <c r="IV31" s="267"/>
      <c r="IW31" s="300"/>
      <c r="IX31" s="276"/>
      <c r="IY31" s="276"/>
      <c r="IZ31" s="276"/>
      <c r="JA31" s="276"/>
      <c r="JB31" s="276"/>
      <c r="JD31" s="261"/>
      <c r="JE31" s="287"/>
      <c r="JF31" s="273"/>
      <c r="JG31" s="273"/>
      <c r="JH31" s="274"/>
      <c r="JI31" s="274"/>
      <c r="JJ31" s="274"/>
      <c r="JK31" s="267"/>
      <c r="JL31" s="267"/>
      <c r="JM31" s="267"/>
      <c r="JN31" s="300"/>
      <c r="JO31" s="276"/>
      <c r="JP31" s="276"/>
      <c r="JQ31" s="276"/>
      <c r="JR31" s="276"/>
      <c r="JS31" s="276"/>
      <c r="JU31" s="261"/>
      <c r="JV31" s="287"/>
      <c r="JW31" s="273"/>
      <c r="JX31" s="273"/>
      <c r="JY31" s="274"/>
      <c r="JZ31" s="274"/>
      <c r="KA31" s="274"/>
      <c r="KB31" s="267"/>
      <c r="KC31" s="267"/>
      <c r="KD31" s="267"/>
      <c r="KE31" s="300"/>
      <c r="KF31" s="276"/>
      <c r="KG31" s="276"/>
      <c r="KH31" s="276"/>
      <c r="KI31" s="276"/>
      <c r="KJ31" s="276"/>
      <c r="KL31" s="261"/>
      <c r="KM31" s="287"/>
      <c r="KN31" s="273"/>
      <c r="KO31" s="273"/>
      <c r="KP31" s="274"/>
      <c r="KQ31" s="274"/>
      <c r="KR31" s="274"/>
      <c r="KS31" s="267"/>
      <c r="KT31" s="267"/>
      <c r="KU31" s="267"/>
      <c r="KV31" s="300"/>
      <c r="KW31" s="276"/>
      <c r="KX31" s="276"/>
      <c r="KY31" s="276"/>
      <c r="KZ31" s="276"/>
      <c r="LA31" s="276"/>
      <c r="LC31" s="261"/>
      <c r="LD31" s="287"/>
      <c r="LE31" s="273"/>
      <c r="LF31" s="273"/>
      <c r="LG31" s="274"/>
      <c r="LH31" s="274"/>
      <c r="LI31" s="274"/>
      <c r="LJ31" s="267"/>
      <c r="LK31" s="267"/>
      <c r="LL31" s="267"/>
      <c r="LM31" s="300"/>
      <c r="LN31" s="276"/>
      <c r="LO31" s="276"/>
      <c r="LP31" s="276"/>
      <c r="LQ31" s="276"/>
      <c r="LR31" s="276"/>
      <c r="LT31" s="261"/>
      <c r="LU31" s="287"/>
      <c r="LV31" s="273"/>
      <c r="LW31" s="273"/>
      <c r="LX31" s="274"/>
      <c r="LY31" s="274"/>
      <c r="LZ31" s="274"/>
      <c r="MA31" s="267"/>
      <c r="MB31" s="267"/>
      <c r="MC31" s="267"/>
      <c r="MD31" s="300"/>
      <c r="ME31" s="276"/>
      <c r="MF31" s="276"/>
      <c r="MG31" s="276"/>
      <c r="MH31" s="276"/>
      <c r="MI31" s="276"/>
    </row>
    <row r="32" spans="1:348" ht="14.1" customHeight="1" x14ac:dyDescent="0.2">
      <c r="A32" s="22"/>
      <c r="B32" s="22"/>
      <c r="C32" s="22"/>
      <c r="D32" s="22"/>
      <c r="E32" s="22"/>
      <c r="F32" s="22"/>
      <c r="J32" s="31"/>
      <c r="K32" s="17"/>
      <c r="L32" s="17"/>
      <c r="M32" s="19"/>
      <c r="N32" s="19"/>
      <c r="O32" s="19"/>
      <c r="P32" s="80"/>
      <c r="Q32" s="26"/>
      <c r="R32" s="26"/>
      <c r="S32" s="65"/>
      <c r="T32" s="22"/>
      <c r="U32" s="22"/>
      <c r="V32" s="22"/>
      <c r="W32" s="22"/>
      <c r="X32" s="22"/>
      <c r="Y32" s="22"/>
      <c r="Z32" s="261"/>
      <c r="AA32" s="287"/>
      <c r="AB32" s="273"/>
      <c r="AC32" s="273"/>
      <c r="AD32" s="274"/>
      <c r="AE32" s="274"/>
      <c r="AF32" s="274"/>
      <c r="AG32" s="312"/>
      <c r="AH32" s="267"/>
      <c r="AI32" s="267"/>
      <c r="AJ32" s="300"/>
      <c r="AK32" s="276"/>
      <c r="AL32" s="276"/>
      <c r="AM32" s="276"/>
      <c r="AN32" s="276"/>
      <c r="AO32" s="276"/>
      <c r="AP32" s="22"/>
      <c r="AQ32" s="261"/>
      <c r="AR32" s="287"/>
      <c r="AS32" s="273"/>
      <c r="AT32" s="273"/>
      <c r="AU32" s="274"/>
      <c r="AV32" s="274"/>
      <c r="AW32" s="274"/>
      <c r="AX32" s="312"/>
      <c r="AY32" s="267"/>
      <c r="AZ32" s="267"/>
      <c r="BA32" s="300"/>
      <c r="BB32" s="276"/>
      <c r="BC32" s="276"/>
      <c r="BD32" s="276"/>
      <c r="BE32" s="276"/>
      <c r="BF32" s="276"/>
      <c r="BH32" s="261"/>
      <c r="BI32" s="287"/>
      <c r="BJ32" s="273"/>
      <c r="BK32" s="273"/>
      <c r="BL32" s="274"/>
      <c r="BM32" s="274"/>
      <c r="BN32" s="274"/>
      <c r="BO32" s="312"/>
      <c r="BP32" s="267"/>
      <c r="BQ32" s="267"/>
      <c r="BR32" s="300"/>
      <c r="BS32" s="276"/>
      <c r="BT32" s="276"/>
      <c r="BU32" s="276"/>
      <c r="BV32" s="276"/>
      <c r="BW32" s="276"/>
      <c r="BY32" s="261"/>
      <c r="BZ32" s="287"/>
      <c r="CA32" s="273"/>
      <c r="CB32" s="273"/>
      <c r="CC32" s="274"/>
      <c r="CD32" s="274"/>
      <c r="CE32" s="274"/>
      <c r="CF32" s="312"/>
      <c r="CG32" s="267"/>
      <c r="CH32" s="267"/>
      <c r="CI32" s="300"/>
      <c r="CJ32" s="276"/>
      <c r="CK32" s="276"/>
      <c r="CL32" s="276"/>
      <c r="CM32" s="276"/>
      <c r="CN32" s="276"/>
      <c r="CP32" s="261"/>
      <c r="CQ32" s="287"/>
      <c r="CR32" s="273"/>
      <c r="CS32" s="273"/>
      <c r="CT32" s="274"/>
      <c r="CU32" s="274"/>
      <c r="CV32" s="274"/>
      <c r="CW32" s="312"/>
      <c r="CX32" s="267"/>
      <c r="CY32" s="267"/>
      <c r="CZ32" s="300"/>
      <c r="DA32" s="276"/>
      <c r="DB32" s="276"/>
      <c r="DC32" s="276"/>
      <c r="DD32" s="276"/>
      <c r="DE32" s="276"/>
      <c r="DG32" s="261"/>
      <c r="DH32" s="287"/>
      <c r="DI32" s="273"/>
      <c r="DJ32" s="273"/>
      <c r="DK32" s="274"/>
      <c r="DL32" s="274"/>
      <c r="DM32" s="274"/>
      <c r="DN32" s="312"/>
      <c r="DO32" s="267"/>
      <c r="DP32" s="267"/>
      <c r="DQ32" s="300"/>
      <c r="DR32" s="276"/>
      <c r="DS32" s="276"/>
      <c r="DT32" s="276"/>
      <c r="DU32" s="276"/>
      <c r="DV32" s="276"/>
      <c r="DX32" s="261"/>
      <c r="DY32" s="287"/>
      <c r="DZ32" s="273"/>
      <c r="EA32" s="273"/>
      <c r="EB32" s="274"/>
      <c r="EC32" s="274"/>
      <c r="ED32" s="274"/>
      <c r="EE32" s="312"/>
      <c r="EF32" s="267"/>
      <c r="EG32" s="267"/>
      <c r="EH32" s="300"/>
      <c r="EI32" s="276"/>
      <c r="EJ32" s="276"/>
      <c r="EK32" s="276"/>
      <c r="EL32" s="276"/>
      <c r="EM32" s="276"/>
      <c r="EO32" s="261"/>
      <c r="EP32" s="287"/>
      <c r="EQ32" s="273"/>
      <c r="ER32" s="273"/>
      <c r="ES32" s="274"/>
      <c r="ET32" s="274"/>
      <c r="EU32" s="274"/>
      <c r="EV32" s="312"/>
      <c r="EW32" s="267"/>
      <c r="EX32" s="267"/>
      <c r="EY32" s="300"/>
      <c r="EZ32" s="276"/>
      <c r="FA32" s="276"/>
      <c r="FB32" s="276"/>
      <c r="FC32" s="276"/>
      <c r="FD32" s="276"/>
      <c r="FF32" s="261"/>
      <c r="FG32" s="287"/>
      <c r="FH32" s="273"/>
      <c r="FI32" s="273"/>
      <c r="FJ32" s="274"/>
      <c r="FK32" s="274"/>
      <c r="FL32" s="274"/>
      <c r="FM32" s="312"/>
      <c r="FN32" s="267"/>
      <c r="FO32" s="267"/>
      <c r="FP32" s="300"/>
      <c r="FQ32" s="276"/>
      <c r="FR32" s="276"/>
      <c r="FS32" s="276"/>
      <c r="FT32" s="276"/>
      <c r="FU32" s="276"/>
      <c r="FW32" s="261"/>
      <c r="FX32" s="287"/>
      <c r="FY32" s="273"/>
      <c r="FZ32" s="273"/>
      <c r="GA32" s="274"/>
      <c r="GB32" s="274"/>
      <c r="GC32" s="274"/>
      <c r="GD32" s="312"/>
      <c r="GE32" s="267"/>
      <c r="GF32" s="267"/>
      <c r="GG32" s="300"/>
      <c r="GH32" s="276"/>
      <c r="GI32" s="276"/>
      <c r="GJ32" s="276"/>
      <c r="GK32" s="276"/>
      <c r="GL32" s="276"/>
      <c r="GN32" s="261"/>
      <c r="GO32" s="287"/>
      <c r="GP32" s="273"/>
      <c r="GQ32" s="273"/>
      <c r="GR32" s="274"/>
      <c r="GS32" s="274"/>
      <c r="GT32" s="274"/>
      <c r="GU32" s="312"/>
      <c r="GV32" s="267"/>
      <c r="GW32" s="267"/>
      <c r="GX32" s="300"/>
      <c r="GY32" s="276"/>
      <c r="GZ32" s="276"/>
      <c r="HA32" s="276"/>
      <c r="HB32" s="276"/>
      <c r="HC32" s="276"/>
      <c r="HE32" s="261"/>
      <c r="HF32" s="287"/>
      <c r="HG32" s="273"/>
      <c r="HH32" s="273"/>
      <c r="HI32" s="274"/>
      <c r="HJ32" s="274"/>
      <c r="HK32" s="274"/>
      <c r="HL32" s="312"/>
      <c r="HM32" s="267"/>
      <c r="HN32" s="267"/>
      <c r="HO32" s="300"/>
      <c r="HP32" s="276"/>
      <c r="HQ32" s="276"/>
      <c r="HR32" s="276"/>
      <c r="HS32" s="276"/>
      <c r="HT32" s="276"/>
      <c r="HV32" s="261"/>
      <c r="HW32" s="287"/>
      <c r="HX32" s="273"/>
      <c r="HY32" s="273"/>
      <c r="HZ32" s="274"/>
      <c r="IA32" s="274"/>
      <c r="IB32" s="274"/>
      <c r="IC32" s="312"/>
      <c r="ID32" s="267"/>
      <c r="IE32" s="267"/>
      <c r="IF32" s="300"/>
      <c r="IG32" s="276"/>
      <c r="IH32" s="276"/>
      <c r="II32" s="276"/>
      <c r="IJ32" s="276"/>
      <c r="IK32" s="276"/>
      <c r="IM32" s="261"/>
      <c r="IN32" s="287"/>
      <c r="IO32" s="273"/>
      <c r="IP32" s="273"/>
      <c r="IQ32" s="274"/>
      <c r="IR32" s="274"/>
      <c r="IS32" s="274"/>
      <c r="IT32" s="312"/>
      <c r="IU32" s="267"/>
      <c r="IV32" s="267"/>
      <c r="IW32" s="300"/>
      <c r="IX32" s="276"/>
      <c r="IY32" s="276"/>
      <c r="IZ32" s="276"/>
      <c r="JA32" s="276"/>
      <c r="JB32" s="276"/>
      <c r="JD32" s="261"/>
      <c r="JE32" s="287"/>
      <c r="JF32" s="273"/>
      <c r="JG32" s="273"/>
      <c r="JH32" s="274"/>
      <c r="JI32" s="274"/>
      <c r="JJ32" s="274"/>
      <c r="JK32" s="312"/>
      <c r="JL32" s="267"/>
      <c r="JM32" s="267"/>
      <c r="JN32" s="300"/>
      <c r="JO32" s="276"/>
      <c r="JP32" s="276"/>
      <c r="JQ32" s="276"/>
      <c r="JR32" s="276"/>
      <c r="JS32" s="276"/>
      <c r="JU32" s="261"/>
      <c r="JV32" s="287"/>
      <c r="JW32" s="273"/>
      <c r="JX32" s="273"/>
      <c r="JY32" s="274"/>
      <c r="JZ32" s="274"/>
      <c r="KA32" s="274"/>
      <c r="KB32" s="312"/>
      <c r="KC32" s="267"/>
      <c r="KD32" s="267"/>
      <c r="KE32" s="300"/>
      <c r="KF32" s="276"/>
      <c r="KG32" s="276"/>
      <c r="KH32" s="276"/>
      <c r="KI32" s="276"/>
      <c r="KJ32" s="276"/>
      <c r="KL32" s="261"/>
      <c r="KM32" s="287"/>
      <c r="KN32" s="273"/>
      <c r="KO32" s="273"/>
      <c r="KP32" s="274"/>
      <c r="KQ32" s="274"/>
      <c r="KR32" s="274"/>
      <c r="KS32" s="312"/>
      <c r="KT32" s="267"/>
      <c r="KU32" s="267"/>
      <c r="KV32" s="300"/>
      <c r="KW32" s="276"/>
      <c r="KX32" s="276"/>
      <c r="KY32" s="276"/>
      <c r="KZ32" s="276"/>
      <c r="LA32" s="276"/>
      <c r="LC32" s="261"/>
      <c r="LD32" s="287"/>
      <c r="LE32" s="273"/>
      <c r="LF32" s="273"/>
      <c r="LG32" s="274"/>
      <c r="LH32" s="274"/>
      <c r="LI32" s="274"/>
      <c r="LJ32" s="312"/>
      <c r="LK32" s="267"/>
      <c r="LL32" s="267"/>
      <c r="LM32" s="300"/>
      <c r="LN32" s="276"/>
      <c r="LO32" s="276"/>
      <c r="LP32" s="276"/>
      <c r="LQ32" s="276"/>
      <c r="LR32" s="276"/>
      <c r="LT32" s="261"/>
      <c r="LU32" s="287"/>
      <c r="LV32" s="273"/>
      <c r="LW32" s="273"/>
      <c r="LX32" s="274"/>
      <c r="LY32" s="274"/>
      <c r="LZ32" s="274"/>
      <c r="MA32" s="312"/>
      <c r="MB32" s="267"/>
      <c r="MC32" s="267"/>
      <c r="MD32" s="300"/>
      <c r="ME32" s="276"/>
      <c r="MF32" s="276"/>
      <c r="MG32" s="276"/>
      <c r="MH32" s="276"/>
      <c r="MI32" s="276"/>
    </row>
    <row r="33" spans="1:347" ht="15.75" customHeight="1" outlineLevel="1" x14ac:dyDescent="0.15">
      <c r="A33" s="14"/>
      <c r="B33" s="42" t="s">
        <v>27</v>
      </c>
      <c r="C33" s="10"/>
      <c r="D33" s="62" t="s">
        <v>111</v>
      </c>
      <c r="E33" s="14"/>
      <c r="F33" s="14"/>
      <c r="G33" s="32"/>
      <c r="H33" s="32"/>
      <c r="I33" s="42" t="s">
        <v>27</v>
      </c>
      <c r="J33" s="14"/>
      <c r="K33" s="64" t="str">
        <f>D33</f>
        <v>Deguelin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91" t="s">
        <v>27</v>
      </c>
      <c r="AA33" s="272"/>
      <c r="AB33" s="299" t="str">
        <f>K33</f>
        <v>Deguelin</v>
      </c>
      <c r="AC33" s="261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14"/>
      <c r="AQ33" s="291" t="s">
        <v>27</v>
      </c>
      <c r="AR33" s="272"/>
      <c r="AS33" s="299" t="str">
        <f>AB33</f>
        <v>Deguelin</v>
      </c>
      <c r="AT33" s="261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H33" s="291" t="s">
        <v>27</v>
      </c>
      <c r="BI33" s="272"/>
      <c r="BJ33" s="299" t="str">
        <f>AS33</f>
        <v>Deguelin</v>
      </c>
      <c r="BK33" s="261"/>
      <c r="BL33" s="272"/>
      <c r="BM33" s="272"/>
      <c r="BN33" s="272"/>
      <c r="BO33" s="272"/>
      <c r="BP33" s="272"/>
      <c r="BQ33" s="272"/>
      <c r="BR33" s="272"/>
      <c r="BS33" s="272"/>
      <c r="BT33" s="272"/>
      <c r="BU33" s="272"/>
      <c r="BV33" s="272"/>
      <c r="BW33" s="272"/>
      <c r="BY33" s="291" t="s">
        <v>27</v>
      </c>
      <c r="BZ33" s="272"/>
      <c r="CA33" s="299" t="str">
        <f>BJ33</f>
        <v>Deguelin</v>
      </c>
      <c r="CB33" s="261"/>
      <c r="CC33" s="272"/>
      <c r="CD33" s="272"/>
      <c r="CE33" s="272"/>
      <c r="CF33" s="272"/>
      <c r="CG33" s="272"/>
      <c r="CH33" s="272"/>
      <c r="CI33" s="272"/>
      <c r="CJ33" s="272"/>
      <c r="CK33" s="272"/>
      <c r="CL33" s="272"/>
      <c r="CM33" s="272"/>
      <c r="CN33" s="272"/>
      <c r="CP33" s="291" t="s">
        <v>27</v>
      </c>
      <c r="CQ33" s="272"/>
      <c r="CR33" s="299" t="str">
        <f>CA33</f>
        <v>Deguelin</v>
      </c>
      <c r="CS33" s="261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2"/>
      <c r="DE33" s="272"/>
      <c r="DG33" s="291" t="s">
        <v>27</v>
      </c>
      <c r="DH33" s="272"/>
      <c r="DI33" s="299" t="str">
        <f>CR33</f>
        <v>Deguelin</v>
      </c>
      <c r="DJ33" s="261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X33" s="291" t="s">
        <v>27</v>
      </c>
      <c r="DY33" s="272"/>
      <c r="DZ33" s="299" t="str">
        <f>DI33</f>
        <v>Deguelin</v>
      </c>
      <c r="EA33" s="261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O33" s="291" t="s">
        <v>27</v>
      </c>
      <c r="EP33" s="272"/>
      <c r="EQ33" s="299" t="str">
        <f>DZ33</f>
        <v>Deguelin</v>
      </c>
      <c r="ER33" s="261"/>
      <c r="ES33" s="272"/>
      <c r="ET33" s="272"/>
      <c r="EU33" s="272"/>
      <c r="EV33" s="272"/>
      <c r="EW33" s="272"/>
      <c r="EX33" s="272"/>
      <c r="EY33" s="272"/>
      <c r="EZ33" s="272"/>
      <c r="FA33" s="272"/>
      <c r="FB33" s="272"/>
      <c r="FC33" s="272"/>
      <c r="FD33" s="272"/>
      <c r="FF33" s="291" t="s">
        <v>27</v>
      </c>
      <c r="FG33" s="272"/>
      <c r="FH33" s="299" t="str">
        <f>EQ33</f>
        <v>Deguelin</v>
      </c>
      <c r="FI33" s="261"/>
      <c r="FJ33" s="272"/>
      <c r="FK33" s="272"/>
      <c r="FL33" s="272"/>
      <c r="FM33" s="272"/>
      <c r="FN33" s="272"/>
      <c r="FO33" s="272"/>
      <c r="FP33" s="272"/>
      <c r="FQ33" s="272"/>
      <c r="FR33" s="272"/>
      <c r="FS33" s="272"/>
      <c r="FT33" s="272"/>
      <c r="FU33" s="272"/>
      <c r="FW33" s="291" t="s">
        <v>27</v>
      </c>
      <c r="FX33" s="272"/>
      <c r="FY33" s="299" t="str">
        <f>FH33</f>
        <v>Deguelin</v>
      </c>
      <c r="FZ33" s="261"/>
      <c r="GA33" s="272"/>
      <c r="GB33" s="272"/>
      <c r="GC33" s="272"/>
      <c r="GD33" s="272"/>
      <c r="GE33" s="272"/>
      <c r="GF33" s="272"/>
      <c r="GG33" s="272"/>
      <c r="GH33" s="272"/>
      <c r="GI33" s="272"/>
      <c r="GJ33" s="272"/>
      <c r="GK33" s="272"/>
      <c r="GL33" s="272"/>
      <c r="GN33" s="291" t="s">
        <v>27</v>
      </c>
      <c r="GO33" s="272"/>
      <c r="GP33" s="299" t="str">
        <f>FY33</f>
        <v>Deguelin</v>
      </c>
      <c r="GQ33" s="261"/>
      <c r="GR33" s="272"/>
      <c r="GS33" s="272"/>
      <c r="GT33" s="272"/>
      <c r="GU33" s="272"/>
      <c r="GV33" s="272"/>
      <c r="GW33" s="272"/>
      <c r="GX33" s="272"/>
      <c r="GY33" s="272"/>
      <c r="GZ33" s="272"/>
      <c r="HA33" s="272"/>
      <c r="HB33" s="272"/>
      <c r="HC33" s="272"/>
      <c r="HE33" s="291" t="s">
        <v>27</v>
      </c>
      <c r="HF33" s="272"/>
      <c r="HG33" s="299" t="str">
        <f>GP33</f>
        <v>Deguelin</v>
      </c>
      <c r="HH33" s="261"/>
      <c r="HI33" s="272"/>
      <c r="HJ33" s="272"/>
      <c r="HK33" s="272"/>
      <c r="HL33" s="272"/>
      <c r="HM33" s="272"/>
      <c r="HN33" s="272"/>
      <c r="HO33" s="272"/>
      <c r="HP33" s="272"/>
      <c r="HQ33" s="272"/>
      <c r="HR33" s="272"/>
      <c r="HS33" s="272"/>
      <c r="HT33" s="272"/>
      <c r="HV33" s="291" t="s">
        <v>27</v>
      </c>
      <c r="HW33" s="272"/>
      <c r="HX33" s="299" t="str">
        <f>HG33</f>
        <v>Deguelin</v>
      </c>
      <c r="HY33" s="261"/>
      <c r="HZ33" s="272"/>
      <c r="IA33" s="272"/>
      <c r="IB33" s="272"/>
      <c r="IC33" s="272"/>
      <c r="ID33" s="272"/>
      <c r="IE33" s="272"/>
      <c r="IF33" s="272"/>
      <c r="IG33" s="272"/>
      <c r="IH33" s="272"/>
      <c r="II33" s="272"/>
      <c r="IJ33" s="272"/>
      <c r="IK33" s="272"/>
      <c r="IM33" s="291" t="s">
        <v>27</v>
      </c>
      <c r="IN33" s="272"/>
      <c r="IO33" s="299" t="str">
        <f>HX33</f>
        <v>Deguelin</v>
      </c>
      <c r="IP33" s="261"/>
      <c r="IQ33" s="272"/>
      <c r="IR33" s="272"/>
      <c r="IS33" s="272"/>
      <c r="IT33" s="272"/>
      <c r="IU33" s="272"/>
      <c r="IV33" s="272"/>
      <c r="IW33" s="272"/>
      <c r="IX33" s="272"/>
      <c r="IY33" s="272"/>
      <c r="IZ33" s="272"/>
      <c r="JA33" s="272"/>
      <c r="JB33" s="272"/>
      <c r="JD33" s="291" t="s">
        <v>27</v>
      </c>
      <c r="JE33" s="272"/>
      <c r="JF33" s="299" t="str">
        <f>IO33</f>
        <v>Deguelin</v>
      </c>
      <c r="JG33" s="261"/>
      <c r="JH33" s="272"/>
      <c r="JI33" s="272"/>
      <c r="JJ33" s="272"/>
      <c r="JK33" s="272"/>
      <c r="JL33" s="272"/>
      <c r="JM33" s="272"/>
      <c r="JN33" s="272"/>
      <c r="JO33" s="272"/>
      <c r="JP33" s="272"/>
      <c r="JQ33" s="272"/>
      <c r="JR33" s="272"/>
      <c r="JS33" s="272"/>
      <c r="JU33" s="291" t="s">
        <v>27</v>
      </c>
      <c r="JV33" s="272"/>
      <c r="JW33" s="299" t="str">
        <f>JF33</f>
        <v>Deguelin</v>
      </c>
      <c r="JX33" s="261"/>
      <c r="JY33" s="272"/>
      <c r="JZ33" s="272"/>
      <c r="KA33" s="272"/>
      <c r="KB33" s="272"/>
      <c r="KC33" s="272"/>
      <c r="KD33" s="272"/>
      <c r="KE33" s="272"/>
      <c r="KF33" s="272"/>
      <c r="KG33" s="272"/>
      <c r="KH33" s="272"/>
      <c r="KI33" s="272"/>
      <c r="KJ33" s="272"/>
      <c r="KL33" s="291" t="s">
        <v>27</v>
      </c>
      <c r="KM33" s="272"/>
      <c r="KN33" s="299" t="str">
        <f>JW33</f>
        <v>Deguelin</v>
      </c>
      <c r="KO33" s="261"/>
      <c r="KP33" s="272"/>
      <c r="KQ33" s="272"/>
      <c r="KR33" s="272"/>
      <c r="KS33" s="272"/>
      <c r="KT33" s="272"/>
      <c r="KU33" s="272"/>
      <c r="KV33" s="272"/>
      <c r="KW33" s="272"/>
      <c r="KX33" s="272"/>
      <c r="KY33" s="272"/>
      <c r="KZ33" s="272"/>
      <c r="LA33" s="272"/>
      <c r="LC33" s="291" t="s">
        <v>27</v>
      </c>
      <c r="LD33" s="272"/>
      <c r="LE33" s="299" t="str">
        <f>KN33</f>
        <v>Deguelin</v>
      </c>
      <c r="LF33" s="261"/>
      <c r="LG33" s="272"/>
      <c r="LH33" s="272"/>
      <c r="LI33" s="272"/>
      <c r="LJ33" s="272"/>
      <c r="LK33" s="272"/>
      <c r="LL33" s="272"/>
      <c r="LM33" s="272"/>
      <c r="LN33" s="272"/>
      <c r="LO33" s="272"/>
      <c r="LP33" s="272"/>
      <c r="LQ33" s="272"/>
      <c r="LR33" s="272"/>
      <c r="LT33" s="291" t="s">
        <v>27</v>
      </c>
      <c r="LU33" s="272"/>
      <c r="LV33" s="299" t="str">
        <f>LE33</f>
        <v>Deguelin</v>
      </c>
      <c r="LW33" s="261"/>
      <c r="LX33" s="272"/>
      <c r="LY33" s="272"/>
      <c r="LZ33" s="272"/>
      <c r="MA33" s="272"/>
      <c r="MB33" s="272"/>
      <c r="MC33" s="272"/>
      <c r="MD33" s="272"/>
      <c r="ME33" s="272"/>
      <c r="MF33" s="272"/>
      <c r="MG33" s="272"/>
      <c r="MH33" s="272"/>
      <c r="MI33" s="272"/>
    </row>
    <row r="34" spans="1:347" s="46" customFormat="1" ht="15" customHeight="1" outlineLevel="1" thickBot="1" x14ac:dyDescent="0.2">
      <c r="A34" s="14"/>
      <c r="B34" s="41" t="s">
        <v>15</v>
      </c>
      <c r="C34" s="14"/>
      <c r="D34" s="14"/>
      <c r="E34" s="14"/>
      <c r="F34" s="14"/>
      <c r="G34" s="14"/>
      <c r="H34" s="14"/>
      <c r="I34" s="290" t="s">
        <v>82</v>
      </c>
      <c r="J34" s="299"/>
      <c r="K34" s="299"/>
      <c r="L34" s="280"/>
      <c r="M34" s="299"/>
      <c r="N34" s="299"/>
      <c r="O34" s="299"/>
      <c r="P34" s="299"/>
      <c r="Q34" s="304"/>
      <c r="R34" s="304"/>
      <c r="S34" s="299"/>
      <c r="T34" s="299"/>
      <c r="U34" s="299"/>
      <c r="V34" s="299"/>
      <c r="W34" s="299"/>
      <c r="X34" s="299"/>
      <c r="Y34" s="299"/>
      <c r="Z34" s="290" t="s">
        <v>84</v>
      </c>
      <c r="AA34" s="299"/>
      <c r="AB34" s="299"/>
      <c r="AC34" s="280"/>
      <c r="AD34" s="299"/>
      <c r="AE34" s="299"/>
      <c r="AF34" s="299"/>
      <c r="AG34" s="299"/>
      <c r="AH34" s="304"/>
      <c r="AI34" s="304"/>
      <c r="AJ34" s="299"/>
      <c r="AK34" s="299"/>
      <c r="AL34" s="299"/>
      <c r="AM34" s="299"/>
      <c r="AN34" s="299"/>
      <c r="AO34" s="299"/>
      <c r="AP34" s="303"/>
      <c r="AQ34" s="290" t="s">
        <v>85</v>
      </c>
      <c r="AR34" s="299"/>
      <c r="AS34" s="299"/>
      <c r="AT34" s="280"/>
      <c r="AU34" s="299"/>
      <c r="AV34" s="299"/>
      <c r="AW34" s="299"/>
      <c r="AX34" s="299"/>
      <c r="AY34" s="304"/>
      <c r="AZ34" s="304"/>
      <c r="BA34" s="299"/>
      <c r="BB34" s="299"/>
      <c r="BC34" s="299"/>
      <c r="BD34" s="299"/>
      <c r="BE34" s="299"/>
      <c r="BF34" s="299"/>
      <c r="BG34" s="303"/>
      <c r="BH34" s="290" t="s">
        <v>100</v>
      </c>
      <c r="BI34" s="299"/>
      <c r="BJ34" s="299"/>
      <c r="BK34" s="280"/>
      <c r="BL34" s="299"/>
      <c r="BM34" s="299"/>
      <c r="BN34" s="299"/>
      <c r="BO34" s="299"/>
      <c r="BP34" s="304"/>
      <c r="BQ34" s="304"/>
      <c r="BR34" s="299"/>
      <c r="BS34" s="299"/>
      <c r="BT34" s="299"/>
      <c r="BU34" s="299"/>
      <c r="BV34" s="299"/>
      <c r="BW34" s="299"/>
      <c r="BX34" s="303"/>
      <c r="BY34" s="290" t="s">
        <v>86</v>
      </c>
      <c r="BZ34" s="299"/>
      <c r="CA34" s="299"/>
      <c r="CB34" s="280"/>
      <c r="CC34" s="299"/>
      <c r="CD34" s="299"/>
      <c r="CE34" s="299"/>
      <c r="CF34" s="299"/>
      <c r="CG34" s="304"/>
      <c r="CH34" s="304"/>
      <c r="CI34" s="299"/>
      <c r="CJ34" s="299"/>
      <c r="CK34" s="299"/>
      <c r="CL34" s="299"/>
      <c r="CM34" s="299"/>
      <c r="CN34" s="299"/>
      <c r="CO34" s="303"/>
      <c r="CP34" s="290" t="s">
        <v>87</v>
      </c>
      <c r="CQ34" s="299"/>
      <c r="CR34" s="299"/>
      <c r="CS34" s="280"/>
      <c r="CT34" s="299"/>
      <c r="CU34" s="299"/>
      <c r="CV34" s="299"/>
      <c r="CW34" s="299"/>
      <c r="CX34" s="304"/>
      <c r="CY34" s="304"/>
      <c r="CZ34" s="299"/>
      <c r="DA34" s="299"/>
      <c r="DB34" s="299"/>
      <c r="DC34" s="299"/>
      <c r="DD34" s="299"/>
      <c r="DE34" s="299"/>
      <c r="DF34" s="303"/>
      <c r="DG34" s="290" t="s">
        <v>88</v>
      </c>
      <c r="DH34" s="299"/>
      <c r="DI34" s="299"/>
      <c r="DJ34" s="280"/>
      <c r="DK34" s="299"/>
      <c r="DL34" s="299"/>
      <c r="DM34" s="299"/>
      <c r="DN34" s="299"/>
      <c r="DO34" s="304"/>
      <c r="DP34" s="304"/>
      <c r="DQ34" s="299"/>
      <c r="DR34" s="299"/>
      <c r="DS34" s="299"/>
      <c r="DT34" s="299"/>
      <c r="DU34" s="299"/>
      <c r="DV34" s="299"/>
      <c r="DW34" s="303"/>
      <c r="DX34" s="290" t="s">
        <v>101</v>
      </c>
      <c r="DY34" s="299"/>
      <c r="DZ34" s="299"/>
      <c r="EA34" s="280"/>
      <c r="EB34" s="299"/>
      <c r="EC34" s="299"/>
      <c r="ED34" s="299"/>
      <c r="EE34" s="299"/>
      <c r="EF34" s="304"/>
      <c r="EG34" s="304"/>
      <c r="EH34" s="299"/>
      <c r="EI34" s="299"/>
      <c r="EJ34" s="299"/>
      <c r="EK34" s="299"/>
      <c r="EL34" s="299"/>
      <c r="EM34" s="299"/>
      <c r="EN34" s="303"/>
      <c r="EO34" s="290" t="s">
        <v>102</v>
      </c>
      <c r="EP34" s="299"/>
      <c r="EQ34" s="299"/>
      <c r="ER34" s="280"/>
      <c r="ES34" s="299"/>
      <c r="ET34" s="299"/>
      <c r="EU34" s="299"/>
      <c r="EV34" s="299"/>
      <c r="EW34" s="304"/>
      <c r="EX34" s="304"/>
      <c r="EY34" s="299"/>
      <c r="EZ34" s="299"/>
      <c r="FA34" s="299"/>
      <c r="FB34" s="299"/>
      <c r="FC34" s="299"/>
      <c r="FD34" s="299"/>
      <c r="FE34" s="303"/>
      <c r="FF34" s="290" t="s">
        <v>89</v>
      </c>
      <c r="FG34" s="299"/>
      <c r="FH34" s="299"/>
      <c r="FI34" s="280"/>
      <c r="FJ34" s="299"/>
      <c r="FK34" s="299"/>
      <c r="FL34" s="299"/>
      <c r="FM34" s="299"/>
      <c r="FN34" s="304"/>
      <c r="FO34" s="304"/>
      <c r="FP34" s="299"/>
      <c r="FQ34" s="299"/>
      <c r="FR34" s="299"/>
      <c r="FS34" s="299"/>
      <c r="FT34" s="299"/>
      <c r="FU34" s="299"/>
      <c r="FV34" s="303"/>
      <c r="FW34" s="290" t="s">
        <v>103</v>
      </c>
      <c r="FX34" s="299"/>
      <c r="FY34" s="299"/>
      <c r="FZ34" s="280"/>
      <c r="GA34" s="299"/>
      <c r="GB34" s="299"/>
      <c r="GC34" s="299"/>
      <c r="GD34" s="299"/>
      <c r="GE34" s="304"/>
      <c r="GF34" s="304"/>
      <c r="GG34" s="299"/>
      <c r="GH34" s="299"/>
      <c r="GI34" s="299"/>
      <c r="GJ34" s="299"/>
      <c r="GK34" s="299"/>
      <c r="GL34" s="299"/>
      <c r="GM34" s="303"/>
      <c r="GN34" s="290" t="s">
        <v>104</v>
      </c>
      <c r="GO34" s="299"/>
      <c r="GP34" s="299"/>
      <c r="GQ34" s="280"/>
      <c r="GR34" s="299"/>
      <c r="GS34" s="299"/>
      <c r="GT34" s="299"/>
      <c r="GU34" s="299"/>
      <c r="GV34" s="304"/>
      <c r="GW34" s="304"/>
      <c r="GX34" s="299"/>
      <c r="GY34" s="299"/>
      <c r="GZ34" s="299"/>
      <c r="HA34" s="299"/>
      <c r="HB34" s="299"/>
      <c r="HC34" s="299"/>
      <c r="HD34" s="303"/>
      <c r="HE34" s="290" t="s">
        <v>94</v>
      </c>
      <c r="HF34" s="299"/>
      <c r="HG34" s="299"/>
      <c r="HH34" s="280"/>
      <c r="HI34" s="299"/>
      <c r="HJ34" s="299"/>
      <c r="HK34" s="299"/>
      <c r="HL34" s="299"/>
      <c r="HM34" s="304"/>
      <c r="HN34" s="304"/>
      <c r="HO34" s="299"/>
      <c r="HP34" s="299"/>
      <c r="HQ34" s="299"/>
      <c r="HR34" s="299"/>
      <c r="HS34" s="299"/>
      <c r="HT34" s="299"/>
      <c r="HU34" s="303"/>
      <c r="HV34" s="290" t="s">
        <v>105</v>
      </c>
      <c r="HW34" s="299"/>
      <c r="HX34" s="299"/>
      <c r="HY34" s="280"/>
      <c r="HZ34" s="299"/>
      <c r="IA34" s="299"/>
      <c r="IB34" s="299"/>
      <c r="IC34" s="299"/>
      <c r="ID34" s="304"/>
      <c r="IE34" s="304"/>
      <c r="IF34" s="299"/>
      <c r="IG34" s="299"/>
      <c r="IH34" s="299"/>
      <c r="II34" s="299"/>
      <c r="IJ34" s="299"/>
      <c r="IK34" s="299"/>
      <c r="IL34" s="303"/>
      <c r="IM34" s="290" t="s">
        <v>93</v>
      </c>
      <c r="IN34" s="299"/>
      <c r="IO34" s="299"/>
      <c r="IP34" s="280"/>
      <c r="IQ34" s="299"/>
      <c r="IR34" s="299"/>
      <c r="IS34" s="299"/>
      <c r="IT34" s="299"/>
      <c r="IU34" s="304"/>
      <c r="IV34" s="304"/>
      <c r="IW34" s="299"/>
      <c r="IX34" s="299"/>
      <c r="IY34" s="299"/>
      <c r="IZ34" s="299"/>
      <c r="JA34" s="299"/>
      <c r="JB34" s="299"/>
      <c r="JC34" s="303"/>
      <c r="JD34" s="290" t="s">
        <v>92</v>
      </c>
      <c r="JE34" s="299"/>
      <c r="JF34" s="299"/>
      <c r="JG34" s="280"/>
      <c r="JH34" s="299"/>
      <c r="JI34" s="299"/>
      <c r="JJ34" s="299"/>
      <c r="JK34" s="299"/>
      <c r="JL34" s="304"/>
      <c r="JM34" s="304"/>
      <c r="JN34" s="299"/>
      <c r="JO34" s="299"/>
      <c r="JP34" s="299"/>
      <c r="JQ34" s="299"/>
      <c r="JR34" s="299"/>
      <c r="JS34" s="299"/>
      <c r="JT34" s="303"/>
      <c r="JU34" s="290" t="s">
        <v>91</v>
      </c>
      <c r="JV34" s="299"/>
      <c r="JW34" s="299"/>
      <c r="JX34" s="280"/>
      <c r="JY34" s="299"/>
      <c r="JZ34" s="299"/>
      <c r="KA34" s="299"/>
      <c r="KB34" s="299"/>
      <c r="KC34" s="304"/>
      <c r="KD34" s="304"/>
      <c r="KE34" s="299"/>
      <c r="KF34" s="299"/>
      <c r="KG34" s="299"/>
      <c r="KH34" s="299"/>
      <c r="KI34" s="299"/>
      <c r="KJ34" s="299"/>
      <c r="KK34" s="303"/>
      <c r="KL34" s="290" t="s">
        <v>106</v>
      </c>
      <c r="KM34" s="299"/>
      <c r="KN34" s="299"/>
      <c r="KO34" s="280"/>
      <c r="KP34" s="299"/>
      <c r="KQ34" s="299"/>
      <c r="KR34" s="299"/>
      <c r="KS34" s="299"/>
      <c r="KT34" s="304"/>
      <c r="KU34" s="304"/>
      <c r="KV34" s="299"/>
      <c r="KW34" s="299"/>
      <c r="KX34" s="299"/>
      <c r="KY34" s="299"/>
      <c r="KZ34" s="299"/>
      <c r="LA34" s="299"/>
      <c r="LB34" s="303"/>
      <c r="LC34" s="290" t="s">
        <v>90</v>
      </c>
      <c r="LD34" s="299"/>
      <c r="LE34" s="299"/>
      <c r="LF34" s="280"/>
      <c r="LG34" s="299"/>
      <c r="LH34" s="299"/>
      <c r="LI34" s="299"/>
      <c r="LJ34" s="299"/>
      <c r="LK34" s="304"/>
      <c r="LL34" s="304"/>
      <c r="LM34" s="299"/>
      <c r="LN34" s="299"/>
      <c r="LO34" s="299"/>
      <c r="LP34" s="299"/>
      <c r="LQ34" s="299"/>
      <c r="LR34" s="299"/>
      <c r="LS34" s="303"/>
      <c r="LT34" s="290" t="s">
        <v>107</v>
      </c>
      <c r="LU34" s="299"/>
      <c r="LV34" s="299"/>
      <c r="LW34" s="280"/>
      <c r="LX34" s="299"/>
      <c r="LY34" s="299"/>
      <c r="LZ34" s="299"/>
      <c r="MA34" s="299"/>
      <c r="MB34" s="304"/>
      <c r="MC34" s="304"/>
      <c r="MD34" s="299"/>
      <c r="ME34" s="299"/>
      <c r="MF34" s="299"/>
      <c r="MG34" s="299"/>
      <c r="MH34" s="299"/>
      <c r="MI34" s="299"/>
    </row>
    <row r="35" spans="1:347" s="46" customFormat="1" ht="24" customHeight="1" outlineLevel="1" x14ac:dyDescent="0.15">
      <c r="A35" s="258" t="s">
        <v>122</v>
      </c>
      <c r="B35" s="241" t="s">
        <v>31</v>
      </c>
      <c r="C35" s="242" t="s">
        <v>9</v>
      </c>
      <c r="D35" s="243" t="s">
        <v>8</v>
      </c>
      <c r="E35" s="105" t="s">
        <v>34</v>
      </c>
      <c r="F35" s="106" t="s">
        <v>35</v>
      </c>
      <c r="G35" s="106" t="s">
        <v>36</v>
      </c>
      <c r="H35" s="38"/>
      <c r="I35" s="107" t="s">
        <v>116</v>
      </c>
      <c r="J35" s="107" t="s">
        <v>7</v>
      </c>
      <c r="K35" s="108" t="s">
        <v>13</v>
      </c>
      <c r="L35" s="108" t="s">
        <v>12</v>
      </c>
      <c r="M35" s="108" t="s">
        <v>14</v>
      </c>
      <c r="N35" s="108" t="s">
        <v>10</v>
      </c>
      <c r="O35" s="108" t="s">
        <v>11</v>
      </c>
      <c r="P35" s="108" t="s">
        <v>143</v>
      </c>
      <c r="Q35" s="108" t="s">
        <v>142</v>
      </c>
      <c r="R35" s="108" t="s">
        <v>144</v>
      </c>
      <c r="S35" s="109" t="s">
        <v>37</v>
      </c>
      <c r="T35" s="109" t="s">
        <v>38</v>
      </c>
      <c r="U35" s="109" t="s">
        <v>39</v>
      </c>
      <c r="V35" s="110" t="s">
        <v>97</v>
      </c>
      <c r="W35" s="111" t="s">
        <v>23</v>
      </c>
      <c r="X35" s="111" t="s">
        <v>30</v>
      </c>
      <c r="Y35" s="44"/>
      <c r="Z35" s="326" t="s">
        <v>116</v>
      </c>
      <c r="AA35" s="326" t="s">
        <v>7</v>
      </c>
      <c r="AB35" s="327" t="s">
        <v>13</v>
      </c>
      <c r="AC35" s="327" t="s">
        <v>12</v>
      </c>
      <c r="AD35" s="327" t="s">
        <v>14</v>
      </c>
      <c r="AE35" s="327" t="s">
        <v>10</v>
      </c>
      <c r="AF35" s="327" t="s">
        <v>11</v>
      </c>
      <c r="AG35" s="327" t="s">
        <v>142</v>
      </c>
      <c r="AH35" s="327" t="s">
        <v>144</v>
      </c>
      <c r="AI35" s="327" t="s">
        <v>33</v>
      </c>
      <c r="AJ35" s="328" t="s">
        <v>37</v>
      </c>
      <c r="AK35" s="328" t="s">
        <v>38</v>
      </c>
      <c r="AL35" s="328" t="s">
        <v>39</v>
      </c>
      <c r="AM35" s="329" t="s">
        <v>97</v>
      </c>
      <c r="AN35" s="330" t="s">
        <v>23</v>
      </c>
      <c r="AO35" s="330" t="s">
        <v>30</v>
      </c>
      <c r="AP35" s="44"/>
      <c r="AQ35" s="326" t="s">
        <v>116</v>
      </c>
      <c r="AR35" s="326" t="s">
        <v>7</v>
      </c>
      <c r="AS35" s="327" t="s">
        <v>13</v>
      </c>
      <c r="AT35" s="327" t="s">
        <v>12</v>
      </c>
      <c r="AU35" s="327" t="s">
        <v>14</v>
      </c>
      <c r="AV35" s="327" t="s">
        <v>10</v>
      </c>
      <c r="AW35" s="327" t="s">
        <v>11</v>
      </c>
      <c r="AX35" s="327" t="s">
        <v>32</v>
      </c>
      <c r="AY35" s="327" t="s">
        <v>142</v>
      </c>
      <c r="AZ35" s="327" t="s">
        <v>144</v>
      </c>
      <c r="BA35" s="328" t="s">
        <v>37</v>
      </c>
      <c r="BB35" s="328" t="s">
        <v>38</v>
      </c>
      <c r="BC35" s="328" t="s">
        <v>39</v>
      </c>
      <c r="BD35" s="329" t="s">
        <v>97</v>
      </c>
      <c r="BE35" s="330" t="s">
        <v>23</v>
      </c>
      <c r="BF35" s="330" t="s">
        <v>30</v>
      </c>
      <c r="BH35" s="326" t="s">
        <v>116</v>
      </c>
      <c r="BI35" s="326" t="s">
        <v>7</v>
      </c>
      <c r="BJ35" s="327" t="s">
        <v>13</v>
      </c>
      <c r="BK35" s="327" t="s">
        <v>12</v>
      </c>
      <c r="BL35" s="327" t="s">
        <v>14</v>
      </c>
      <c r="BM35" s="327" t="s">
        <v>10</v>
      </c>
      <c r="BN35" s="327" t="s">
        <v>11</v>
      </c>
      <c r="BO35" s="327" t="s">
        <v>32</v>
      </c>
      <c r="BP35" s="327" t="s">
        <v>142</v>
      </c>
      <c r="BQ35" s="327" t="s">
        <v>144</v>
      </c>
      <c r="BR35" s="328" t="s">
        <v>37</v>
      </c>
      <c r="BS35" s="328" t="s">
        <v>38</v>
      </c>
      <c r="BT35" s="328" t="s">
        <v>39</v>
      </c>
      <c r="BU35" s="329" t="s">
        <v>97</v>
      </c>
      <c r="BV35" s="330" t="s">
        <v>23</v>
      </c>
      <c r="BW35" s="330" t="s">
        <v>30</v>
      </c>
      <c r="BY35" s="326" t="s">
        <v>116</v>
      </c>
      <c r="BZ35" s="326" t="s">
        <v>7</v>
      </c>
      <c r="CA35" s="327" t="s">
        <v>13</v>
      </c>
      <c r="CB35" s="327" t="s">
        <v>12</v>
      </c>
      <c r="CC35" s="327" t="s">
        <v>14</v>
      </c>
      <c r="CD35" s="327" t="s">
        <v>10</v>
      </c>
      <c r="CE35" s="327" t="s">
        <v>11</v>
      </c>
      <c r="CF35" s="327" t="s">
        <v>32</v>
      </c>
      <c r="CG35" s="327" t="s">
        <v>142</v>
      </c>
      <c r="CH35" s="327" t="s">
        <v>144</v>
      </c>
      <c r="CI35" s="328" t="s">
        <v>37</v>
      </c>
      <c r="CJ35" s="328" t="s">
        <v>38</v>
      </c>
      <c r="CK35" s="328" t="s">
        <v>39</v>
      </c>
      <c r="CL35" s="329" t="s">
        <v>97</v>
      </c>
      <c r="CM35" s="330" t="s">
        <v>23</v>
      </c>
      <c r="CN35" s="330" t="s">
        <v>30</v>
      </c>
      <c r="CP35" s="326" t="s">
        <v>116</v>
      </c>
      <c r="CQ35" s="326" t="s">
        <v>7</v>
      </c>
      <c r="CR35" s="327" t="s">
        <v>13</v>
      </c>
      <c r="CS35" s="327" t="s">
        <v>12</v>
      </c>
      <c r="CT35" s="327" t="s">
        <v>14</v>
      </c>
      <c r="CU35" s="327" t="s">
        <v>10</v>
      </c>
      <c r="CV35" s="327" t="s">
        <v>11</v>
      </c>
      <c r="CW35" s="327" t="s">
        <v>32</v>
      </c>
      <c r="CX35" s="327" t="s">
        <v>142</v>
      </c>
      <c r="CY35" s="327" t="s">
        <v>144</v>
      </c>
      <c r="CZ35" s="328" t="s">
        <v>37</v>
      </c>
      <c r="DA35" s="328" t="s">
        <v>38</v>
      </c>
      <c r="DB35" s="328" t="s">
        <v>39</v>
      </c>
      <c r="DC35" s="329" t="s">
        <v>97</v>
      </c>
      <c r="DD35" s="330" t="s">
        <v>23</v>
      </c>
      <c r="DE35" s="330" t="s">
        <v>30</v>
      </c>
      <c r="DG35" s="326" t="s">
        <v>116</v>
      </c>
      <c r="DH35" s="326" t="s">
        <v>7</v>
      </c>
      <c r="DI35" s="327" t="s">
        <v>13</v>
      </c>
      <c r="DJ35" s="327" t="s">
        <v>12</v>
      </c>
      <c r="DK35" s="327" t="s">
        <v>14</v>
      </c>
      <c r="DL35" s="327" t="s">
        <v>10</v>
      </c>
      <c r="DM35" s="327" t="s">
        <v>11</v>
      </c>
      <c r="DN35" s="327" t="s">
        <v>32</v>
      </c>
      <c r="DO35" s="327" t="s">
        <v>142</v>
      </c>
      <c r="DP35" s="327" t="s">
        <v>144</v>
      </c>
      <c r="DQ35" s="328" t="s">
        <v>37</v>
      </c>
      <c r="DR35" s="328" t="s">
        <v>38</v>
      </c>
      <c r="DS35" s="328" t="s">
        <v>39</v>
      </c>
      <c r="DT35" s="329" t="s">
        <v>97</v>
      </c>
      <c r="DU35" s="330" t="s">
        <v>23</v>
      </c>
      <c r="DV35" s="330" t="s">
        <v>30</v>
      </c>
      <c r="DX35" s="326" t="s">
        <v>116</v>
      </c>
      <c r="DY35" s="326" t="s">
        <v>7</v>
      </c>
      <c r="DZ35" s="327" t="s">
        <v>13</v>
      </c>
      <c r="EA35" s="327" t="s">
        <v>12</v>
      </c>
      <c r="EB35" s="327" t="s">
        <v>14</v>
      </c>
      <c r="EC35" s="327" t="s">
        <v>10</v>
      </c>
      <c r="ED35" s="327" t="s">
        <v>11</v>
      </c>
      <c r="EE35" s="327" t="s">
        <v>32</v>
      </c>
      <c r="EF35" s="327" t="s">
        <v>142</v>
      </c>
      <c r="EG35" s="327" t="s">
        <v>144</v>
      </c>
      <c r="EH35" s="328" t="s">
        <v>37</v>
      </c>
      <c r="EI35" s="328" t="s">
        <v>38</v>
      </c>
      <c r="EJ35" s="328" t="s">
        <v>39</v>
      </c>
      <c r="EK35" s="329" t="s">
        <v>97</v>
      </c>
      <c r="EL35" s="330" t="s">
        <v>23</v>
      </c>
      <c r="EM35" s="330" t="s">
        <v>30</v>
      </c>
      <c r="EO35" s="326" t="s">
        <v>116</v>
      </c>
      <c r="EP35" s="326" t="s">
        <v>7</v>
      </c>
      <c r="EQ35" s="327" t="s">
        <v>13</v>
      </c>
      <c r="ER35" s="327" t="s">
        <v>12</v>
      </c>
      <c r="ES35" s="327" t="s">
        <v>14</v>
      </c>
      <c r="ET35" s="327" t="s">
        <v>10</v>
      </c>
      <c r="EU35" s="327" t="s">
        <v>11</v>
      </c>
      <c r="EV35" s="327" t="s">
        <v>32</v>
      </c>
      <c r="EW35" s="327" t="s">
        <v>142</v>
      </c>
      <c r="EX35" s="327" t="s">
        <v>144</v>
      </c>
      <c r="EY35" s="328" t="s">
        <v>37</v>
      </c>
      <c r="EZ35" s="328" t="s">
        <v>38</v>
      </c>
      <c r="FA35" s="328" t="s">
        <v>39</v>
      </c>
      <c r="FB35" s="329" t="s">
        <v>97</v>
      </c>
      <c r="FC35" s="330" t="s">
        <v>23</v>
      </c>
      <c r="FD35" s="330" t="s">
        <v>30</v>
      </c>
      <c r="FF35" s="326" t="s">
        <v>116</v>
      </c>
      <c r="FG35" s="326" t="s">
        <v>7</v>
      </c>
      <c r="FH35" s="327" t="s">
        <v>13</v>
      </c>
      <c r="FI35" s="327" t="s">
        <v>12</v>
      </c>
      <c r="FJ35" s="327" t="s">
        <v>14</v>
      </c>
      <c r="FK35" s="327" t="s">
        <v>10</v>
      </c>
      <c r="FL35" s="327" t="s">
        <v>11</v>
      </c>
      <c r="FM35" s="327" t="s">
        <v>32</v>
      </c>
      <c r="FN35" s="327" t="s">
        <v>142</v>
      </c>
      <c r="FO35" s="327" t="s">
        <v>144</v>
      </c>
      <c r="FP35" s="328" t="s">
        <v>37</v>
      </c>
      <c r="FQ35" s="328" t="s">
        <v>38</v>
      </c>
      <c r="FR35" s="328" t="s">
        <v>39</v>
      </c>
      <c r="FS35" s="329" t="s">
        <v>97</v>
      </c>
      <c r="FT35" s="330" t="s">
        <v>23</v>
      </c>
      <c r="FU35" s="330" t="s">
        <v>30</v>
      </c>
      <c r="FW35" s="326" t="s">
        <v>116</v>
      </c>
      <c r="FX35" s="326" t="s">
        <v>7</v>
      </c>
      <c r="FY35" s="327" t="s">
        <v>13</v>
      </c>
      <c r="FZ35" s="327" t="s">
        <v>12</v>
      </c>
      <c r="GA35" s="327" t="s">
        <v>14</v>
      </c>
      <c r="GB35" s="327" t="s">
        <v>10</v>
      </c>
      <c r="GC35" s="327" t="s">
        <v>11</v>
      </c>
      <c r="GD35" s="327" t="s">
        <v>32</v>
      </c>
      <c r="GE35" s="327" t="s">
        <v>142</v>
      </c>
      <c r="GF35" s="327" t="s">
        <v>144</v>
      </c>
      <c r="GG35" s="328" t="s">
        <v>37</v>
      </c>
      <c r="GH35" s="328" t="s">
        <v>38</v>
      </c>
      <c r="GI35" s="328" t="s">
        <v>39</v>
      </c>
      <c r="GJ35" s="329" t="s">
        <v>97</v>
      </c>
      <c r="GK35" s="330" t="s">
        <v>23</v>
      </c>
      <c r="GL35" s="330" t="s">
        <v>30</v>
      </c>
      <c r="GN35" s="326" t="s">
        <v>116</v>
      </c>
      <c r="GO35" s="326" t="s">
        <v>7</v>
      </c>
      <c r="GP35" s="327" t="s">
        <v>13</v>
      </c>
      <c r="GQ35" s="327" t="s">
        <v>12</v>
      </c>
      <c r="GR35" s="327" t="s">
        <v>14</v>
      </c>
      <c r="GS35" s="327" t="s">
        <v>10</v>
      </c>
      <c r="GT35" s="327" t="s">
        <v>11</v>
      </c>
      <c r="GU35" s="327" t="s">
        <v>32</v>
      </c>
      <c r="GV35" s="327" t="s">
        <v>142</v>
      </c>
      <c r="GW35" s="327" t="s">
        <v>144</v>
      </c>
      <c r="GX35" s="328" t="s">
        <v>37</v>
      </c>
      <c r="GY35" s="328" t="s">
        <v>38</v>
      </c>
      <c r="GZ35" s="328" t="s">
        <v>39</v>
      </c>
      <c r="HA35" s="329" t="s">
        <v>97</v>
      </c>
      <c r="HB35" s="330" t="s">
        <v>23</v>
      </c>
      <c r="HC35" s="330" t="s">
        <v>30</v>
      </c>
      <c r="HE35" s="326" t="s">
        <v>116</v>
      </c>
      <c r="HF35" s="326" t="s">
        <v>7</v>
      </c>
      <c r="HG35" s="327" t="s">
        <v>13</v>
      </c>
      <c r="HH35" s="327" t="s">
        <v>12</v>
      </c>
      <c r="HI35" s="327" t="s">
        <v>14</v>
      </c>
      <c r="HJ35" s="327" t="s">
        <v>10</v>
      </c>
      <c r="HK35" s="327" t="s">
        <v>11</v>
      </c>
      <c r="HL35" s="327" t="s">
        <v>32</v>
      </c>
      <c r="HM35" s="327" t="s">
        <v>142</v>
      </c>
      <c r="HN35" s="327" t="s">
        <v>144</v>
      </c>
      <c r="HO35" s="328" t="s">
        <v>37</v>
      </c>
      <c r="HP35" s="328" t="s">
        <v>38</v>
      </c>
      <c r="HQ35" s="328" t="s">
        <v>39</v>
      </c>
      <c r="HR35" s="329" t="s">
        <v>97</v>
      </c>
      <c r="HS35" s="330" t="s">
        <v>23</v>
      </c>
      <c r="HT35" s="330" t="s">
        <v>30</v>
      </c>
      <c r="HV35" s="326" t="s">
        <v>116</v>
      </c>
      <c r="HW35" s="326" t="s">
        <v>7</v>
      </c>
      <c r="HX35" s="327" t="s">
        <v>13</v>
      </c>
      <c r="HY35" s="327" t="s">
        <v>12</v>
      </c>
      <c r="HZ35" s="327" t="s">
        <v>14</v>
      </c>
      <c r="IA35" s="327" t="s">
        <v>10</v>
      </c>
      <c r="IB35" s="327" t="s">
        <v>11</v>
      </c>
      <c r="IC35" s="327" t="s">
        <v>32</v>
      </c>
      <c r="ID35" s="327" t="s">
        <v>142</v>
      </c>
      <c r="IE35" s="327" t="s">
        <v>144</v>
      </c>
      <c r="IF35" s="328" t="s">
        <v>37</v>
      </c>
      <c r="IG35" s="328" t="s">
        <v>38</v>
      </c>
      <c r="IH35" s="328" t="s">
        <v>39</v>
      </c>
      <c r="II35" s="329" t="s">
        <v>97</v>
      </c>
      <c r="IJ35" s="330" t="s">
        <v>23</v>
      </c>
      <c r="IK35" s="330" t="s">
        <v>30</v>
      </c>
      <c r="IM35" s="326" t="s">
        <v>116</v>
      </c>
      <c r="IN35" s="326" t="s">
        <v>7</v>
      </c>
      <c r="IO35" s="327" t="s">
        <v>13</v>
      </c>
      <c r="IP35" s="327" t="s">
        <v>12</v>
      </c>
      <c r="IQ35" s="327" t="s">
        <v>14</v>
      </c>
      <c r="IR35" s="327" t="s">
        <v>10</v>
      </c>
      <c r="IS35" s="327" t="s">
        <v>11</v>
      </c>
      <c r="IT35" s="327" t="s">
        <v>32</v>
      </c>
      <c r="IU35" s="327" t="s">
        <v>142</v>
      </c>
      <c r="IV35" s="327" t="s">
        <v>144</v>
      </c>
      <c r="IW35" s="328" t="s">
        <v>37</v>
      </c>
      <c r="IX35" s="328" t="s">
        <v>38</v>
      </c>
      <c r="IY35" s="328" t="s">
        <v>39</v>
      </c>
      <c r="IZ35" s="329" t="s">
        <v>97</v>
      </c>
      <c r="JA35" s="330" t="s">
        <v>23</v>
      </c>
      <c r="JB35" s="330" t="s">
        <v>30</v>
      </c>
      <c r="JD35" s="326" t="s">
        <v>116</v>
      </c>
      <c r="JE35" s="326" t="s">
        <v>7</v>
      </c>
      <c r="JF35" s="327" t="s">
        <v>13</v>
      </c>
      <c r="JG35" s="327" t="s">
        <v>12</v>
      </c>
      <c r="JH35" s="327" t="s">
        <v>14</v>
      </c>
      <c r="JI35" s="327" t="s">
        <v>10</v>
      </c>
      <c r="JJ35" s="327" t="s">
        <v>11</v>
      </c>
      <c r="JK35" s="327" t="s">
        <v>32</v>
      </c>
      <c r="JL35" s="327" t="s">
        <v>142</v>
      </c>
      <c r="JM35" s="327" t="s">
        <v>144</v>
      </c>
      <c r="JN35" s="328" t="s">
        <v>37</v>
      </c>
      <c r="JO35" s="328" t="s">
        <v>38</v>
      </c>
      <c r="JP35" s="328" t="s">
        <v>39</v>
      </c>
      <c r="JQ35" s="329" t="s">
        <v>97</v>
      </c>
      <c r="JR35" s="330" t="s">
        <v>23</v>
      </c>
      <c r="JS35" s="330" t="s">
        <v>30</v>
      </c>
      <c r="JU35" s="326" t="s">
        <v>116</v>
      </c>
      <c r="JV35" s="326" t="s">
        <v>7</v>
      </c>
      <c r="JW35" s="327" t="s">
        <v>13</v>
      </c>
      <c r="JX35" s="327" t="s">
        <v>12</v>
      </c>
      <c r="JY35" s="327" t="s">
        <v>14</v>
      </c>
      <c r="JZ35" s="327" t="s">
        <v>10</v>
      </c>
      <c r="KA35" s="327" t="s">
        <v>11</v>
      </c>
      <c r="KB35" s="327" t="s">
        <v>32</v>
      </c>
      <c r="KC35" s="327" t="s">
        <v>142</v>
      </c>
      <c r="KD35" s="327" t="s">
        <v>144</v>
      </c>
      <c r="KE35" s="328" t="s">
        <v>37</v>
      </c>
      <c r="KF35" s="328" t="s">
        <v>38</v>
      </c>
      <c r="KG35" s="328" t="s">
        <v>39</v>
      </c>
      <c r="KH35" s="329" t="s">
        <v>97</v>
      </c>
      <c r="KI35" s="330" t="s">
        <v>23</v>
      </c>
      <c r="KJ35" s="330" t="s">
        <v>30</v>
      </c>
      <c r="KL35" s="326" t="s">
        <v>116</v>
      </c>
      <c r="KM35" s="326" t="s">
        <v>7</v>
      </c>
      <c r="KN35" s="327" t="s">
        <v>13</v>
      </c>
      <c r="KO35" s="327" t="s">
        <v>12</v>
      </c>
      <c r="KP35" s="327" t="s">
        <v>14</v>
      </c>
      <c r="KQ35" s="327" t="s">
        <v>10</v>
      </c>
      <c r="KR35" s="327" t="s">
        <v>11</v>
      </c>
      <c r="KS35" s="327" t="s">
        <v>32</v>
      </c>
      <c r="KT35" s="327" t="s">
        <v>142</v>
      </c>
      <c r="KU35" s="327" t="s">
        <v>144</v>
      </c>
      <c r="KV35" s="328" t="s">
        <v>37</v>
      </c>
      <c r="KW35" s="328" t="s">
        <v>38</v>
      </c>
      <c r="KX35" s="328" t="s">
        <v>39</v>
      </c>
      <c r="KY35" s="329" t="s">
        <v>97</v>
      </c>
      <c r="KZ35" s="330" t="s">
        <v>23</v>
      </c>
      <c r="LA35" s="330" t="s">
        <v>30</v>
      </c>
      <c r="LC35" s="326" t="s">
        <v>116</v>
      </c>
      <c r="LD35" s="326" t="s">
        <v>7</v>
      </c>
      <c r="LE35" s="327" t="s">
        <v>13</v>
      </c>
      <c r="LF35" s="327" t="s">
        <v>12</v>
      </c>
      <c r="LG35" s="327" t="s">
        <v>14</v>
      </c>
      <c r="LH35" s="327" t="s">
        <v>10</v>
      </c>
      <c r="LI35" s="327" t="s">
        <v>11</v>
      </c>
      <c r="LJ35" s="327" t="s">
        <v>32</v>
      </c>
      <c r="LK35" s="327" t="s">
        <v>142</v>
      </c>
      <c r="LL35" s="327" t="s">
        <v>144</v>
      </c>
      <c r="LM35" s="328" t="s">
        <v>37</v>
      </c>
      <c r="LN35" s="328" t="s">
        <v>38</v>
      </c>
      <c r="LO35" s="328" t="s">
        <v>39</v>
      </c>
      <c r="LP35" s="329" t="s">
        <v>97</v>
      </c>
      <c r="LQ35" s="330" t="s">
        <v>23</v>
      </c>
      <c r="LR35" s="330" t="s">
        <v>30</v>
      </c>
      <c r="LT35" s="326" t="s">
        <v>116</v>
      </c>
      <c r="LU35" s="326" t="s">
        <v>7</v>
      </c>
      <c r="LV35" s="327" t="s">
        <v>13</v>
      </c>
      <c r="LW35" s="327" t="s">
        <v>12</v>
      </c>
      <c r="LX35" s="327" t="s">
        <v>14</v>
      </c>
      <c r="LY35" s="327" t="s">
        <v>10</v>
      </c>
      <c r="LZ35" s="327" t="s">
        <v>11</v>
      </c>
      <c r="MA35" s="327" t="s">
        <v>32</v>
      </c>
      <c r="MB35" s="327" t="s">
        <v>142</v>
      </c>
      <c r="MC35" s="327" t="s">
        <v>144</v>
      </c>
      <c r="MD35" s="328" t="s">
        <v>37</v>
      </c>
      <c r="ME35" s="328" t="s">
        <v>38</v>
      </c>
      <c r="MF35" s="328" t="s">
        <v>39</v>
      </c>
      <c r="MG35" s="329" t="s">
        <v>97</v>
      </c>
      <c r="MH35" s="330" t="s">
        <v>23</v>
      </c>
      <c r="MI35" s="330" t="s">
        <v>30</v>
      </c>
    </row>
    <row r="36" spans="1:347" ht="14.1" customHeight="1" outlineLevel="1" x14ac:dyDescent="0.15">
      <c r="A36" s="15" t="s">
        <v>22</v>
      </c>
      <c r="B36" s="244">
        <v>0</v>
      </c>
      <c r="C36" s="95">
        <v>48</v>
      </c>
      <c r="D36" s="245">
        <v>0</v>
      </c>
      <c r="E36" s="23">
        <f>D36/C36</f>
        <v>0</v>
      </c>
      <c r="F36" s="14" t="s">
        <v>4</v>
      </c>
      <c r="G36" s="14" t="s">
        <v>4</v>
      </c>
      <c r="H36" s="14"/>
      <c r="I36" s="14"/>
      <c r="J36" s="58" t="s">
        <v>4</v>
      </c>
      <c r="K36" s="14"/>
      <c r="L36" s="17"/>
      <c r="M36" s="17"/>
      <c r="N36" s="17"/>
      <c r="O36" s="17"/>
      <c r="P36" s="34"/>
      <c r="Q36" s="16"/>
      <c r="R36" s="16"/>
      <c r="S36" s="17"/>
      <c r="T36" s="34"/>
      <c r="U36" s="34"/>
      <c r="V36" s="34"/>
      <c r="W36" s="34"/>
      <c r="X36" s="34"/>
      <c r="Y36" s="44"/>
      <c r="Z36" s="272"/>
      <c r="AA36" s="282" t="s">
        <v>4</v>
      </c>
      <c r="AB36" s="272"/>
      <c r="AC36" s="273"/>
      <c r="AD36" s="273"/>
      <c r="AE36" s="273"/>
      <c r="AF36" s="273"/>
      <c r="AG36" s="271"/>
      <c r="AH36" s="262"/>
      <c r="AI36" s="262"/>
      <c r="AJ36" s="273"/>
      <c r="AK36" s="271"/>
      <c r="AL36" s="271"/>
      <c r="AM36" s="271"/>
      <c r="AN36" s="271"/>
      <c r="AO36" s="271"/>
      <c r="AP36" s="44"/>
      <c r="AQ36" s="272"/>
      <c r="AR36" s="282" t="s">
        <v>4</v>
      </c>
      <c r="AS36" s="272"/>
      <c r="AT36" s="273"/>
      <c r="AU36" s="273"/>
      <c r="AV36" s="273"/>
      <c r="AW36" s="273"/>
      <c r="AX36" s="271"/>
      <c r="AY36" s="262"/>
      <c r="AZ36" s="262"/>
      <c r="BA36" s="273"/>
      <c r="BB36" s="271"/>
      <c r="BC36" s="271"/>
      <c r="BD36" s="271"/>
      <c r="BE36" s="271"/>
      <c r="BF36" s="271"/>
      <c r="BH36" s="272"/>
      <c r="BI36" s="282" t="s">
        <v>4</v>
      </c>
      <c r="BJ36" s="272"/>
      <c r="BK36" s="273"/>
      <c r="BL36" s="273"/>
      <c r="BM36" s="273"/>
      <c r="BN36" s="273"/>
      <c r="BO36" s="271"/>
      <c r="BP36" s="262"/>
      <c r="BQ36" s="262"/>
      <c r="BR36" s="273"/>
      <c r="BS36" s="271"/>
      <c r="BT36" s="271"/>
      <c r="BU36" s="271"/>
      <c r="BV36" s="271"/>
      <c r="BW36" s="271"/>
      <c r="BY36" s="272"/>
      <c r="BZ36" s="282" t="s">
        <v>4</v>
      </c>
      <c r="CA36" s="272"/>
      <c r="CB36" s="273"/>
      <c r="CC36" s="273"/>
      <c r="CD36" s="273"/>
      <c r="CE36" s="273"/>
      <c r="CF36" s="271"/>
      <c r="CG36" s="262"/>
      <c r="CH36" s="262"/>
      <c r="CI36" s="273"/>
      <c r="CJ36" s="271"/>
      <c r="CK36" s="271"/>
      <c r="CL36" s="271"/>
      <c r="CM36" s="271"/>
      <c r="CN36" s="271"/>
      <c r="CP36" s="272"/>
      <c r="CQ36" s="282" t="s">
        <v>4</v>
      </c>
      <c r="CR36" s="272"/>
      <c r="CS36" s="273"/>
      <c r="CT36" s="273"/>
      <c r="CU36" s="273"/>
      <c r="CV36" s="273"/>
      <c r="CW36" s="271"/>
      <c r="CX36" s="262"/>
      <c r="CY36" s="262"/>
      <c r="CZ36" s="273"/>
      <c r="DA36" s="271"/>
      <c r="DB36" s="271"/>
      <c r="DC36" s="271"/>
      <c r="DD36" s="271"/>
      <c r="DE36" s="271"/>
      <c r="DG36" s="272"/>
      <c r="DH36" s="282" t="s">
        <v>4</v>
      </c>
      <c r="DI36" s="272"/>
      <c r="DJ36" s="273"/>
      <c r="DK36" s="273"/>
      <c r="DL36" s="273"/>
      <c r="DM36" s="273"/>
      <c r="DN36" s="271"/>
      <c r="DO36" s="262"/>
      <c r="DP36" s="262"/>
      <c r="DQ36" s="273"/>
      <c r="DR36" s="271"/>
      <c r="DS36" s="271"/>
      <c r="DT36" s="271"/>
      <c r="DU36" s="271"/>
      <c r="DV36" s="271"/>
      <c r="DX36" s="272"/>
      <c r="DY36" s="282" t="s">
        <v>4</v>
      </c>
      <c r="DZ36" s="272"/>
      <c r="EA36" s="273"/>
      <c r="EB36" s="273"/>
      <c r="EC36" s="273"/>
      <c r="ED36" s="273"/>
      <c r="EE36" s="271"/>
      <c r="EF36" s="262"/>
      <c r="EG36" s="262"/>
      <c r="EH36" s="273"/>
      <c r="EI36" s="271"/>
      <c r="EJ36" s="271"/>
      <c r="EK36" s="271"/>
      <c r="EL36" s="271"/>
      <c r="EM36" s="271"/>
      <c r="EO36" s="272"/>
      <c r="EP36" s="282" t="s">
        <v>4</v>
      </c>
      <c r="EQ36" s="272"/>
      <c r="ER36" s="273"/>
      <c r="ES36" s="273"/>
      <c r="ET36" s="273"/>
      <c r="EU36" s="273"/>
      <c r="EV36" s="271"/>
      <c r="EW36" s="262"/>
      <c r="EX36" s="262"/>
      <c r="EY36" s="273"/>
      <c r="EZ36" s="271"/>
      <c r="FA36" s="271"/>
      <c r="FB36" s="271"/>
      <c r="FC36" s="271"/>
      <c r="FD36" s="271"/>
      <c r="FF36" s="272"/>
      <c r="FG36" s="282" t="s">
        <v>4</v>
      </c>
      <c r="FH36" s="272"/>
      <c r="FI36" s="273"/>
      <c r="FJ36" s="273"/>
      <c r="FK36" s="273"/>
      <c r="FL36" s="273"/>
      <c r="FM36" s="271"/>
      <c r="FN36" s="262"/>
      <c r="FO36" s="262"/>
      <c r="FP36" s="273"/>
      <c r="FQ36" s="271"/>
      <c r="FR36" s="271"/>
      <c r="FS36" s="271"/>
      <c r="FT36" s="271"/>
      <c r="FU36" s="271"/>
      <c r="FW36" s="272"/>
      <c r="FX36" s="282" t="s">
        <v>4</v>
      </c>
      <c r="FY36" s="272"/>
      <c r="FZ36" s="273"/>
      <c r="GA36" s="273"/>
      <c r="GB36" s="273"/>
      <c r="GC36" s="273"/>
      <c r="GD36" s="271"/>
      <c r="GE36" s="262"/>
      <c r="GF36" s="262"/>
      <c r="GG36" s="273"/>
      <c r="GH36" s="271"/>
      <c r="GI36" s="271"/>
      <c r="GJ36" s="271"/>
      <c r="GK36" s="271"/>
      <c r="GL36" s="271"/>
      <c r="GN36" s="272"/>
      <c r="GO36" s="282" t="s">
        <v>4</v>
      </c>
      <c r="GP36" s="272"/>
      <c r="GQ36" s="273"/>
      <c r="GR36" s="273"/>
      <c r="GS36" s="273"/>
      <c r="GT36" s="273"/>
      <c r="GU36" s="271"/>
      <c r="GV36" s="262"/>
      <c r="GW36" s="262"/>
      <c r="GX36" s="273"/>
      <c r="GY36" s="271"/>
      <c r="GZ36" s="271"/>
      <c r="HA36" s="271"/>
      <c r="HB36" s="271"/>
      <c r="HC36" s="271"/>
      <c r="HE36" s="272"/>
      <c r="HF36" s="282" t="s">
        <v>4</v>
      </c>
      <c r="HG36" s="272"/>
      <c r="HH36" s="273"/>
      <c r="HI36" s="273"/>
      <c r="HJ36" s="273"/>
      <c r="HK36" s="273"/>
      <c r="HL36" s="271"/>
      <c r="HM36" s="262"/>
      <c r="HN36" s="262"/>
      <c r="HO36" s="273"/>
      <c r="HP36" s="271"/>
      <c r="HQ36" s="271"/>
      <c r="HR36" s="271"/>
      <c r="HS36" s="271"/>
      <c r="HT36" s="271"/>
      <c r="HV36" s="272"/>
      <c r="HW36" s="282" t="s">
        <v>4</v>
      </c>
      <c r="HX36" s="272"/>
      <c r="HY36" s="273"/>
      <c r="HZ36" s="273"/>
      <c r="IA36" s="273"/>
      <c r="IB36" s="273"/>
      <c r="IC36" s="271"/>
      <c r="ID36" s="262"/>
      <c r="IE36" s="262"/>
      <c r="IF36" s="273"/>
      <c r="IG36" s="271"/>
      <c r="IH36" s="271"/>
      <c r="II36" s="271"/>
      <c r="IJ36" s="271"/>
      <c r="IK36" s="271"/>
      <c r="IM36" s="272"/>
      <c r="IN36" s="282" t="s">
        <v>4</v>
      </c>
      <c r="IO36" s="272"/>
      <c r="IP36" s="273"/>
      <c r="IQ36" s="273"/>
      <c r="IR36" s="273"/>
      <c r="IS36" s="273"/>
      <c r="IT36" s="271"/>
      <c r="IU36" s="262"/>
      <c r="IV36" s="262"/>
      <c r="IW36" s="273"/>
      <c r="IX36" s="271"/>
      <c r="IY36" s="271"/>
      <c r="IZ36" s="271"/>
      <c r="JA36" s="271"/>
      <c r="JB36" s="271"/>
      <c r="JD36" s="272"/>
      <c r="JE36" s="282" t="s">
        <v>4</v>
      </c>
      <c r="JF36" s="272"/>
      <c r="JG36" s="273"/>
      <c r="JH36" s="273"/>
      <c r="JI36" s="273"/>
      <c r="JJ36" s="273"/>
      <c r="JK36" s="271"/>
      <c r="JL36" s="262"/>
      <c r="JM36" s="262"/>
      <c r="JN36" s="273"/>
      <c r="JO36" s="271"/>
      <c r="JP36" s="271"/>
      <c r="JQ36" s="271"/>
      <c r="JR36" s="271"/>
      <c r="JS36" s="271"/>
      <c r="JU36" s="272"/>
      <c r="JV36" s="282" t="s">
        <v>4</v>
      </c>
      <c r="JW36" s="272"/>
      <c r="JX36" s="273"/>
      <c r="JY36" s="273"/>
      <c r="JZ36" s="273"/>
      <c r="KA36" s="273"/>
      <c r="KB36" s="271"/>
      <c r="KC36" s="262"/>
      <c r="KD36" s="262"/>
      <c r="KE36" s="273"/>
      <c r="KF36" s="271"/>
      <c r="KG36" s="271"/>
      <c r="KH36" s="271"/>
      <c r="KI36" s="271"/>
      <c r="KJ36" s="271"/>
      <c r="KL36" s="272"/>
      <c r="KM36" s="282" t="s">
        <v>4</v>
      </c>
      <c r="KN36" s="272"/>
      <c r="KO36" s="273"/>
      <c r="KP36" s="273"/>
      <c r="KQ36" s="273"/>
      <c r="KR36" s="273"/>
      <c r="KS36" s="271"/>
      <c r="KT36" s="262"/>
      <c r="KU36" s="262"/>
      <c r="KV36" s="273"/>
      <c r="KW36" s="271"/>
      <c r="KX36" s="271"/>
      <c r="KY36" s="271"/>
      <c r="KZ36" s="271"/>
      <c r="LA36" s="271"/>
      <c r="LC36" s="272"/>
      <c r="LD36" s="282" t="s">
        <v>4</v>
      </c>
      <c r="LE36" s="272"/>
      <c r="LF36" s="273"/>
      <c r="LG36" s="273"/>
      <c r="LH36" s="273"/>
      <c r="LI36" s="273"/>
      <c r="LJ36" s="271"/>
      <c r="LK36" s="262"/>
      <c r="LL36" s="262"/>
      <c r="LM36" s="273"/>
      <c r="LN36" s="271"/>
      <c r="LO36" s="271"/>
      <c r="LP36" s="271"/>
      <c r="LQ36" s="271"/>
      <c r="LR36" s="271"/>
      <c r="LT36" s="272"/>
      <c r="LU36" s="282" t="s">
        <v>4</v>
      </c>
      <c r="LV36" s="272"/>
      <c r="LW36" s="273"/>
      <c r="LX36" s="273"/>
      <c r="LY36" s="273"/>
      <c r="LZ36" s="273"/>
      <c r="MA36" s="271"/>
      <c r="MB36" s="262"/>
      <c r="MC36" s="262"/>
      <c r="MD36" s="273"/>
      <c r="ME36" s="271"/>
      <c r="MF36" s="271"/>
      <c r="MG36" s="271"/>
      <c r="MH36" s="271"/>
      <c r="MI36" s="271"/>
    </row>
    <row r="37" spans="1:347" ht="14.1" customHeight="1" outlineLevel="1" x14ac:dyDescent="0.2">
      <c r="A37" s="14">
        <v>1</v>
      </c>
      <c r="B37" s="246">
        <v>5.0999999999999996</v>
      </c>
      <c r="C37" s="96">
        <v>49</v>
      </c>
      <c r="D37" s="247">
        <v>16</v>
      </c>
      <c r="E37" s="17">
        <f t="shared" ref="E37:E46" si="340">IFERROR(D37/C37,"")</f>
        <v>0.32653061224489793</v>
      </c>
      <c r="F37" s="34">
        <f>IFERROR((E37-E36)/(1-E36),"")</f>
        <v>0.32653061224489793</v>
      </c>
      <c r="G37" s="17">
        <f t="shared" ref="G37:G46" si="341">IFERROR(_xlfn.NORM.S.INV(F37),"")</f>
        <v>-0.44951356545669074</v>
      </c>
      <c r="H37" s="17"/>
      <c r="I37" s="34"/>
      <c r="J37" s="18">
        <f>IFERROR(LOG10($B37),"")</f>
        <v>0.70757017609793638</v>
      </c>
      <c r="K37" s="17">
        <f>IFERROR(C51+B51*J37,"")</f>
        <v>-0.72445454708807389</v>
      </c>
      <c r="L37" s="37">
        <f>IFERROR(_xlfn.NORM.S.DIST(K37,TRUE)*(1-$E$36)+$E$36,"")</f>
        <v>0.23439336114669973</v>
      </c>
      <c r="M37" s="37">
        <f t="shared" ref="M37:M46" si="342">IFERROR(1/SQRT(2*PI())*EXP(-0.5*(K37)^2),"")</f>
        <v>0.30686243428772297</v>
      </c>
      <c r="N37" s="37">
        <f>IFERROR(K37-L37/M37+$F37/M37,"")</f>
        <v>-0.42419866431094744</v>
      </c>
      <c r="O37" s="37">
        <f>IFERROR(M37^2/((1-L37)*(L37+$E$36/(1-$E$36))),"")</f>
        <v>0.52473067641151172</v>
      </c>
      <c r="P37" s="17">
        <f>IFERROR($C37*O37,"")</f>
        <v>25.711803144164076</v>
      </c>
      <c r="Q37" s="17">
        <f t="shared" ref="Q37:Q46" si="343">IFERROR(P37*J37,"")</f>
        <v>18.19290507851165</v>
      </c>
      <c r="R37" s="17">
        <f>IFERROR(P37*N37,"")</f>
        <v>-10.906912550780421</v>
      </c>
      <c r="S37" s="34">
        <f t="shared" ref="S37:S46" si="344">IFERROR(P37*(J37-J$48)^2,"")</f>
        <v>5.6108694265926164</v>
      </c>
      <c r="T37" s="34">
        <f>IFERROR(P37*(N37-N48)^2,"")</f>
        <v>20.579432296714828</v>
      </c>
      <c r="U37" s="34">
        <f t="shared" ref="U37:U46" si="345">IFERROR(P37*(J37-J$48)*(N37-N$48),"")</f>
        <v>10.745627366062434</v>
      </c>
      <c r="V37" s="34">
        <f>IFERROR($C37*($F37-L37)^2/(L37*(1-L37)),"")</f>
        <v>2.3180114910367511</v>
      </c>
      <c r="W37" s="39">
        <f>IFERROR($D37-$C37*L37,"")</f>
        <v>4.5147253038117139</v>
      </c>
      <c r="X37" s="34">
        <f>IFERROR(W37/SQRT($C37*L37*(1-L37)),"")</f>
        <v>1.5225017211933631</v>
      </c>
      <c r="Y37" s="44"/>
      <c r="Z37" s="271"/>
      <c r="AA37" s="263">
        <f>IFERROR(LOG10($B37),"")</f>
        <v>0.70757017609793638</v>
      </c>
      <c r="AB37" s="273">
        <f>IFERROR(J51+I51*AA37,"")</f>
        <v>-0.76046713228804097</v>
      </c>
      <c r="AC37" s="264">
        <f>IFERROR(_xlfn.NORM.S.DIST(AB37,TRUE)*(1-$E$36)+$E$36,"")</f>
        <v>0.22348770427173312</v>
      </c>
      <c r="AD37" s="264">
        <f t="shared" ref="AD37:AD46" si="346">IFERROR(1/SQRT(2*PI())*EXP(-0.5*(AB37)^2),"")</f>
        <v>0.2987662861687545</v>
      </c>
      <c r="AE37" s="264">
        <f>IFERROR(AB37-AC37/AD37+$F37/AD37,"")</f>
        <v>-0.41557243451426906</v>
      </c>
      <c r="AF37" s="264">
        <f>IFERROR(AD37^2/((1-AC37)*(AC37+$E$36/(1-$E$36))),"")</f>
        <v>0.5143529154995603</v>
      </c>
      <c r="AG37" s="273">
        <f>IFERROR($C37*AF37,"")</f>
        <v>25.203292859478456</v>
      </c>
      <c r="AH37" s="273">
        <f t="shared" ref="AH37:AH46" si="347">IFERROR(AG37*AA37,"")</f>
        <v>17.833098366829034</v>
      </c>
      <c r="AI37" s="273">
        <f>IFERROR(AG37*AE37,"")</f>
        <v>-10.473793771389555</v>
      </c>
      <c r="AJ37" s="271">
        <f t="shared" ref="AJ37:AJ46" si="348">IFERROR(AG37*(AA37-AA$48)^2,"")</f>
        <v>5.5979633112710436</v>
      </c>
      <c r="AK37" s="271">
        <f>IFERROR(AG37*(AE37-AE48)^2,"")</f>
        <v>20.297635625888958</v>
      </c>
      <c r="AL37" s="271">
        <f t="shared" ref="AL37:AL46" si="349">IFERROR(AG37*(AA37-AA$48)*(AE37-AE$48),"")</f>
        <v>10.659522481765984</v>
      </c>
      <c r="AM37" s="271">
        <f>IFERROR($C37*($F37-AC37)^2/(AC37*(1-AC37)),"")</f>
        <v>2.9979909777036147</v>
      </c>
      <c r="AN37" s="289">
        <f>IFERROR($D37-$C37*AC37,"")</f>
        <v>5.0491024906850779</v>
      </c>
      <c r="AO37" s="271">
        <f>IFERROR(AN37/SQRT($C37*AC37*(1-AC37)),"")</f>
        <v>1.7314707556593663</v>
      </c>
      <c r="AP37" s="44"/>
      <c r="AQ37" s="271"/>
      <c r="AR37" s="263">
        <f>IFERROR(LOG10($B37),"")</f>
        <v>0.70757017609793638</v>
      </c>
      <c r="AS37" s="273">
        <f>IFERROR(AA51+Z51*AR37,"")</f>
        <v>-0.75898022057219139</v>
      </c>
      <c r="AT37" s="264">
        <f>IFERROR(_xlfn.NORM.S.DIST(AS37,TRUE)*(1-$E$36)+$E$36,"")</f>
        <v>0.22393219445491602</v>
      </c>
      <c r="AU37" s="264">
        <f t="shared" ref="AU37:AU46" si="350">IFERROR(1/SQRT(2*PI())*EXP(-0.5*(AS37)^2),"")</f>
        <v>0.29910397582264259</v>
      </c>
      <c r="AV37" s="264">
        <f>IFERROR(AS37-AT37/AU37+$F37/AU37,"")</f>
        <v>-0.41596098283788963</v>
      </c>
      <c r="AW37" s="264">
        <f>IFERROR(AU37^2/((1-AT37)*(AT37+$E$36/(1-$E$36))),"")</f>
        <v>0.51478770787832762</v>
      </c>
      <c r="AX37" s="273">
        <f>IFERROR($C37*AW37,"")</f>
        <v>25.224597686038052</v>
      </c>
      <c r="AY37" s="273">
        <f t="shared" ref="AY37:AY46" si="351">IFERROR(AX37*AR37,"")</f>
        <v>17.848173026709542</v>
      </c>
      <c r="AZ37" s="273">
        <f>IFERROR(AX37*AV37,"")</f>
        <v>-10.492448445174745</v>
      </c>
      <c r="BA37" s="271">
        <f t="shared" ref="BA37:BA46" si="352">IFERROR(AX37*(AR37-AR$48)^2,"")</f>
        <v>5.6022031995864516</v>
      </c>
      <c r="BB37" s="271">
        <f>IFERROR(AX37*(AV37-AV48)^2,"")</f>
        <v>20.328478223627076</v>
      </c>
      <c r="BC37" s="271">
        <f t="shared" ref="BC37:BC46" si="353">IFERROR(AX37*(AR37-AR$48)*(AV37-AV$48),"")</f>
        <v>10.671657122824325</v>
      </c>
      <c r="BD37" s="271">
        <f>IFERROR($C37*($F37-AT37)^2/(AT37*(1-AT37)),"")</f>
        <v>2.967981593678267</v>
      </c>
      <c r="BE37" s="289">
        <f>IFERROR($D37-$C37*AT37,"")</f>
        <v>5.0273224717091143</v>
      </c>
      <c r="BF37" s="271">
        <f>IFERROR(BE37/SQRT($C37*AT37*(1-AT37)),"")</f>
        <v>1.722783095365829</v>
      </c>
      <c r="BH37" s="271"/>
      <c r="BI37" s="263">
        <f>IFERROR(LOG10($B37),"")</f>
        <v>0.70757017609793638</v>
      </c>
      <c r="BJ37" s="273">
        <f>IFERROR(AR51+AQ51*BI37,"")</f>
        <v>-0.7590385713835619</v>
      </c>
      <c r="BK37" s="264">
        <f>IFERROR(_xlfn.NORM.S.DIST(BJ37,TRUE)*(1-$E$36)+$E$36,"")</f>
        <v>0.22391474188171748</v>
      </c>
      <c r="BL37" s="264">
        <f t="shared" ref="BL37:BL46" si="354">IFERROR(1/SQRT(2*PI())*EXP(-0.5*(BJ37)^2),"")</f>
        <v>0.29909072915560464</v>
      </c>
      <c r="BM37" s="264">
        <f>IFERROR(BJ37-BK37/BL37+$F37/BL37,"")</f>
        <v>-0.4159457892940388</v>
      </c>
      <c r="BN37" s="264">
        <f>IFERROR(BL37^2/((1-BK37)*(BK37+$E$36/(1-$E$36))),"")</f>
        <v>0.51477065533532818</v>
      </c>
      <c r="BO37" s="273">
        <f>IFERROR($C37*BN37,"")</f>
        <v>25.223762111431082</v>
      </c>
      <c r="BP37" s="273">
        <f t="shared" ref="BP37:BP46" si="355">IFERROR(BO37*BI37,"")</f>
        <v>17.847581799037748</v>
      </c>
      <c r="BQ37" s="273">
        <f>IFERROR(BO37*BM37,"")</f>
        <v>-10.491717640404271</v>
      </c>
      <c r="BR37" s="271">
        <f t="shared" ref="BR37:BR46" si="356">IFERROR(BO37*(BI37-BI$48)^2,"")</f>
        <v>5.6021365965411922</v>
      </c>
      <c r="BS37" s="271">
        <f>IFERROR(BO37*(BM37-BM48)^2,"")</f>
        <v>20.327756240269323</v>
      </c>
      <c r="BT37" s="271">
        <f t="shared" ref="BT37:BT46" si="357">IFERROR(BO37*(BI37-BI$48)*(BM37-BM$48),"")</f>
        <v>10.671404179356218</v>
      </c>
      <c r="BU37" s="271">
        <f>IFERROR($C37*($F37-BK37)^2/(BK37*(1-BK37)),"")</f>
        <v>2.9691560607479914</v>
      </c>
      <c r="BV37" s="289">
        <f>IFERROR($D37-$C37*BK37,"")</f>
        <v>5.0281776477958431</v>
      </c>
      <c r="BW37" s="271">
        <f>IFERROR(BV37/SQRT($C37*BK37*(1-BK37)),"")</f>
        <v>1.7231239249537431</v>
      </c>
      <c r="BY37" s="271"/>
      <c r="BZ37" s="263">
        <f>IFERROR(LOG10($B37),"")</f>
        <v>0.70757017609793638</v>
      </c>
      <c r="CA37" s="273">
        <f>IFERROR(BI51+BH51*BZ37,"")</f>
        <v>-0.75903583410790354</v>
      </c>
      <c r="CB37" s="264">
        <f>IFERROR(_xlfn.NORM.S.DIST(CA37,TRUE)*(1-$E$36)+$E$36,"")</f>
        <v>0.22391556057634052</v>
      </c>
      <c r="CC37" s="264">
        <f t="shared" ref="CC37:CC46" si="358">IFERROR(1/SQRT(2*PI())*EXP(-0.5*(CA37)^2),"")</f>
        <v>0.29909135057528119</v>
      </c>
      <c r="CD37" s="264">
        <f>IFERROR(CA37-CB37/CC37+$F37/CC37,"")</f>
        <v>-0.41594650213228945</v>
      </c>
      <c r="CE37" s="264">
        <f>IFERROR(CC37^2/((1-CB37)*(CB37+$E$36/(1-$E$36))),"")</f>
        <v>0.51477145529981838</v>
      </c>
      <c r="CF37" s="273">
        <f>IFERROR($C37*CE37,"")</f>
        <v>25.223801309691101</v>
      </c>
      <c r="CG37" s="273">
        <f t="shared" ref="CG37:CG46" si="359">IFERROR(CF37*BZ37,"")</f>
        <v>17.847609534557492</v>
      </c>
      <c r="CH37" s="273">
        <f>IFERROR(CF37*CD37,"")</f>
        <v>-10.491751925245875</v>
      </c>
      <c r="CI37" s="271">
        <f t="shared" ref="CI37:CI46" si="360">IFERROR(CF37*(BZ37-BZ$48)^2,"")</f>
        <v>5.6021438485793258</v>
      </c>
      <c r="CJ37" s="271">
        <f>IFERROR(CF37*(CD37-CD48)^2,"")</f>
        <v>20.327810253926401</v>
      </c>
      <c r="CK37" s="271">
        <f t="shared" ref="CK37:CK46" si="361">IFERROR(CF37*(BZ37-BZ$48)*(CD37-CD$48),"")</f>
        <v>10.67142526418667</v>
      </c>
      <c r="CL37" s="271">
        <f>IFERROR($C37*($F37-CB37)^2/(CB37*(1-CB37)),"")</f>
        <v>2.9691009598892695</v>
      </c>
      <c r="CM37" s="289">
        <f>IFERROR($D37-$C37*CB37,"")</f>
        <v>5.0281375317593149</v>
      </c>
      <c r="CN37" s="271">
        <f>IFERROR(CM37/SQRT($C37*CB37*(1-CB37)),"")</f>
        <v>1.7231079362272324</v>
      </c>
      <c r="CP37" s="271"/>
      <c r="CQ37" s="263">
        <f>IFERROR(LOG10($B37),"")</f>
        <v>0.70757017609793638</v>
      </c>
      <c r="CR37" s="273">
        <f>IFERROR(BZ51+BY51*CQ37,"")</f>
        <v>-0.75903594299317056</v>
      </c>
      <c r="CS37" s="264">
        <f>IFERROR(_xlfn.NORM.S.DIST(CR37,TRUE)*(1-$E$36)+$E$36,"")</f>
        <v>0.2239155280097003</v>
      </c>
      <c r="CT37" s="264">
        <f t="shared" ref="CT37:CT46" si="362">IFERROR(1/SQRT(2*PI())*EXP(-0.5*(CR37)^2),"")</f>
        <v>0.29909132585603249</v>
      </c>
      <c r="CU37" s="264">
        <f>IFERROR(CR37-CS37/CT37+$F37/CT37,"")</f>
        <v>-0.41594647377669669</v>
      </c>
      <c r="CV37" s="264">
        <f>IFERROR(CT37^2/((1-CS37)*(CS37+$E$36/(1-$E$36))),"")</f>
        <v>0.51477142347830529</v>
      </c>
      <c r="CW37" s="273">
        <f>IFERROR($C37*CV37,"")</f>
        <v>25.22379975043696</v>
      </c>
      <c r="CX37" s="273">
        <f t="shared" ref="CX37:CX46" si="363">IFERROR(CW37*CQ37,"")</f>
        <v>17.847608431275763</v>
      </c>
      <c r="CY37" s="273">
        <f>IFERROR(CW37*CU37,"")</f>
        <v>-10.491750561443775</v>
      </c>
      <c r="CZ37" s="271">
        <f t="shared" ref="CZ37:CZ46" si="364">IFERROR(CW37*(CQ37-CQ$48)^2,"")</f>
        <v>5.6021437039023816</v>
      </c>
      <c r="DA37" s="271">
        <f>IFERROR(CW37*(CU37-CU48)^2,"")</f>
        <v>20.327808807046829</v>
      </c>
      <c r="DB37" s="271">
        <f t="shared" ref="DB37:DB46" si="365">IFERROR(CW37*(CQ37-CQ$48)*(CU37-CU$48),"")</f>
        <v>10.671424746608523</v>
      </c>
      <c r="DC37" s="271">
        <f>IFERROR($C37*($F37-CS37)^2/(CS37*(1-CS37)),"")</f>
        <v>2.9691031517188486</v>
      </c>
      <c r="DD37" s="289">
        <f>IFERROR($D37-$C37*CS37,"")</f>
        <v>5.0281391275246854</v>
      </c>
      <c r="DE37" s="271">
        <f>IFERROR(DD37/SQRT($C37*CS37*(1-CS37)),"")</f>
        <v>1.7231085722376436</v>
      </c>
      <c r="DG37" s="271"/>
      <c r="DH37" s="263">
        <f>IFERROR(LOG10($B37),"")</f>
        <v>0.70757017609793638</v>
      </c>
      <c r="DI37" s="273">
        <f>IFERROR(CQ51+CP51*DH37,"")</f>
        <v>-0.75903593798031488</v>
      </c>
      <c r="DJ37" s="264">
        <f>IFERROR(_xlfn.NORM.S.DIST(DI37,TRUE)*(1-$E$36)+$E$36,"")</f>
        <v>0.22391552950900198</v>
      </c>
      <c r="DK37" s="264">
        <f t="shared" ref="DK37:DK46" si="366">IFERROR(1/SQRT(2*PI())*EXP(-0.5*(DI37)^2),"")</f>
        <v>0.29909132699405638</v>
      </c>
      <c r="DL37" s="264">
        <f>IFERROR(DI37-DJ37/DK37+$F37/DK37,"")</f>
        <v>-0.4159464750821309</v>
      </c>
      <c r="DM37" s="264">
        <f>IFERROR(DK37^2/((1-DJ37)*(DJ37+$E$36/(1-$E$36))),"")</f>
        <v>0.51477142494330308</v>
      </c>
      <c r="DN37" s="273">
        <f>IFERROR($C37*DM37,"")</f>
        <v>25.223799822221849</v>
      </c>
      <c r="DO37" s="273">
        <f t="shared" ref="DO37:DO46" si="367">IFERROR(DN37*DH37,"")</f>
        <v>17.847608482068612</v>
      </c>
      <c r="DP37" s="273">
        <f>IFERROR(DN37*DL37,"")</f>
        <v>-10.491750624230459</v>
      </c>
      <c r="DQ37" s="271">
        <f t="shared" ref="DQ37:DQ46" si="368">IFERROR(DN37*(DH37-DH$48)^2,"")</f>
        <v>5.60214371647423</v>
      </c>
      <c r="DR37" s="271">
        <f>IFERROR(DN37*(DL37-DL48)^2,"")</f>
        <v>20.327808902503534</v>
      </c>
      <c r="DS37" s="271">
        <f t="shared" ref="DS37:DS46" si="369">IFERROR(DN37*(DH37-DH$48)*(DL37-DL$48),"")</f>
        <v>10.671424783638269</v>
      </c>
      <c r="DT37" s="271">
        <f>IFERROR($C37*($F37-DJ37)^2/(DJ37*(1-DJ37)),"")</f>
        <v>2.9691030508114622</v>
      </c>
      <c r="DU37" s="289">
        <f>IFERROR($D37-$C37*DJ37,"")</f>
        <v>5.0281390540589026</v>
      </c>
      <c r="DV37" s="271">
        <f>IFERROR(DU37/SQRT($C37*DJ37*(1-DJ37)),"")</f>
        <v>1.7231085429570197</v>
      </c>
      <c r="DX37" s="271"/>
      <c r="DY37" s="263">
        <f>IFERROR(LOG10($B37),"")</f>
        <v>0.70757017609793638</v>
      </c>
      <c r="DZ37" s="273">
        <f>IFERROR(DH51+DG51*DY37,"")</f>
        <v>-0.75903593818307669</v>
      </c>
      <c r="EA37" s="264">
        <f>IFERROR(_xlfn.NORM.S.DIST(DZ37,TRUE)*(1-$E$36)+$E$36,"")</f>
        <v>0.22391552944835763</v>
      </c>
      <c r="EB37" s="264">
        <f t="shared" ref="EB37:EB46" si="370">IFERROR(1/SQRT(2*PI())*EXP(-0.5*(DZ37)^2),"")</f>
        <v>0.29909132694802515</v>
      </c>
      <c r="EC37" s="264">
        <f>IFERROR(DZ37-EA37/EB37+$F37/EB37,"")</f>
        <v>-0.41594647502932802</v>
      </c>
      <c r="ED37" s="264">
        <f>IFERROR(EB37^2/((1-EA37)*(EA37+$E$36/(1-$E$36))),"")</f>
        <v>0.51477142488404648</v>
      </c>
      <c r="EE37" s="273">
        <f>IFERROR($C37*ED37,"")</f>
        <v>25.223799819318277</v>
      </c>
      <c r="EF37" s="273">
        <f t="shared" ref="EF37:EF46" si="371">IFERROR(EE37*DY37,"")</f>
        <v>17.847608480014127</v>
      </c>
      <c r="EG37" s="273">
        <f>IFERROR(EE37*EC37,"")</f>
        <v>-10.491750621690839</v>
      </c>
      <c r="EH37" s="271">
        <f t="shared" ref="EH37:EH46" si="372">IFERROR(EE37*(DY37-DY$48)^2,"")</f>
        <v>5.6021437161756884</v>
      </c>
      <c r="EI37" s="271">
        <f>IFERROR(EE37*(EC37-EC48)^2,"")</f>
        <v>20.327808899667051</v>
      </c>
      <c r="EJ37" s="271">
        <f t="shared" ref="EJ37:EJ46" si="373">IFERROR(EE37*(DY37-DY$48)*(EC37-EC$48),"")</f>
        <v>10.671424782609396</v>
      </c>
      <c r="EK37" s="271">
        <f>IFERROR($C37*($F37-EA37)^2/(EA37*(1-EA37)),"")</f>
        <v>2.9691030548930053</v>
      </c>
      <c r="EL37" s="289">
        <f>IFERROR($D37-$C37*EA37,"")</f>
        <v>5.0281390570304758</v>
      </c>
      <c r="EM37" s="271">
        <f>IFERROR(EL37/SQRT($C37*EA37*(1-EA37)),"")</f>
        <v>1.723108544141374</v>
      </c>
      <c r="EO37" s="271"/>
      <c r="EP37" s="263">
        <f>IFERROR(LOG10($B37),"")</f>
        <v>0.70757017609793638</v>
      </c>
      <c r="EQ37" s="273">
        <f>IFERROR(DY51+DX51*EP37,"")</f>
        <v>-0.75903593817388071</v>
      </c>
      <c r="ER37" s="264">
        <f>IFERROR(_xlfn.NORM.S.DIST(EQ37,TRUE)*(1-$E$36)+$E$36,"")</f>
        <v>0.22391552945110804</v>
      </c>
      <c r="ES37" s="264">
        <f t="shared" ref="ES37:ES46" si="374">IFERROR(1/SQRT(2*PI())*EXP(-0.5*(EQ37)^2),"")</f>
        <v>0.29909132695011281</v>
      </c>
      <c r="ET37" s="264">
        <f>IFERROR(EQ37-ER37/ES37+$F37/ES37,"")</f>
        <v>-0.41594647503172255</v>
      </c>
      <c r="EU37" s="264">
        <f>IFERROR(ES37^2/((1-ER37)*(ER37+$E$36/(1-$E$36))),"")</f>
        <v>0.51477142488673389</v>
      </c>
      <c r="EV37" s="273">
        <f>IFERROR($C37*EU37,"")</f>
        <v>25.223799819449962</v>
      </c>
      <c r="EW37" s="273">
        <f t="shared" ref="EW37:EW46" si="375">IFERROR(EV37*EP37,"")</f>
        <v>17.847608480107304</v>
      </c>
      <c r="EX37" s="273">
        <f>IFERROR(EV37*ET37,"")</f>
        <v>-10.491750621806011</v>
      </c>
      <c r="EY37" s="271">
        <f t="shared" ref="EY37:EY46" si="376">IFERROR(EV37*(EP37-EP$48)^2,"")</f>
        <v>5.6021437161977135</v>
      </c>
      <c r="EZ37" s="271">
        <f>IFERROR(EV37*(ET37-ET48)^2,"")</f>
        <v>20.327808899837105</v>
      </c>
      <c r="FA37" s="271">
        <f t="shared" ref="FA37:FA46" si="377">IFERROR(EV37*(EP37-EP$48)*(ET37-ET$48),"")</f>
        <v>10.671424782675011</v>
      </c>
      <c r="FB37" s="271">
        <f>IFERROR($C37*($F37-ER37)^2/(ER37*(1-ER37)),"")</f>
        <v>2.9691030547078943</v>
      </c>
      <c r="FC37" s="289">
        <f>IFERROR($D37-$C37*ER37,"")</f>
        <v>5.0281390568957054</v>
      </c>
      <c r="FD37" s="271">
        <f>IFERROR(FC37/SQRT($C37*ER37*(1-ER37)),"")</f>
        <v>1.7231085440876599</v>
      </c>
      <c r="FF37" s="271"/>
      <c r="FG37" s="263">
        <f>IFERROR(LOG10($B37),"")</f>
        <v>0.70757017609793638</v>
      </c>
      <c r="FH37" s="273">
        <f>IFERROR(EP51+EO51*FG37,"")</f>
        <v>-0.75903593817425685</v>
      </c>
      <c r="FI37" s="264">
        <f>IFERROR(_xlfn.NORM.S.DIST(FH37,TRUE)*(1-$E$36)+$E$36,"")</f>
        <v>0.22391552945099552</v>
      </c>
      <c r="FJ37" s="264">
        <f t="shared" ref="FJ37:FJ46" si="378">IFERROR(1/SQRT(2*PI())*EXP(-0.5*(FH37)^2),"")</f>
        <v>0.29909132695002744</v>
      </c>
      <c r="FK37" s="264">
        <f>IFERROR(FH37-FI37/FJ37+$F37/FJ37,"")</f>
        <v>-0.41594647503162463</v>
      </c>
      <c r="FL37" s="264">
        <f>IFERROR(FJ37^2/((1-FI37)*(FI37+$E$36/(1-$E$36))),"")</f>
        <v>0.51477142488662408</v>
      </c>
      <c r="FM37" s="273">
        <f>IFERROR($C37*FL37,"")</f>
        <v>25.223799819444579</v>
      </c>
      <c r="FN37" s="273">
        <f t="shared" ref="FN37:FN46" si="379">IFERROR(FM37*FG37,"")</f>
        <v>17.847608480103496</v>
      </c>
      <c r="FO37" s="273">
        <f>IFERROR(FM37*FK37,"")</f>
        <v>-10.491750621801302</v>
      </c>
      <c r="FP37" s="271">
        <f t="shared" ref="FP37:FP46" si="380">IFERROR(FM37*(FG37-FG$48)^2,"")</f>
        <v>5.6021437161971148</v>
      </c>
      <c r="FQ37" s="271">
        <f>IFERROR(FM37*(FK37-FK48)^2,"")</f>
        <v>20.327808899831652</v>
      </c>
      <c r="FR37" s="271">
        <f t="shared" ref="FR37:FR46" si="381">IFERROR(FM37*(FG37-FG$48)*(FK37-FK$48),"")</f>
        <v>10.671424782673009</v>
      </c>
      <c r="FS37" s="271">
        <f>IFERROR($C37*($F37-FI37)^2/(FI37*(1-FI37)),"")</f>
        <v>2.9691030547154678</v>
      </c>
      <c r="FT37" s="289">
        <f>IFERROR($D37-$C37*FI37,"")</f>
        <v>5.0281390569012192</v>
      </c>
      <c r="FU37" s="271">
        <f>IFERROR(FT37/SQRT($C37*FI37*(1-FI37)),"")</f>
        <v>1.7231085440898575</v>
      </c>
      <c r="FW37" s="271"/>
      <c r="FX37" s="263">
        <f>IFERROR(LOG10($B37),"")</f>
        <v>0.70757017609793638</v>
      </c>
      <c r="FY37" s="273">
        <f>IFERROR(FG51+FF51*FX37,"")</f>
        <v>-0.75903593817424064</v>
      </c>
      <c r="FZ37" s="264">
        <f>IFERROR(_xlfn.NORM.S.DIST(FY37,TRUE)*(1-$E$36)+$E$36,"")</f>
        <v>0.22391552945100041</v>
      </c>
      <c r="GA37" s="264">
        <f t="shared" ref="GA37:GA46" si="382">IFERROR(1/SQRT(2*PI())*EXP(-0.5*(FY37)^2),"")</f>
        <v>0.2990913269500311</v>
      </c>
      <c r="GB37" s="264">
        <f>IFERROR(FY37-FZ37/GA37+$F37/GA37,"")</f>
        <v>-0.41594647503162885</v>
      </c>
      <c r="GC37" s="264">
        <f>IFERROR(GA37^2/((1-FZ37)*(FZ37+$E$36/(1-$E$36))),"")</f>
        <v>0.51477142488662864</v>
      </c>
      <c r="GD37" s="273">
        <f>IFERROR($C37*GC37,"")</f>
        <v>25.223799819444803</v>
      </c>
      <c r="GE37" s="273">
        <f t="shared" ref="GE37:GE46" si="383">IFERROR(GD37*FX37,"")</f>
        <v>17.847608480103656</v>
      </c>
      <c r="GF37" s="273">
        <f>IFERROR(GD37*GB37,"")</f>
        <v>-10.491750621801502</v>
      </c>
      <c r="GG37" s="271">
        <f t="shared" ref="GG37:GG46" si="384">IFERROR(GD37*(FX37-FX$48)^2,"")</f>
        <v>5.6021437161971432</v>
      </c>
      <c r="GH37" s="271">
        <f>IFERROR(GD37*(GB37-GB48)^2,"")</f>
        <v>20.327808899831908</v>
      </c>
      <c r="GI37" s="271">
        <f t="shared" ref="GI37:GI46" si="385">IFERROR(GD37*(FX37-FX$48)*(GB37-GB$48),"")</f>
        <v>10.671424782673105</v>
      </c>
      <c r="GJ37" s="271">
        <f>IFERROR($C37*($F37-FZ37)^2/(FZ37*(1-FZ37)),"")</f>
        <v>2.9691030547151387</v>
      </c>
      <c r="GK37" s="289">
        <f>IFERROR($D37-$C37*FZ37,"")</f>
        <v>5.0281390569009794</v>
      </c>
      <c r="GL37" s="271">
        <f>IFERROR(GK37/SQRT($C37*FZ37*(1-FZ37)),"")</f>
        <v>1.723108544089762</v>
      </c>
      <c r="GN37" s="271"/>
      <c r="GO37" s="263">
        <f>IFERROR(LOG10($B37),"")</f>
        <v>0.70757017609793638</v>
      </c>
      <c r="GP37" s="273">
        <f>IFERROR(FX51+FW51*GO37,"")</f>
        <v>-0.75903593817424109</v>
      </c>
      <c r="GQ37" s="264">
        <f>IFERROR(_xlfn.NORM.S.DIST(GP37,TRUE)*(1-$E$36)+$E$36,"")</f>
        <v>0.22391552945100027</v>
      </c>
      <c r="GR37" s="264">
        <f t="shared" ref="GR37:GR46" si="386">IFERROR(1/SQRT(2*PI())*EXP(-0.5*(GP37)^2),"")</f>
        <v>0.29909132695003099</v>
      </c>
      <c r="GS37" s="264">
        <f>IFERROR(GP37-GQ37/GR37+$F37/GR37,"")</f>
        <v>-0.41594647503162885</v>
      </c>
      <c r="GT37" s="264">
        <f>IFERROR(GR37^2/((1-GQ37)*(GQ37+$E$36/(1-$E$36))),"")</f>
        <v>0.51477142488662841</v>
      </c>
      <c r="GU37" s="273">
        <f>IFERROR($C37*GT37,"")</f>
        <v>25.223799819444793</v>
      </c>
      <c r="GV37" s="273">
        <f t="shared" ref="GV37:GV46" si="387">IFERROR(GU37*GO37,"")</f>
        <v>17.847608480103649</v>
      </c>
      <c r="GW37" s="273">
        <f>IFERROR(GU37*GS37,"")</f>
        <v>-10.491750621801497</v>
      </c>
      <c r="GX37" s="271">
        <f t="shared" ref="GX37:GX46" si="388">IFERROR(GU37*(GO37-GO$48)^2,"")</f>
        <v>5.6021437161971415</v>
      </c>
      <c r="GY37" s="271">
        <f>IFERROR(GU37*(GS37-GS48)^2,"")</f>
        <v>20.327808899831904</v>
      </c>
      <c r="GZ37" s="271">
        <f t="shared" ref="GZ37:GZ46" si="389">IFERROR(GU37*(GO37-GO$48)*(GS37-GS$48),"")</f>
        <v>10.671424782673101</v>
      </c>
      <c r="HA37" s="271">
        <f>IFERROR($C37*($F37-GQ37)^2/(GQ37*(1-GQ37)),"")</f>
        <v>2.9691030547151471</v>
      </c>
      <c r="HB37" s="289">
        <f>IFERROR($D37-$C37*GQ37,"")</f>
        <v>5.0281390569009865</v>
      </c>
      <c r="HC37" s="271">
        <f>IFERROR(HB37/SQRT($C37*GQ37*(1-GQ37)),"")</f>
        <v>1.7231085440897647</v>
      </c>
      <c r="HE37" s="271"/>
      <c r="HF37" s="263">
        <f>IFERROR(LOG10($B37),"")</f>
        <v>0.70757017609793638</v>
      </c>
      <c r="HG37" s="273">
        <f>IFERROR(GO51+GN51*HF37,"")</f>
        <v>-0.75903593817424064</v>
      </c>
      <c r="HH37" s="264">
        <f>IFERROR(_xlfn.NORM.S.DIST(HG37,TRUE)*(1-$E$36)+$E$36,"")</f>
        <v>0.22391552945100041</v>
      </c>
      <c r="HI37" s="264">
        <f t="shared" ref="HI37:HI46" si="390">IFERROR(1/SQRT(2*PI())*EXP(-0.5*(HG37)^2),"")</f>
        <v>0.2990913269500311</v>
      </c>
      <c r="HJ37" s="264">
        <f>IFERROR(HG37-HH37/HI37+$F37/HI37,"")</f>
        <v>-0.41594647503162885</v>
      </c>
      <c r="HK37" s="264">
        <f>IFERROR(HI37^2/((1-HH37)*(HH37+$E$36/(1-$E$36))),"")</f>
        <v>0.51477142488662864</v>
      </c>
      <c r="HL37" s="273">
        <f>IFERROR($C37*HK37,"")</f>
        <v>25.223799819444803</v>
      </c>
      <c r="HM37" s="273">
        <f t="shared" ref="HM37:HM46" si="391">IFERROR(HL37*HF37,"")</f>
        <v>17.847608480103656</v>
      </c>
      <c r="HN37" s="273">
        <f>IFERROR(HL37*HJ37,"")</f>
        <v>-10.491750621801502</v>
      </c>
      <c r="HO37" s="271">
        <f t="shared" ref="HO37:HO46" si="392">IFERROR(HL37*(HF37-HF$48)^2,"")</f>
        <v>5.6021437161971432</v>
      </c>
      <c r="HP37" s="271">
        <f>IFERROR(HL37*(HJ37-HJ48)^2,"")</f>
        <v>20.327808899831908</v>
      </c>
      <c r="HQ37" s="271">
        <f t="shared" ref="HQ37:HQ46" si="393">IFERROR(HL37*(HF37-HF$48)*(HJ37-HJ$48),"")</f>
        <v>10.671424782673105</v>
      </c>
      <c r="HR37" s="271">
        <f>IFERROR($C37*($F37-HH37)^2/(HH37*(1-HH37)),"")</f>
        <v>2.9691030547151387</v>
      </c>
      <c r="HS37" s="289">
        <f>IFERROR($D37-$C37*HH37,"")</f>
        <v>5.0281390569009794</v>
      </c>
      <c r="HT37" s="271">
        <f>IFERROR(HS37/SQRT($C37*HH37*(1-HH37)),"")</f>
        <v>1.723108544089762</v>
      </c>
      <c r="HV37" s="271"/>
      <c r="HW37" s="263">
        <f>IFERROR(LOG10($B37),"")</f>
        <v>0.70757017609793638</v>
      </c>
      <c r="HX37" s="273">
        <f>IFERROR(HF51+HE51*HW37,"")</f>
        <v>-0.75903593817424109</v>
      </c>
      <c r="HY37" s="264">
        <f>IFERROR(_xlfn.NORM.S.DIST(HX37,TRUE)*(1-$E$36)+$E$36,"")</f>
        <v>0.22391552945100027</v>
      </c>
      <c r="HZ37" s="264">
        <f t="shared" ref="HZ37:HZ46" si="394">IFERROR(1/SQRT(2*PI())*EXP(-0.5*(HX37)^2),"")</f>
        <v>0.29909132695003099</v>
      </c>
      <c r="IA37" s="264">
        <f>IFERROR(HX37-HY37/HZ37+$F37/HZ37,"")</f>
        <v>-0.41594647503162885</v>
      </c>
      <c r="IB37" s="264">
        <f>IFERROR(HZ37^2/((1-HY37)*(HY37+$E$36/(1-$E$36))),"")</f>
        <v>0.51477142488662841</v>
      </c>
      <c r="IC37" s="273">
        <f>IFERROR($C37*IB37,"")</f>
        <v>25.223799819444793</v>
      </c>
      <c r="ID37" s="273">
        <f t="shared" ref="ID37:ID46" si="395">IFERROR(IC37*HW37,"")</f>
        <v>17.847608480103649</v>
      </c>
      <c r="IE37" s="273">
        <f>IFERROR(IC37*IA37,"")</f>
        <v>-10.491750621801497</v>
      </c>
      <c r="IF37" s="271">
        <f t="shared" ref="IF37:IF46" si="396">IFERROR(IC37*(HW37-HW$48)^2,"")</f>
        <v>5.6021437161971415</v>
      </c>
      <c r="IG37" s="271">
        <f>IFERROR(IC37*(IA37-IA48)^2,"")</f>
        <v>20.327808899831904</v>
      </c>
      <c r="IH37" s="271">
        <f t="shared" ref="IH37:IH46" si="397">IFERROR(IC37*(HW37-HW$48)*(IA37-IA$48),"")</f>
        <v>10.671424782673101</v>
      </c>
      <c r="II37" s="271">
        <f>IFERROR($C37*($F37-HY37)^2/(HY37*(1-HY37)),"")</f>
        <v>2.9691030547151471</v>
      </c>
      <c r="IJ37" s="289">
        <f>IFERROR($D37-$C37*HY37,"")</f>
        <v>5.0281390569009865</v>
      </c>
      <c r="IK37" s="271">
        <f>IFERROR(IJ37/SQRT($C37*HY37*(1-HY37)),"")</f>
        <v>1.7231085440897647</v>
      </c>
      <c r="IM37" s="271"/>
      <c r="IN37" s="263">
        <f>IFERROR(LOG10($B37),"")</f>
        <v>0.70757017609793638</v>
      </c>
      <c r="IO37" s="273">
        <f>IFERROR(HW51+HV51*IN37,"")</f>
        <v>-0.75903593817424064</v>
      </c>
      <c r="IP37" s="264">
        <f>IFERROR(_xlfn.NORM.S.DIST(IO37,TRUE)*(1-$E$36)+$E$36,"")</f>
        <v>0.22391552945100041</v>
      </c>
      <c r="IQ37" s="264">
        <f t="shared" ref="IQ37:IQ46" si="398">IFERROR(1/SQRT(2*PI())*EXP(-0.5*(IO37)^2),"")</f>
        <v>0.2990913269500311</v>
      </c>
      <c r="IR37" s="264">
        <f>IFERROR(IO37-IP37/IQ37+$F37/IQ37,"")</f>
        <v>-0.41594647503162885</v>
      </c>
      <c r="IS37" s="264">
        <f>IFERROR(IQ37^2/((1-IP37)*(IP37+$E$36/(1-$E$36))),"")</f>
        <v>0.51477142488662864</v>
      </c>
      <c r="IT37" s="273">
        <f>IFERROR($C37*IS37,"")</f>
        <v>25.223799819444803</v>
      </c>
      <c r="IU37" s="273">
        <f t="shared" ref="IU37:IU46" si="399">IFERROR(IT37*IN37,"")</f>
        <v>17.847608480103656</v>
      </c>
      <c r="IV37" s="273">
        <f>IFERROR(IT37*IR37,"")</f>
        <v>-10.491750621801502</v>
      </c>
      <c r="IW37" s="271">
        <f t="shared" ref="IW37:IW46" si="400">IFERROR(IT37*(IN37-IN$48)^2,"")</f>
        <v>5.6021437161971432</v>
      </c>
      <c r="IX37" s="271">
        <f>IFERROR(IT37*(IR37-IR48)^2,"")</f>
        <v>20.327808899831908</v>
      </c>
      <c r="IY37" s="271">
        <f t="shared" ref="IY37:IY46" si="401">IFERROR(IT37*(IN37-IN$48)*(IR37-IR$48),"")</f>
        <v>10.671424782673105</v>
      </c>
      <c r="IZ37" s="271">
        <f>IFERROR($C37*($F37-IP37)^2/(IP37*(1-IP37)),"")</f>
        <v>2.9691030547151387</v>
      </c>
      <c r="JA37" s="289">
        <f>IFERROR($D37-$C37*IP37,"")</f>
        <v>5.0281390569009794</v>
      </c>
      <c r="JB37" s="271">
        <f>IFERROR(JA37/SQRT($C37*IP37*(1-IP37)),"")</f>
        <v>1.723108544089762</v>
      </c>
      <c r="JD37" s="271"/>
      <c r="JE37" s="263">
        <f>IFERROR(LOG10($B37),"")</f>
        <v>0.70757017609793638</v>
      </c>
      <c r="JF37" s="273">
        <f>IFERROR(IN51+IM51*JE37,"")</f>
        <v>-0.75903593817424109</v>
      </c>
      <c r="JG37" s="264">
        <f>IFERROR(_xlfn.NORM.S.DIST(JF37,TRUE)*(1-$E$36)+$E$36,"")</f>
        <v>0.22391552945100027</v>
      </c>
      <c r="JH37" s="264">
        <f t="shared" ref="JH37:JH46" si="402">IFERROR(1/SQRT(2*PI())*EXP(-0.5*(JF37)^2),"")</f>
        <v>0.29909132695003099</v>
      </c>
      <c r="JI37" s="264">
        <f>IFERROR(JF37-JG37/JH37+$F37/JH37,"")</f>
        <v>-0.41594647503162885</v>
      </c>
      <c r="JJ37" s="264">
        <f>IFERROR(JH37^2/((1-JG37)*(JG37+$E$36/(1-$E$36))),"")</f>
        <v>0.51477142488662841</v>
      </c>
      <c r="JK37" s="273">
        <f>IFERROR($C37*JJ37,"")</f>
        <v>25.223799819444793</v>
      </c>
      <c r="JL37" s="273">
        <f t="shared" ref="JL37:JL46" si="403">IFERROR(JK37*JE37,"")</f>
        <v>17.847608480103649</v>
      </c>
      <c r="JM37" s="273">
        <f>IFERROR(JK37*JI37,"")</f>
        <v>-10.491750621801497</v>
      </c>
      <c r="JN37" s="271">
        <f t="shared" ref="JN37:JN46" si="404">IFERROR(JK37*(JE37-JE$48)^2,"")</f>
        <v>5.6021437161971415</v>
      </c>
      <c r="JO37" s="271">
        <f>IFERROR(JK37*(JI37-JI48)^2,"")</f>
        <v>20.327808899831904</v>
      </c>
      <c r="JP37" s="271">
        <f t="shared" ref="JP37:JP46" si="405">IFERROR(JK37*(JE37-JE$48)*(JI37-JI$48),"")</f>
        <v>10.671424782673101</v>
      </c>
      <c r="JQ37" s="271">
        <f>IFERROR($C37*($F37-JG37)^2/(JG37*(1-JG37)),"")</f>
        <v>2.9691030547151471</v>
      </c>
      <c r="JR37" s="289">
        <f>IFERROR($D37-$C37*JG37,"")</f>
        <v>5.0281390569009865</v>
      </c>
      <c r="JS37" s="271">
        <f>IFERROR(JR37/SQRT($C37*JG37*(1-JG37)),"")</f>
        <v>1.7231085440897647</v>
      </c>
      <c r="JU37" s="271"/>
      <c r="JV37" s="263">
        <f>IFERROR(LOG10($B37),"")</f>
        <v>0.70757017609793638</v>
      </c>
      <c r="JW37" s="273">
        <f>IFERROR(JE51+JD51*JV37,"")</f>
        <v>-0.75903593817424064</v>
      </c>
      <c r="JX37" s="264">
        <f>IFERROR(_xlfn.NORM.S.DIST(JW37,TRUE)*(1-$E$36)+$E$36,"")</f>
        <v>0.22391552945100041</v>
      </c>
      <c r="JY37" s="264">
        <f t="shared" ref="JY37:JY46" si="406">IFERROR(1/SQRT(2*PI())*EXP(-0.5*(JW37)^2),"")</f>
        <v>0.2990913269500311</v>
      </c>
      <c r="JZ37" s="264">
        <f>IFERROR(JW37-JX37/JY37+$F37/JY37,"")</f>
        <v>-0.41594647503162885</v>
      </c>
      <c r="KA37" s="264">
        <f>IFERROR(JY37^2/((1-JX37)*(JX37+$E$36/(1-$E$36))),"")</f>
        <v>0.51477142488662864</v>
      </c>
      <c r="KB37" s="273">
        <f>IFERROR($C37*KA37,"")</f>
        <v>25.223799819444803</v>
      </c>
      <c r="KC37" s="273">
        <f t="shared" ref="KC37:KC46" si="407">IFERROR(KB37*JV37,"")</f>
        <v>17.847608480103656</v>
      </c>
      <c r="KD37" s="273">
        <f>IFERROR(KB37*JZ37,"")</f>
        <v>-10.491750621801502</v>
      </c>
      <c r="KE37" s="271">
        <f t="shared" ref="KE37:KE46" si="408">IFERROR(KB37*(JV37-JV$48)^2,"")</f>
        <v>5.6021437161971432</v>
      </c>
      <c r="KF37" s="271">
        <f>IFERROR(KB37*(JZ37-JZ48)^2,"")</f>
        <v>20.327808899831908</v>
      </c>
      <c r="KG37" s="271">
        <f t="shared" ref="KG37:KG46" si="409">IFERROR(KB37*(JV37-JV$48)*(JZ37-JZ$48),"")</f>
        <v>10.671424782673105</v>
      </c>
      <c r="KH37" s="271">
        <f>IFERROR($C37*($F37-JX37)^2/(JX37*(1-JX37)),"")</f>
        <v>2.9691030547151387</v>
      </c>
      <c r="KI37" s="289">
        <f>IFERROR($D37-$C37*JX37,"")</f>
        <v>5.0281390569009794</v>
      </c>
      <c r="KJ37" s="271">
        <f>IFERROR(KI37/SQRT($C37*JX37*(1-JX37)),"")</f>
        <v>1.723108544089762</v>
      </c>
      <c r="KL37" s="271"/>
      <c r="KM37" s="263">
        <f>IFERROR(LOG10($B37),"")</f>
        <v>0.70757017609793638</v>
      </c>
      <c r="KN37" s="273">
        <f>IFERROR(JV51+JU51*KM37,"")</f>
        <v>-0.75903593817424109</v>
      </c>
      <c r="KO37" s="264">
        <f>IFERROR(_xlfn.NORM.S.DIST(KN37,TRUE)*(1-$E$36)+$E$36,"")</f>
        <v>0.22391552945100027</v>
      </c>
      <c r="KP37" s="264">
        <f t="shared" ref="KP37:KP46" si="410">IFERROR(1/SQRT(2*PI())*EXP(-0.5*(KN37)^2),"")</f>
        <v>0.29909132695003099</v>
      </c>
      <c r="KQ37" s="264">
        <f>IFERROR(KN37-KO37/KP37+$F37/KP37,"")</f>
        <v>-0.41594647503162885</v>
      </c>
      <c r="KR37" s="264">
        <f>IFERROR(KP37^2/((1-KO37)*(KO37+$E$36/(1-$E$36))),"")</f>
        <v>0.51477142488662841</v>
      </c>
      <c r="KS37" s="273">
        <f>IFERROR($C37*KR37,"")</f>
        <v>25.223799819444793</v>
      </c>
      <c r="KT37" s="273">
        <f t="shared" ref="KT37:KT46" si="411">IFERROR(KS37*KM37,"")</f>
        <v>17.847608480103649</v>
      </c>
      <c r="KU37" s="273">
        <f>IFERROR(KS37*KQ37,"")</f>
        <v>-10.491750621801497</v>
      </c>
      <c r="KV37" s="271">
        <f t="shared" ref="KV37:KV46" si="412">IFERROR(KS37*(KM37-KM$48)^2,"")</f>
        <v>5.6021437161971415</v>
      </c>
      <c r="KW37" s="271">
        <f>IFERROR(KS37*(KQ37-KQ48)^2,"")</f>
        <v>20.327808899831904</v>
      </c>
      <c r="KX37" s="271">
        <f t="shared" ref="KX37:KX46" si="413">IFERROR(KS37*(KM37-KM$48)*(KQ37-KQ$48),"")</f>
        <v>10.671424782673101</v>
      </c>
      <c r="KY37" s="271">
        <f>IFERROR($C37*($F37-KO37)^2/(KO37*(1-KO37)),"")</f>
        <v>2.9691030547151471</v>
      </c>
      <c r="KZ37" s="289">
        <f>IFERROR($D37-$C37*KO37,"")</f>
        <v>5.0281390569009865</v>
      </c>
      <c r="LA37" s="271">
        <f>IFERROR(KZ37/SQRT($C37*KO37*(1-KO37)),"")</f>
        <v>1.7231085440897647</v>
      </c>
      <c r="LC37" s="271"/>
      <c r="LD37" s="263">
        <f>IFERROR(LOG10($B37),"")</f>
        <v>0.70757017609793638</v>
      </c>
      <c r="LE37" s="273">
        <f>IFERROR(KM51+KL51*LD37,"")</f>
        <v>-0.75903593817424064</v>
      </c>
      <c r="LF37" s="264">
        <f>IFERROR(_xlfn.NORM.S.DIST(LE37,TRUE)*(1-$E$36)+$E$36,"")</f>
        <v>0.22391552945100041</v>
      </c>
      <c r="LG37" s="264">
        <f t="shared" ref="LG37:LG46" si="414">IFERROR(1/SQRT(2*PI())*EXP(-0.5*(LE37)^2),"")</f>
        <v>0.2990913269500311</v>
      </c>
      <c r="LH37" s="264">
        <f>IFERROR(LE37-LF37/LG37+$F37/LG37,"")</f>
        <v>-0.41594647503162885</v>
      </c>
      <c r="LI37" s="264">
        <f>IFERROR(LG37^2/((1-LF37)*(LF37+$E$36/(1-$E$36))),"")</f>
        <v>0.51477142488662864</v>
      </c>
      <c r="LJ37" s="273">
        <f>IFERROR($C37*LI37,"")</f>
        <v>25.223799819444803</v>
      </c>
      <c r="LK37" s="273">
        <f t="shared" ref="LK37:LK46" si="415">IFERROR(LJ37*LD37,"")</f>
        <v>17.847608480103656</v>
      </c>
      <c r="LL37" s="273">
        <f>IFERROR(LJ37*LH37,"")</f>
        <v>-10.491750621801502</v>
      </c>
      <c r="LM37" s="271">
        <f t="shared" ref="LM37:LM46" si="416">IFERROR(LJ37*(LD37-LD$48)^2,"")</f>
        <v>5.6021437161971432</v>
      </c>
      <c r="LN37" s="271">
        <f>IFERROR(LJ37*(LH37-LH48)^2,"")</f>
        <v>20.327808899831908</v>
      </c>
      <c r="LO37" s="271">
        <f t="shared" ref="LO37:LO46" si="417">IFERROR(LJ37*(LD37-LD$48)*(LH37-LH$48),"")</f>
        <v>10.671424782673105</v>
      </c>
      <c r="LP37" s="271">
        <f>IFERROR($C37*($F37-LF37)^2/(LF37*(1-LF37)),"")</f>
        <v>2.9691030547151387</v>
      </c>
      <c r="LQ37" s="289">
        <f>IFERROR($D37-$C37*LF37,"")</f>
        <v>5.0281390569009794</v>
      </c>
      <c r="LR37" s="271">
        <f>IFERROR(LQ37/SQRT($C37*LF37*(1-LF37)),"")</f>
        <v>1.723108544089762</v>
      </c>
      <c r="LT37" s="271"/>
      <c r="LU37" s="475">
        <f>IFERROR(LOG10($B37),"")</f>
        <v>0.70757017609793638</v>
      </c>
      <c r="LV37" s="474">
        <f>IFERROR(LD51+LC51*LU37,"")</f>
        <v>-0.75903593817424109</v>
      </c>
      <c r="LW37" s="477">
        <f>IFERROR(_xlfn.NORM.S.DIST(LV37,TRUE)*(1-$E$36)+$E$36,"")</f>
        <v>0.22391552945100027</v>
      </c>
      <c r="LX37" s="264">
        <f t="shared" ref="LX37:LX46" si="418">IFERROR(1/SQRT(2*PI())*EXP(-0.5*(LV37)^2),"")</f>
        <v>0.29909132695003099</v>
      </c>
      <c r="LY37" s="264">
        <f>IFERROR(LV37-LW37/LX37+$F37/LX37,"")</f>
        <v>-0.41594647503162885</v>
      </c>
      <c r="LZ37" s="264">
        <f>IFERROR(LX37^2/((1-LW37)*(LW37+$E$36/(1-$E$36))),"")</f>
        <v>0.51477142488662841</v>
      </c>
      <c r="MA37" s="273">
        <f>IFERROR($C37*LZ37,"")</f>
        <v>25.223799819444793</v>
      </c>
      <c r="MB37" s="273">
        <f t="shared" ref="MB37:MB46" si="419">IFERROR(MA37*LU37,"")</f>
        <v>17.847608480103649</v>
      </c>
      <c r="MC37" s="273">
        <f>IFERROR(MA37*LY37,"")</f>
        <v>-10.491750621801497</v>
      </c>
      <c r="MD37" s="271">
        <f t="shared" ref="MD37:MD46" si="420">IFERROR(MA37*(LU37-LU$48)^2,"")</f>
        <v>5.6021437161971415</v>
      </c>
      <c r="ME37" s="271">
        <f>IFERROR(MA37*(LY37-LY48)^2,"")</f>
        <v>20.327808899831904</v>
      </c>
      <c r="MF37" s="271">
        <f t="shared" ref="MF37:MF46" si="421">IFERROR(MA37*(LU37-LU$48)*(LY37-LY$48),"")</f>
        <v>10.671424782673101</v>
      </c>
      <c r="MG37" s="271">
        <f>IFERROR($C37*($F37-LW37)^2/(LW37*(1-LW37)),"")</f>
        <v>2.9691030547151471</v>
      </c>
      <c r="MH37" s="289">
        <f>IFERROR($D37-$C37*LW37,"")</f>
        <v>5.0281390569009865</v>
      </c>
      <c r="MI37" s="476">
        <f>IFERROR(MH37/SQRT($C37*LW37*(1-LW37)),"")</f>
        <v>1.7231085440897647</v>
      </c>
    </row>
    <row r="38" spans="1:347" ht="14.1" customHeight="1" outlineLevel="1" x14ac:dyDescent="0.2">
      <c r="A38" s="14">
        <v>2</v>
      </c>
      <c r="B38" s="246">
        <v>10</v>
      </c>
      <c r="C38" s="96">
        <v>48</v>
      </c>
      <c r="D38" s="247">
        <v>18</v>
      </c>
      <c r="E38" s="17">
        <f t="shared" si="340"/>
        <v>0.375</v>
      </c>
      <c r="F38" s="34">
        <f>IFERROR((E38-E36)/(1-E36),"")</f>
        <v>0.375</v>
      </c>
      <c r="G38" s="17">
        <f t="shared" si="341"/>
        <v>-0.3186393639643752</v>
      </c>
      <c r="H38" s="17"/>
      <c r="I38" s="34"/>
      <c r="J38" s="18">
        <f t="shared" ref="J38:J46" si="422">IFERROR(LOG10($B38),"")</f>
        <v>1</v>
      </c>
      <c r="K38" s="17">
        <f>IFERROR(C51+B51*J38,"")</f>
        <v>3.8075232464554798E-2</v>
      </c>
      <c r="L38" s="37">
        <f t="shared" ref="L38:L46" si="423">IFERROR(_xlfn.NORM.S.DIST(K38,TRUE)*(1-$E$36)+$E$36,"")</f>
        <v>0.51518615069144902</v>
      </c>
      <c r="M38" s="37">
        <f t="shared" si="342"/>
        <v>0.39865320721806607</v>
      </c>
      <c r="N38" s="37">
        <f t="shared" ref="N38:N46" si="424">IFERROR(K38-L38/M38+$F38/M38,"")</f>
        <v>-0.31357414136016459</v>
      </c>
      <c r="O38" s="37">
        <f t="shared" ref="O38:O46" si="425">IFERROR(M38^2/((1-L38)*(L38+$E$36/(1-$E$36))),"")</f>
        <v>0.63628447609923489</v>
      </c>
      <c r="P38" s="17">
        <f t="shared" ref="P38:P46" si="426">IFERROR($C38*O38,"")</f>
        <v>30.541654852763273</v>
      </c>
      <c r="Q38" s="17">
        <f t="shared" si="343"/>
        <v>30.541654852763273</v>
      </c>
      <c r="R38" s="17">
        <f t="shared" ref="R38:R46" si="427">IFERROR(P38*N38,"")</f>
        <v>-9.5770731961737479</v>
      </c>
      <c r="S38" s="34">
        <f t="shared" si="344"/>
        <v>0.93226282398212457</v>
      </c>
      <c r="T38" s="34">
        <f>IFERROR(P38*(N38-N48)^2,"")</f>
        <v>18.773561349808748</v>
      </c>
      <c r="U38" s="34">
        <f t="shared" si="345"/>
        <v>4.1835264215939132</v>
      </c>
      <c r="V38" s="34">
        <f t="shared" ref="V38:V46" si="428">IFERROR($C38*($F38-L38)^2/(L38*(1-L38)),"")</f>
        <v>3.7766980302746278</v>
      </c>
      <c r="W38" s="39">
        <f t="shared" ref="W38:W46" si="429">IFERROR($D38-$C38*L38,"")</f>
        <v>-6.7289352331895529</v>
      </c>
      <c r="X38" s="34">
        <f t="shared" ref="X38:X46" si="430">IFERROR(W38/SQRT($C38*L38*(1-L38)),"")</f>
        <v>-1.9433728490113853</v>
      </c>
      <c r="Y38" s="44"/>
      <c r="Z38" s="271"/>
      <c r="AA38" s="263">
        <f t="shared" ref="AA38:AA46" si="431">IFERROR(LOG10($B38),"")</f>
        <v>1</v>
      </c>
      <c r="AB38" s="273">
        <f>IFERROR(J51+I51*AA38,"")</f>
        <v>1.0081663730098889E-2</v>
      </c>
      <c r="AC38" s="264">
        <f t="shared" ref="AC38:AC46" si="432">IFERROR(_xlfn.NORM.S.DIST(AB38,TRUE)*(1-$E$36)+$E$36,"")</f>
        <v>0.50402193378709015</v>
      </c>
      <c r="AD38" s="264">
        <f t="shared" si="346"/>
        <v>0.39892200668115879</v>
      </c>
      <c r="AE38" s="264">
        <f t="shared" ref="AE38:AE46" si="433">IFERROR(AB38-AC38/AD38+$F38/AD38,"")</f>
        <v>-0.31334479965428863</v>
      </c>
      <c r="AF38" s="264">
        <f t="shared" ref="AF38:AF46" si="434">IFERROR(AD38^2/((1-AC38)*(AC38+$E$36/(1-$E$36))),"")</f>
        <v>0.63659625985870227</v>
      </c>
      <c r="AG38" s="273">
        <f t="shared" ref="AG38:AG46" si="435">IFERROR($C38*AF38,"")</f>
        <v>30.556620473217709</v>
      </c>
      <c r="AH38" s="273">
        <f t="shared" si="347"/>
        <v>30.556620473217709</v>
      </c>
      <c r="AI38" s="273">
        <f t="shared" ref="AI38:AI46" si="436">IFERROR(AG38*AE38,"")</f>
        <v>-9.5747581202925378</v>
      </c>
      <c r="AJ38" s="271">
        <f t="shared" si="348"/>
        <v>0.97751383065437736</v>
      </c>
      <c r="AK38" s="271">
        <f>IFERROR(AG38*(AE38-AE48)^2,"")</f>
        <v>19.321728453832804</v>
      </c>
      <c r="AL38" s="271">
        <f t="shared" si="349"/>
        <v>4.3459471690035283</v>
      </c>
      <c r="AM38" s="271">
        <f t="shared" ref="AM38:AM46" si="437">IFERROR($C38*($F38-AC38)^2/(AC38*(1-AC38)),"")</f>
        <v>3.1963654214534718</v>
      </c>
      <c r="AN38" s="289">
        <f t="shared" ref="AN38:AN46" si="438">IFERROR($D38-$C38*AC38,"")</f>
        <v>-6.1930528217803271</v>
      </c>
      <c r="AO38" s="271">
        <f t="shared" ref="AO38:AO46" si="439">IFERROR(AN38/SQRT($C38*AC38*(1-AC38)),"")</f>
        <v>-1.7878381977834215</v>
      </c>
      <c r="AP38" s="44"/>
      <c r="AQ38" s="271"/>
      <c r="AR38" s="263">
        <f t="shared" ref="AR38:AR46" si="440">IFERROR(LOG10($B38),"")</f>
        <v>1</v>
      </c>
      <c r="AS38" s="273">
        <f>IFERROR(AA51+Z51*AR38,"")</f>
        <v>1.0939760450154434E-2</v>
      </c>
      <c r="AT38" s="264">
        <f t="shared" ref="AT38:AT46" si="441">IFERROR(_xlfn.NORM.S.DIST(AS38,TRUE)*(1-$E$36)+$E$36,"")</f>
        <v>0.50436424592989137</v>
      </c>
      <c r="AU38" s="264">
        <f t="shared" si="350"/>
        <v>0.39891840873700163</v>
      </c>
      <c r="AV38" s="264">
        <f t="shared" ref="AV38:AV46" si="442">IFERROR(AS38-AT38/AU38+$F38/AU38,"")</f>
        <v>-0.31334772064019167</v>
      </c>
      <c r="AW38" s="264">
        <f t="shared" ref="AW38:AW46" si="443">IFERROR(AU38^2/((1-AT38)*(AT38+$E$36/(1-$E$36))),"")</f>
        <v>0.63659208708474324</v>
      </c>
      <c r="AX38" s="273">
        <f t="shared" ref="AX38:AX46" si="444">IFERROR($C38*AW38,"")</f>
        <v>30.556420180067676</v>
      </c>
      <c r="AY38" s="273">
        <f t="shared" si="351"/>
        <v>30.556420180067676</v>
      </c>
      <c r="AZ38" s="273">
        <f t="shared" ref="AZ38:AZ46" si="445">IFERROR(AX38*AV38,"")</f>
        <v>-9.574784614348161</v>
      </c>
      <c r="BA38" s="271">
        <f t="shared" si="352"/>
        <v>0.9772811637962231</v>
      </c>
      <c r="BB38" s="271">
        <f>IFERROR(AX38*(AV38-AV48)^2,"")</f>
        <v>19.317548326254865</v>
      </c>
      <c r="BC38" s="271">
        <f t="shared" si="353"/>
        <v>4.3449598513648118</v>
      </c>
      <c r="BD38" s="271">
        <f t="shared" ref="BD38:BD46" si="446">IFERROR($C38*($F38-AT38)^2/(AT38*(1-AT38)),"")</f>
        <v>3.2133855768274642</v>
      </c>
      <c r="BE38" s="289">
        <f t="shared" ref="BE38:BE46" si="447">IFERROR($D38-$C38*AT38,"")</f>
        <v>-6.209483804634786</v>
      </c>
      <c r="BF38" s="271">
        <f t="shared" ref="BF38:BF46" si="448">IFERROR(BE38/SQRT($C38*AT38*(1-AT38)),"")</f>
        <v>-1.7925918600806665</v>
      </c>
      <c r="BH38" s="271"/>
      <c r="BI38" s="263">
        <f t="shared" ref="BI38:BI46" si="449">IFERROR(LOG10($B38),"")</f>
        <v>1</v>
      </c>
      <c r="BJ38" s="273">
        <f>IFERROR(AR51+AQ51*BI38,"")</f>
        <v>1.0897863541002639E-2</v>
      </c>
      <c r="BK38" s="264">
        <f t="shared" ref="BK38:BK46" si="450">IFERROR(_xlfn.NORM.S.DIST(BJ38,TRUE)*(1-$E$36)+$E$36,"")</f>
        <v>0.50434753247773623</v>
      </c>
      <c r="BL38" s="264">
        <f t="shared" si="354"/>
        <v>0.39891859122804352</v>
      </c>
      <c r="BM38" s="264">
        <f t="shared" ref="BM38:BM46" si="451">IFERROR(BJ38-BK38/BL38+$F38/BL38,"")</f>
        <v>-0.31334757229980059</v>
      </c>
      <c r="BN38" s="264">
        <f t="shared" ref="BN38:BN46" si="452">IFERROR(BL38^2/((1-BK38)*(BK38+$E$36/(1-$E$36))),"")</f>
        <v>0.63659229873202516</v>
      </c>
      <c r="BO38" s="273">
        <f t="shared" ref="BO38:BO46" si="453">IFERROR($C38*BN38,"")</f>
        <v>30.556430339137208</v>
      </c>
      <c r="BP38" s="273">
        <f t="shared" si="355"/>
        <v>30.556430339137208</v>
      </c>
      <c r="BQ38" s="273">
        <f t="shared" ref="BQ38:BQ46" si="454">IFERROR(BO38*BM38,"")</f>
        <v>-9.5747832649166167</v>
      </c>
      <c r="BR38" s="271">
        <f t="shared" si="356"/>
        <v>0.97733618186106253</v>
      </c>
      <c r="BS38" s="271">
        <f>IFERROR(BO38*(BM38-BM48)^2,"")</f>
        <v>19.31823367944293</v>
      </c>
      <c r="BT38" s="271">
        <f t="shared" si="357"/>
        <v>4.3451592312096619</v>
      </c>
      <c r="BU38" s="271">
        <f t="shared" ref="BU38:BU46" si="455">IFERROR($C38*($F38-BK38)^2/(BK38*(1-BK38)),"")</f>
        <v>3.2125534407381031</v>
      </c>
      <c r="BV38" s="289">
        <f t="shared" ref="BV38:BV46" si="456">IFERROR($D38-$C38*BK38,"")</f>
        <v>-6.2086815589313389</v>
      </c>
      <c r="BW38" s="271">
        <f t="shared" ref="BW38:BW46" si="457">IFERROR(BV38/SQRT($C38*BK38*(1-BK38)),"")</f>
        <v>-1.7923597408829799</v>
      </c>
      <c r="BY38" s="271"/>
      <c r="BZ38" s="263">
        <f t="shared" ref="BZ38:BZ46" si="458">IFERROR(LOG10($B38),"")</f>
        <v>1</v>
      </c>
      <c r="CA38" s="273">
        <f>IFERROR(BI51+BH51*BZ38,"")</f>
        <v>1.0899488669259494E-2</v>
      </c>
      <c r="CB38" s="264">
        <f t="shared" ref="CB38:CB46" si="459">IFERROR(_xlfn.NORM.S.DIST(CA38,TRUE)*(1-$E$36)+$E$36,"")</f>
        <v>0.50434818077160526</v>
      </c>
      <c r="CC38" s="264">
        <f t="shared" si="358"/>
        <v>0.39891858416249859</v>
      </c>
      <c r="CD38" s="264">
        <f t="shared" ref="CD38:CD46" si="460">IFERROR(CA38-CB38/CC38+$F38/CC38,"")</f>
        <v>-0.31334757804276803</v>
      </c>
      <c r="CE38" s="264">
        <f t="shared" ref="CE38:CE46" si="461">IFERROR(CC38^2/((1-CB38)*(CB38+$E$36/(1-$E$36))),"")</f>
        <v>0.63659229053763244</v>
      </c>
      <c r="CF38" s="273">
        <f t="shared" ref="CF38:CF46" si="462">IFERROR($C38*CE38,"")</f>
        <v>30.556429945806357</v>
      </c>
      <c r="CG38" s="273">
        <f t="shared" si="359"/>
        <v>30.556429945806357</v>
      </c>
      <c r="CH38" s="273">
        <f t="shared" ref="CH38:CH46" si="463">IFERROR(CF38*CD38,"")</f>
        <v>-9.5747833171519314</v>
      </c>
      <c r="CI38" s="271">
        <f t="shared" si="360"/>
        <v>0.97733550094328481</v>
      </c>
      <c r="CJ38" s="271">
        <f>IFERROR(CF38*(CD38-CD48)^2,"")</f>
        <v>19.318223131580488</v>
      </c>
      <c r="CK38" s="271">
        <f t="shared" si="361"/>
        <v>4.3451565313159168</v>
      </c>
      <c r="CL38" s="271">
        <f t="shared" ref="CL38:CL46" si="464">IFERROR($C38*($F38-CB38)^2/(CB38*(1-CB38)),"")</f>
        <v>3.2125857161026996</v>
      </c>
      <c r="CM38" s="289">
        <f t="shared" ref="CM38:CM46" si="465">IFERROR($D38-$C38*CB38,"")</f>
        <v>-6.2087126770370524</v>
      </c>
      <c r="CN38" s="271">
        <f t="shared" ref="CN38:CN46" si="466">IFERROR(CM38/SQRT($C38*CB38*(1-CB38)),"")</f>
        <v>-1.7923687444559784</v>
      </c>
      <c r="CP38" s="271"/>
      <c r="CQ38" s="263">
        <f t="shared" ref="CQ38:CQ46" si="467">IFERROR(LOG10($B38),"")</f>
        <v>1</v>
      </c>
      <c r="CR38" s="273">
        <f>IFERROR(BZ51+BY51*CQ38,"")</f>
        <v>1.0899412168257516E-2</v>
      </c>
      <c r="CS38" s="264">
        <f t="shared" ref="CS38:CS46" si="468">IFERROR(_xlfn.NORM.S.DIST(CR38,TRUE)*(1-$E$36)+$E$36,"")</f>
        <v>0.50434815025393387</v>
      </c>
      <c r="CT38" s="264">
        <f t="shared" si="362"/>
        <v>0.39891858449512441</v>
      </c>
      <c r="CU38" s="264">
        <f t="shared" ref="CU38:CU46" si="469">IFERROR(CR38-CS38/CT38+$F38/CT38,"")</f>
        <v>-0.31334757777240485</v>
      </c>
      <c r="CV38" s="264">
        <f t="shared" ref="CV38:CV46" si="470">IFERROR(CT38^2/((1-CS38)*(CS38+$E$36/(1-$E$36))),"")</f>
        <v>0.63659229092340119</v>
      </c>
      <c r="CW38" s="273">
        <f t="shared" ref="CW38:CW46" si="471">IFERROR($C38*CV38,"")</f>
        <v>30.556429964323257</v>
      </c>
      <c r="CX38" s="273">
        <f t="shared" si="363"/>
        <v>30.556429964323257</v>
      </c>
      <c r="CY38" s="273">
        <f t="shared" ref="CY38:CY46" si="472">IFERROR(CW38*CU38,"")</f>
        <v>-9.574783314692823</v>
      </c>
      <c r="CZ38" s="271">
        <f t="shared" si="364"/>
        <v>0.977335594228115</v>
      </c>
      <c r="DA38" s="271">
        <f>IFERROR(CW38*(CU38-CU48)^2,"")</f>
        <v>19.318224303841973</v>
      </c>
      <c r="DB38" s="271">
        <f t="shared" si="365"/>
        <v>4.3451568705200287</v>
      </c>
      <c r="DC38" s="271">
        <f t="shared" ref="DC38:DC46" si="473">IFERROR($C38*($F38-CS38)^2/(CS38*(1-CS38)),"")</f>
        <v>3.2125841967739772</v>
      </c>
      <c r="DD38" s="289">
        <f t="shared" ref="DD38:DD46" si="474">IFERROR($D38-$C38*CS38,"")</f>
        <v>-6.2087112121888239</v>
      </c>
      <c r="DE38" s="271">
        <f t="shared" ref="DE38:DE46" si="475">IFERROR(DD38/SQRT($C38*CS38*(1-CS38)),"")</f>
        <v>-1.7923683206232963</v>
      </c>
      <c r="DG38" s="271"/>
      <c r="DH38" s="263">
        <f t="shared" ref="DH38:DH46" si="476">IFERROR(LOG10($B38),"")</f>
        <v>1</v>
      </c>
      <c r="DI38" s="273">
        <f>IFERROR(CQ51+CP51*DH38,"")</f>
        <v>1.0899415202859419E-2</v>
      </c>
      <c r="DJ38" s="264">
        <f t="shared" ref="DJ38:DJ46" si="477">IFERROR(_xlfn.NORM.S.DIST(DI38,TRUE)*(1-$E$36)+$E$36,"")</f>
        <v>0.50434815146449297</v>
      </c>
      <c r="DK38" s="264">
        <f t="shared" si="366"/>
        <v>0.39891858448193007</v>
      </c>
      <c r="DL38" s="264">
        <f t="shared" ref="DL38:DL46" si="478">IFERROR(DI38-DJ38/DK38+$F38/DK38,"")</f>
        <v>-0.31334757778312927</v>
      </c>
      <c r="DM38" s="264">
        <f t="shared" ref="DM38:DM46" si="479">IFERROR(DK38^2/((1-DJ38)*(DJ38+$E$36/(1-$E$36))),"")</f>
        <v>0.63659229090809899</v>
      </c>
      <c r="DN38" s="273">
        <f t="shared" ref="DN38:DN46" si="480">IFERROR($C38*DM38,"")</f>
        <v>30.556429963588752</v>
      </c>
      <c r="DO38" s="273">
        <f t="shared" si="367"/>
        <v>30.556429963588752</v>
      </c>
      <c r="DP38" s="273">
        <f t="shared" ref="DP38:DP46" si="481">IFERROR(DN38*DL38,"")</f>
        <v>-9.574783314790368</v>
      </c>
      <c r="DQ38" s="271">
        <f t="shared" si="368"/>
        <v>0.97733559265473224</v>
      </c>
      <c r="DR38" s="271">
        <f>IFERROR(DN38*(DL38-DL48)^2,"")</f>
        <v>19.318224280814231</v>
      </c>
      <c r="DS38" s="271">
        <f t="shared" si="369"/>
        <v>4.3451568644326999</v>
      </c>
      <c r="DT38" s="271">
        <f t="shared" ref="DT38:DT46" si="482">IFERROR($C38*($F38-DJ38)^2/(DJ38*(1-DJ38)),"")</f>
        <v>3.2125842570419105</v>
      </c>
      <c r="DU38" s="289">
        <f t="shared" ref="DU38:DU46" si="483">IFERROR($D38-$C38*DJ38,"")</f>
        <v>-6.2087112702956624</v>
      </c>
      <c r="DV38" s="271">
        <f t="shared" ref="DV38:DV46" si="484">IFERROR(DU38/SQRT($C38*DJ38*(1-DJ38)),"")</f>
        <v>-1.7923683374356707</v>
      </c>
      <c r="DX38" s="271"/>
      <c r="DY38" s="263">
        <f t="shared" ref="DY38:DY46" si="485">IFERROR(LOG10($B38),"")</f>
        <v>1</v>
      </c>
      <c r="DZ38" s="273">
        <f>IFERROR(DH51+DG51*DY38,"")</f>
        <v>1.0899415062804341E-2</v>
      </c>
      <c r="EA38" s="264">
        <f t="shared" ref="EA38:EA46" si="486">IFERROR(_xlfn.NORM.S.DIST(DZ38,TRUE)*(1-$E$36)+$E$36,"")</f>
        <v>0.50434815140862232</v>
      </c>
      <c r="EB38" s="264">
        <f t="shared" si="370"/>
        <v>0.39891858448253897</v>
      </c>
      <c r="EC38" s="264">
        <f t="shared" ref="EC38:EC46" si="487">IFERROR(DZ38-EA38/EB38+$F38/EB38,"")</f>
        <v>-0.31334757778263433</v>
      </c>
      <c r="ED38" s="264">
        <f t="shared" ref="ED38:ED46" si="488">IFERROR(EB38^2/((1-EA38)*(EA38+$E$36/(1-$E$36))),"")</f>
        <v>0.63659229090880509</v>
      </c>
      <c r="EE38" s="273">
        <f t="shared" ref="EE38:EE46" si="489">IFERROR($C38*ED38,"")</f>
        <v>30.556429963622644</v>
      </c>
      <c r="EF38" s="273">
        <f t="shared" si="371"/>
        <v>30.556429963622644</v>
      </c>
      <c r="EG38" s="273">
        <f t="shared" ref="EG38:EG46" si="490">IFERROR(EE38*EC38,"")</f>
        <v>-9.574783314785865</v>
      </c>
      <c r="EH38" s="271">
        <f t="shared" si="372"/>
        <v>0.97733559281503213</v>
      </c>
      <c r="EI38" s="271">
        <f>IFERROR(EE38*(EC38-EC48)^2,"")</f>
        <v>19.318224282844685</v>
      </c>
      <c r="EJ38" s="271">
        <f t="shared" si="373"/>
        <v>4.3451568650173913</v>
      </c>
      <c r="EK38" s="271">
        <f t="shared" ref="EK38:EK46" si="491">IFERROR($C38*($F38-EA38)^2/(EA38*(1-EA38)),"")</f>
        <v>3.2125842542603795</v>
      </c>
      <c r="EL38" s="289">
        <f t="shared" ref="EL38:EL46" si="492">IFERROR($D38-$C38*EA38,"")</f>
        <v>-6.2087112676138716</v>
      </c>
      <c r="EM38" s="271">
        <f t="shared" ref="EM38:EM46" si="493">IFERROR(EL38/SQRT($C38*EA38*(1-EA38)),"")</f>
        <v>-1.7923683366597332</v>
      </c>
      <c r="EO38" s="271"/>
      <c r="EP38" s="263">
        <f t="shared" ref="EP38:EP46" si="494">IFERROR(LOG10($B38),"")</f>
        <v>1</v>
      </c>
      <c r="EQ38" s="273">
        <f>IFERROR(DY51+DX51*EP38,"")</f>
        <v>1.0899415068456708E-2</v>
      </c>
      <c r="ER38" s="264">
        <f t="shared" ref="ER38:ER46" si="495">IFERROR(_xlfn.NORM.S.DIST(EQ38,TRUE)*(1-$E$36)+$E$36,"")</f>
        <v>0.50434815141087719</v>
      </c>
      <c r="ES38" s="264">
        <f t="shared" si="374"/>
        <v>0.39891858448251444</v>
      </c>
      <c r="ET38" s="264">
        <f t="shared" ref="ET38:ET46" si="496">IFERROR(EQ38-ER38/ES38+$F38/ES38,"")</f>
        <v>-0.31334757778265421</v>
      </c>
      <c r="EU38" s="264">
        <f t="shared" ref="EU38:EU46" si="497">IFERROR(ES38^2/((1-ER38)*(ER38+$E$36/(1-$E$36))),"")</f>
        <v>0.63659229090877656</v>
      </c>
      <c r="EV38" s="273">
        <f t="shared" ref="EV38:EV46" si="498">IFERROR($C38*EU38,"")</f>
        <v>30.556429963621277</v>
      </c>
      <c r="EW38" s="273">
        <f t="shared" si="375"/>
        <v>30.556429963621277</v>
      </c>
      <c r="EX38" s="273">
        <f t="shared" ref="EX38:EX46" si="499">IFERROR(EV38*ET38,"")</f>
        <v>-9.5747833147860444</v>
      </c>
      <c r="EY38" s="271">
        <f t="shared" si="376"/>
        <v>0.97733559281166849</v>
      </c>
      <c r="EZ38" s="271">
        <f>IFERROR(EV38*(ET38-ET48)^2,"")</f>
        <v>19.318224282797019</v>
      </c>
      <c r="FA38" s="271">
        <f t="shared" si="377"/>
        <v>4.3451568650045527</v>
      </c>
      <c r="FB38" s="271">
        <f t="shared" ref="FB38:FB46" si="500">IFERROR($C38*($F38-ER38)^2/(ER38*(1-ER38)),"")</f>
        <v>3.2125842543726382</v>
      </c>
      <c r="FC38" s="289">
        <f t="shared" ref="FC38:FC46" si="501">IFERROR($D38-$C38*ER38,"")</f>
        <v>-6.208711267722105</v>
      </c>
      <c r="FD38" s="271">
        <f t="shared" ref="FD38:FD46" si="502">IFERROR(FC38/SQRT($C38*ER38*(1-ER38)),"")</f>
        <v>-1.792368336691049</v>
      </c>
      <c r="FF38" s="271"/>
      <c r="FG38" s="263">
        <f t="shared" ref="FG38:FG46" si="503">IFERROR(LOG10($B38),"")</f>
        <v>1</v>
      </c>
      <c r="FH38" s="273">
        <f>IFERROR(EP51+EO51*FG38,"")</f>
        <v>1.0899415068200025E-2</v>
      </c>
      <c r="FI38" s="264">
        <f t="shared" ref="FI38:FI46" si="504">IFERROR(_xlfn.NORM.S.DIST(FH38,TRUE)*(1-$E$36)+$E$36,"")</f>
        <v>0.50434815141077483</v>
      </c>
      <c r="FJ38" s="264">
        <f t="shared" si="378"/>
        <v>0.39891858448251555</v>
      </c>
      <c r="FK38" s="264">
        <f t="shared" ref="FK38:FK46" si="505">IFERROR(FH38-FI38/FJ38+$F38/FJ38,"")</f>
        <v>-0.31334757778265354</v>
      </c>
      <c r="FL38" s="264">
        <f t="shared" ref="FL38:FL46" si="506">IFERROR(FJ38^2/((1-FI38)*(FI38+$E$36/(1-$E$36))),"")</f>
        <v>0.63659229090877789</v>
      </c>
      <c r="FM38" s="273">
        <f t="shared" ref="FM38:FM46" si="507">IFERROR($C38*FL38,"")</f>
        <v>30.556429963621341</v>
      </c>
      <c r="FN38" s="273">
        <f t="shared" si="379"/>
        <v>30.556429963621341</v>
      </c>
      <c r="FO38" s="273">
        <f t="shared" ref="FO38:FO46" si="508">IFERROR(FM38*FK38,"")</f>
        <v>-9.5747833147860426</v>
      </c>
      <c r="FP38" s="271">
        <f t="shared" si="380"/>
        <v>0.97733559281194493</v>
      </c>
      <c r="FQ38" s="271">
        <f>IFERROR(FM38*(FK38-FK48)^2,"")</f>
        <v>19.318224282800589</v>
      </c>
      <c r="FR38" s="271">
        <f t="shared" si="381"/>
        <v>4.3451568650055687</v>
      </c>
      <c r="FS38" s="271">
        <f t="shared" ref="FS38:FS46" si="509">IFERROR($C38*($F38-FI38)^2/(FI38*(1-FI38)),"")</f>
        <v>3.2125842543675418</v>
      </c>
      <c r="FT38" s="289">
        <f t="shared" ref="FT38:FT46" si="510">IFERROR($D38-$C38*FI38,"")</f>
        <v>-6.2087112677171916</v>
      </c>
      <c r="FU38" s="271">
        <f t="shared" ref="FU38:FU46" si="511">IFERROR(FT38/SQRT($C38*FI38*(1-FI38)),"")</f>
        <v>-1.7923683366896275</v>
      </c>
      <c r="FW38" s="271"/>
      <c r="FX38" s="263">
        <f t="shared" ref="FX38:FX46" si="512">IFERROR(LOG10($B38),"")</f>
        <v>1</v>
      </c>
      <c r="FY38" s="273">
        <f>IFERROR(FG51+FF51*FX38,"")</f>
        <v>1.0899415068210683E-2</v>
      </c>
      <c r="FZ38" s="264">
        <f t="shared" ref="FZ38:FZ46" si="513">IFERROR(_xlfn.NORM.S.DIST(FY38,TRUE)*(1-$E$36)+$E$36,"")</f>
        <v>0.50434815141077904</v>
      </c>
      <c r="GA38" s="264">
        <f t="shared" si="382"/>
        <v>0.39891858448251555</v>
      </c>
      <c r="GB38" s="264">
        <f t="shared" ref="GB38:GB46" si="514">IFERROR(FY38-FZ38/GA38+$F38/GA38,"")</f>
        <v>-0.31334757778265332</v>
      </c>
      <c r="GC38" s="264">
        <f t="shared" ref="GC38:GC46" si="515">IFERROR(GA38^2/((1-FZ38)*(FZ38+$E$36/(1-$E$36))),"")</f>
        <v>0.636592290908778</v>
      </c>
      <c r="GD38" s="273">
        <f t="shared" ref="GD38:GD46" si="516">IFERROR($C38*GC38,"")</f>
        <v>30.556429963621344</v>
      </c>
      <c r="GE38" s="273">
        <f t="shared" si="383"/>
        <v>30.556429963621344</v>
      </c>
      <c r="GF38" s="273">
        <f t="shared" ref="GF38:GF46" si="517">IFERROR(GD38*GB38,"")</f>
        <v>-9.5747833147860373</v>
      </c>
      <c r="GG38" s="271">
        <f t="shared" si="384"/>
        <v>0.97733559281193527</v>
      </c>
      <c r="GH38" s="271">
        <f>IFERROR(GD38*(GB38-GB48)^2,"")</f>
        <v>19.318224282800454</v>
      </c>
      <c r="GI38" s="271">
        <f t="shared" si="385"/>
        <v>4.3451568650055323</v>
      </c>
      <c r="GJ38" s="271">
        <f t="shared" ref="GJ38:GJ46" si="518">IFERROR($C38*($F38-FZ38)^2/(FZ38*(1-FZ38)),"")</f>
        <v>3.2125842543677519</v>
      </c>
      <c r="GK38" s="289">
        <f t="shared" ref="GK38:GK46" si="519">IFERROR($D38-$C38*FZ38,"")</f>
        <v>-6.2087112677173941</v>
      </c>
      <c r="GL38" s="271">
        <f t="shared" ref="GL38:GL46" si="520">IFERROR(GK38/SQRT($C38*FZ38*(1-FZ38)),"")</f>
        <v>-1.7923683366896861</v>
      </c>
      <c r="GN38" s="271"/>
      <c r="GO38" s="263">
        <f t="shared" ref="GO38:GO46" si="521">IFERROR(LOG10($B38),"")</f>
        <v>1</v>
      </c>
      <c r="GP38" s="273">
        <f>IFERROR(FX51+FW51*GO38,"")</f>
        <v>1.0899415068210239E-2</v>
      </c>
      <c r="GQ38" s="264">
        <f t="shared" ref="GQ38:GQ46" si="522">IFERROR(_xlfn.NORM.S.DIST(GP38,TRUE)*(1-$E$36)+$E$36,"")</f>
        <v>0.50434815141077882</v>
      </c>
      <c r="GR38" s="264">
        <f t="shared" si="386"/>
        <v>0.39891858448251555</v>
      </c>
      <c r="GS38" s="264">
        <f t="shared" ref="GS38:GS46" si="523">IFERROR(GP38-GQ38/GR38+$F38/GR38,"")</f>
        <v>-0.31334757778265332</v>
      </c>
      <c r="GT38" s="264">
        <f t="shared" ref="GT38:GT46" si="524">IFERROR(GR38^2/((1-GQ38)*(GQ38+$E$36/(1-$E$36))),"")</f>
        <v>0.636592290908778</v>
      </c>
      <c r="GU38" s="273">
        <f t="shared" ref="GU38:GU46" si="525">IFERROR($C38*GT38,"")</f>
        <v>30.556429963621344</v>
      </c>
      <c r="GV38" s="273">
        <f t="shared" si="387"/>
        <v>30.556429963621344</v>
      </c>
      <c r="GW38" s="273">
        <f t="shared" ref="GW38:GW46" si="526">IFERROR(GU38*GS38,"")</f>
        <v>-9.5747833147860373</v>
      </c>
      <c r="GX38" s="271">
        <f t="shared" si="388"/>
        <v>0.97733559281193527</v>
      </c>
      <c r="GY38" s="271">
        <f>IFERROR(GU38*(GS38-GS48)^2,"")</f>
        <v>19.318224282800461</v>
      </c>
      <c r="GZ38" s="271">
        <f t="shared" si="389"/>
        <v>4.3451568650055332</v>
      </c>
      <c r="HA38" s="271">
        <f t="shared" ref="HA38:HA46" si="527">IFERROR($C38*($F38-GQ38)^2/(GQ38*(1-GQ38)),"")</f>
        <v>3.2125842543677408</v>
      </c>
      <c r="HB38" s="289">
        <f t="shared" ref="HB38:HB46" si="528">IFERROR($D38-$C38*GQ38,"")</f>
        <v>-6.2087112677173835</v>
      </c>
      <c r="HC38" s="271">
        <f t="shared" ref="HC38:HC46" si="529">IFERROR(HB38/SQRT($C38*GQ38*(1-GQ38)),"")</f>
        <v>-1.792368336689683</v>
      </c>
      <c r="HE38" s="271"/>
      <c r="HF38" s="263">
        <f t="shared" ref="HF38:HF46" si="530">IFERROR(LOG10($B38),"")</f>
        <v>1</v>
      </c>
      <c r="HG38" s="273">
        <f>IFERROR(GO51+GN51*HF38,"")</f>
        <v>1.0899415068210683E-2</v>
      </c>
      <c r="HH38" s="264">
        <f t="shared" ref="HH38:HH46" si="531">IFERROR(_xlfn.NORM.S.DIST(HG38,TRUE)*(1-$E$36)+$E$36,"")</f>
        <v>0.50434815141077904</v>
      </c>
      <c r="HI38" s="264">
        <f t="shared" si="390"/>
        <v>0.39891858448251555</v>
      </c>
      <c r="HJ38" s="264">
        <f t="shared" ref="HJ38:HJ46" si="532">IFERROR(HG38-HH38/HI38+$F38/HI38,"")</f>
        <v>-0.31334757778265332</v>
      </c>
      <c r="HK38" s="264">
        <f t="shared" ref="HK38:HK46" si="533">IFERROR(HI38^2/((1-HH38)*(HH38+$E$36/(1-$E$36))),"")</f>
        <v>0.636592290908778</v>
      </c>
      <c r="HL38" s="273">
        <f t="shared" ref="HL38:HL46" si="534">IFERROR($C38*HK38,"")</f>
        <v>30.556429963621344</v>
      </c>
      <c r="HM38" s="273">
        <f t="shared" si="391"/>
        <v>30.556429963621344</v>
      </c>
      <c r="HN38" s="273">
        <f t="shared" ref="HN38:HN46" si="535">IFERROR(HL38*HJ38,"")</f>
        <v>-9.5747833147860373</v>
      </c>
      <c r="HO38" s="271">
        <f t="shared" si="392"/>
        <v>0.97733559281193527</v>
      </c>
      <c r="HP38" s="271">
        <f>IFERROR(HL38*(HJ38-HJ48)^2,"")</f>
        <v>19.318224282800454</v>
      </c>
      <c r="HQ38" s="271">
        <f t="shared" si="393"/>
        <v>4.3451568650055323</v>
      </c>
      <c r="HR38" s="271">
        <f t="shared" ref="HR38:HR46" si="536">IFERROR($C38*($F38-HH38)^2/(HH38*(1-HH38)),"")</f>
        <v>3.2125842543677519</v>
      </c>
      <c r="HS38" s="289">
        <f t="shared" ref="HS38:HS46" si="537">IFERROR($D38-$C38*HH38,"")</f>
        <v>-6.2087112677173941</v>
      </c>
      <c r="HT38" s="271">
        <f t="shared" ref="HT38:HT46" si="538">IFERROR(HS38/SQRT($C38*HH38*(1-HH38)),"")</f>
        <v>-1.7923683366896861</v>
      </c>
      <c r="HV38" s="271"/>
      <c r="HW38" s="263">
        <f t="shared" ref="HW38:HW46" si="539">IFERROR(LOG10($B38),"")</f>
        <v>1</v>
      </c>
      <c r="HX38" s="273">
        <f>IFERROR(HF51+HE51*HW38,"")</f>
        <v>1.0899415068210239E-2</v>
      </c>
      <c r="HY38" s="264">
        <f t="shared" ref="HY38:HY46" si="540">IFERROR(_xlfn.NORM.S.DIST(HX38,TRUE)*(1-$E$36)+$E$36,"")</f>
        <v>0.50434815141077882</v>
      </c>
      <c r="HZ38" s="264">
        <f t="shared" si="394"/>
        <v>0.39891858448251555</v>
      </c>
      <c r="IA38" s="264">
        <f t="shared" ref="IA38:IA46" si="541">IFERROR(HX38-HY38/HZ38+$F38/HZ38,"")</f>
        <v>-0.31334757778265332</v>
      </c>
      <c r="IB38" s="264">
        <f t="shared" ref="IB38:IB46" si="542">IFERROR(HZ38^2/((1-HY38)*(HY38+$E$36/(1-$E$36))),"")</f>
        <v>0.636592290908778</v>
      </c>
      <c r="IC38" s="273">
        <f t="shared" ref="IC38:IC46" si="543">IFERROR($C38*IB38,"")</f>
        <v>30.556429963621344</v>
      </c>
      <c r="ID38" s="273">
        <f t="shared" si="395"/>
        <v>30.556429963621344</v>
      </c>
      <c r="IE38" s="273">
        <f t="shared" ref="IE38:IE46" si="544">IFERROR(IC38*IA38,"")</f>
        <v>-9.5747833147860373</v>
      </c>
      <c r="IF38" s="271">
        <f t="shared" si="396"/>
        <v>0.97733559281193527</v>
      </c>
      <c r="IG38" s="271">
        <f>IFERROR(IC38*(IA38-IA48)^2,"")</f>
        <v>19.318224282800461</v>
      </c>
      <c r="IH38" s="271">
        <f t="shared" si="397"/>
        <v>4.3451568650055332</v>
      </c>
      <c r="II38" s="271">
        <f t="shared" ref="II38:II46" si="545">IFERROR($C38*($F38-HY38)^2/(HY38*(1-HY38)),"")</f>
        <v>3.2125842543677408</v>
      </c>
      <c r="IJ38" s="289">
        <f t="shared" ref="IJ38:IJ46" si="546">IFERROR($D38-$C38*HY38,"")</f>
        <v>-6.2087112677173835</v>
      </c>
      <c r="IK38" s="271">
        <f t="shared" ref="IK38:IK46" si="547">IFERROR(IJ38/SQRT($C38*HY38*(1-HY38)),"")</f>
        <v>-1.792368336689683</v>
      </c>
      <c r="IM38" s="271"/>
      <c r="IN38" s="263">
        <f t="shared" ref="IN38:IN46" si="548">IFERROR(LOG10($B38),"")</f>
        <v>1</v>
      </c>
      <c r="IO38" s="273">
        <f>IFERROR(HW51+HV51*IN38,"")</f>
        <v>1.0899415068210683E-2</v>
      </c>
      <c r="IP38" s="264">
        <f t="shared" ref="IP38:IP46" si="549">IFERROR(_xlfn.NORM.S.DIST(IO38,TRUE)*(1-$E$36)+$E$36,"")</f>
        <v>0.50434815141077904</v>
      </c>
      <c r="IQ38" s="264">
        <f t="shared" si="398"/>
        <v>0.39891858448251555</v>
      </c>
      <c r="IR38" s="264">
        <f t="shared" ref="IR38:IR46" si="550">IFERROR(IO38-IP38/IQ38+$F38/IQ38,"")</f>
        <v>-0.31334757778265332</v>
      </c>
      <c r="IS38" s="264">
        <f t="shared" ref="IS38:IS46" si="551">IFERROR(IQ38^2/((1-IP38)*(IP38+$E$36/(1-$E$36))),"")</f>
        <v>0.636592290908778</v>
      </c>
      <c r="IT38" s="273">
        <f t="shared" ref="IT38:IT46" si="552">IFERROR($C38*IS38,"")</f>
        <v>30.556429963621344</v>
      </c>
      <c r="IU38" s="273">
        <f t="shared" si="399"/>
        <v>30.556429963621344</v>
      </c>
      <c r="IV38" s="273">
        <f t="shared" ref="IV38:IV46" si="553">IFERROR(IT38*IR38,"")</f>
        <v>-9.5747833147860373</v>
      </c>
      <c r="IW38" s="271">
        <f t="shared" si="400"/>
        <v>0.97733559281193527</v>
      </c>
      <c r="IX38" s="271">
        <f>IFERROR(IT38*(IR38-IR48)^2,"")</f>
        <v>19.318224282800454</v>
      </c>
      <c r="IY38" s="271">
        <f t="shared" si="401"/>
        <v>4.3451568650055323</v>
      </c>
      <c r="IZ38" s="271">
        <f t="shared" ref="IZ38:IZ46" si="554">IFERROR($C38*($F38-IP38)^2/(IP38*(1-IP38)),"")</f>
        <v>3.2125842543677519</v>
      </c>
      <c r="JA38" s="289">
        <f t="shared" ref="JA38:JA46" si="555">IFERROR($D38-$C38*IP38,"")</f>
        <v>-6.2087112677173941</v>
      </c>
      <c r="JB38" s="271">
        <f t="shared" ref="JB38:JB46" si="556">IFERROR(JA38/SQRT($C38*IP38*(1-IP38)),"")</f>
        <v>-1.7923683366896861</v>
      </c>
      <c r="JD38" s="271"/>
      <c r="JE38" s="263">
        <f t="shared" ref="JE38:JE46" si="557">IFERROR(LOG10($B38),"")</f>
        <v>1</v>
      </c>
      <c r="JF38" s="273">
        <f>IFERROR(IN51+IM51*JE38,"")</f>
        <v>1.0899415068210239E-2</v>
      </c>
      <c r="JG38" s="264">
        <f t="shared" ref="JG38:JG46" si="558">IFERROR(_xlfn.NORM.S.DIST(JF38,TRUE)*(1-$E$36)+$E$36,"")</f>
        <v>0.50434815141077882</v>
      </c>
      <c r="JH38" s="264">
        <f t="shared" si="402"/>
        <v>0.39891858448251555</v>
      </c>
      <c r="JI38" s="264">
        <f t="shared" ref="JI38:JI46" si="559">IFERROR(JF38-JG38/JH38+$F38/JH38,"")</f>
        <v>-0.31334757778265332</v>
      </c>
      <c r="JJ38" s="264">
        <f t="shared" ref="JJ38:JJ46" si="560">IFERROR(JH38^2/((1-JG38)*(JG38+$E$36/(1-$E$36))),"")</f>
        <v>0.636592290908778</v>
      </c>
      <c r="JK38" s="273">
        <f t="shared" ref="JK38:JK46" si="561">IFERROR($C38*JJ38,"")</f>
        <v>30.556429963621344</v>
      </c>
      <c r="JL38" s="273">
        <f t="shared" si="403"/>
        <v>30.556429963621344</v>
      </c>
      <c r="JM38" s="273">
        <f t="shared" ref="JM38:JM46" si="562">IFERROR(JK38*JI38,"")</f>
        <v>-9.5747833147860373</v>
      </c>
      <c r="JN38" s="271">
        <f t="shared" si="404"/>
        <v>0.97733559281193527</v>
      </c>
      <c r="JO38" s="271">
        <f>IFERROR(JK38*(JI38-JI48)^2,"")</f>
        <v>19.318224282800461</v>
      </c>
      <c r="JP38" s="271">
        <f t="shared" si="405"/>
        <v>4.3451568650055332</v>
      </c>
      <c r="JQ38" s="271">
        <f t="shared" ref="JQ38:JQ46" si="563">IFERROR($C38*($F38-JG38)^2/(JG38*(1-JG38)),"")</f>
        <v>3.2125842543677408</v>
      </c>
      <c r="JR38" s="289">
        <f t="shared" ref="JR38:JR46" si="564">IFERROR($D38-$C38*JG38,"")</f>
        <v>-6.2087112677173835</v>
      </c>
      <c r="JS38" s="271">
        <f t="shared" ref="JS38:JS46" si="565">IFERROR(JR38/SQRT($C38*JG38*(1-JG38)),"")</f>
        <v>-1.792368336689683</v>
      </c>
      <c r="JU38" s="271"/>
      <c r="JV38" s="263">
        <f t="shared" ref="JV38:JV46" si="566">IFERROR(LOG10($B38),"")</f>
        <v>1</v>
      </c>
      <c r="JW38" s="273">
        <f>IFERROR(JE51+JD51*JV38,"")</f>
        <v>1.0899415068210683E-2</v>
      </c>
      <c r="JX38" s="264">
        <f t="shared" ref="JX38:JX46" si="567">IFERROR(_xlfn.NORM.S.DIST(JW38,TRUE)*(1-$E$36)+$E$36,"")</f>
        <v>0.50434815141077904</v>
      </c>
      <c r="JY38" s="264">
        <f t="shared" si="406"/>
        <v>0.39891858448251555</v>
      </c>
      <c r="JZ38" s="264">
        <f t="shared" ref="JZ38:JZ46" si="568">IFERROR(JW38-JX38/JY38+$F38/JY38,"")</f>
        <v>-0.31334757778265332</v>
      </c>
      <c r="KA38" s="264">
        <f t="shared" ref="KA38:KA46" si="569">IFERROR(JY38^2/((1-JX38)*(JX38+$E$36/(1-$E$36))),"")</f>
        <v>0.636592290908778</v>
      </c>
      <c r="KB38" s="273">
        <f t="shared" ref="KB38:KB46" si="570">IFERROR($C38*KA38,"")</f>
        <v>30.556429963621344</v>
      </c>
      <c r="KC38" s="273">
        <f t="shared" si="407"/>
        <v>30.556429963621344</v>
      </c>
      <c r="KD38" s="273">
        <f t="shared" ref="KD38:KD46" si="571">IFERROR(KB38*JZ38,"")</f>
        <v>-9.5747833147860373</v>
      </c>
      <c r="KE38" s="271">
        <f t="shared" si="408"/>
        <v>0.97733559281193527</v>
      </c>
      <c r="KF38" s="271">
        <f>IFERROR(KB38*(JZ38-JZ48)^2,"")</f>
        <v>19.318224282800454</v>
      </c>
      <c r="KG38" s="271">
        <f t="shared" si="409"/>
        <v>4.3451568650055323</v>
      </c>
      <c r="KH38" s="271">
        <f t="shared" ref="KH38:KH46" si="572">IFERROR($C38*($F38-JX38)^2/(JX38*(1-JX38)),"")</f>
        <v>3.2125842543677519</v>
      </c>
      <c r="KI38" s="289">
        <f t="shared" ref="KI38:KI46" si="573">IFERROR($D38-$C38*JX38,"")</f>
        <v>-6.2087112677173941</v>
      </c>
      <c r="KJ38" s="271">
        <f t="shared" ref="KJ38:KJ46" si="574">IFERROR(KI38/SQRT($C38*JX38*(1-JX38)),"")</f>
        <v>-1.7923683366896861</v>
      </c>
      <c r="KL38" s="271"/>
      <c r="KM38" s="263">
        <f t="shared" ref="KM38:KM46" si="575">IFERROR(LOG10($B38),"")</f>
        <v>1</v>
      </c>
      <c r="KN38" s="273">
        <f>IFERROR(JV51+JU51*KM38,"")</f>
        <v>1.0899415068210239E-2</v>
      </c>
      <c r="KO38" s="264">
        <f t="shared" ref="KO38:KO46" si="576">IFERROR(_xlfn.NORM.S.DIST(KN38,TRUE)*(1-$E$36)+$E$36,"")</f>
        <v>0.50434815141077882</v>
      </c>
      <c r="KP38" s="264">
        <f t="shared" si="410"/>
        <v>0.39891858448251555</v>
      </c>
      <c r="KQ38" s="264">
        <f t="shared" ref="KQ38:KQ46" si="577">IFERROR(KN38-KO38/KP38+$F38/KP38,"")</f>
        <v>-0.31334757778265332</v>
      </c>
      <c r="KR38" s="264">
        <f t="shared" ref="KR38:KR46" si="578">IFERROR(KP38^2/((1-KO38)*(KO38+$E$36/(1-$E$36))),"")</f>
        <v>0.636592290908778</v>
      </c>
      <c r="KS38" s="273">
        <f t="shared" ref="KS38:KS46" si="579">IFERROR($C38*KR38,"")</f>
        <v>30.556429963621344</v>
      </c>
      <c r="KT38" s="273">
        <f t="shared" si="411"/>
        <v>30.556429963621344</v>
      </c>
      <c r="KU38" s="273">
        <f t="shared" ref="KU38:KU46" si="580">IFERROR(KS38*KQ38,"")</f>
        <v>-9.5747833147860373</v>
      </c>
      <c r="KV38" s="271">
        <f t="shared" si="412"/>
        <v>0.97733559281193527</v>
      </c>
      <c r="KW38" s="271">
        <f>IFERROR(KS38*(KQ38-KQ48)^2,"")</f>
        <v>19.318224282800461</v>
      </c>
      <c r="KX38" s="271">
        <f t="shared" si="413"/>
        <v>4.3451568650055332</v>
      </c>
      <c r="KY38" s="271">
        <f t="shared" ref="KY38:KY46" si="581">IFERROR($C38*($F38-KO38)^2/(KO38*(1-KO38)),"")</f>
        <v>3.2125842543677408</v>
      </c>
      <c r="KZ38" s="289">
        <f t="shared" ref="KZ38:KZ46" si="582">IFERROR($D38-$C38*KO38,"")</f>
        <v>-6.2087112677173835</v>
      </c>
      <c r="LA38" s="271">
        <f t="shared" ref="LA38:LA46" si="583">IFERROR(KZ38/SQRT($C38*KO38*(1-KO38)),"")</f>
        <v>-1.792368336689683</v>
      </c>
      <c r="LC38" s="271"/>
      <c r="LD38" s="263">
        <f t="shared" ref="LD38:LD46" si="584">IFERROR(LOG10($B38),"")</f>
        <v>1</v>
      </c>
      <c r="LE38" s="273">
        <f>IFERROR(KM51+KL51*LD38,"")</f>
        <v>1.0899415068210683E-2</v>
      </c>
      <c r="LF38" s="264">
        <f t="shared" ref="LF38:LF46" si="585">IFERROR(_xlfn.NORM.S.DIST(LE38,TRUE)*(1-$E$36)+$E$36,"")</f>
        <v>0.50434815141077904</v>
      </c>
      <c r="LG38" s="264">
        <f t="shared" si="414"/>
        <v>0.39891858448251555</v>
      </c>
      <c r="LH38" s="264">
        <f t="shared" ref="LH38:LH46" si="586">IFERROR(LE38-LF38/LG38+$F38/LG38,"")</f>
        <v>-0.31334757778265332</v>
      </c>
      <c r="LI38" s="264">
        <f t="shared" ref="LI38:LI46" si="587">IFERROR(LG38^2/((1-LF38)*(LF38+$E$36/(1-$E$36))),"")</f>
        <v>0.636592290908778</v>
      </c>
      <c r="LJ38" s="273">
        <f t="shared" ref="LJ38:LJ46" si="588">IFERROR($C38*LI38,"")</f>
        <v>30.556429963621344</v>
      </c>
      <c r="LK38" s="273">
        <f t="shared" si="415"/>
        <v>30.556429963621344</v>
      </c>
      <c r="LL38" s="273">
        <f t="shared" ref="LL38:LL46" si="589">IFERROR(LJ38*LH38,"")</f>
        <v>-9.5747833147860373</v>
      </c>
      <c r="LM38" s="271">
        <f t="shared" si="416"/>
        <v>0.97733559281193527</v>
      </c>
      <c r="LN38" s="271">
        <f>IFERROR(LJ38*(LH38-LH48)^2,"")</f>
        <v>19.318224282800454</v>
      </c>
      <c r="LO38" s="271">
        <f t="shared" si="417"/>
        <v>4.3451568650055323</v>
      </c>
      <c r="LP38" s="271">
        <f t="shared" ref="LP38:LP46" si="590">IFERROR($C38*($F38-LF38)^2/(LF38*(1-LF38)),"")</f>
        <v>3.2125842543677519</v>
      </c>
      <c r="LQ38" s="289">
        <f t="shared" ref="LQ38:LQ46" si="591">IFERROR($D38-$C38*LF38,"")</f>
        <v>-6.2087112677173941</v>
      </c>
      <c r="LR38" s="271">
        <f t="shared" ref="LR38:LR46" si="592">IFERROR(LQ38/SQRT($C38*LF38*(1-LF38)),"")</f>
        <v>-1.7923683366896861</v>
      </c>
      <c r="LT38" s="271"/>
      <c r="LU38" s="475">
        <f t="shared" ref="LU38:LU46" si="593">IFERROR(LOG10($B38),"")</f>
        <v>1</v>
      </c>
      <c r="LV38" s="474">
        <f>IFERROR(LD51+LC51*LU38,"")</f>
        <v>1.0899415068210239E-2</v>
      </c>
      <c r="LW38" s="477">
        <f t="shared" ref="LW38:LW46" si="594">IFERROR(_xlfn.NORM.S.DIST(LV38,TRUE)*(1-$E$36)+$E$36,"")</f>
        <v>0.50434815141077882</v>
      </c>
      <c r="LX38" s="264">
        <f t="shared" si="418"/>
        <v>0.39891858448251555</v>
      </c>
      <c r="LY38" s="264">
        <f t="shared" ref="LY38:LY46" si="595">IFERROR(LV38-LW38/LX38+$F38/LX38,"")</f>
        <v>-0.31334757778265332</v>
      </c>
      <c r="LZ38" s="264">
        <f t="shared" ref="LZ38:LZ46" si="596">IFERROR(LX38^2/((1-LW38)*(LW38+$E$36/(1-$E$36))),"")</f>
        <v>0.636592290908778</v>
      </c>
      <c r="MA38" s="273">
        <f t="shared" ref="MA38:MA46" si="597">IFERROR($C38*LZ38,"")</f>
        <v>30.556429963621344</v>
      </c>
      <c r="MB38" s="273">
        <f t="shared" si="419"/>
        <v>30.556429963621344</v>
      </c>
      <c r="MC38" s="273">
        <f t="shared" ref="MC38:MC46" si="598">IFERROR(MA38*LY38,"")</f>
        <v>-9.5747833147860373</v>
      </c>
      <c r="MD38" s="271">
        <f t="shared" si="420"/>
        <v>0.97733559281193527</v>
      </c>
      <c r="ME38" s="271">
        <f>IFERROR(MA38*(LY38-LY48)^2,"")</f>
        <v>19.318224282800461</v>
      </c>
      <c r="MF38" s="271">
        <f t="shared" si="421"/>
        <v>4.3451568650055332</v>
      </c>
      <c r="MG38" s="271">
        <f t="shared" ref="MG38:MG46" si="599">IFERROR($C38*($F38-LW38)^2/(LW38*(1-LW38)),"")</f>
        <v>3.2125842543677408</v>
      </c>
      <c r="MH38" s="289">
        <f t="shared" ref="MH38:MH46" si="600">IFERROR($D38-$C38*LW38,"")</f>
        <v>-6.2087112677173835</v>
      </c>
      <c r="MI38" s="476">
        <f t="shared" ref="MI38:MI46" si="601">IFERROR(MH38/SQRT($C38*LW38*(1-LW38)),"")</f>
        <v>-1.792368336689683</v>
      </c>
    </row>
    <row r="39" spans="1:347" ht="14.1" customHeight="1" outlineLevel="1" x14ac:dyDescent="0.2">
      <c r="A39" s="14">
        <v>3</v>
      </c>
      <c r="B39" s="246">
        <v>20.399999999999999</v>
      </c>
      <c r="C39" s="96">
        <v>48</v>
      </c>
      <c r="D39" s="247">
        <v>34</v>
      </c>
      <c r="E39" s="17">
        <f t="shared" si="340"/>
        <v>0.70833333333333337</v>
      </c>
      <c r="F39" s="34">
        <f>IFERROR((E39-E36)/(1-E36),"")</f>
        <v>0.70833333333333337</v>
      </c>
      <c r="G39" s="17">
        <f t="shared" si="341"/>
        <v>0.54852228269809822</v>
      </c>
      <c r="H39" s="17"/>
      <c r="I39" s="34"/>
      <c r="J39" s="18">
        <f t="shared" si="422"/>
        <v>1.3096301674258988</v>
      </c>
      <c r="K39" s="17">
        <f>IFERROR(C51+B51*J39,"")</f>
        <v>0.84545602611844028</v>
      </c>
      <c r="L39" s="37">
        <f t="shared" si="423"/>
        <v>0.80107186263811603</v>
      </c>
      <c r="M39" s="37">
        <f t="shared" si="342"/>
        <v>0.27905776397468596</v>
      </c>
      <c r="N39" s="37">
        <f t="shared" si="424"/>
        <v>0.51312866857107897</v>
      </c>
      <c r="O39" s="37">
        <f t="shared" si="425"/>
        <v>0.48867545528919781</v>
      </c>
      <c r="P39" s="17">
        <f t="shared" si="426"/>
        <v>23.456421853881494</v>
      </c>
      <c r="Q39" s="17">
        <f t="shared" si="343"/>
        <v>30.71923767971133</v>
      </c>
      <c r="R39" s="17">
        <f t="shared" si="427"/>
        <v>12.03616251532377</v>
      </c>
      <c r="S39" s="34">
        <f t="shared" si="344"/>
        <v>0.42697475963271758</v>
      </c>
      <c r="T39" s="34">
        <f>IFERROR(P39*(N39-N48)^2,"")</f>
        <v>4.2733759941242427E-2</v>
      </c>
      <c r="U39" s="34">
        <f t="shared" si="345"/>
        <v>0.13507863220774127</v>
      </c>
      <c r="V39" s="34">
        <f t="shared" si="428"/>
        <v>2.5905617708692872</v>
      </c>
      <c r="W39" s="39">
        <f t="shared" si="429"/>
        <v>-4.4514494066295711</v>
      </c>
      <c r="X39" s="34">
        <f t="shared" si="430"/>
        <v>-1.6095222181968445</v>
      </c>
      <c r="Y39" s="44"/>
      <c r="Z39" s="271"/>
      <c r="AA39" s="263">
        <f t="shared" si="431"/>
        <v>1.3096301674258988</v>
      </c>
      <c r="AB39" s="273">
        <f>IFERROR(J51+I51*AA39,"")</f>
        <v>0.82595314201278214</v>
      </c>
      <c r="AC39" s="264">
        <f t="shared" si="432"/>
        <v>0.79558466339948275</v>
      </c>
      <c r="AD39" s="264">
        <f t="shared" si="346"/>
        <v>0.28364329618293554</v>
      </c>
      <c r="AE39" s="264">
        <f t="shared" si="433"/>
        <v>0.5183437916762359</v>
      </c>
      <c r="AF39" s="264">
        <f t="shared" si="434"/>
        <v>0.49470371109232897</v>
      </c>
      <c r="AG39" s="273">
        <f t="shared" si="435"/>
        <v>23.745778132431791</v>
      </c>
      <c r="AH39" s="273">
        <f t="shared" si="347"/>
        <v>31.098187391234895</v>
      </c>
      <c r="AI39" s="273">
        <f t="shared" si="436"/>
        <v>12.308476673467343</v>
      </c>
      <c r="AJ39" s="271">
        <f t="shared" si="348"/>
        <v>0.40608400727550231</v>
      </c>
      <c r="AK39" s="271">
        <f>IFERROR(AG39*(AE39-AE48)^2,"")</f>
        <v>3.1634720880754752E-2</v>
      </c>
      <c r="AL39" s="271">
        <f t="shared" si="349"/>
        <v>0.11334175851952755</v>
      </c>
      <c r="AM39" s="271">
        <f t="shared" si="437"/>
        <v>2.2469089319054594</v>
      </c>
      <c r="AN39" s="289">
        <f t="shared" si="438"/>
        <v>-4.188063843175172</v>
      </c>
      <c r="AO39" s="271">
        <f t="shared" si="439"/>
        <v>-1.4989692898473475</v>
      </c>
      <c r="AP39" s="44"/>
      <c r="AQ39" s="271"/>
      <c r="AR39" s="263">
        <f t="shared" si="440"/>
        <v>1.3096301674258988</v>
      </c>
      <c r="AS39" s="273">
        <f>IFERROR(AA51+Z51*AR39,"")</f>
        <v>0.82614543765335258</v>
      </c>
      <c r="AT39" s="264">
        <f t="shared" si="441"/>
        <v>0.79563920243722397</v>
      </c>
      <c r="AU39" s="264">
        <f t="shared" si="350"/>
        <v>0.28359824424968005</v>
      </c>
      <c r="AV39" s="264">
        <f t="shared" si="442"/>
        <v>0.51829491010556428</v>
      </c>
      <c r="AW39" s="264">
        <f t="shared" si="443"/>
        <v>0.49464464673049602</v>
      </c>
      <c r="AX39" s="273">
        <f t="shared" si="444"/>
        <v>23.742943043063811</v>
      </c>
      <c r="AY39" s="273">
        <f t="shared" si="351"/>
        <v>31.094474472671237</v>
      </c>
      <c r="AZ39" s="273">
        <f t="shared" si="445"/>
        <v>12.30584653014629</v>
      </c>
      <c r="BA39" s="271">
        <f t="shared" si="352"/>
        <v>0.4061640830350256</v>
      </c>
      <c r="BB39" s="271">
        <f>IFERROR(AX39*(AV39-AV48)^2,"")</f>
        <v>3.1695895085914333E-2</v>
      </c>
      <c r="BC39" s="271">
        <f t="shared" si="353"/>
        <v>0.11346247910011827</v>
      </c>
      <c r="BD39" s="271">
        <f t="shared" si="446"/>
        <v>2.2501649470960423</v>
      </c>
      <c r="BE39" s="289">
        <f t="shared" si="447"/>
        <v>-4.1906817169867523</v>
      </c>
      <c r="BF39" s="271">
        <f t="shared" si="448"/>
        <v>-1.5000549813576987</v>
      </c>
      <c r="BH39" s="271"/>
      <c r="BI39" s="263">
        <f t="shared" si="449"/>
        <v>1.3096301674258988</v>
      </c>
      <c r="BJ39" s="273">
        <f>IFERROR(AR51+AQ51*BI39,"")</f>
        <v>0.82612096244363897</v>
      </c>
      <c r="BK39" s="264">
        <f t="shared" si="450"/>
        <v>0.79563226124054665</v>
      </c>
      <c r="BL39" s="264">
        <f t="shared" si="354"/>
        <v>0.28360397860270292</v>
      </c>
      <c r="BM39" s="264">
        <f t="shared" si="451"/>
        <v>0.51830113446615789</v>
      </c>
      <c r="BN39" s="264">
        <f t="shared" si="452"/>
        <v>0.49465216480750485</v>
      </c>
      <c r="BO39" s="273">
        <f t="shared" si="453"/>
        <v>23.743303910760233</v>
      </c>
      <c r="BP39" s="273">
        <f t="shared" si="355"/>
        <v>31.094947075892922</v>
      </c>
      <c r="BQ39" s="273">
        <f t="shared" si="454"/>
        <v>12.306181352921792</v>
      </c>
      <c r="BR39" s="271">
        <f t="shared" si="356"/>
        <v>0.4061391762275755</v>
      </c>
      <c r="BS39" s="271">
        <f>IFERROR(BO39*(BM39-BM48)^2,"")</f>
        <v>3.16826782826947E-2</v>
      </c>
      <c r="BT39" s="271">
        <f t="shared" si="357"/>
        <v>0.11343534219288501</v>
      </c>
      <c r="BU39" s="271">
        <f t="shared" si="455"/>
        <v>2.2497503794269678</v>
      </c>
      <c r="BV39" s="289">
        <f t="shared" si="456"/>
        <v>-4.1903485395462354</v>
      </c>
      <c r="BW39" s="271">
        <f t="shared" si="457"/>
        <v>-1.4999167908344002</v>
      </c>
      <c r="BY39" s="271"/>
      <c r="BZ39" s="263">
        <f t="shared" si="458"/>
        <v>1.3096301674258988</v>
      </c>
      <c r="CA39" s="273">
        <f>IFERROR(BI51+BH51*BZ39,"")</f>
        <v>0.8261214100094243</v>
      </c>
      <c r="CB39" s="264">
        <f t="shared" si="459"/>
        <v>0.79563238817196069</v>
      </c>
      <c r="CC39" s="264">
        <f t="shared" si="358"/>
        <v>0.28360387374197266</v>
      </c>
      <c r="CD39" s="264">
        <f t="shared" si="460"/>
        <v>0.5183010206516494</v>
      </c>
      <c r="CE39" s="264">
        <f t="shared" si="461"/>
        <v>0.49465202732933172</v>
      </c>
      <c r="CF39" s="273">
        <f t="shared" si="462"/>
        <v>23.743297311807922</v>
      </c>
      <c r="CG39" s="273">
        <f t="shared" si="359"/>
        <v>31.094938433705902</v>
      </c>
      <c r="CH39" s="273">
        <f t="shared" si="463"/>
        <v>12.306175230345609</v>
      </c>
      <c r="CI39" s="271">
        <f t="shared" si="360"/>
        <v>0.40613944312828282</v>
      </c>
      <c r="CJ39" s="271">
        <f>IFERROR(CF39*(CD39-CD48)^2,"")</f>
        <v>3.1682849674070347E-2</v>
      </c>
      <c r="CK39" s="271">
        <f t="shared" si="361"/>
        <v>0.11343568628674147</v>
      </c>
      <c r="CL39" s="271">
        <f t="shared" si="464"/>
        <v>2.2497579600364244</v>
      </c>
      <c r="CM39" s="289">
        <f t="shared" si="465"/>
        <v>-4.1903546322541132</v>
      </c>
      <c r="CN39" s="271">
        <f t="shared" si="466"/>
        <v>-1.4999193178422718</v>
      </c>
      <c r="CP39" s="271"/>
      <c r="CQ39" s="263">
        <f t="shared" si="467"/>
        <v>1.3096301674258988</v>
      </c>
      <c r="CR39" s="273">
        <f>IFERROR(BZ51+BY51*CQ39,"")</f>
        <v>0.82612136779748813</v>
      </c>
      <c r="CS39" s="264">
        <f t="shared" si="468"/>
        <v>0.79563237620049176</v>
      </c>
      <c r="CT39" s="264">
        <f t="shared" si="362"/>
        <v>0.28360388363185912</v>
      </c>
      <c r="CU39" s="264">
        <f t="shared" si="469"/>
        <v>0.51830103138601746</v>
      </c>
      <c r="CV39" s="264">
        <f t="shared" si="470"/>
        <v>0.49465204029551629</v>
      </c>
      <c r="CW39" s="273">
        <f t="shared" si="471"/>
        <v>23.743297934184781</v>
      </c>
      <c r="CX39" s="273">
        <f t="shared" si="363"/>
        <v>31.094939248789412</v>
      </c>
      <c r="CY39" s="273">
        <f t="shared" si="472"/>
        <v>12.306175807793469</v>
      </c>
      <c r="CZ39" s="271">
        <f t="shared" si="364"/>
        <v>0.40613940110230073</v>
      </c>
      <c r="DA39" s="271">
        <f>IFERROR(CW39*(CU39-CU48)^2,"")</f>
        <v>3.168282722613322E-2</v>
      </c>
      <c r="DB39" s="271">
        <f t="shared" si="365"/>
        <v>0.11343564023202501</v>
      </c>
      <c r="DC39" s="271">
        <f t="shared" si="473"/>
        <v>2.249757245074544</v>
      </c>
      <c r="DD39" s="289">
        <f t="shared" si="474"/>
        <v>-4.1903540576236082</v>
      </c>
      <c r="DE39" s="271">
        <f t="shared" si="475"/>
        <v>-1.499919079508808</v>
      </c>
      <c r="DG39" s="271"/>
      <c r="DH39" s="263">
        <f t="shared" si="476"/>
        <v>1.3096301674258988</v>
      </c>
      <c r="DI39" s="273">
        <f>IFERROR(CQ51+CP51*DH39,"")</f>
        <v>0.82612136873747799</v>
      </c>
      <c r="DJ39" s="264">
        <f t="shared" si="477"/>
        <v>0.79563237646707652</v>
      </c>
      <c r="DK39" s="264">
        <f t="shared" si="366"/>
        <v>0.28360388341162779</v>
      </c>
      <c r="DL39" s="264">
        <f t="shared" si="478"/>
        <v>0.51830103114698112</v>
      </c>
      <c r="DM39" s="264">
        <f t="shared" si="479"/>
        <v>0.49465204000678104</v>
      </c>
      <c r="DN39" s="273">
        <f t="shared" si="480"/>
        <v>23.743297920325489</v>
      </c>
      <c r="DO39" s="273">
        <f t="shared" si="367"/>
        <v>31.094939230638865</v>
      </c>
      <c r="DP39" s="273">
        <f t="shared" si="481"/>
        <v>12.306175794934672</v>
      </c>
      <c r="DQ39" s="271">
        <f t="shared" si="368"/>
        <v>0.40613940174594737</v>
      </c>
      <c r="DR39" s="271">
        <f>IFERROR(DN39*(DL39-DL48)^2,"")</f>
        <v>3.1682827617071987E-2</v>
      </c>
      <c r="DS39" s="271">
        <f t="shared" si="369"/>
        <v>0.11343564102175999</v>
      </c>
      <c r="DT39" s="271">
        <f t="shared" si="482"/>
        <v>2.2497572609955574</v>
      </c>
      <c r="DU39" s="289">
        <f t="shared" si="483"/>
        <v>-4.1903540704196729</v>
      </c>
      <c r="DV39" s="271">
        <f t="shared" si="484"/>
        <v>-1.4999190848160975</v>
      </c>
      <c r="DX39" s="271"/>
      <c r="DY39" s="263">
        <f t="shared" si="485"/>
        <v>1.3096301674258988</v>
      </c>
      <c r="DZ39" s="273">
        <f>IFERROR(DH51+DG51*DY39,"")</f>
        <v>0.8261213686638178</v>
      </c>
      <c r="EA39" s="264">
        <f t="shared" si="486"/>
        <v>0.79563237644618623</v>
      </c>
      <c r="EB39" s="264">
        <f t="shared" si="370"/>
        <v>0.28360388342888571</v>
      </c>
      <c r="EC39" s="264">
        <f t="shared" si="487"/>
        <v>0.51830103116571236</v>
      </c>
      <c r="ED39" s="264">
        <f t="shared" si="488"/>
        <v>0.4946520400294071</v>
      </c>
      <c r="EE39" s="273">
        <f t="shared" si="489"/>
        <v>23.743297921411539</v>
      </c>
      <c r="EF39" s="273">
        <f t="shared" si="371"/>
        <v>31.09493923206119</v>
      </c>
      <c r="EG39" s="273">
        <f t="shared" si="490"/>
        <v>12.306175795942316</v>
      </c>
      <c r="EH39" s="271">
        <f t="shared" si="372"/>
        <v>0.4061394016740511</v>
      </c>
      <c r="EI39" s="271">
        <f>IFERROR(EE39*(EC39-EC48)^2,"")</f>
        <v>3.168282757843606E-2</v>
      </c>
      <c r="EJ39" s="271">
        <f t="shared" si="373"/>
        <v>0.11343564094255451</v>
      </c>
      <c r="EK39" s="271">
        <f t="shared" si="491"/>
        <v>2.2497572597479443</v>
      </c>
      <c r="EL39" s="289">
        <f t="shared" si="492"/>
        <v>-4.1903540694169408</v>
      </c>
      <c r="EM39" s="271">
        <f t="shared" si="493"/>
        <v>-1.4999190844002046</v>
      </c>
      <c r="EO39" s="271"/>
      <c r="EP39" s="263">
        <f t="shared" si="494"/>
        <v>1.3096301674258988</v>
      </c>
      <c r="EQ39" s="273">
        <f>IFERROR(DY51+DX51*EP39,"")</f>
        <v>0.82612136866571806</v>
      </c>
      <c r="ER39" s="264">
        <f t="shared" si="495"/>
        <v>0.79563237644672513</v>
      </c>
      <c r="ES39" s="264">
        <f t="shared" si="374"/>
        <v>0.28360388342844051</v>
      </c>
      <c r="ET39" s="264">
        <f t="shared" si="496"/>
        <v>0.51830103116522963</v>
      </c>
      <c r="EU39" s="264">
        <f t="shared" si="497"/>
        <v>0.4946520400288234</v>
      </c>
      <c r="EV39" s="273">
        <f t="shared" si="498"/>
        <v>23.743297921383522</v>
      </c>
      <c r="EW39" s="273">
        <f t="shared" si="375"/>
        <v>31.094939232024497</v>
      </c>
      <c r="EX39" s="273">
        <f t="shared" si="499"/>
        <v>12.306175795916333</v>
      </c>
      <c r="EY39" s="271">
        <f t="shared" si="376"/>
        <v>0.40613940167545837</v>
      </c>
      <c r="EZ39" s="271">
        <f>IFERROR(EV39*(ET39-ET48)^2,"")</f>
        <v>3.1682827579266368E-2</v>
      </c>
      <c r="FA39" s="271">
        <f t="shared" si="377"/>
        <v>0.11343564094423743</v>
      </c>
      <c r="FB39" s="271">
        <f t="shared" si="500"/>
        <v>2.2497572597801287</v>
      </c>
      <c r="FC39" s="289">
        <f t="shared" si="501"/>
        <v>-4.1903540694428045</v>
      </c>
      <c r="FD39" s="271">
        <f t="shared" si="502"/>
        <v>-1.4999190844109322</v>
      </c>
      <c r="FF39" s="271"/>
      <c r="FG39" s="263">
        <f t="shared" si="503"/>
        <v>1.3096301674258988</v>
      </c>
      <c r="FH39" s="273">
        <f>IFERROR(EP51+EO51*FG39,"")</f>
        <v>0.82612136866558794</v>
      </c>
      <c r="FI39" s="264">
        <f t="shared" si="504"/>
        <v>0.79563237644668838</v>
      </c>
      <c r="FJ39" s="264">
        <f t="shared" si="378"/>
        <v>0.28360388342847098</v>
      </c>
      <c r="FK39" s="264">
        <f t="shared" si="505"/>
        <v>0.51830103116526205</v>
      </c>
      <c r="FL39" s="264">
        <f t="shared" si="506"/>
        <v>0.49465204002886365</v>
      </c>
      <c r="FM39" s="273">
        <f t="shared" si="507"/>
        <v>23.743297921385455</v>
      </c>
      <c r="FN39" s="273">
        <f t="shared" si="379"/>
        <v>31.094939232027027</v>
      </c>
      <c r="FO39" s="273">
        <f t="shared" si="508"/>
        <v>12.306175795918104</v>
      </c>
      <c r="FP39" s="271">
        <f t="shared" si="380"/>
        <v>0.40613940167533563</v>
      </c>
      <c r="FQ39" s="271">
        <f>IFERROR(FM39*(FK39-FK48)^2,"")</f>
        <v>3.1682827579198075E-2</v>
      </c>
      <c r="FR39" s="271">
        <f t="shared" si="381"/>
        <v>0.11343564094409804</v>
      </c>
      <c r="FS39" s="271">
        <f t="shared" si="509"/>
        <v>2.2497572597779341</v>
      </c>
      <c r="FT39" s="289">
        <f t="shared" si="510"/>
        <v>-4.1903540694410424</v>
      </c>
      <c r="FU39" s="271">
        <f t="shared" si="511"/>
        <v>-1.4999190844102011</v>
      </c>
      <c r="FW39" s="271"/>
      <c r="FX39" s="263">
        <f t="shared" si="512"/>
        <v>1.3096301674258988</v>
      </c>
      <c r="FY39" s="273">
        <f>IFERROR(FG51+FF51*FX39,"")</f>
        <v>0.82612136866559283</v>
      </c>
      <c r="FZ39" s="264">
        <f t="shared" si="513"/>
        <v>0.7956323764466896</v>
      </c>
      <c r="GA39" s="264">
        <f t="shared" si="382"/>
        <v>0.28360388342846982</v>
      </c>
      <c r="GB39" s="264">
        <f t="shared" si="514"/>
        <v>0.51830103116526161</v>
      </c>
      <c r="GC39" s="264">
        <f t="shared" si="515"/>
        <v>0.49465204002886182</v>
      </c>
      <c r="GD39" s="273">
        <f t="shared" si="516"/>
        <v>23.743297921385366</v>
      </c>
      <c r="GE39" s="273">
        <f t="shared" si="383"/>
        <v>31.094939232026913</v>
      </c>
      <c r="GF39" s="273">
        <f t="shared" si="517"/>
        <v>12.306175795918048</v>
      </c>
      <c r="GG39" s="271">
        <f t="shared" si="384"/>
        <v>0.40613940167533963</v>
      </c>
      <c r="GH39" s="271">
        <f>IFERROR(GD39*(GB39-GB48)^2,"")</f>
        <v>3.1682827579201614E-2</v>
      </c>
      <c r="GI39" s="271">
        <f t="shared" si="385"/>
        <v>0.11343564094410492</v>
      </c>
      <c r="GJ39" s="271">
        <f t="shared" si="518"/>
        <v>2.2497572597780073</v>
      </c>
      <c r="GK39" s="289">
        <f t="shared" si="519"/>
        <v>-4.1903540694410992</v>
      </c>
      <c r="GL39" s="271">
        <f t="shared" si="520"/>
        <v>-1.4999190844102248</v>
      </c>
      <c r="GN39" s="271"/>
      <c r="GO39" s="263">
        <f t="shared" si="521"/>
        <v>1.3096301674258988</v>
      </c>
      <c r="GP39" s="273">
        <f>IFERROR(FX51+FW51*GO39,"")</f>
        <v>0.82612136866559238</v>
      </c>
      <c r="GQ39" s="264">
        <f t="shared" si="522"/>
        <v>0.79563237644668949</v>
      </c>
      <c r="GR39" s="264">
        <f t="shared" si="386"/>
        <v>0.28360388342846993</v>
      </c>
      <c r="GS39" s="264">
        <f t="shared" si="523"/>
        <v>0.51830103116526161</v>
      </c>
      <c r="GT39" s="264">
        <f t="shared" si="524"/>
        <v>0.49465204002886187</v>
      </c>
      <c r="GU39" s="273">
        <f t="shared" si="525"/>
        <v>23.74329792138537</v>
      </c>
      <c r="GV39" s="273">
        <f t="shared" si="387"/>
        <v>31.094939232026917</v>
      </c>
      <c r="GW39" s="273">
        <f t="shared" si="526"/>
        <v>12.306175795918049</v>
      </c>
      <c r="GX39" s="271">
        <f t="shared" si="388"/>
        <v>0.40613940167533974</v>
      </c>
      <c r="GY39" s="271">
        <f>IFERROR(GU39*(GS39-GS48)^2,"")</f>
        <v>3.1682827579201427E-2</v>
      </c>
      <c r="GZ39" s="271">
        <f t="shared" si="389"/>
        <v>0.11343564094410459</v>
      </c>
      <c r="HA39" s="271">
        <f t="shared" si="527"/>
        <v>2.2497572597780002</v>
      </c>
      <c r="HB39" s="289">
        <f t="shared" si="528"/>
        <v>-4.1903540694410992</v>
      </c>
      <c r="HC39" s="271">
        <f t="shared" si="529"/>
        <v>-1.4999190844102246</v>
      </c>
      <c r="HE39" s="271"/>
      <c r="HF39" s="263">
        <f t="shared" si="530"/>
        <v>1.3096301674258988</v>
      </c>
      <c r="HG39" s="273">
        <f>IFERROR(GO51+GN51*HF39,"")</f>
        <v>0.82612136866559283</v>
      </c>
      <c r="HH39" s="264">
        <f t="shared" si="531"/>
        <v>0.7956323764466896</v>
      </c>
      <c r="HI39" s="264">
        <f t="shared" si="390"/>
        <v>0.28360388342846982</v>
      </c>
      <c r="HJ39" s="264">
        <f t="shared" si="532"/>
        <v>0.51830103116526161</v>
      </c>
      <c r="HK39" s="264">
        <f t="shared" si="533"/>
        <v>0.49465204002886182</v>
      </c>
      <c r="HL39" s="273">
        <f t="shared" si="534"/>
        <v>23.743297921385366</v>
      </c>
      <c r="HM39" s="273">
        <f t="shared" si="391"/>
        <v>31.094939232026913</v>
      </c>
      <c r="HN39" s="273">
        <f t="shared" si="535"/>
        <v>12.306175795918048</v>
      </c>
      <c r="HO39" s="271">
        <f t="shared" si="392"/>
        <v>0.40613940167533963</v>
      </c>
      <c r="HP39" s="271">
        <f>IFERROR(HL39*(HJ39-HJ48)^2,"")</f>
        <v>3.1682827579201614E-2</v>
      </c>
      <c r="HQ39" s="271">
        <f t="shared" si="393"/>
        <v>0.11343564094410492</v>
      </c>
      <c r="HR39" s="271">
        <f t="shared" si="536"/>
        <v>2.2497572597780073</v>
      </c>
      <c r="HS39" s="289">
        <f t="shared" si="537"/>
        <v>-4.1903540694410992</v>
      </c>
      <c r="HT39" s="271">
        <f t="shared" si="538"/>
        <v>-1.4999190844102248</v>
      </c>
      <c r="HV39" s="271"/>
      <c r="HW39" s="263">
        <f t="shared" si="539"/>
        <v>1.3096301674258988</v>
      </c>
      <c r="HX39" s="273">
        <f>IFERROR(HF51+HE51*HW39,"")</f>
        <v>0.82612136866559238</v>
      </c>
      <c r="HY39" s="264">
        <f t="shared" si="540"/>
        <v>0.79563237644668949</v>
      </c>
      <c r="HZ39" s="264">
        <f t="shared" si="394"/>
        <v>0.28360388342846993</v>
      </c>
      <c r="IA39" s="264">
        <f t="shared" si="541"/>
        <v>0.51830103116526161</v>
      </c>
      <c r="IB39" s="264">
        <f t="shared" si="542"/>
        <v>0.49465204002886187</v>
      </c>
      <c r="IC39" s="273">
        <f t="shared" si="543"/>
        <v>23.74329792138537</v>
      </c>
      <c r="ID39" s="273">
        <f t="shared" si="395"/>
        <v>31.094939232026917</v>
      </c>
      <c r="IE39" s="273">
        <f t="shared" si="544"/>
        <v>12.306175795918049</v>
      </c>
      <c r="IF39" s="271">
        <f t="shared" si="396"/>
        <v>0.40613940167533974</v>
      </c>
      <c r="IG39" s="271">
        <f>IFERROR(IC39*(IA39-IA48)^2,"")</f>
        <v>3.1682827579201427E-2</v>
      </c>
      <c r="IH39" s="271">
        <f t="shared" si="397"/>
        <v>0.11343564094410459</v>
      </c>
      <c r="II39" s="271">
        <f t="shared" si="545"/>
        <v>2.2497572597780002</v>
      </c>
      <c r="IJ39" s="289">
        <f t="shared" si="546"/>
        <v>-4.1903540694410992</v>
      </c>
      <c r="IK39" s="271">
        <f t="shared" si="547"/>
        <v>-1.4999190844102246</v>
      </c>
      <c r="IM39" s="271"/>
      <c r="IN39" s="263">
        <f t="shared" si="548"/>
        <v>1.3096301674258988</v>
      </c>
      <c r="IO39" s="273">
        <f>IFERROR(HW51+HV51*IN39,"")</f>
        <v>0.82612136866559283</v>
      </c>
      <c r="IP39" s="264">
        <f t="shared" si="549"/>
        <v>0.7956323764466896</v>
      </c>
      <c r="IQ39" s="264">
        <f t="shared" si="398"/>
        <v>0.28360388342846982</v>
      </c>
      <c r="IR39" s="264">
        <f t="shared" si="550"/>
        <v>0.51830103116526161</v>
      </c>
      <c r="IS39" s="264">
        <f t="shared" si="551"/>
        <v>0.49465204002886182</v>
      </c>
      <c r="IT39" s="273">
        <f t="shared" si="552"/>
        <v>23.743297921385366</v>
      </c>
      <c r="IU39" s="273">
        <f t="shared" si="399"/>
        <v>31.094939232026913</v>
      </c>
      <c r="IV39" s="273">
        <f t="shared" si="553"/>
        <v>12.306175795918048</v>
      </c>
      <c r="IW39" s="271">
        <f t="shared" si="400"/>
        <v>0.40613940167533963</v>
      </c>
      <c r="IX39" s="271">
        <f>IFERROR(IT39*(IR39-IR48)^2,"")</f>
        <v>3.1682827579201614E-2</v>
      </c>
      <c r="IY39" s="271">
        <f t="shared" si="401"/>
        <v>0.11343564094410492</v>
      </c>
      <c r="IZ39" s="271">
        <f t="shared" si="554"/>
        <v>2.2497572597780073</v>
      </c>
      <c r="JA39" s="289">
        <f t="shared" si="555"/>
        <v>-4.1903540694410992</v>
      </c>
      <c r="JB39" s="271">
        <f t="shared" si="556"/>
        <v>-1.4999190844102248</v>
      </c>
      <c r="JD39" s="271"/>
      <c r="JE39" s="263">
        <f t="shared" si="557"/>
        <v>1.3096301674258988</v>
      </c>
      <c r="JF39" s="273">
        <f>IFERROR(IN51+IM51*JE39,"")</f>
        <v>0.82612136866559238</v>
      </c>
      <c r="JG39" s="264">
        <f t="shared" si="558"/>
        <v>0.79563237644668949</v>
      </c>
      <c r="JH39" s="264">
        <f t="shared" si="402"/>
        <v>0.28360388342846993</v>
      </c>
      <c r="JI39" s="264">
        <f t="shared" si="559"/>
        <v>0.51830103116526161</v>
      </c>
      <c r="JJ39" s="264">
        <f t="shared" si="560"/>
        <v>0.49465204002886187</v>
      </c>
      <c r="JK39" s="273">
        <f t="shared" si="561"/>
        <v>23.74329792138537</v>
      </c>
      <c r="JL39" s="273">
        <f t="shared" si="403"/>
        <v>31.094939232026917</v>
      </c>
      <c r="JM39" s="273">
        <f t="shared" si="562"/>
        <v>12.306175795918049</v>
      </c>
      <c r="JN39" s="271">
        <f t="shared" si="404"/>
        <v>0.40613940167533974</v>
      </c>
      <c r="JO39" s="271">
        <f>IFERROR(JK39*(JI39-JI48)^2,"")</f>
        <v>3.1682827579201427E-2</v>
      </c>
      <c r="JP39" s="271">
        <f t="shared" si="405"/>
        <v>0.11343564094410459</v>
      </c>
      <c r="JQ39" s="271">
        <f t="shared" si="563"/>
        <v>2.2497572597780002</v>
      </c>
      <c r="JR39" s="289">
        <f t="shared" si="564"/>
        <v>-4.1903540694410992</v>
      </c>
      <c r="JS39" s="271">
        <f t="shared" si="565"/>
        <v>-1.4999190844102246</v>
      </c>
      <c r="JU39" s="271"/>
      <c r="JV39" s="263">
        <f t="shared" si="566"/>
        <v>1.3096301674258988</v>
      </c>
      <c r="JW39" s="273">
        <f>IFERROR(JE51+JD51*JV39,"")</f>
        <v>0.82612136866559283</v>
      </c>
      <c r="JX39" s="264">
        <f t="shared" si="567"/>
        <v>0.7956323764466896</v>
      </c>
      <c r="JY39" s="264">
        <f t="shared" si="406"/>
        <v>0.28360388342846982</v>
      </c>
      <c r="JZ39" s="264">
        <f t="shared" si="568"/>
        <v>0.51830103116526161</v>
      </c>
      <c r="KA39" s="264">
        <f t="shared" si="569"/>
        <v>0.49465204002886182</v>
      </c>
      <c r="KB39" s="273">
        <f t="shared" si="570"/>
        <v>23.743297921385366</v>
      </c>
      <c r="KC39" s="273">
        <f t="shared" si="407"/>
        <v>31.094939232026913</v>
      </c>
      <c r="KD39" s="273">
        <f t="shared" si="571"/>
        <v>12.306175795918048</v>
      </c>
      <c r="KE39" s="271">
        <f t="shared" si="408"/>
        <v>0.40613940167533963</v>
      </c>
      <c r="KF39" s="271">
        <f>IFERROR(KB39*(JZ39-JZ48)^2,"")</f>
        <v>3.1682827579201614E-2</v>
      </c>
      <c r="KG39" s="271">
        <f t="shared" si="409"/>
        <v>0.11343564094410492</v>
      </c>
      <c r="KH39" s="271">
        <f t="shared" si="572"/>
        <v>2.2497572597780073</v>
      </c>
      <c r="KI39" s="289">
        <f t="shared" si="573"/>
        <v>-4.1903540694410992</v>
      </c>
      <c r="KJ39" s="271">
        <f t="shared" si="574"/>
        <v>-1.4999190844102248</v>
      </c>
      <c r="KL39" s="271"/>
      <c r="KM39" s="263">
        <f t="shared" si="575"/>
        <v>1.3096301674258988</v>
      </c>
      <c r="KN39" s="273">
        <f>IFERROR(JV51+JU51*KM39,"")</f>
        <v>0.82612136866559238</v>
      </c>
      <c r="KO39" s="264">
        <f t="shared" si="576"/>
        <v>0.79563237644668949</v>
      </c>
      <c r="KP39" s="264">
        <f t="shared" si="410"/>
        <v>0.28360388342846993</v>
      </c>
      <c r="KQ39" s="264">
        <f t="shared" si="577"/>
        <v>0.51830103116526161</v>
      </c>
      <c r="KR39" s="264">
        <f t="shared" si="578"/>
        <v>0.49465204002886187</v>
      </c>
      <c r="KS39" s="273">
        <f t="shared" si="579"/>
        <v>23.74329792138537</v>
      </c>
      <c r="KT39" s="273">
        <f t="shared" si="411"/>
        <v>31.094939232026917</v>
      </c>
      <c r="KU39" s="273">
        <f t="shared" si="580"/>
        <v>12.306175795918049</v>
      </c>
      <c r="KV39" s="271">
        <f t="shared" si="412"/>
        <v>0.40613940167533974</v>
      </c>
      <c r="KW39" s="271">
        <f>IFERROR(KS39*(KQ39-KQ48)^2,"")</f>
        <v>3.1682827579201427E-2</v>
      </c>
      <c r="KX39" s="271">
        <f t="shared" si="413"/>
        <v>0.11343564094410459</v>
      </c>
      <c r="KY39" s="271">
        <f t="shared" si="581"/>
        <v>2.2497572597780002</v>
      </c>
      <c r="KZ39" s="289">
        <f t="shared" si="582"/>
        <v>-4.1903540694410992</v>
      </c>
      <c r="LA39" s="271">
        <f t="shared" si="583"/>
        <v>-1.4999190844102246</v>
      </c>
      <c r="LC39" s="271"/>
      <c r="LD39" s="263">
        <f t="shared" si="584"/>
        <v>1.3096301674258988</v>
      </c>
      <c r="LE39" s="273">
        <f>IFERROR(KM51+KL51*LD39,"")</f>
        <v>0.82612136866559283</v>
      </c>
      <c r="LF39" s="264">
        <f t="shared" si="585"/>
        <v>0.7956323764466896</v>
      </c>
      <c r="LG39" s="264">
        <f t="shared" si="414"/>
        <v>0.28360388342846982</v>
      </c>
      <c r="LH39" s="264">
        <f t="shared" si="586"/>
        <v>0.51830103116526161</v>
      </c>
      <c r="LI39" s="264">
        <f t="shared" si="587"/>
        <v>0.49465204002886182</v>
      </c>
      <c r="LJ39" s="273">
        <f t="shared" si="588"/>
        <v>23.743297921385366</v>
      </c>
      <c r="LK39" s="273">
        <f t="shared" si="415"/>
        <v>31.094939232026913</v>
      </c>
      <c r="LL39" s="273">
        <f t="shared" si="589"/>
        <v>12.306175795918048</v>
      </c>
      <c r="LM39" s="271">
        <f t="shared" si="416"/>
        <v>0.40613940167533963</v>
      </c>
      <c r="LN39" s="271">
        <f>IFERROR(LJ39*(LH39-LH48)^2,"")</f>
        <v>3.1682827579201614E-2</v>
      </c>
      <c r="LO39" s="271">
        <f t="shared" si="417"/>
        <v>0.11343564094410492</v>
      </c>
      <c r="LP39" s="271">
        <f t="shared" si="590"/>
        <v>2.2497572597780073</v>
      </c>
      <c r="LQ39" s="289">
        <f t="shared" si="591"/>
        <v>-4.1903540694410992</v>
      </c>
      <c r="LR39" s="271">
        <f t="shared" si="592"/>
        <v>-1.4999190844102248</v>
      </c>
      <c r="LT39" s="271"/>
      <c r="LU39" s="475">
        <f t="shared" si="593"/>
        <v>1.3096301674258988</v>
      </c>
      <c r="LV39" s="474">
        <f>IFERROR(LD51+LC51*LU39,"")</f>
        <v>0.82612136866559238</v>
      </c>
      <c r="LW39" s="477">
        <f t="shared" si="594"/>
        <v>0.79563237644668949</v>
      </c>
      <c r="LX39" s="264">
        <f t="shared" si="418"/>
        <v>0.28360388342846993</v>
      </c>
      <c r="LY39" s="264">
        <f t="shared" si="595"/>
        <v>0.51830103116526161</v>
      </c>
      <c r="LZ39" s="264">
        <f t="shared" si="596"/>
        <v>0.49465204002886187</v>
      </c>
      <c r="MA39" s="273">
        <f t="shared" si="597"/>
        <v>23.74329792138537</v>
      </c>
      <c r="MB39" s="273">
        <f t="shared" si="419"/>
        <v>31.094939232026917</v>
      </c>
      <c r="MC39" s="273">
        <f t="shared" si="598"/>
        <v>12.306175795918049</v>
      </c>
      <c r="MD39" s="271">
        <f t="shared" si="420"/>
        <v>0.40613940167533974</v>
      </c>
      <c r="ME39" s="271">
        <f>IFERROR(MA39*(LY39-LY48)^2,"")</f>
        <v>3.1682827579201427E-2</v>
      </c>
      <c r="MF39" s="271">
        <f t="shared" si="421"/>
        <v>0.11343564094410459</v>
      </c>
      <c r="MG39" s="271">
        <f t="shared" si="599"/>
        <v>2.2497572597780002</v>
      </c>
      <c r="MH39" s="289">
        <f t="shared" si="600"/>
        <v>-4.1903540694410992</v>
      </c>
      <c r="MI39" s="476">
        <f t="shared" si="601"/>
        <v>-1.4999190844102246</v>
      </c>
    </row>
    <row r="40" spans="1:347" ht="14.1" customHeight="1" outlineLevel="1" x14ac:dyDescent="0.2">
      <c r="A40" s="14">
        <v>4</v>
      </c>
      <c r="B40" s="246">
        <v>30.2</v>
      </c>
      <c r="C40" s="96">
        <v>49</v>
      </c>
      <c r="D40" s="247">
        <v>47</v>
      </c>
      <c r="E40" s="17">
        <f t="shared" si="340"/>
        <v>0.95918367346938771</v>
      </c>
      <c r="F40" s="34">
        <f>IFERROR((E40-E36)/(1-E36),"")</f>
        <v>0.95918367346938771</v>
      </c>
      <c r="G40" s="17">
        <f t="shared" si="341"/>
        <v>1.7412906000251953</v>
      </c>
      <c r="H40" s="17"/>
      <c r="I40" s="34"/>
      <c r="J40" s="18">
        <f t="shared" si="422"/>
        <v>1.4800069429571505</v>
      </c>
      <c r="K40" s="17">
        <f>IFERROR(C51+B51*J40,"")</f>
        <v>1.2897245461796607</v>
      </c>
      <c r="L40" s="37">
        <f t="shared" si="423"/>
        <v>0.90142684305172704</v>
      </c>
      <c r="M40" s="37">
        <f t="shared" si="342"/>
        <v>0.17366393841655173</v>
      </c>
      <c r="N40" s="37">
        <f t="shared" si="424"/>
        <v>1.6223026907517641</v>
      </c>
      <c r="O40" s="37">
        <f t="shared" si="425"/>
        <v>0.339414302948505</v>
      </c>
      <c r="P40" s="17">
        <f t="shared" si="426"/>
        <v>16.631300844476744</v>
      </c>
      <c r="Q40" s="17">
        <f t="shared" si="343"/>
        <v>24.6144407202347</v>
      </c>
      <c r="R40" s="17">
        <f t="shared" si="427"/>
        <v>26.981004110696709</v>
      </c>
      <c r="S40" s="34">
        <f t="shared" si="344"/>
        <v>1.5501197564260667</v>
      </c>
      <c r="T40" s="34">
        <f>IFERROR(P40*(N40-N48)^2,"")</f>
        <v>22.065986518953064</v>
      </c>
      <c r="U40" s="34">
        <f t="shared" si="345"/>
        <v>5.8484973837781951</v>
      </c>
      <c r="V40" s="34">
        <f t="shared" si="428"/>
        <v>1.8395586200629748</v>
      </c>
      <c r="W40" s="39">
        <f t="shared" si="429"/>
        <v>2.8300846904653767</v>
      </c>
      <c r="X40" s="34">
        <f t="shared" si="430"/>
        <v>1.3563032920637554</v>
      </c>
      <c r="Y40" s="44"/>
      <c r="Z40" s="271"/>
      <c r="AA40" s="263">
        <f t="shared" si="431"/>
        <v>1.4800069429571505</v>
      </c>
      <c r="AB40" s="273">
        <f>IFERROR(J51+I51*AA40,"")</f>
        <v>1.2748937374119249</v>
      </c>
      <c r="AC40" s="264">
        <f t="shared" si="432"/>
        <v>0.89882657198854277</v>
      </c>
      <c r="AD40" s="264">
        <f t="shared" si="346"/>
        <v>0.176998228656152</v>
      </c>
      <c r="AE40" s="264">
        <f t="shared" si="433"/>
        <v>1.6158977233789171</v>
      </c>
      <c r="AF40" s="264">
        <f t="shared" si="434"/>
        <v>0.34450495440984769</v>
      </c>
      <c r="AG40" s="273">
        <f t="shared" si="435"/>
        <v>16.880742766082538</v>
      </c>
      <c r="AH40" s="273">
        <f t="shared" si="347"/>
        <v>24.98361649607585</v>
      </c>
      <c r="AI40" s="273">
        <f t="shared" si="436"/>
        <v>27.277553804657895</v>
      </c>
      <c r="AJ40" s="271">
        <f t="shared" si="348"/>
        <v>1.5309243584178425</v>
      </c>
      <c r="AK40" s="271">
        <f>IFERROR(AG40*(AE40-AE48)^2,"")</f>
        <v>21.709944220488559</v>
      </c>
      <c r="AL40" s="271">
        <f t="shared" si="349"/>
        <v>5.7650917102018937</v>
      </c>
      <c r="AM40" s="271">
        <f t="shared" si="437"/>
        <v>1.9629555389599707</v>
      </c>
      <c r="AN40" s="289">
        <f t="shared" si="438"/>
        <v>2.9574979725614057</v>
      </c>
      <c r="AO40" s="271">
        <f t="shared" si="439"/>
        <v>1.4010551520050791</v>
      </c>
      <c r="AP40" s="44"/>
      <c r="AQ40" s="271"/>
      <c r="AR40" s="263">
        <f t="shared" si="440"/>
        <v>1.4800069429571505</v>
      </c>
      <c r="AS40" s="273">
        <f>IFERROR(AA51+Z51*AR40,"")</f>
        <v>1.2747196700394499</v>
      </c>
      <c r="AT40" s="264">
        <f t="shared" si="441"/>
        <v>0.89879575895325559</v>
      </c>
      <c r="AU40" s="264">
        <f t="shared" si="350"/>
        <v>0.17703750931999915</v>
      </c>
      <c r="AV40" s="264">
        <f t="shared" si="442"/>
        <v>1.6158220429099339</v>
      </c>
      <c r="AW40" s="264">
        <f t="shared" si="443"/>
        <v>0.34456475748284165</v>
      </c>
      <c r="AX40" s="273">
        <f t="shared" si="444"/>
        <v>16.883673116659242</v>
      </c>
      <c r="AY40" s="273">
        <f t="shared" si="351"/>
        <v>24.987953435274672</v>
      </c>
      <c r="AZ40" s="273">
        <f t="shared" si="445"/>
        <v>27.281011187183868</v>
      </c>
      <c r="BA40" s="271">
        <f t="shared" si="352"/>
        <v>1.5314006288356006</v>
      </c>
      <c r="BB40" s="271">
        <f>IFERROR(AX40*(AV40-AV48)^2,"")</f>
        <v>21.714120948788629</v>
      </c>
      <c r="BC40" s="271">
        <f t="shared" si="353"/>
        <v>5.766543026422954</v>
      </c>
      <c r="BD40" s="271">
        <f t="shared" si="446"/>
        <v>1.9644293599380249</v>
      </c>
      <c r="BE40" s="289">
        <f t="shared" si="447"/>
        <v>2.9590078112904763</v>
      </c>
      <c r="BF40" s="271">
        <f t="shared" si="448"/>
        <v>1.4015810215389004</v>
      </c>
      <c r="BH40" s="271"/>
      <c r="BI40" s="263">
        <f t="shared" si="449"/>
        <v>1.4800069429571505</v>
      </c>
      <c r="BJ40" s="273">
        <f>IFERROR(AR51+AQ51*BI40,"")</f>
        <v>1.2747047812760415</v>
      </c>
      <c r="BK40" s="264">
        <f t="shared" si="450"/>
        <v>0.89879312305865167</v>
      </c>
      <c r="BL40" s="264">
        <f t="shared" si="354"/>
        <v>0.17704086932707611</v>
      </c>
      <c r="BM40" s="264">
        <f t="shared" si="451"/>
        <v>1.6158155690860965</v>
      </c>
      <c r="BN40" s="264">
        <f t="shared" si="452"/>
        <v>0.34456987276344703</v>
      </c>
      <c r="BO40" s="273">
        <f t="shared" si="453"/>
        <v>16.883923765408905</v>
      </c>
      <c r="BP40" s="273">
        <f t="shared" si="355"/>
        <v>24.988324397164416</v>
      </c>
      <c r="BQ40" s="273">
        <f t="shared" si="454"/>
        <v>27.281306887410459</v>
      </c>
      <c r="BR40" s="271">
        <f t="shared" si="356"/>
        <v>1.5313724718039876</v>
      </c>
      <c r="BS40" s="271">
        <f>IFERROR(BO40*(BM40-BM48)^2,"")</f>
        <v>21.713654657111846</v>
      </c>
      <c r="BT40" s="271">
        <f t="shared" si="357"/>
        <v>5.7664280975452682</v>
      </c>
      <c r="BU40" s="271">
        <f t="shared" si="455"/>
        <v>1.9645554500622378</v>
      </c>
      <c r="BV40" s="289">
        <f t="shared" si="456"/>
        <v>2.9591369701260675</v>
      </c>
      <c r="BW40" s="271">
        <f t="shared" si="457"/>
        <v>1.4016260022068083</v>
      </c>
      <c r="BY40" s="271"/>
      <c r="BZ40" s="263">
        <f t="shared" si="458"/>
        <v>1.4800069429571505</v>
      </c>
      <c r="CA40" s="273">
        <f>IFERROR(BI51+BH51*BZ40,"")</f>
        <v>1.2747045808775201</v>
      </c>
      <c r="CB40" s="264">
        <f t="shared" si="459"/>
        <v>0.89879308757991871</v>
      </c>
      <c r="CC40" s="264">
        <f t="shared" si="358"/>
        <v>0.17704091455198309</v>
      </c>
      <c r="CD40" s="264">
        <f t="shared" si="460"/>
        <v>1.6158154819496957</v>
      </c>
      <c r="CE40" s="264">
        <f t="shared" si="461"/>
        <v>0.34456994161372884</v>
      </c>
      <c r="CF40" s="273">
        <f t="shared" si="462"/>
        <v>16.883927139072714</v>
      </c>
      <c r="CG40" s="273">
        <f t="shared" si="359"/>
        <v>24.988329390210275</v>
      </c>
      <c r="CH40" s="273">
        <f t="shared" si="463"/>
        <v>27.281310867424324</v>
      </c>
      <c r="CI40" s="271">
        <f t="shared" si="360"/>
        <v>1.5313733996655181</v>
      </c>
      <c r="CJ40" s="271">
        <f>IFERROR(CF40*(CD40-CD48)^2,"")</f>
        <v>21.713663995481387</v>
      </c>
      <c r="CK40" s="271">
        <f t="shared" si="361"/>
        <v>5.7664310844711473</v>
      </c>
      <c r="CL40" s="271">
        <f t="shared" si="464"/>
        <v>1.9645571472291212</v>
      </c>
      <c r="CM40" s="289">
        <f t="shared" si="465"/>
        <v>2.9591387085839855</v>
      </c>
      <c r="CN40" s="271">
        <f t="shared" si="466"/>
        <v>1.4016266076345467</v>
      </c>
      <c r="CP40" s="271"/>
      <c r="CQ40" s="263">
        <f t="shared" si="467"/>
        <v>1.4800069429571505</v>
      </c>
      <c r="CR40" s="273">
        <f>IFERROR(BZ51+BY51*CQ40,"")</f>
        <v>1.2747045575334499</v>
      </c>
      <c r="CS40" s="264">
        <f t="shared" si="468"/>
        <v>0.89879308344706321</v>
      </c>
      <c r="CT40" s="264">
        <f t="shared" si="362"/>
        <v>0.17704091982015302</v>
      </c>
      <c r="CU40" s="264">
        <f t="shared" si="469"/>
        <v>1.6158154717993285</v>
      </c>
      <c r="CV40" s="264">
        <f t="shared" si="470"/>
        <v>0.34456994963397719</v>
      </c>
      <c r="CW40" s="273">
        <f t="shared" si="471"/>
        <v>16.883927532064881</v>
      </c>
      <c r="CX40" s="273">
        <f t="shared" si="363"/>
        <v>24.988329971841413</v>
      </c>
      <c r="CY40" s="273">
        <f t="shared" si="472"/>
        <v>27.281311331049089</v>
      </c>
      <c r="CZ40" s="271">
        <f t="shared" si="364"/>
        <v>1.531373349061927</v>
      </c>
      <c r="DA40" s="271">
        <f>IFERROR(CW40*(CU40-CU48)^2,"")</f>
        <v>21.71366318723123</v>
      </c>
      <c r="DB40" s="271">
        <f t="shared" si="365"/>
        <v>5.7664308818742436</v>
      </c>
      <c r="DC40" s="271">
        <f t="shared" si="473"/>
        <v>1.9645573449291438</v>
      </c>
      <c r="DD40" s="289">
        <f t="shared" si="474"/>
        <v>2.9591389110939019</v>
      </c>
      <c r="DE40" s="271">
        <f t="shared" si="475"/>
        <v>1.4016266781597535</v>
      </c>
      <c r="DG40" s="271"/>
      <c r="DH40" s="263">
        <f t="shared" si="476"/>
        <v>1.4800069429571505</v>
      </c>
      <c r="DI40" s="273">
        <f>IFERROR(CQ51+CP51*DH40,"")</f>
        <v>1.2747045573208604</v>
      </c>
      <c r="DJ40" s="264">
        <f t="shared" si="477"/>
        <v>0.8987930834094261</v>
      </c>
      <c r="DK40" s="264">
        <f t="shared" si="366"/>
        <v>0.17704091986812912</v>
      </c>
      <c r="DL40" s="264">
        <f t="shared" si="478"/>
        <v>1.6158154717068909</v>
      </c>
      <c r="DM40" s="264">
        <f t="shared" si="479"/>
        <v>0.34456994970701554</v>
      </c>
      <c r="DN40" s="273">
        <f t="shared" si="480"/>
        <v>16.88392753564376</v>
      </c>
      <c r="DO40" s="273">
        <f t="shared" si="367"/>
        <v>24.988329977138179</v>
      </c>
      <c r="DP40" s="273">
        <f t="shared" si="481"/>
        <v>27.281311335271187</v>
      </c>
      <c r="DQ40" s="271">
        <f t="shared" si="368"/>
        <v>1.5313733508286633</v>
      </c>
      <c r="DR40" s="271">
        <f>IFERROR(DN40*(DL40-DL48)^2,"")</f>
        <v>21.713663206486391</v>
      </c>
      <c r="DS40" s="271">
        <f t="shared" si="369"/>
        <v>5.7664308877573598</v>
      </c>
      <c r="DT40" s="271">
        <f t="shared" si="482"/>
        <v>1.9645573467295594</v>
      </c>
      <c r="DU40" s="289">
        <f t="shared" si="483"/>
        <v>2.9591389129381227</v>
      </c>
      <c r="DV40" s="271">
        <f t="shared" si="484"/>
        <v>1.4016266788020142</v>
      </c>
      <c r="DX40" s="271"/>
      <c r="DY40" s="263">
        <f t="shared" si="485"/>
        <v>1.4800069429571505</v>
      </c>
      <c r="DZ40" s="273">
        <f>IFERROR(DH51+DG51*DY40,"")</f>
        <v>1.2747045572837346</v>
      </c>
      <c r="EA40" s="264">
        <f t="shared" si="486"/>
        <v>0.89879308340285335</v>
      </c>
      <c r="EB40" s="264">
        <f t="shared" si="370"/>
        <v>0.1770409198765075</v>
      </c>
      <c r="EC40" s="264">
        <f t="shared" si="487"/>
        <v>1.6158154716907482</v>
      </c>
      <c r="ED40" s="264">
        <f t="shared" si="488"/>
        <v>0.34456994971977095</v>
      </c>
      <c r="EE40" s="273">
        <f t="shared" si="489"/>
        <v>16.883927536268775</v>
      </c>
      <c r="EF40" s="273">
        <f t="shared" si="371"/>
        <v>24.988329978063202</v>
      </c>
      <c r="EG40" s="273">
        <f t="shared" si="490"/>
        <v>27.281311336008542</v>
      </c>
      <c r="EH40" s="271">
        <f t="shared" si="372"/>
        <v>1.5313733507372058</v>
      </c>
      <c r="EI40" s="271">
        <f>IFERROR(EE40*(EC40-EC48)^2,"")</f>
        <v>21.71366320506981</v>
      </c>
      <c r="EJ40" s="271">
        <f t="shared" si="373"/>
        <v>5.7664308873970676</v>
      </c>
      <c r="EK40" s="271">
        <f t="shared" si="491"/>
        <v>1.9645573470439743</v>
      </c>
      <c r="EL40" s="289">
        <f t="shared" si="492"/>
        <v>2.9591389132601833</v>
      </c>
      <c r="EM40" s="271">
        <f t="shared" si="493"/>
        <v>1.4016266789141729</v>
      </c>
      <c r="EO40" s="271"/>
      <c r="EP40" s="263">
        <f t="shared" si="494"/>
        <v>1.4800069429571505</v>
      </c>
      <c r="EQ40" s="273">
        <f>IFERROR(DY51+DX51*EP40,"")</f>
        <v>1.2747045572835702</v>
      </c>
      <c r="ER40" s="264">
        <f t="shared" si="495"/>
        <v>0.89879308340282427</v>
      </c>
      <c r="ES40" s="264">
        <f t="shared" si="374"/>
        <v>0.17704091987654458</v>
      </c>
      <c r="ET40" s="264">
        <f t="shared" si="496"/>
        <v>1.6158154716906763</v>
      </c>
      <c r="EU40" s="264">
        <f t="shared" si="497"/>
        <v>0.34456994971982741</v>
      </c>
      <c r="EV40" s="273">
        <f t="shared" si="498"/>
        <v>16.883927536271543</v>
      </c>
      <c r="EW40" s="273">
        <f t="shared" si="375"/>
        <v>24.988329978067298</v>
      </c>
      <c r="EX40" s="273">
        <f t="shared" si="499"/>
        <v>27.2813113360118</v>
      </c>
      <c r="EY40" s="271">
        <f t="shared" si="376"/>
        <v>1.531373350740546</v>
      </c>
      <c r="EZ40" s="271">
        <f>IFERROR(EV40*(ET40-ET48)^2,"")</f>
        <v>21.713663205108258</v>
      </c>
      <c r="FA40" s="271">
        <f t="shared" si="377"/>
        <v>5.7664308874084611</v>
      </c>
      <c r="FB40" s="271">
        <f t="shared" si="500"/>
        <v>1.9645573470453659</v>
      </c>
      <c r="FC40" s="289">
        <f t="shared" si="501"/>
        <v>2.9591389132616115</v>
      </c>
      <c r="FD40" s="271">
        <f t="shared" si="502"/>
        <v>1.4016266789146707</v>
      </c>
      <c r="FF40" s="271"/>
      <c r="FG40" s="263">
        <f t="shared" si="503"/>
        <v>1.4800069429571505</v>
      </c>
      <c r="FH40" s="273">
        <f>IFERROR(EP51+EO51*FG40,"")</f>
        <v>1.2747045572835098</v>
      </c>
      <c r="FI40" s="264">
        <f t="shared" si="504"/>
        <v>0.8987930834028135</v>
      </c>
      <c r="FJ40" s="264">
        <f t="shared" si="378"/>
        <v>0.17704091987655821</v>
      </c>
      <c r="FK40" s="264">
        <f t="shared" si="505"/>
        <v>1.6158154716906514</v>
      </c>
      <c r="FL40" s="264">
        <f t="shared" si="506"/>
        <v>0.34456994971984795</v>
      </c>
      <c r="FM40" s="273">
        <f t="shared" si="507"/>
        <v>16.883927536272548</v>
      </c>
      <c r="FN40" s="273">
        <f t="shared" si="379"/>
        <v>24.988329978068787</v>
      </c>
      <c r="FO40" s="273">
        <f t="shared" si="508"/>
        <v>27.281311336013005</v>
      </c>
      <c r="FP40" s="271">
        <f t="shared" si="380"/>
        <v>1.5313733507403822</v>
      </c>
      <c r="FQ40" s="271">
        <f>IFERROR(FM40*(FK40-FK48)^2,"")</f>
        <v>21.713663205105789</v>
      </c>
      <c r="FR40" s="271">
        <f t="shared" si="381"/>
        <v>5.7664308874078252</v>
      </c>
      <c r="FS40" s="271">
        <f t="shared" si="509"/>
        <v>1.964557347045881</v>
      </c>
      <c r="FT40" s="289">
        <f t="shared" si="510"/>
        <v>2.9591389132621373</v>
      </c>
      <c r="FU40" s="271">
        <f t="shared" si="511"/>
        <v>1.4016266789148537</v>
      </c>
      <c r="FW40" s="271"/>
      <c r="FX40" s="263">
        <f t="shared" si="512"/>
        <v>1.4800069429571505</v>
      </c>
      <c r="FY40" s="273">
        <f>IFERROR(FG51+FF51*FX40,"")</f>
        <v>1.2747045572835112</v>
      </c>
      <c r="FZ40" s="264">
        <f t="shared" si="513"/>
        <v>0.89879308340281372</v>
      </c>
      <c r="GA40" s="264">
        <f t="shared" si="382"/>
        <v>0.17704091987655793</v>
      </c>
      <c r="GB40" s="264">
        <f t="shared" si="514"/>
        <v>1.6158154716906519</v>
      </c>
      <c r="GC40" s="264">
        <f t="shared" si="515"/>
        <v>0.34456994971984761</v>
      </c>
      <c r="GD40" s="273">
        <f t="shared" si="516"/>
        <v>16.883927536272534</v>
      </c>
      <c r="GE40" s="273">
        <f t="shared" si="383"/>
        <v>24.988329978068766</v>
      </c>
      <c r="GF40" s="273">
        <f t="shared" si="517"/>
        <v>27.28131133601299</v>
      </c>
      <c r="GG40" s="271">
        <f t="shared" si="384"/>
        <v>1.5313733507403897</v>
      </c>
      <c r="GH40" s="271">
        <f>IFERROR(GD40*(GB40-GB48)^2,"")</f>
        <v>21.713663205105885</v>
      </c>
      <c r="GI40" s="271">
        <f t="shared" si="385"/>
        <v>5.7664308874078518</v>
      </c>
      <c r="GJ40" s="271">
        <f t="shared" si="518"/>
        <v>1.9645573470458706</v>
      </c>
      <c r="GK40" s="289">
        <f t="shared" si="519"/>
        <v>2.9591389132621302</v>
      </c>
      <c r="GL40" s="271">
        <f t="shared" si="520"/>
        <v>1.4016266789148517</v>
      </c>
      <c r="GN40" s="271"/>
      <c r="GO40" s="263">
        <f t="shared" si="521"/>
        <v>1.4800069429571505</v>
      </c>
      <c r="GP40" s="273">
        <f>IFERROR(FX51+FW51*GO40,"")</f>
        <v>1.2747045572835112</v>
      </c>
      <c r="GQ40" s="264">
        <f t="shared" si="522"/>
        <v>0.89879308340281372</v>
      </c>
      <c r="GR40" s="264">
        <f t="shared" si="386"/>
        <v>0.17704091987655793</v>
      </c>
      <c r="GS40" s="264">
        <f t="shared" si="523"/>
        <v>1.6158154716906519</v>
      </c>
      <c r="GT40" s="264">
        <f t="shared" si="524"/>
        <v>0.34456994971984761</v>
      </c>
      <c r="GU40" s="273">
        <f t="shared" si="525"/>
        <v>16.883927536272534</v>
      </c>
      <c r="GV40" s="273">
        <f t="shared" si="387"/>
        <v>24.988329978068766</v>
      </c>
      <c r="GW40" s="273">
        <f t="shared" si="526"/>
        <v>27.28131133601299</v>
      </c>
      <c r="GX40" s="271">
        <f t="shared" si="388"/>
        <v>1.5313733507403897</v>
      </c>
      <c r="GY40" s="271">
        <f>IFERROR(GU40*(GS40-GS48)^2,"")</f>
        <v>21.713663205105874</v>
      </c>
      <c r="GZ40" s="271">
        <f t="shared" si="389"/>
        <v>5.76643088740785</v>
      </c>
      <c r="HA40" s="271">
        <f t="shared" si="527"/>
        <v>1.9645573470458706</v>
      </c>
      <c r="HB40" s="289">
        <f t="shared" si="528"/>
        <v>2.9591389132621302</v>
      </c>
      <c r="HC40" s="271">
        <f t="shared" si="529"/>
        <v>1.4016266789148517</v>
      </c>
      <c r="HE40" s="271"/>
      <c r="HF40" s="263">
        <f t="shared" si="530"/>
        <v>1.4800069429571505</v>
      </c>
      <c r="HG40" s="273">
        <f>IFERROR(GO51+GN51*HF40,"")</f>
        <v>1.2747045572835112</v>
      </c>
      <c r="HH40" s="264">
        <f t="shared" si="531"/>
        <v>0.89879308340281372</v>
      </c>
      <c r="HI40" s="264">
        <f t="shared" si="390"/>
        <v>0.17704091987655793</v>
      </c>
      <c r="HJ40" s="264">
        <f t="shared" si="532"/>
        <v>1.6158154716906519</v>
      </c>
      <c r="HK40" s="264">
        <f t="shared" si="533"/>
        <v>0.34456994971984761</v>
      </c>
      <c r="HL40" s="273">
        <f t="shared" si="534"/>
        <v>16.883927536272534</v>
      </c>
      <c r="HM40" s="273">
        <f t="shared" si="391"/>
        <v>24.988329978068766</v>
      </c>
      <c r="HN40" s="273">
        <f t="shared" si="535"/>
        <v>27.28131133601299</v>
      </c>
      <c r="HO40" s="271">
        <f t="shared" si="392"/>
        <v>1.5313733507403897</v>
      </c>
      <c r="HP40" s="271">
        <f>IFERROR(HL40*(HJ40-HJ48)^2,"")</f>
        <v>21.713663205105885</v>
      </c>
      <c r="HQ40" s="271">
        <f t="shared" si="393"/>
        <v>5.7664308874078518</v>
      </c>
      <c r="HR40" s="271">
        <f t="shared" si="536"/>
        <v>1.9645573470458706</v>
      </c>
      <c r="HS40" s="289">
        <f t="shared" si="537"/>
        <v>2.9591389132621302</v>
      </c>
      <c r="HT40" s="271">
        <f t="shared" si="538"/>
        <v>1.4016266789148517</v>
      </c>
      <c r="HV40" s="271"/>
      <c r="HW40" s="263">
        <f t="shared" si="539"/>
        <v>1.4800069429571505</v>
      </c>
      <c r="HX40" s="273">
        <f>IFERROR(HF51+HE51*HW40,"")</f>
        <v>1.2747045572835112</v>
      </c>
      <c r="HY40" s="264">
        <f t="shared" si="540"/>
        <v>0.89879308340281372</v>
      </c>
      <c r="HZ40" s="264">
        <f t="shared" si="394"/>
        <v>0.17704091987655793</v>
      </c>
      <c r="IA40" s="264">
        <f t="shared" si="541"/>
        <v>1.6158154716906519</v>
      </c>
      <c r="IB40" s="264">
        <f t="shared" si="542"/>
        <v>0.34456994971984761</v>
      </c>
      <c r="IC40" s="273">
        <f t="shared" si="543"/>
        <v>16.883927536272534</v>
      </c>
      <c r="ID40" s="273">
        <f t="shared" si="395"/>
        <v>24.988329978068766</v>
      </c>
      <c r="IE40" s="273">
        <f t="shared" si="544"/>
        <v>27.28131133601299</v>
      </c>
      <c r="IF40" s="271">
        <f t="shared" si="396"/>
        <v>1.5313733507403897</v>
      </c>
      <c r="IG40" s="271">
        <f>IFERROR(IC40*(IA40-IA48)^2,"")</f>
        <v>21.713663205105874</v>
      </c>
      <c r="IH40" s="271">
        <f t="shared" si="397"/>
        <v>5.76643088740785</v>
      </c>
      <c r="II40" s="271">
        <f t="shared" si="545"/>
        <v>1.9645573470458706</v>
      </c>
      <c r="IJ40" s="289">
        <f t="shared" si="546"/>
        <v>2.9591389132621302</v>
      </c>
      <c r="IK40" s="271">
        <f t="shared" si="547"/>
        <v>1.4016266789148517</v>
      </c>
      <c r="IM40" s="271"/>
      <c r="IN40" s="263">
        <f t="shared" si="548"/>
        <v>1.4800069429571505</v>
      </c>
      <c r="IO40" s="273">
        <f>IFERROR(HW51+HV51*IN40,"")</f>
        <v>1.2747045572835112</v>
      </c>
      <c r="IP40" s="264">
        <f t="shared" si="549"/>
        <v>0.89879308340281372</v>
      </c>
      <c r="IQ40" s="264">
        <f t="shared" si="398"/>
        <v>0.17704091987655793</v>
      </c>
      <c r="IR40" s="264">
        <f t="shared" si="550"/>
        <v>1.6158154716906519</v>
      </c>
      <c r="IS40" s="264">
        <f t="shared" si="551"/>
        <v>0.34456994971984761</v>
      </c>
      <c r="IT40" s="273">
        <f t="shared" si="552"/>
        <v>16.883927536272534</v>
      </c>
      <c r="IU40" s="273">
        <f t="shared" si="399"/>
        <v>24.988329978068766</v>
      </c>
      <c r="IV40" s="273">
        <f t="shared" si="553"/>
        <v>27.28131133601299</v>
      </c>
      <c r="IW40" s="271">
        <f t="shared" si="400"/>
        <v>1.5313733507403897</v>
      </c>
      <c r="IX40" s="271">
        <f>IFERROR(IT40*(IR40-IR48)^2,"")</f>
        <v>21.713663205105885</v>
      </c>
      <c r="IY40" s="271">
        <f t="shared" si="401"/>
        <v>5.7664308874078518</v>
      </c>
      <c r="IZ40" s="271">
        <f t="shared" si="554"/>
        <v>1.9645573470458706</v>
      </c>
      <c r="JA40" s="289">
        <f t="shared" si="555"/>
        <v>2.9591389132621302</v>
      </c>
      <c r="JB40" s="271">
        <f t="shared" si="556"/>
        <v>1.4016266789148517</v>
      </c>
      <c r="JD40" s="271"/>
      <c r="JE40" s="263">
        <f t="shared" si="557"/>
        <v>1.4800069429571505</v>
      </c>
      <c r="JF40" s="273">
        <f>IFERROR(IN51+IM51*JE40,"")</f>
        <v>1.2747045572835112</v>
      </c>
      <c r="JG40" s="264">
        <f t="shared" si="558"/>
        <v>0.89879308340281372</v>
      </c>
      <c r="JH40" s="264">
        <f t="shared" si="402"/>
        <v>0.17704091987655793</v>
      </c>
      <c r="JI40" s="264">
        <f t="shared" si="559"/>
        <v>1.6158154716906519</v>
      </c>
      <c r="JJ40" s="264">
        <f t="shared" si="560"/>
        <v>0.34456994971984761</v>
      </c>
      <c r="JK40" s="273">
        <f t="shared" si="561"/>
        <v>16.883927536272534</v>
      </c>
      <c r="JL40" s="273">
        <f t="shared" si="403"/>
        <v>24.988329978068766</v>
      </c>
      <c r="JM40" s="273">
        <f t="shared" si="562"/>
        <v>27.28131133601299</v>
      </c>
      <c r="JN40" s="271">
        <f t="shared" si="404"/>
        <v>1.5313733507403897</v>
      </c>
      <c r="JO40" s="271">
        <f>IFERROR(JK40*(JI40-JI48)^2,"")</f>
        <v>21.713663205105874</v>
      </c>
      <c r="JP40" s="271">
        <f t="shared" si="405"/>
        <v>5.76643088740785</v>
      </c>
      <c r="JQ40" s="271">
        <f t="shared" si="563"/>
        <v>1.9645573470458706</v>
      </c>
      <c r="JR40" s="289">
        <f t="shared" si="564"/>
        <v>2.9591389132621302</v>
      </c>
      <c r="JS40" s="271">
        <f t="shared" si="565"/>
        <v>1.4016266789148517</v>
      </c>
      <c r="JU40" s="271"/>
      <c r="JV40" s="263">
        <f t="shared" si="566"/>
        <v>1.4800069429571505</v>
      </c>
      <c r="JW40" s="273">
        <f>IFERROR(JE51+JD51*JV40,"")</f>
        <v>1.2747045572835112</v>
      </c>
      <c r="JX40" s="264">
        <f t="shared" si="567"/>
        <v>0.89879308340281372</v>
      </c>
      <c r="JY40" s="264">
        <f t="shared" si="406"/>
        <v>0.17704091987655793</v>
      </c>
      <c r="JZ40" s="264">
        <f t="shared" si="568"/>
        <v>1.6158154716906519</v>
      </c>
      <c r="KA40" s="264">
        <f t="shared" si="569"/>
        <v>0.34456994971984761</v>
      </c>
      <c r="KB40" s="273">
        <f t="shared" si="570"/>
        <v>16.883927536272534</v>
      </c>
      <c r="KC40" s="273">
        <f t="shared" si="407"/>
        <v>24.988329978068766</v>
      </c>
      <c r="KD40" s="273">
        <f t="shared" si="571"/>
        <v>27.28131133601299</v>
      </c>
      <c r="KE40" s="271">
        <f t="shared" si="408"/>
        <v>1.5313733507403897</v>
      </c>
      <c r="KF40" s="271">
        <f>IFERROR(KB40*(JZ40-JZ48)^2,"")</f>
        <v>21.713663205105885</v>
      </c>
      <c r="KG40" s="271">
        <f t="shared" si="409"/>
        <v>5.7664308874078518</v>
      </c>
      <c r="KH40" s="271">
        <f t="shared" si="572"/>
        <v>1.9645573470458706</v>
      </c>
      <c r="KI40" s="289">
        <f t="shared" si="573"/>
        <v>2.9591389132621302</v>
      </c>
      <c r="KJ40" s="271">
        <f t="shared" si="574"/>
        <v>1.4016266789148517</v>
      </c>
      <c r="KL40" s="271"/>
      <c r="KM40" s="263">
        <f t="shared" si="575"/>
        <v>1.4800069429571505</v>
      </c>
      <c r="KN40" s="273">
        <f>IFERROR(JV51+JU51*KM40,"")</f>
        <v>1.2747045572835112</v>
      </c>
      <c r="KO40" s="264">
        <f t="shared" si="576"/>
        <v>0.89879308340281372</v>
      </c>
      <c r="KP40" s="264">
        <f t="shared" si="410"/>
        <v>0.17704091987655793</v>
      </c>
      <c r="KQ40" s="264">
        <f t="shared" si="577"/>
        <v>1.6158154716906519</v>
      </c>
      <c r="KR40" s="264">
        <f t="shared" si="578"/>
        <v>0.34456994971984761</v>
      </c>
      <c r="KS40" s="273">
        <f t="shared" si="579"/>
        <v>16.883927536272534</v>
      </c>
      <c r="KT40" s="273">
        <f t="shared" si="411"/>
        <v>24.988329978068766</v>
      </c>
      <c r="KU40" s="273">
        <f t="shared" si="580"/>
        <v>27.28131133601299</v>
      </c>
      <c r="KV40" s="271">
        <f t="shared" si="412"/>
        <v>1.5313733507403897</v>
      </c>
      <c r="KW40" s="271">
        <f>IFERROR(KS40*(KQ40-KQ48)^2,"")</f>
        <v>21.713663205105874</v>
      </c>
      <c r="KX40" s="271">
        <f t="shared" si="413"/>
        <v>5.76643088740785</v>
      </c>
      <c r="KY40" s="271">
        <f t="shared" si="581"/>
        <v>1.9645573470458706</v>
      </c>
      <c r="KZ40" s="289">
        <f t="shared" si="582"/>
        <v>2.9591389132621302</v>
      </c>
      <c r="LA40" s="271">
        <f t="shared" si="583"/>
        <v>1.4016266789148517</v>
      </c>
      <c r="LC40" s="271"/>
      <c r="LD40" s="263">
        <f t="shared" si="584"/>
        <v>1.4800069429571505</v>
      </c>
      <c r="LE40" s="273">
        <f>IFERROR(KM51+KL51*LD40,"")</f>
        <v>1.2747045572835112</v>
      </c>
      <c r="LF40" s="264">
        <f t="shared" si="585"/>
        <v>0.89879308340281372</v>
      </c>
      <c r="LG40" s="264">
        <f t="shared" si="414"/>
        <v>0.17704091987655793</v>
      </c>
      <c r="LH40" s="264">
        <f t="shared" si="586"/>
        <v>1.6158154716906519</v>
      </c>
      <c r="LI40" s="264">
        <f t="shared" si="587"/>
        <v>0.34456994971984761</v>
      </c>
      <c r="LJ40" s="273">
        <f t="shared" si="588"/>
        <v>16.883927536272534</v>
      </c>
      <c r="LK40" s="273">
        <f t="shared" si="415"/>
        <v>24.988329978068766</v>
      </c>
      <c r="LL40" s="273">
        <f t="shared" si="589"/>
        <v>27.28131133601299</v>
      </c>
      <c r="LM40" s="271">
        <f t="shared" si="416"/>
        <v>1.5313733507403897</v>
      </c>
      <c r="LN40" s="271">
        <f>IFERROR(LJ40*(LH40-LH48)^2,"")</f>
        <v>21.713663205105885</v>
      </c>
      <c r="LO40" s="271">
        <f t="shared" si="417"/>
        <v>5.7664308874078518</v>
      </c>
      <c r="LP40" s="271">
        <f t="shared" si="590"/>
        <v>1.9645573470458706</v>
      </c>
      <c r="LQ40" s="289">
        <f t="shared" si="591"/>
        <v>2.9591389132621302</v>
      </c>
      <c r="LR40" s="271">
        <f t="shared" si="592"/>
        <v>1.4016266789148517</v>
      </c>
      <c r="LT40" s="271"/>
      <c r="LU40" s="475">
        <f t="shared" si="593"/>
        <v>1.4800069429571505</v>
      </c>
      <c r="LV40" s="474">
        <f>IFERROR(LD51+LC51*LU40,"")</f>
        <v>1.2747045572835112</v>
      </c>
      <c r="LW40" s="477">
        <f t="shared" si="594"/>
        <v>0.89879308340281372</v>
      </c>
      <c r="LX40" s="264">
        <f t="shared" si="418"/>
        <v>0.17704091987655793</v>
      </c>
      <c r="LY40" s="264">
        <f t="shared" si="595"/>
        <v>1.6158154716906519</v>
      </c>
      <c r="LZ40" s="264">
        <f t="shared" si="596"/>
        <v>0.34456994971984761</v>
      </c>
      <c r="MA40" s="273">
        <f t="shared" si="597"/>
        <v>16.883927536272534</v>
      </c>
      <c r="MB40" s="273">
        <f t="shared" si="419"/>
        <v>24.988329978068766</v>
      </c>
      <c r="MC40" s="273">
        <f t="shared" si="598"/>
        <v>27.28131133601299</v>
      </c>
      <c r="MD40" s="271">
        <f t="shared" si="420"/>
        <v>1.5313733507403897</v>
      </c>
      <c r="ME40" s="271">
        <f>IFERROR(MA40*(LY40-LY48)^2,"")</f>
        <v>21.713663205105874</v>
      </c>
      <c r="MF40" s="271">
        <f t="shared" si="421"/>
        <v>5.76643088740785</v>
      </c>
      <c r="MG40" s="271">
        <f t="shared" si="599"/>
        <v>1.9645573470458706</v>
      </c>
      <c r="MH40" s="289">
        <f t="shared" si="600"/>
        <v>2.9591389132621302</v>
      </c>
      <c r="MI40" s="476">
        <f t="shared" si="601"/>
        <v>1.4016266789148517</v>
      </c>
    </row>
    <row r="41" spans="1:347" ht="14.1" customHeight="1" outlineLevel="1" x14ac:dyDescent="0.2">
      <c r="A41" s="14">
        <v>5</v>
      </c>
      <c r="B41" s="246">
        <v>40.700000000000003</v>
      </c>
      <c r="C41" s="96">
        <v>50</v>
      </c>
      <c r="D41" s="247">
        <v>47</v>
      </c>
      <c r="E41" s="17">
        <f t="shared" si="340"/>
        <v>0.94</v>
      </c>
      <c r="F41" s="34">
        <f>IFERROR((E41-E36)/(1-E36),"")</f>
        <v>0.94</v>
      </c>
      <c r="G41" s="17">
        <f t="shared" si="341"/>
        <v>1.5547735945968528</v>
      </c>
      <c r="H41" s="17"/>
      <c r="I41" s="34"/>
      <c r="J41" s="18">
        <f t="shared" si="422"/>
        <v>1.6095944092252201</v>
      </c>
      <c r="K41" s="17">
        <f>IFERROR(C51+B51*J41,"")</f>
        <v>1.6276322902244957</v>
      </c>
      <c r="L41" s="37">
        <f t="shared" si="423"/>
        <v>0.94819856097166633</v>
      </c>
      <c r="M41" s="37">
        <f t="shared" si="342"/>
        <v>0.10608315945412361</v>
      </c>
      <c r="N41" s="37">
        <f t="shared" si="424"/>
        <v>1.5503480067071678</v>
      </c>
      <c r="O41" s="37">
        <f t="shared" si="425"/>
        <v>0.22911407787656735</v>
      </c>
      <c r="P41" s="17">
        <f t="shared" si="426"/>
        <v>11.455703893828368</v>
      </c>
      <c r="Q41" s="17">
        <f t="shared" si="343"/>
        <v>18.439036941245725</v>
      </c>
      <c r="R41" s="17">
        <f t="shared" si="427"/>
        <v>17.760327697224351</v>
      </c>
      <c r="S41" s="34">
        <f t="shared" si="344"/>
        <v>2.1665331010982474</v>
      </c>
      <c r="T41" s="34">
        <f>IFERROR(P41*(N41-N48)^2,"")</f>
        <v>13.359515909492014</v>
      </c>
      <c r="U41" s="34">
        <f t="shared" si="345"/>
        <v>5.3799473447760713</v>
      </c>
      <c r="V41" s="34">
        <f t="shared" si="428"/>
        <v>6.8423321044130389E-2</v>
      </c>
      <c r="W41" s="39">
        <f t="shared" si="429"/>
        <v>-0.40992804858331766</v>
      </c>
      <c r="X41" s="34">
        <f t="shared" si="430"/>
        <v>-0.26157851793320097</v>
      </c>
      <c r="Y41" s="44"/>
      <c r="Z41" s="271"/>
      <c r="AA41" s="263">
        <f t="shared" si="431"/>
        <v>1.6095944092252201</v>
      </c>
      <c r="AB41" s="273">
        <f>IFERROR(J51+I51*AA41,"")</f>
        <v>1.6163550315422519</v>
      </c>
      <c r="AC41" s="264">
        <f t="shared" si="432"/>
        <v>0.94699121253228058</v>
      </c>
      <c r="AD41" s="264">
        <f t="shared" si="346"/>
        <v>0.1080414502152111</v>
      </c>
      <c r="AE41" s="264">
        <f t="shared" si="433"/>
        <v>1.5516464172247417</v>
      </c>
      <c r="AF41" s="264">
        <f t="shared" si="434"/>
        <v>0.23253428292189471</v>
      </c>
      <c r="AG41" s="273">
        <f t="shared" si="435"/>
        <v>11.626714146094736</v>
      </c>
      <c r="AH41" s="273">
        <f t="shared" si="347"/>
        <v>18.714294087213865</v>
      </c>
      <c r="AI41" s="273">
        <f t="shared" si="436"/>
        <v>18.04054934888412</v>
      </c>
      <c r="AJ41" s="271">
        <f t="shared" si="348"/>
        <v>2.1571473334522655</v>
      </c>
      <c r="AK41" s="271">
        <f>IFERROR(AG41*(AE41-AE48)^2,"")</f>
        <v>13.306506075527313</v>
      </c>
      <c r="AL41" s="271">
        <f t="shared" si="349"/>
        <v>5.3576201898221667</v>
      </c>
      <c r="AM41" s="271">
        <f t="shared" si="437"/>
        <v>4.8683432895822672E-2</v>
      </c>
      <c r="AN41" s="289">
        <f t="shared" si="438"/>
        <v>-0.34956062661402854</v>
      </c>
      <c r="AO41" s="271">
        <f t="shared" si="439"/>
        <v>-0.22064322535673239</v>
      </c>
      <c r="AP41" s="44"/>
      <c r="AQ41" s="271"/>
      <c r="AR41" s="263">
        <f t="shared" si="440"/>
        <v>1.6095944092252201</v>
      </c>
      <c r="AS41" s="273">
        <f>IFERROR(AA51+Z51*AR41,"")</f>
        <v>1.6159023108471819</v>
      </c>
      <c r="AT41" s="264">
        <f t="shared" si="441"/>
        <v>0.94694228203307051</v>
      </c>
      <c r="AU41" s="264">
        <f t="shared" si="350"/>
        <v>0.10812052819652972</v>
      </c>
      <c r="AV41" s="264">
        <f t="shared" si="442"/>
        <v>1.5516935787139863</v>
      </c>
      <c r="AW41" s="264">
        <f t="shared" si="443"/>
        <v>0.23267206363960841</v>
      </c>
      <c r="AX41" s="273">
        <f t="shared" si="444"/>
        <v>11.633603181980421</v>
      </c>
      <c r="AY41" s="273">
        <f t="shared" si="351"/>
        <v>18.725382640860417</v>
      </c>
      <c r="AZ41" s="273">
        <f t="shared" si="445"/>
        <v>18.051787354785617</v>
      </c>
      <c r="BA41" s="271">
        <f t="shared" si="352"/>
        <v>2.1586329524312258</v>
      </c>
      <c r="BB41" s="271">
        <f>IFERROR(AX41*(AV41-AV48)^2,"")</f>
        <v>13.317713569583296</v>
      </c>
      <c r="BC41" s="271">
        <f t="shared" si="353"/>
        <v>5.361721305918743</v>
      </c>
      <c r="BD41" s="271">
        <f t="shared" si="446"/>
        <v>4.7962568770594169E-2</v>
      </c>
      <c r="BE41" s="289">
        <f t="shared" si="447"/>
        <v>-0.34711410165352419</v>
      </c>
      <c r="BF41" s="271">
        <f t="shared" si="448"/>
        <v>-0.21900358163873257</v>
      </c>
      <c r="BH41" s="271"/>
      <c r="BI41" s="263">
        <f t="shared" si="449"/>
        <v>1.6095944092252201</v>
      </c>
      <c r="BJ41" s="273">
        <f>IFERROR(AR51+AQ51*BI41,"")</f>
        <v>1.6158947134724229</v>
      </c>
      <c r="BK41" s="264">
        <f t="shared" si="450"/>
        <v>0.94694146059585649</v>
      </c>
      <c r="BL41" s="264">
        <f t="shared" si="354"/>
        <v>0.10812185555570179</v>
      </c>
      <c r="BM41" s="264">
        <f t="shared" si="451"/>
        <v>1.5516943669265721</v>
      </c>
      <c r="BN41" s="264">
        <f t="shared" si="452"/>
        <v>0.23267437613242578</v>
      </c>
      <c r="BO41" s="273">
        <f t="shared" si="453"/>
        <v>11.633718806621289</v>
      </c>
      <c r="BP41" s="273">
        <f t="shared" si="355"/>
        <v>18.725568749635926</v>
      </c>
      <c r="BQ41" s="273">
        <f t="shared" si="454"/>
        <v>18.051975938641977</v>
      </c>
      <c r="BR41" s="271">
        <f t="shared" si="356"/>
        <v>2.158604251785293</v>
      </c>
      <c r="BS41" s="271">
        <f>IFERROR(BO41*(BM41-BM48)^2,"")</f>
        <v>13.317514031027171</v>
      </c>
      <c r="BT41" s="271">
        <f t="shared" si="357"/>
        <v>5.3616454946765684</v>
      </c>
      <c r="BU41" s="271">
        <f t="shared" si="455"/>
        <v>4.7950518443141035E-2</v>
      </c>
      <c r="BV41" s="289">
        <f t="shared" si="456"/>
        <v>-0.34707302979282417</v>
      </c>
      <c r="BW41" s="271">
        <f t="shared" si="457"/>
        <v>-0.21897606819728094</v>
      </c>
      <c r="BY41" s="271"/>
      <c r="BZ41" s="263">
        <f t="shared" si="458"/>
        <v>1.6095944092252201</v>
      </c>
      <c r="CA41" s="273">
        <f>IFERROR(BI51+BH51*BZ41,"")</f>
        <v>1.615894020236468</v>
      </c>
      <c r="CB41" s="264">
        <f t="shared" si="459"/>
        <v>0.9469413856418567</v>
      </c>
      <c r="CC41" s="264">
        <f t="shared" si="358"/>
        <v>0.10812197667344776</v>
      </c>
      <c r="CD41" s="264">
        <f t="shared" si="460"/>
        <v>1.5516944388431195</v>
      </c>
      <c r="CE41" s="264">
        <f t="shared" si="461"/>
        <v>0.23267458714045425</v>
      </c>
      <c r="CF41" s="273">
        <f t="shared" si="462"/>
        <v>11.633729357022712</v>
      </c>
      <c r="CG41" s="273">
        <f t="shared" si="359"/>
        <v>18.725585731503074</v>
      </c>
      <c r="CH41" s="273">
        <f t="shared" si="463"/>
        <v>18.051993146298084</v>
      </c>
      <c r="CI41" s="271">
        <f t="shared" si="360"/>
        <v>2.1586068222534283</v>
      </c>
      <c r="CJ41" s="271">
        <f>IFERROR(CF41*(CD41-CD48)^2,"")</f>
        <v>13.317533318138695</v>
      </c>
      <c r="CK41" s="271">
        <f t="shared" si="361"/>
        <v>5.3616525695089123</v>
      </c>
      <c r="CL41" s="271">
        <f t="shared" si="464"/>
        <v>4.7949418966704564E-2</v>
      </c>
      <c r="CM41" s="289">
        <f t="shared" si="465"/>
        <v>-0.34706928209283205</v>
      </c>
      <c r="CN41" s="271">
        <f t="shared" si="466"/>
        <v>-0.2189735576883724</v>
      </c>
      <c r="CP41" s="271"/>
      <c r="CQ41" s="263">
        <f t="shared" si="467"/>
        <v>1.6095944092252201</v>
      </c>
      <c r="CR41" s="273">
        <f>IFERROR(BZ51+BY51*CQ41,"")</f>
        <v>1.6158940112431734</v>
      </c>
      <c r="CS41" s="264">
        <f t="shared" si="468"/>
        <v>0.94694138466948385</v>
      </c>
      <c r="CT41" s="264">
        <f t="shared" si="362"/>
        <v>0.10812197824469916</v>
      </c>
      <c r="CU41" s="264">
        <f t="shared" si="469"/>
        <v>1.5516944397760808</v>
      </c>
      <c r="CV41" s="264">
        <f t="shared" si="470"/>
        <v>0.2326745898778449</v>
      </c>
      <c r="CW41" s="273">
        <f t="shared" si="471"/>
        <v>11.633729493892245</v>
      </c>
      <c r="CX41" s="273">
        <f t="shared" si="363"/>
        <v>18.725585951807506</v>
      </c>
      <c r="CY41" s="273">
        <f t="shared" si="472"/>
        <v>18.051993369531594</v>
      </c>
      <c r="CZ41" s="271">
        <f t="shared" si="364"/>
        <v>2.1586067626493706</v>
      </c>
      <c r="DA41" s="271">
        <f>IFERROR(CW41*(CU41-CU48)^2,"")</f>
        <v>13.31753289674414</v>
      </c>
      <c r="DB41" s="271">
        <f t="shared" si="365"/>
        <v>5.3616524106582446</v>
      </c>
      <c r="DC41" s="271">
        <f t="shared" si="473"/>
        <v>4.7949404703368621E-2</v>
      </c>
      <c r="DD41" s="289">
        <f t="shared" si="474"/>
        <v>-0.34706923347419405</v>
      </c>
      <c r="DE41" s="271">
        <f t="shared" si="475"/>
        <v>-0.21897352511974649</v>
      </c>
      <c r="DG41" s="271"/>
      <c r="DH41" s="263">
        <f t="shared" si="476"/>
        <v>1.6095944092252201</v>
      </c>
      <c r="DI41" s="273">
        <f>IFERROR(CQ51+CP51*DH41,"")</f>
        <v>1.6158940101539399</v>
      </c>
      <c r="DJ41" s="264">
        <f t="shared" si="477"/>
        <v>0.94694138455171384</v>
      </c>
      <c r="DK41" s="264">
        <f t="shared" si="366"/>
        <v>0.10812197843500311</v>
      </c>
      <c r="DL41" s="264">
        <f t="shared" si="478"/>
        <v>1.5516944398890766</v>
      </c>
      <c r="DM41" s="264">
        <f t="shared" si="479"/>
        <v>0.23267459020938747</v>
      </c>
      <c r="DN41" s="273">
        <f t="shared" si="480"/>
        <v>11.633729510469374</v>
      </c>
      <c r="DO41" s="273">
        <f t="shared" si="367"/>
        <v>18.72558597848996</v>
      </c>
      <c r="DP41" s="273">
        <f t="shared" si="481"/>
        <v>18.051993396568797</v>
      </c>
      <c r="DQ41" s="271">
        <f t="shared" si="368"/>
        <v>2.1586067671464733</v>
      </c>
      <c r="DR41" s="271">
        <f>IFERROR(DN41*(DL41-DL48)^2,"")</f>
        <v>13.317532930360034</v>
      </c>
      <c r="DS41" s="271">
        <f t="shared" si="369"/>
        <v>5.3616524230102023</v>
      </c>
      <c r="DT41" s="271">
        <f t="shared" si="482"/>
        <v>4.7949402975849036E-2</v>
      </c>
      <c r="DU41" s="289">
        <f t="shared" si="483"/>
        <v>-0.34706922758569192</v>
      </c>
      <c r="DV41" s="271">
        <f t="shared" si="484"/>
        <v>-0.21897352117516011</v>
      </c>
      <c r="DX41" s="271"/>
      <c r="DY41" s="263">
        <f t="shared" si="485"/>
        <v>1.6095944092252201</v>
      </c>
      <c r="DZ41" s="273">
        <f>IFERROR(DH51+DG51*DY41,"")</f>
        <v>1.6158940101446015</v>
      </c>
      <c r="EA41" s="264">
        <f t="shared" si="486"/>
        <v>0.94694138455070409</v>
      </c>
      <c r="EB41" s="264">
        <f t="shared" si="370"/>
        <v>0.10812197843663465</v>
      </c>
      <c r="EC41" s="264">
        <f t="shared" si="487"/>
        <v>1.5516944398900465</v>
      </c>
      <c r="ED41" s="264">
        <f t="shared" si="488"/>
        <v>0.23267459021222961</v>
      </c>
      <c r="EE41" s="273">
        <f t="shared" si="489"/>
        <v>11.633729510611481</v>
      </c>
      <c r="EF41" s="273">
        <f t="shared" si="371"/>
        <v>18.725585978718694</v>
      </c>
      <c r="EG41" s="273">
        <f t="shared" si="490"/>
        <v>18.051993396800587</v>
      </c>
      <c r="EH41" s="271">
        <f t="shared" si="372"/>
        <v>2.1586067670268383</v>
      </c>
      <c r="EI41" s="271">
        <f>IFERROR(EE41*(EC41-EC48)^2,"")</f>
        <v>13.317532929505282</v>
      </c>
      <c r="EJ41" s="271">
        <f t="shared" si="373"/>
        <v>5.3616524226895628</v>
      </c>
      <c r="EK41" s="271">
        <f t="shared" si="491"/>
        <v>4.7949402961037467E-2</v>
      </c>
      <c r="EL41" s="289">
        <f t="shared" si="492"/>
        <v>-0.34706922753520786</v>
      </c>
      <c r="EM41" s="271">
        <f t="shared" si="493"/>
        <v>-0.21897352114134172</v>
      </c>
      <c r="EO41" s="271"/>
      <c r="EP41" s="263">
        <f t="shared" si="494"/>
        <v>1.6095944092252201</v>
      </c>
      <c r="EQ41" s="273">
        <f>IFERROR(DY51+DX51*EP41,"")</f>
        <v>1.6158940101428674</v>
      </c>
      <c r="ER41" s="264">
        <f t="shared" si="495"/>
        <v>0.94694138455051668</v>
      </c>
      <c r="ES41" s="264">
        <f t="shared" si="374"/>
        <v>0.10812197843693765</v>
      </c>
      <c r="ET41" s="264">
        <f t="shared" si="496"/>
        <v>1.551694439890225</v>
      </c>
      <c r="EU41" s="264">
        <f t="shared" si="497"/>
        <v>0.23267459021275791</v>
      </c>
      <c r="EV41" s="273">
        <f t="shared" si="498"/>
        <v>11.633729510637895</v>
      </c>
      <c r="EW41" s="273">
        <f t="shared" si="375"/>
        <v>18.725585978761213</v>
      </c>
      <c r="EX41" s="273">
        <f t="shared" si="499"/>
        <v>18.051993396843653</v>
      </c>
      <c r="EY41" s="271">
        <f t="shared" si="376"/>
        <v>2.1586067670347839</v>
      </c>
      <c r="EZ41" s="271">
        <f>IFERROR(EV41*(ET41-ET48)^2,"")</f>
        <v>13.317532929564436</v>
      </c>
      <c r="FA41" s="271">
        <f t="shared" si="377"/>
        <v>5.3616524227113382</v>
      </c>
      <c r="FB41" s="271">
        <f t="shared" si="500"/>
        <v>4.7949402958288478E-2</v>
      </c>
      <c r="FC41" s="289">
        <f t="shared" si="501"/>
        <v>-0.3470692275258358</v>
      </c>
      <c r="FD41" s="271">
        <f t="shared" si="502"/>
        <v>-0.21897352113506366</v>
      </c>
      <c r="FF41" s="271"/>
      <c r="FG41" s="263">
        <f t="shared" si="503"/>
        <v>1.6095944092252201</v>
      </c>
      <c r="FH41" s="273">
        <f>IFERROR(EP51+EO51*FG41,"")</f>
        <v>1.6158940101428598</v>
      </c>
      <c r="FI41" s="264">
        <f t="shared" si="504"/>
        <v>0.9469413845505158</v>
      </c>
      <c r="FJ41" s="264">
        <f t="shared" si="378"/>
        <v>0.10812197843693895</v>
      </c>
      <c r="FK41" s="264">
        <f t="shared" si="505"/>
        <v>1.5516944398902286</v>
      </c>
      <c r="FL41" s="264">
        <f t="shared" si="506"/>
        <v>0.2326745902127598</v>
      </c>
      <c r="FM41" s="273">
        <f t="shared" si="507"/>
        <v>11.633729510637989</v>
      </c>
      <c r="FN41" s="273">
        <f t="shared" si="379"/>
        <v>18.725585978761362</v>
      </c>
      <c r="FO41" s="273">
        <f t="shared" si="508"/>
        <v>18.051993396843837</v>
      </c>
      <c r="FP41" s="271">
        <f t="shared" si="380"/>
        <v>2.1586067670345499</v>
      </c>
      <c r="FQ41" s="271">
        <f>IFERROR(FM41*(FK41-FK48)^2,"")</f>
        <v>13.317532929562807</v>
      </c>
      <c r="FR41" s="271">
        <f t="shared" si="381"/>
        <v>5.3616524227107201</v>
      </c>
      <c r="FS41" s="271">
        <f t="shared" si="509"/>
        <v>4.7949402958275454E-2</v>
      </c>
      <c r="FT41" s="289">
        <f t="shared" si="510"/>
        <v>-0.34706922752579317</v>
      </c>
      <c r="FU41" s="271">
        <f t="shared" si="511"/>
        <v>-0.21897352113503502</v>
      </c>
      <c r="FW41" s="271"/>
      <c r="FX41" s="263">
        <f t="shared" si="512"/>
        <v>1.6095944092252201</v>
      </c>
      <c r="FY41" s="273">
        <f>IFERROR(FG51+FF51*FX41,"")</f>
        <v>1.6158940101428589</v>
      </c>
      <c r="FZ41" s="264">
        <f t="shared" si="513"/>
        <v>0.94694138455051569</v>
      </c>
      <c r="GA41" s="264">
        <f t="shared" si="382"/>
        <v>0.1081219784369391</v>
      </c>
      <c r="GB41" s="264">
        <f t="shared" si="514"/>
        <v>1.5516944398902277</v>
      </c>
      <c r="GC41" s="264">
        <f t="shared" si="515"/>
        <v>0.23267459021276002</v>
      </c>
      <c r="GD41" s="273">
        <f t="shared" si="516"/>
        <v>11.633729510638</v>
      </c>
      <c r="GE41" s="273">
        <f t="shared" si="383"/>
        <v>18.72558597876138</v>
      </c>
      <c r="GF41" s="273">
        <f t="shared" si="517"/>
        <v>18.051993396843844</v>
      </c>
      <c r="GG41" s="271">
        <f t="shared" si="384"/>
        <v>2.158606767034561</v>
      </c>
      <c r="GH41" s="271">
        <f>IFERROR(GD41*(GB41-GB48)^2,"")</f>
        <v>13.317532929562859</v>
      </c>
      <c r="GI41" s="271">
        <f t="shared" si="385"/>
        <v>5.3616524227107432</v>
      </c>
      <c r="GJ41" s="271">
        <f t="shared" si="518"/>
        <v>4.7949402958273823E-2</v>
      </c>
      <c r="GK41" s="289">
        <f t="shared" si="519"/>
        <v>-0.34706922752578606</v>
      </c>
      <c r="GL41" s="271">
        <f t="shared" si="520"/>
        <v>-0.21897352113503032</v>
      </c>
      <c r="GN41" s="271"/>
      <c r="GO41" s="263">
        <f t="shared" si="521"/>
        <v>1.6095944092252201</v>
      </c>
      <c r="GP41" s="273">
        <f>IFERROR(FX51+FW51*GO41,"")</f>
        <v>1.6158940101428589</v>
      </c>
      <c r="GQ41" s="264">
        <f t="shared" si="522"/>
        <v>0.94694138455051569</v>
      </c>
      <c r="GR41" s="264">
        <f t="shared" si="386"/>
        <v>0.1081219784369391</v>
      </c>
      <c r="GS41" s="264">
        <f t="shared" si="523"/>
        <v>1.5516944398902277</v>
      </c>
      <c r="GT41" s="264">
        <f t="shared" si="524"/>
        <v>0.23267459021276002</v>
      </c>
      <c r="GU41" s="273">
        <f t="shared" si="525"/>
        <v>11.633729510638</v>
      </c>
      <c r="GV41" s="273">
        <f t="shared" si="387"/>
        <v>18.72558597876138</v>
      </c>
      <c r="GW41" s="273">
        <f t="shared" si="526"/>
        <v>18.051993396843844</v>
      </c>
      <c r="GX41" s="271">
        <f t="shared" si="388"/>
        <v>2.158606767034561</v>
      </c>
      <c r="GY41" s="271">
        <f>IFERROR(GU41*(GS41-GS48)^2,"")</f>
        <v>13.317532929562853</v>
      </c>
      <c r="GZ41" s="271">
        <f t="shared" si="389"/>
        <v>5.3616524227107423</v>
      </c>
      <c r="HA41" s="271">
        <f t="shared" si="527"/>
        <v>4.7949402958273823E-2</v>
      </c>
      <c r="HB41" s="289">
        <f t="shared" si="528"/>
        <v>-0.34706922752578606</v>
      </c>
      <c r="HC41" s="271">
        <f t="shared" si="529"/>
        <v>-0.21897352113503032</v>
      </c>
      <c r="HE41" s="271"/>
      <c r="HF41" s="263">
        <f t="shared" si="530"/>
        <v>1.6095944092252201</v>
      </c>
      <c r="HG41" s="273">
        <f>IFERROR(GO51+GN51*HF41,"")</f>
        <v>1.6158940101428589</v>
      </c>
      <c r="HH41" s="264">
        <f t="shared" si="531"/>
        <v>0.94694138455051569</v>
      </c>
      <c r="HI41" s="264">
        <f t="shared" si="390"/>
        <v>0.1081219784369391</v>
      </c>
      <c r="HJ41" s="264">
        <f t="shared" si="532"/>
        <v>1.5516944398902277</v>
      </c>
      <c r="HK41" s="264">
        <f t="shared" si="533"/>
        <v>0.23267459021276002</v>
      </c>
      <c r="HL41" s="273">
        <f t="shared" si="534"/>
        <v>11.633729510638</v>
      </c>
      <c r="HM41" s="273">
        <f t="shared" si="391"/>
        <v>18.72558597876138</v>
      </c>
      <c r="HN41" s="273">
        <f t="shared" si="535"/>
        <v>18.051993396843844</v>
      </c>
      <c r="HO41" s="271">
        <f t="shared" si="392"/>
        <v>2.158606767034561</v>
      </c>
      <c r="HP41" s="271">
        <f>IFERROR(HL41*(HJ41-HJ48)^2,"")</f>
        <v>13.317532929562859</v>
      </c>
      <c r="HQ41" s="271">
        <f t="shared" si="393"/>
        <v>5.3616524227107432</v>
      </c>
      <c r="HR41" s="271">
        <f t="shared" si="536"/>
        <v>4.7949402958273823E-2</v>
      </c>
      <c r="HS41" s="289">
        <f t="shared" si="537"/>
        <v>-0.34706922752578606</v>
      </c>
      <c r="HT41" s="271">
        <f t="shared" si="538"/>
        <v>-0.21897352113503032</v>
      </c>
      <c r="HV41" s="271"/>
      <c r="HW41" s="263">
        <f t="shared" si="539"/>
        <v>1.6095944092252201</v>
      </c>
      <c r="HX41" s="273">
        <f>IFERROR(HF51+HE51*HW41,"")</f>
        <v>1.6158940101428589</v>
      </c>
      <c r="HY41" s="264">
        <f t="shared" si="540"/>
        <v>0.94694138455051569</v>
      </c>
      <c r="HZ41" s="264">
        <f t="shared" si="394"/>
        <v>0.1081219784369391</v>
      </c>
      <c r="IA41" s="264">
        <f t="shared" si="541"/>
        <v>1.5516944398902277</v>
      </c>
      <c r="IB41" s="264">
        <f t="shared" si="542"/>
        <v>0.23267459021276002</v>
      </c>
      <c r="IC41" s="273">
        <f t="shared" si="543"/>
        <v>11.633729510638</v>
      </c>
      <c r="ID41" s="273">
        <f t="shared" si="395"/>
        <v>18.72558597876138</v>
      </c>
      <c r="IE41" s="273">
        <f t="shared" si="544"/>
        <v>18.051993396843844</v>
      </c>
      <c r="IF41" s="271">
        <f t="shared" si="396"/>
        <v>2.158606767034561</v>
      </c>
      <c r="IG41" s="271">
        <f>IFERROR(IC41*(IA41-IA48)^2,"")</f>
        <v>13.317532929562853</v>
      </c>
      <c r="IH41" s="271">
        <f t="shared" si="397"/>
        <v>5.3616524227107423</v>
      </c>
      <c r="II41" s="271">
        <f t="shared" si="545"/>
        <v>4.7949402958273823E-2</v>
      </c>
      <c r="IJ41" s="289">
        <f t="shared" si="546"/>
        <v>-0.34706922752578606</v>
      </c>
      <c r="IK41" s="271">
        <f t="shared" si="547"/>
        <v>-0.21897352113503032</v>
      </c>
      <c r="IM41" s="271"/>
      <c r="IN41" s="263">
        <f t="shared" si="548"/>
        <v>1.6095944092252201</v>
      </c>
      <c r="IO41" s="273">
        <f>IFERROR(HW51+HV51*IN41,"")</f>
        <v>1.6158940101428589</v>
      </c>
      <c r="IP41" s="264">
        <f t="shared" si="549"/>
        <v>0.94694138455051569</v>
      </c>
      <c r="IQ41" s="264">
        <f t="shared" si="398"/>
        <v>0.1081219784369391</v>
      </c>
      <c r="IR41" s="264">
        <f t="shared" si="550"/>
        <v>1.5516944398902277</v>
      </c>
      <c r="IS41" s="264">
        <f t="shared" si="551"/>
        <v>0.23267459021276002</v>
      </c>
      <c r="IT41" s="273">
        <f t="shared" si="552"/>
        <v>11.633729510638</v>
      </c>
      <c r="IU41" s="273">
        <f t="shared" si="399"/>
        <v>18.72558597876138</v>
      </c>
      <c r="IV41" s="273">
        <f t="shared" si="553"/>
        <v>18.051993396843844</v>
      </c>
      <c r="IW41" s="271">
        <f t="shared" si="400"/>
        <v>2.158606767034561</v>
      </c>
      <c r="IX41" s="271">
        <f>IFERROR(IT41*(IR41-IR48)^2,"")</f>
        <v>13.317532929562859</v>
      </c>
      <c r="IY41" s="271">
        <f t="shared" si="401"/>
        <v>5.3616524227107432</v>
      </c>
      <c r="IZ41" s="271">
        <f t="shared" si="554"/>
        <v>4.7949402958273823E-2</v>
      </c>
      <c r="JA41" s="289">
        <f t="shared" si="555"/>
        <v>-0.34706922752578606</v>
      </c>
      <c r="JB41" s="271">
        <f t="shared" si="556"/>
        <v>-0.21897352113503032</v>
      </c>
      <c r="JD41" s="271"/>
      <c r="JE41" s="263">
        <f t="shared" si="557"/>
        <v>1.6095944092252201</v>
      </c>
      <c r="JF41" s="273">
        <f>IFERROR(IN51+IM51*JE41,"")</f>
        <v>1.6158940101428589</v>
      </c>
      <c r="JG41" s="264">
        <f t="shared" si="558"/>
        <v>0.94694138455051569</v>
      </c>
      <c r="JH41" s="264">
        <f t="shared" si="402"/>
        <v>0.1081219784369391</v>
      </c>
      <c r="JI41" s="264">
        <f t="shared" si="559"/>
        <v>1.5516944398902277</v>
      </c>
      <c r="JJ41" s="264">
        <f t="shared" si="560"/>
        <v>0.23267459021276002</v>
      </c>
      <c r="JK41" s="273">
        <f t="shared" si="561"/>
        <v>11.633729510638</v>
      </c>
      <c r="JL41" s="273">
        <f t="shared" si="403"/>
        <v>18.72558597876138</v>
      </c>
      <c r="JM41" s="273">
        <f t="shared" si="562"/>
        <v>18.051993396843844</v>
      </c>
      <c r="JN41" s="271">
        <f t="shared" si="404"/>
        <v>2.158606767034561</v>
      </c>
      <c r="JO41" s="271">
        <f>IFERROR(JK41*(JI41-JI48)^2,"")</f>
        <v>13.317532929562853</v>
      </c>
      <c r="JP41" s="271">
        <f t="shared" si="405"/>
        <v>5.3616524227107423</v>
      </c>
      <c r="JQ41" s="271">
        <f t="shared" si="563"/>
        <v>4.7949402958273823E-2</v>
      </c>
      <c r="JR41" s="289">
        <f t="shared" si="564"/>
        <v>-0.34706922752578606</v>
      </c>
      <c r="JS41" s="271">
        <f t="shared" si="565"/>
        <v>-0.21897352113503032</v>
      </c>
      <c r="JU41" s="271"/>
      <c r="JV41" s="263">
        <f t="shared" si="566"/>
        <v>1.6095944092252201</v>
      </c>
      <c r="JW41" s="273">
        <f>IFERROR(JE51+JD51*JV41,"")</f>
        <v>1.6158940101428589</v>
      </c>
      <c r="JX41" s="264">
        <f t="shared" si="567"/>
        <v>0.94694138455051569</v>
      </c>
      <c r="JY41" s="264">
        <f t="shared" si="406"/>
        <v>0.1081219784369391</v>
      </c>
      <c r="JZ41" s="264">
        <f t="shared" si="568"/>
        <v>1.5516944398902277</v>
      </c>
      <c r="KA41" s="264">
        <f t="shared" si="569"/>
        <v>0.23267459021276002</v>
      </c>
      <c r="KB41" s="273">
        <f t="shared" si="570"/>
        <v>11.633729510638</v>
      </c>
      <c r="KC41" s="273">
        <f t="shared" si="407"/>
        <v>18.72558597876138</v>
      </c>
      <c r="KD41" s="273">
        <f t="shared" si="571"/>
        <v>18.051993396843844</v>
      </c>
      <c r="KE41" s="271">
        <f t="shared" si="408"/>
        <v>2.158606767034561</v>
      </c>
      <c r="KF41" s="271">
        <f>IFERROR(KB41*(JZ41-JZ48)^2,"")</f>
        <v>13.317532929562859</v>
      </c>
      <c r="KG41" s="271">
        <f t="shared" si="409"/>
        <v>5.3616524227107432</v>
      </c>
      <c r="KH41" s="271">
        <f t="shared" si="572"/>
        <v>4.7949402958273823E-2</v>
      </c>
      <c r="KI41" s="289">
        <f t="shared" si="573"/>
        <v>-0.34706922752578606</v>
      </c>
      <c r="KJ41" s="271">
        <f t="shared" si="574"/>
        <v>-0.21897352113503032</v>
      </c>
      <c r="KL41" s="271"/>
      <c r="KM41" s="263">
        <f t="shared" si="575"/>
        <v>1.6095944092252201</v>
      </c>
      <c r="KN41" s="273">
        <f>IFERROR(JV51+JU51*KM41,"")</f>
        <v>1.6158940101428589</v>
      </c>
      <c r="KO41" s="264">
        <f t="shared" si="576"/>
        <v>0.94694138455051569</v>
      </c>
      <c r="KP41" s="264">
        <f t="shared" si="410"/>
        <v>0.1081219784369391</v>
      </c>
      <c r="KQ41" s="264">
        <f t="shared" si="577"/>
        <v>1.5516944398902277</v>
      </c>
      <c r="KR41" s="264">
        <f t="shared" si="578"/>
        <v>0.23267459021276002</v>
      </c>
      <c r="KS41" s="273">
        <f t="shared" si="579"/>
        <v>11.633729510638</v>
      </c>
      <c r="KT41" s="273">
        <f t="shared" si="411"/>
        <v>18.72558597876138</v>
      </c>
      <c r="KU41" s="273">
        <f t="shared" si="580"/>
        <v>18.051993396843844</v>
      </c>
      <c r="KV41" s="271">
        <f t="shared" si="412"/>
        <v>2.158606767034561</v>
      </c>
      <c r="KW41" s="271">
        <f>IFERROR(KS41*(KQ41-KQ48)^2,"")</f>
        <v>13.317532929562853</v>
      </c>
      <c r="KX41" s="271">
        <f t="shared" si="413"/>
        <v>5.3616524227107423</v>
      </c>
      <c r="KY41" s="271">
        <f t="shared" si="581"/>
        <v>4.7949402958273823E-2</v>
      </c>
      <c r="KZ41" s="289">
        <f t="shared" si="582"/>
        <v>-0.34706922752578606</v>
      </c>
      <c r="LA41" s="271">
        <f t="shared" si="583"/>
        <v>-0.21897352113503032</v>
      </c>
      <c r="LC41" s="271"/>
      <c r="LD41" s="263">
        <f t="shared" si="584"/>
        <v>1.6095944092252201</v>
      </c>
      <c r="LE41" s="273">
        <f>IFERROR(KM51+KL51*LD41,"")</f>
        <v>1.6158940101428589</v>
      </c>
      <c r="LF41" s="264">
        <f t="shared" si="585"/>
        <v>0.94694138455051569</v>
      </c>
      <c r="LG41" s="264">
        <f t="shared" si="414"/>
        <v>0.1081219784369391</v>
      </c>
      <c r="LH41" s="264">
        <f t="shared" si="586"/>
        <v>1.5516944398902277</v>
      </c>
      <c r="LI41" s="264">
        <f t="shared" si="587"/>
        <v>0.23267459021276002</v>
      </c>
      <c r="LJ41" s="273">
        <f t="shared" si="588"/>
        <v>11.633729510638</v>
      </c>
      <c r="LK41" s="273">
        <f t="shared" si="415"/>
        <v>18.72558597876138</v>
      </c>
      <c r="LL41" s="273">
        <f t="shared" si="589"/>
        <v>18.051993396843844</v>
      </c>
      <c r="LM41" s="271">
        <f t="shared" si="416"/>
        <v>2.158606767034561</v>
      </c>
      <c r="LN41" s="271">
        <f>IFERROR(LJ41*(LH41-LH48)^2,"")</f>
        <v>13.317532929562859</v>
      </c>
      <c r="LO41" s="271">
        <f t="shared" si="417"/>
        <v>5.3616524227107432</v>
      </c>
      <c r="LP41" s="271">
        <f t="shared" si="590"/>
        <v>4.7949402958273823E-2</v>
      </c>
      <c r="LQ41" s="289">
        <f t="shared" si="591"/>
        <v>-0.34706922752578606</v>
      </c>
      <c r="LR41" s="271">
        <f t="shared" si="592"/>
        <v>-0.21897352113503032</v>
      </c>
      <c r="LT41" s="271"/>
      <c r="LU41" s="475">
        <f t="shared" si="593"/>
        <v>1.6095944092252201</v>
      </c>
      <c r="LV41" s="474">
        <f>IFERROR(LD51+LC51*LU41,"")</f>
        <v>1.6158940101428589</v>
      </c>
      <c r="LW41" s="477">
        <f t="shared" si="594"/>
        <v>0.94694138455051569</v>
      </c>
      <c r="LX41" s="264">
        <f t="shared" si="418"/>
        <v>0.1081219784369391</v>
      </c>
      <c r="LY41" s="264">
        <f t="shared" si="595"/>
        <v>1.5516944398902277</v>
      </c>
      <c r="LZ41" s="264">
        <f t="shared" si="596"/>
        <v>0.23267459021276002</v>
      </c>
      <c r="MA41" s="273">
        <f t="shared" si="597"/>
        <v>11.633729510638</v>
      </c>
      <c r="MB41" s="273">
        <f t="shared" si="419"/>
        <v>18.72558597876138</v>
      </c>
      <c r="MC41" s="273">
        <f t="shared" si="598"/>
        <v>18.051993396843844</v>
      </c>
      <c r="MD41" s="271">
        <f t="shared" si="420"/>
        <v>2.158606767034561</v>
      </c>
      <c r="ME41" s="271">
        <f>IFERROR(MA41*(LY41-LY48)^2,"")</f>
        <v>13.317532929562853</v>
      </c>
      <c r="MF41" s="271">
        <f t="shared" si="421"/>
        <v>5.3616524227107423</v>
      </c>
      <c r="MG41" s="271">
        <f t="shared" si="599"/>
        <v>4.7949402958273823E-2</v>
      </c>
      <c r="MH41" s="289">
        <f t="shared" si="600"/>
        <v>-0.34706922752578606</v>
      </c>
      <c r="MI41" s="476">
        <f t="shared" si="601"/>
        <v>-0.21897352113503032</v>
      </c>
    </row>
    <row r="42" spans="1:347" ht="14.1" customHeight="1" outlineLevel="1" x14ac:dyDescent="0.2">
      <c r="A42" s="14">
        <v>6</v>
      </c>
      <c r="B42" s="246">
        <v>50.1</v>
      </c>
      <c r="C42" s="96">
        <v>48</v>
      </c>
      <c r="D42" s="247">
        <v>48</v>
      </c>
      <c r="E42" s="17">
        <f t="shared" si="340"/>
        <v>1</v>
      </c>
      <c r="F42" s="34">
        <f>IFERROR((E42-E36)/(1-E36),"")</f>
        <v>1</v>
      </c>
      <c r="G42" s="17" t="str">
        <f t="shared" si="341"/>
        <v/>
      </c>
      <c r="H42" s="17"/>
      <c r="I42" s="34"/>
      <c r="J42" s="18">
        <f t="shared" si="422"/>
        <v>1.6998377258672457</v>
      </c>
      <c r="K42" s="17">
        <f>IFERROR(C51+B51*J42,"")</f>
        <v>1.862947605970771</v>
      </c>
      <c r="L42" s="37">
        <f t="shared" si="423"/>
        <v>0.9687651809717196</v>
      </c>
      <c r="M42" s="37">
        <f t="shared" si="342"/>
        <v>7.0353311517226499E-2</v>
      </c>
      <c r="N42" s="37">
        <f t="shared" si="424"/>
        <v>2.3069184490579833</v>
      </c>
      <c r="O42" s="37">
        <f t="shared" si="425"/>
        <v>0.16357298295457226</v>
      </c>
      <c r="P42" s="17">
        <f t="shared" si="426"/>
        <v>7.8515031818194689</v>
      </c>
      <c r="Q42" s="17">
        <f t="shared" si="343"/>
        <v>13.34628131322345</v>
      </c>
      <c r="R42" s="17">
        <f t="shared" si="427"/>
        <v>18.11277754297679</v>
      </c>
      <c r="S42" s="34">
        <f t="shared" si="344"/>
        <v>2.1651066341411145</v>
      </c>
      <c r="T42" s="34">
        <f>IFERROR(P42*(N42-N48)^2,"")</f>
        <v>26.480232274378551</v>
      </c>
      <c r="U42" s="34">
        <f t="shared" si="345"/>
        <v>7.5718245206062882</v>
      </c>
      <c r="V42" s="34">
        <f t="shared" si="428"/>
        <v>1.5476106519988837</v>
      </c>
      <c r="W42" s="39">
        <f t="shared" si="429"/>
        <v>1.4992713133574611</v>
      </c>
      <c r="X42" s="34">
        <f t="shared" si="430"/>
        <v>1.2440300044608601</v>
      </c>
      <c r="Y42" s="44"/>
      <c r="Z42" s="271"/>
      <c r="AA42" s="263">
        <f t="shared" si="431"/>
        <v>1.6998377258672457</v>
      </c>
      <c r="AB42" s="273">
        <f>IFERROR(J51+I51*AA42,"")</f>
        <v>1.8541450013179919</v>
      </c>
      <c r="AC42" s="264">
        <f t="shared" si="432"/>
        <v>0.96814079098688588</v>
      </c>
      <c r="AD42" s="264">
        <f t="shared" si="346"/>
        <v>7.1513761722370423E-2</v>
      </c>
      <c r="AE42" s="264">
        <f t="shared" si="433"/>
        <v>2.2996425985049136</v>
      </c>
      <c r="AF42" s="264">
        <f t="shared" si="434"/>
        <v>0.16580809832952784</v>
      </c>
      <c r="AG42" s="273">
        <f t="shared" si="435"/>
        <v>7.9587887198173366</v>
      </c>
      <c r="AH42" s="273">
        <f t="shared" si="347"/>
        <v>13.528649318152189</v>
      </c>
      <c r="AI42" s="273">
        <f t="shared" si="436"/>
        <v>18.302369572592333</v>
      </c>
      <c r="AJ42" s="271">
        <f t="shared" si="348"/>
        <v>2.1601719852966799</v>
      </c>
      <c r="AK42" s="271">
        <f>IFERROR(AG42*(AE42-AE48)^2,"")</f>
        <v>26.298951889194036</v>
      </c>
      <c r="AL42" s="271">
        <f t="shared" si="349"/>
        <v>7.537258063361115</v>
      </c>
      <c r="AM42" s="271">
        <f t="shared" si="437"/>
        <v>1.5795657479431544</v>
      </c>
      <c r="AN42" s="289">
        <f t="shared" si="438"/>
        <v>1.529242032629476</v>
      </c>
      <c r="AO42" s="271">
        <f t="shared" si="439"/>
        <v>1.2568077609336883</v>
      </c>
      <c r="AP42" s="44"/>
      <c r="AQ42" s="271"/>
      <c r="AR42" s="263">
        <f t="shared" si="440"/>
        <v>1.6998377258672457</v>
      </c>
      <c r="AS42" s="273">
        <f>IFERROR(AA51+Z51*AR42,"")</f>
        <v>1.8534982294484639</v>
      </c>
      <c r="AT42" s="264">
        <f t="shared" si="441"/>
        <v>0.96809451015610137</v>
      </c>
      <c r="AU42" s="264">
        <f t="shared" si="350"/>
        <v>7.159955812386587E-2</v>
      </c>
      <c r="AV42" s="264">
        <f t="shared" si="442"/>
        <v>2.2991083795656291</v>
      </c>
      <c r="AW42" s="264">
        <f t="shared" si="443"/>
        <v>0.16597302523949264</v>
      </c>
      <c r="AX42" s="273">
        <f t="shared" si="444"/>
        <v>7.9667052114956469</v>
      </c>
      <c r="AY42" s="273">
        <f t="shared" si="351"/>
        <v>13.542106069363495</v>
      </c>
      <c r="AZ42" s="273">
        <f t="shared" si="445"/>
        <v>18.316318709278811</v>
      </c>
      <c r="BA42" s="271">
        <f t="shared" si="352"/>
        <v>2.1624925187505601</v>
      </c>
      <c r="BB42" s="271">
        <f>IFERROR(AX42*(AV42-AV48)^2,"")</f>
        <v>26.31214033250669</v>
      </c>
      <c r="BC42" s="271">
        <f t="shared" si="353"/>
        <v>7.5431960481854512</v>
      </c>
      <c r="BD42" s="271">
        <f t="shared" si="446"/>
        <v>1.5819359540218771</v>
      </c>
      <c r="BE42" s="289">
        <f t="shared" si="447"/>
        <v>1.5314635125071305</v>
      </c>
      <c r="BF42" s="271">
        <f t="shared" si="448"/>
        <v>1.2577503544113473</v>
      </c>
      <c r="BH42" s="271"/>
      <c r="BI42" s="263">
        <f t="shared" si="449"/>
        <v>1.6998377258672457</v>
      </c>
      <c r="BJ42" s="273">
        <f>IFERROR(AR51+AQ51*BI42,"")</f>
        <v>1.8534957097182763</v>
      </c>
      <c r="BK42" s="264">
        <f t="shared" si="450"/>
        <v>0.96809432974411203</v>
      </c>
      <c r="BL42" s="264">
        <f t="shared" si="354"/>
        <v>7.1599892516941349E-2</v>
      </c>
      <c r="BM42" s="264">
        <f t="shared" si="451"/>
        <v>2.2991062984260555</v>
      </c>
      <c r="BN42" s="264">
        <f t="shared" si="452"/>
        <v>0.16597366795853669</v>
      </c>
      <c r="BO42" s="273">
        <f t="shared" si="453"/>
        <v>7.9667360620097609</v>
      </c>
      <c r="BP42" s="273">
        <f t="shared" si="355"/>
        <v>13.542158510231248</v>
      </c>
      <c r="BQ42" s="273">
        <f t="shared" si="454"/>
        <v>18.316373058064631</v>
      </c>
      <c r="BR42" s="271">
        <f t="shared" si="356"/>
        <v>2.1624593513712824</v>
      </c>
      <c r="BS42" s="271">
        <f>IFERROR(BO42*(BM42-BM48)^2,"")</f>
        <v>26.311773079780966</v>
      </c>
      <c r="BT42" s="271">
        <f t="shared" si="357"/>
        <v>7.543085558810235</v>
      </c>
      <c r="BU42" s="271">
        <f t="shared" si="455"/>
        <v>1.5819451940054474</v>
      </c>
      <c r="BV42" s="289">
        <f t="shared" si="456"/>
        <v>1.5314721722826192</v>
      </c>
      <c r="BW42" s="271">
        <f t="shared" si="457"/>
        <v>1.2577540276244159</v>
      </c>
      <c r="BY42" s="271"/>
      <c r="BZ42" s="263">
        <f t="shared" si="458"/>
        <v>1.6998377258672457</v>
      </c>
      <c r="CA42" s="273">
        <f>IFERROR(BI51+BH51*BZ42,"")</f>
        <v>1.8534946732756379</v>
      </c>
      <c r="CB42" s="264">
        <f t="shared" si="459"/>
        <v>0.96809425553485928</v>
      </c>
      <c r="CC42" s="264">
        <f t="shared" si="358"/>
        <v>7.1600030063434558E-2</v>
      </c>
      <c r="CD42" s="264">
        <f t="shared" si="460"/>
        <v>2.2991054423894717</v>
      </c>
      <c r="CE42" s="264">
        <f t="shared" si="461"/>
        <v>0.1659739323290991</v>
      </c>
      <c r="CF42" s="273">
        <f t="shared" si="462"/>
        <v>7.9667487517967572</v>
      </c>
      <c r="CG42" s="273">
        <f t="shared" si="359"/>
        <v>13.542180080809917</v>
      </c>
      <c r="CH42" s="273">
        <f t="shared" si="463"/>
        <v>18.316395413405456</v>
      </c>
      <c r="CI42" s="271">
        <f t="shared" si="360"/>
        <v>2.1624633034553042</v>
      </c>
      <c r="CJ42" s="271">
        <f>IFERROR(CF42*(CD42-CD48)^2,"")</f>
        <v>26.311796506273435</v>
      </c>
      <c r="CK42" s="271">
        <f t="shared" si="361"/>
        <v>7.5430958095996488</v>
      </c>
      <c r="CL42" s="271">
        <f t="shared" si="464"/>
        <v>1.5819489947088203</v>
      </c>
      <c r="CM42" s="289">
        <f t="shared" si="465"/>
        <v>1.5314757343267544</v>
      </c>
      <c r="CN42" s="271">
        <f t="shared" si="466"/>
        <v>1.2577555385323573</v>
      </c>
      <c r="CP42" s="271"/>
      <c r="CQ42" s="263">
        <f t="shared" si="467"/>
        <v>1.6998377258672457</v>
      </c>
      <c r="CR42" s="273">
        <f>IFERROR(BZ51+BY51*CQ42,"")</f>
        <v>1.8534946742760692</v>
      </c>
      <c r="CS42" s="264">
        <f t="shared" si="468"/>
        <v>0.96809425560649021</v>
      </c>
      <c r="CT42" s="264">
        <f t="shared" si="362"/>
        <v>7.1600029930667039E-2</v>
      </c>
      <c r="CU42" s="264">
        <f t="shared" si="469"/>
        <v>2.2991054432157654</v>
      </c>
      <c r="CV42" s="264">
        <f t="shared" si="470"/>
        <v>0.16597393207391403</v>
      </c>
      <c r="CW42" s="273">
        <f t="shared" si="471"/>
        <v>7.9667487395478735</v>
      </c>
      <c r="CX42" s="273">
        <f t="shared" si="363"/>
        <v>13.542180059988803</v>
      </c>
      <c r="CY42" s="273">
        <f t="shared" si="472"/>
        <v>18.316395391826855</v>
      </c>
      <c r="CZ42" s="271">
        <f t="shared" si="364"/>
        <v>2.1624632297282358</v>
      </c>
      <c r="DA42" s="271">
        <f>IFERROR(CW42*(CU42-CU48)^2,"")</f>
        <v>26.311795790330219</v>
      </c>
      <c r="DB42" s="271">
        <f t="shared" si="365"/>
        <v>7.5430955783887095</v>
      </c>
      <c r="DC42" s="271">
        <f t="shared" si="473"/>
        <v>1.5819489910401683</v>
      </c>
      <c r="DD42" s="289">
        <f t="shared" si="474"/>
        <v>1.5314757308884737</v>
      </c>
      <c r="DE42" s="271">
        <f t="shared" si="475"/>
        <v>1.2577555370739482</v>
      </c>
      <c r="DG42" s="271"/>
      <c r="DH42" s="263">
        <f t="shared" si="476"/>
        <v>1.6998377258672457</v>
      </c>
      <c r="DI42" s="273">
        <f>IFERROR(CQ51+CP51*DH42,"")</f>
        <v>1.8534946725763497</v>
      </c>
      <c r="DJ42" s="264">
        <f t="shared" si="477"/>
        <v>0.96809425548479022</v>
      </c>
      <c r="DK42" s="264">
        <f t="shared" si="366"/>
        <v>7.1600030156237282E-2</v>
      </c>
      <c r="DL42" s="264">
        <f t="shared" si="478"/>
        <v>2.2991054418119035</v>
      </c>
      <c r="DM42" s="264">
        <f t="shared" si="479"/>
        <v>0.16597393250747006</v>
      </c>
      <c r="DN42" s="273">
        <f t="shared" si="480"/>
        <v>7.9667487603585627</v>
      </c>
      <c r="DO42" s="273">
        <f t="shared" si="367"/>
        <v>13.542180095363598</v>
      </c>
      <c r="DP42" s="273">
        <f t="shared" si="481"/>
        <v>18.316395428488608</v>
      </c>
      <c r="DQ42" s="271">
        <f t="shared" si="368"/>
        <v>2.1624632365541876</v>
      </c>
      <c r="DR42" s="271">
        <f>IFERROR(DN42*(DL42-DL48)^2,"")</f>
        <v>26.31179583216711</v>
      </c>
      <c r="DS42" s="271">
        <f t="shared" si="369"/>
        <v>7.5430955962907609</v>
      </c>
      <c r="DT42" s="271">
        <f t="shared" si="482"/>
        <v>1.5819489972731591</v>
      </c>
      <c r="DU42" s="289">
        <f t="shared" si="483"/>
        <v>1.5314757367300729</v>
      </c>
      <c r="DV42" s="271">
        <f t="shared" si="484"/>
        <v>1.257755539551771</v>
      </c>
      <c r="DX42" s="271"/>
      <c r="DY42" s="263">
        <f t="shared" si="485"/>
        <v>1.6998377258672457</v>
      </c>
      <c r="DZ42" s="273">
        <f>IFERROR(DH51+DG51*DY42,"")</f>
        <v>1.853494672586363</v>
      </c>
      <c r="EA42" s="264">
        <f t="shared" si="486"/>
        <v>0.9680942554855072</v>
      </c>
      <c r="EB42" s="264">
        <f t="shared" si="370"/>
        <v>7.1600030154908401E-2</v>
      </c>
      <c r="EC42" s="264">
        <f t="shared" si="487"/>
        <v>2.2991054418201742</v>
      </c>
      <c r="ED42" s="264">
        <f t="shared" si="488"/>
        <v>0.16597393250491596</v>
      </c>
      <c r="EE42" s="273">
        <f t="shared" si="489"/>
        <v>7.9667487602359657</v>
      </c>
      <c r="EF42" s="273">
        <f t="shared" si="371"/>
        <v>13.542180095155203</v>
      </c>
      <c r="EG42" s="273">
        <f t="shared" si="490"/>
        <v>18.316395428272635</v>
      </c>
      <c r="EH42" s="271">
        <f t="shared" si="372"/>
        <v>2.1624632363999816</v>
      </c>
      <c r="EI42" s="271">
        <f>IFERROR(EE42*(EC42-EC48)^2,"")</f>
        <v>26.311795830790171</v>
      </c>
      <c r="EJ42" s="271">
        <f t="shared" si="373"/>
        <v>7.5430955958244388</v>
      </c>
      <c r="EK42" s="271">
        <f t="shared" si="491"/>
        <v>1.5819489972364382</v>
      </c>
      <c r="EL42" s="289">
        <f t="shared" si="492"/>
        <v>1.5314757366956542</v>
      </c>
      <c r="EM42" s="271">
        <f t="shared" si="493"/>
        <v>1.2577555395371702</v>
      </c>
      <c r="EO42" s="271"/>
      <c r="EP42" s="263">
        <f t="shared" si="494"/>
        <v>1.6998377258672457</v>
      </c>
      <c r="EQ42" s="273">
        <f>IFERROR(DY51+DX51*EP42,"")</f>
        <v>1.8534946725835346</v>
      </c>
      <c r="ER42" s="264">
        <f t="shared" si="495"/>
        <v>0.9680942554853047</v>
      </c>
      <c r="ES42" s="264">
        <f t="shared" si="374"/>
        <v>7.1600030155283753E-2</v>
      </c>
      <c r="ET42" s="264">
        <f t="shared" si="496"/>
        <v>2.2991054418178383</v>
      </c>
      <c r="EU42" s="264">
        <f t="shared" si="497"/>
        <v>0.16597393250563747</v>
      </c>
      <c r="EV42" s="273">
        <f t="shared" si="498"/>
        <v>7.9667487602705984</v>
      </c>
      <c r="EW42" s="273">
        <f t="shared" si="375"/>
        <v>13.542180095214073</v>
      </c>
      <c r="EX42" s="273">
        <f t="shared" si="499"/>
        <v>18.316395428333649</v>
      </c>
      <c r="EY42" s="271">
        <f t="shared" si="376"/>
        <v>2.1624632364119036</v>
      </c>
      <c r="EZ42" s="271">
        <f>IFERROR(EV42*(ET42-ET48)^2,"")</f>
        <v>26.311795830865378</v>
      </c>
      <c r="FA42" s="271">
        <f t="shared" si="377"/>
        <v>7.5430955958560126</v>
      </c>
      <c r="FB42" s="271">
        <f t="shared" si="500"/>
        <v>1.5819489972468095</v>
      </c>
      <c r="FC42" s="289">
        <f t="shared" si="501"/>
        <v>1.5314757367053744</v>
      </c>
      <c r="FD42" s="271">
        <f t="shared" si="502"/>
        <v>1.2577555395412932</v>
      </c>
      <c r="FF42" s="271"/>
      <c r="FG42" s="263">
        <f t="shared" si="503"/>
        <v>1.6998377258672457</v>
      </c>
      <c r="FH42" s="273">
        <f>IFERROR(EP51+EO51*FG42,"")</f>
        <v>1.8534946725835644</v>
      </c>
      <c r="FI42" s="264">
        <f t="shared" si="504"/>
        <v>0.96809425548530681</v>
      </c>
      <c r="FJ42" s="264">
        <f t="shared" si="378"/>
        <v>7.1600030155279812E-2</v>
      </c>
      <c r="FK42" s="264">
        <f t="shared" si="505"/>
        <v>2.2991054418178631</v>
      </c>
      <c r="FL42" s="264">
        <f t="shared" si="506"/>
        <v>0.16597393250562981</v>
      </c>
      <c r="FM42" s="273">
        <f t="shared" si="507"/>
        <v>7.9667487602702307</v>
      </c>
      <c r="FN42" s="273">
        <f t="shared" si="379"/>
        <v>13.542180095213448</v>
      </c>
      <c r="FO42" s="273">
        <f t="shared" si="508"/>
        <v>18.316395428333003</v>
      </c>
      <c r="FP42" s="271">
        <f t="shared" si="380"/>
        <v>2.1624632364115954</v>
      </c>
      <c r="FQ42" s="271">
        <f>IFERROR(FM42*(FK42-FK48)^2,"")</f>
        <v>26.31179583086276</v>
      </c>
      <c r="FR42" s="271">
        <f t="shared" si="381"/>
        <v>7.5430955958551005</v>
      </c>
      <c r="FS42" s="271">
        <f t="shared" si="509"/>
        <v>1.5819489972467018</v>
      </c>
      <c r="FT42" s="289">
        <f t="shared" si="510"/>
        <v>1.5314757367052749</v>
      </c>
      <c r="FU42" s="271">
        <f t="shared" si="511"/>
        <v>1.2577555395412519</v>
      </c>
      <c r="FW42" s="271"/>
      <c r="FX42" s="263">
        <f t="shared" si="512"/>
        <v>1.6998377258672457</v>
      </c>
      <c r="FY42" s="273">
        <f>IFERROR(FG51+FF51*FX42,"")</f>
        <v>1.8534946725835617</v>
      </c>
      <c r="FZ42" s="264">
        <f t="shared" si="513"/>
        <v>0.96809425548530659</v>
      </c>
      <c r="GA42" s="264">
        <f t="shared" si="382"/>
        <v>7.1600030155280173E-2</v>
      </c>
      <c r="GB42" s="264">
        <f t="shared" si="514"/>
        <v>2.2991054418178614</v>
      </c>
      <c r="GC42" s="264">
        <f t="shared" si="515"/>
        <v>0.16597393250563033</v>
      </c>
      <c r="GD42" s="273">
        <f t="shared" si="516"/>
        <v>7.9667487602702565</v>
      </c>
      <c r="GE42" s="273">
        <f t="shared" si="383"/>
        <v>13.542180095213492</v>
      </c>
      <c r="GF42" s="273">
        <f t="shared" si="517"/>
        <v>18.316395428333049</v>
      </c>
      <c r="GG42" s="271">
        <f t="shared" si="384"/>
        <v>2.1624632364116101</v>
      </c>
      <c r="GH42" s="271">
        <f>IFERROR(GD42*(GB42-GB48)^2,"")</f>
        <v>26.311795830862867</v>
      </c>
      <c r="GI42" s="271">
        <f t="shared" si="385"/>
        <v>7.5430955958551404</v>
      </c>
      <c r="GJ42" s="271">
        <f t="shared" si="518"/>
        <v>1.5819489972467129</v>
      </c>
      <c r="GK42" s="289">
        <f t="shared" si="519"/>
        <v>1.531475736705282</v>
      </c>
      <c r="GL42" s="271">
        <f t="shared" si="520"/>
        <v>1.2577555395412534</v>
      </c>
      <c r="GN42" s="271"/>
      <c r="GO42" s="263">
        <f t="shared" si="521"/>
        <v>1.6998377258672457</v>
      </c>
      <c r="GP42" s="273">
        <f>IFERROR(FX51+FW51*GO42,"")</f>
        <v>1.8534946725835608</v>
      </c>
      <c r="GQ42" s="264">
        <f t="shared" si="522"/>
        <v>0.96809425548530648</v>
      </c>
      <c r="GR42" s="264">
        <f t="shared" si="386"/>
        <v>7.1600030155280284E-2</v>
      </c>
      <c r="GS42" s="264">
        <f t="shared" si="523"/>
        <v>2.2991054418178631</v>
      </c>
      <c r="GT42" s="264">
        <f t="shared" si="524"/>
        <v>0.16597393250563031</v>
      </c>
      <c r="GU42" s="273">
        <f t="shared" si="525"/>
        <v>7.9667487602702547</v>
      </c>
      <c r="GV42" s="273">
        <f t="shared" si="387"/>
        <v>13.542180095213489</v>
      </c>
      <c r="GW42" s="273">
        <f t="shared" si="526"/>
        <v>18.316395428333056</v>
      </c>
      <c r="GX42" s="271">
        <f t="shared" si="388"/>
        <v>2.1624632364116096</v>
      </c>
      <c r="GY42" s="271">
        <f>IFERROR(GU42*(GS42-GS48)^2,"")</f>
        <v>26.311795830862906</v>
      </c>
      <c r="GZ42" s="271">
        <f t="shared" si="389"/>
        <v>7.5430955958551449</v>
      </c>
      <c r="HA42" s="271">
        <f t="shared" si="527"/>
        <v>1.5819489972467187</v>
      </c>
      <c r="HB42" s="289">
        <f t="shared" si="528"/>
        <v>1.5314757367052891</v>
      </c>
      <c r="HC42" s="271">
        <f t="shared" si="529"/>
        <v>1.2577555395412572</v>
      </c>
      <c r="HE42" s="271"/>
      <c r="HF42" s="263">
        <f t="shared" si="530"/>
        <v>1.6998377258672457</v>
      </c>
      <c r="HG42" s="273">
        <f>IFERROR(GO51+GN51*HF42,"")</f>
        <v>1.8534946725835617</v>
      </c>
      <c r="HH42" s="264">
        <f t="shared" si="531"/>
        <v>0.96809425548530659</v>
      </c>
      <c r="HI42" s="264">
        <f t="shared" si="390"/>
        <v>7.1600030155280173E-2</v>
      </c>
      <c r="HJ42" s="264">
        <f t="shared" si="532"/>
        <v>2.2991054418178614</v>
      </c>
      <c r="HK42" s="264">
        <f t="shared" si="533"/>
        <v>0.16597393250563033</v>
      </c>
      <c r="HL42" s="273">
        <f t="shared" si="534"/>
        <v>7.9667487602702565</v>
      </c>
      <c r="HM42" s="273">
        <f t="shared" si="391"/>
        <v>13.542180095213492</v>
      </c>
      <c r="HN42" s="273">
        <f t="shared" si="535"/>
        <v>18.316395428333049</v>
      </c>
      <c r="HO42" s="271">
        <f t="shared" si="392"/>
        <v>2.1624632364116101</v>
      </c>
      <c r="HP42" s="271">
        <f>IFERROR(HL42*(HJ42-HJ48)^2,"")</f>
        <v>26.311795830862867</v>
      </c>
      <c r="HQ42" s="271">
        <f t="shared" si="393"/>
        <v>7.5430955958551404</v>
      </c>
      <c r="HR42" s="271">
        <f t="shared" si="536"/>
        <v>1.5819489972467129</v>
      </c>
      <c r="HS42" s="289">
        <f t="shared" si="537"/>
        <v>1.531475736705282</v>
      </c>
      <c r="HT42" s="271">
        <f t="shared" si="538"/>
        <v>1.2577555395412534</v>
      </c>
      <c r="HV42" s="271"/>
      <c r="HW42" s="263">
        <f t="shared" si="539"/>
        <v>1.6998377258672457</v>
      </c>
      <c r="HX42" s="273">
        <f>IFERROR(HF51+HE51*HW42,"")</f>
        <v>1.8534946725835608</v>
      </c>
      <c r="HY42" s="264">
        <f t="shared" si="540"/>
        <v>0.96809425548530648</v>
      </c>
      <c r="HZ42" s="264">
        <f t="shared" si="394"/>
        <v>7.1600030155280284E-2</v>
      </c>
      <c r="IA42" s="264">
        <f t="shared" si="541"/>
        <v>2.2991054418178631</v>
      </c>
      <c r="IB42" s="264">
        <f t="shared" si="542"/>
        <v>0.16597393250563031</v>
      </c>
      <c r="IC42" s="273">
        <f t="shared" si="543"/>
        <v>7.9667487602702547</v>
      </c>
      <c r="ID42" s="273">
        <f t="shared" si="395"/>
        <v>13.542180095213489</v>
      </c>
      <c r="IE42" s="273">
        <f t="shared" si="544"/>
        <v>18.316395428333056</v>
      </c>
      <c r="IF42" s="271">
        <f t="shared" si="396"/>
        <v>2.1624632364116096</v>
      </c>
      <c r="IG42" s="271">
        <f>IFERROR(IC42*(IA42-IA48)^2,"")</f>
        <v>26.311795830862906</v>
      </c>
      <c r="IH42" s="271">
        <f t="shared" si="397"/>
        <v>7.5430955958551449</v>
      </c>
      <c r="II42" s="271">
        <f t="shared" si="545"/>
        <v>1.5819489972467187</v>
      </c>
      <c r="IJ42" s="289">
        <f t="shared" si="546"/>
        <v>1.5314757367052891</v>
      </c>
      <c r="IK42" s="271">
        <f t="shared" si="547"/>
        <v>1.2577555395412572</v>
      </c>
      <c r="IM42" s="271"/>
      <c r="IN42" s="263">
        <f t="shared" si="548"/>
        <v>1.6998377258672457</v>
      </c>
      <c r="IO42" s="273">
        <f>IFERROR(HW51+HV51*IN42,"")</f>
        <v>1.8534946725835617</v>
      </c>
      <c r="IP42" s="264">
        <f t="shared" si="549"/>
        <v>0.96809425548530659</v>
      </c>
      <c r="IQ42" s="264">
        <f t="shared" si="398"/>
        <v>7.1600030155280173E-2</v>
      </c>
      <c r="IR42" s="264">
        <f t="shared" si="550"/>
        <v>2.2991054418178614</v>
      </c>
      <c r="IS42" s="264">
        <f t="shared" si="551"/>
        <v>0.16597393250563033</v>
      </c>
      <c r="IT42" s="273">
        <f t="shared" si="552"/>
        <v>7.9667487602702565</v>
      </c>
      <c r="IU42" s="273">
        <f t="shared" si="399"/>
        <v>13.542180095213492</v>
      </c>
      <c r="IV42" s="273">
        <f t="shared" si="553"/>
        <v>18.316395428333049</v>
      </c>
      <c r="IW42" s="271">
        <f t="shared" si="400"/>
        <v>2.1624632364116101</v>
      </c>
      <c r="IX42" s="271">
        <f>IFERROR(IT42*(IR42-IR48)^2,"")</f>
        <v>26.311795830862867</v>
      </c>
      <c r="IY42" s="271">
        <f t="shared" si="401"/>
        <v>7.5430955958551404</v>
      </c>
      <c r="IZ42" s="271">
        <f t="shared" si="554"/>
        <v>1.5819489972467129</v>
      </c>
      <c r="JA42" s="289">
        <f t="shared" si="555"/>
        <v>1.531475736705282</v>
      </c>
      <c r="JB42" s="271">
        <f t="shared" si="556"/>
        <v>1.2577555395412534</v>
      </c>
      <c r="JD42" s="271"/>
      <c r="JE42" s="263">
        <f t="shared" si="557"/>
        <v>1.6998377258672457</v>
      </c>
      <c r="JF42" s="273">
        <f>IFERROR(IN51+IM51*JE42,"")</f>
        <v>1.8534946725835608</v>
      </c>
      <c r="JG42" s="264">
        <f t="shared" si="558"/>
        <v>0.96809425548530648</v>
      </c>
      <c r="JH42" s="264">
        <f t="shared" si="402"/>
        <v>7.1600030155280284E-2</v>
      </c>
      <c r="JI42" s="264">
        <f t="shared" si="559"/>
        <v>2.2991054418178631</v>
      </c>
      <c r="JJ42" s="264">
        <f t="shared" si="560"/>
        <v>0.16597393250563031</v>
      </c>
      <c r="JK42" s="273">
        <f t="shared" si="561"/>
        <v>7.9667487602702547</v>
      </c>
      <c r="JL42" s="273">
        <f t="shared" si="403"/>
        <v>13.542180095213489</v>
      </c>
      <c r="JM42" s="273">
        <f t="shared" si="562"/>
        <v>18.316395428333056</v>
      </c>
      <c r="JN42" s="271">
        <f t="shared" si="404"/>
        <v>2.1624632364116096</v>
      </c>
      <c r="JO42" s="271">
        <f>IFERROR(JK42*(JI42-JI48)^2,"")</f>
        <v>26.311795830862906</v>
      </c>
      <c r="JP42" s="271">
        <f t="shared" si="405"/>
        <v>7.5430955958551449</v>
      </c>
      <c r="JQ42" s="271">
        <f t="shared" si="563"/>
        <v>1.5819489972467187</v>
      </c>
      <c r="JR42" s="289">
        <f t="shared" si="564"/>
        <v>1.5314757367052891</v>
      </c>
      <c r="JS42" s="271">
        <f t="shared" si="565"/>
        <v>1.2577555395412572</v>
      </c>
      <c r="JU42" s="271"/>
      <c r="JV42" s="263">
        <f t="shared" si="566"/>
        <v>1.6998377258672457</v>
      </c>
      <c r="JW42" s="273">
        <f>IFERROR(JE51+JD51*JV42,"")</f>
        <v>1.8534946725835617</v>
      </c>
      <c r="JX42" s="264">
        <f t="shared" si="567"/>
        <v>0.96809425548530659</v>
      </c>
      <c r="JY42" s="264">
        <f t="shared" si="406"/>
        <v>7.1600030155280173E-2</v>
      </c>
      <c r="JZ42" s="264">
        <f t="shared" si="568"/>
        <v>2.2991054418178614</v>
      </c>
      <c r="KA42" s="264">
        <f t="shared" si="569"/>
        <v>0.16597393250563033</v>
      </c>
      <c r="KB42" s="273">
        <f t="shared" si="570"/>
        <v>7.9667487602702565</v>
      </c>
      <c r="KC42" s="273">
        <f t="shared" si="407"/>
        <v>13.542180095213492</v>
      </c>
      <c r="KD42" s="273">
        <f t="shared" si="571"/>
        <v>18.316395428333049</v>
      </c>
      <c r="KE42" s="271">
        <f t="shared" si="408"/>
        <v>2.1624632364116101</v>
      </c>
      <c r="KF42" s="271">
        <f>IFERROR(KB42*(JZ42-JZ48)^2,"")</f>
        <v>26.311795830862867</v>
      </c>
      <c r="KG42" s="271">
        <f t="shared" si="409"/>
        <v>7.5430955958551404</v>
      </c>
      <c r="KH42" s="271">
        <f t="shared" si="572"/>
        <v>1.5819489972467129</v>
      </c>
      <c r="KI42" s="289">
        <f t="shared" si="573"/>
        <v>1.531475736705282</v>
      </c>
      <c r="KJ42" s="271">
        <f t="shared" si="574"/>
        <v>1.2577555395412534</v>
      </c>
      <c r="KL42" s="271"/>
      <c r="KM42" s="263">
        <f t="shared" si="575"/>
        <v>1.6998377258672457</v>
      </c>
      <c r="KN42" s="273">
        <f>IFERROR(JV51+JU51*KM42,"")</f>
        <v>1.8534946725835608</v>
      </c>
      <c r="KO42" s="264">
        <f t="shared" si="576"/>
        <v>0.96809425548530648</v>
      </c>
      <c r="KP42" s="264">
        <f t="shared" si="410"/>
        <v>7.1600030155280284E-2</v>
      </c>
      <c r="KQ42" s="264">
        <f t="shared" si="577"/>
        <v>2.2991054418178631</v>
      </c>
      <c r="KR42" s="264">
        <f t="shared" si="578"/>
        <v>0.16597393250563031</v>
      </c>
      <c r="KS42" s="273">
        <f t="shared" si="579"/>
        <v>7.9667487602702547</v>
      </c>
      <c r="KT42" s="273">
        <f t="shared" si="411"/>
        <v>13.542180095213489</v>
      </c>
      <c r="KU42" s="273">
        <f t="shared" si="580"/>
        <v>18.316395428333056</v>
      </c>
      <c r="KV42" s="271">
        <f t="shared" si="412"/>
        <v>2.1624632364116096</v>
      </c>
      <c r="KW42" s="271">
        <f>IFERROR(KS42*(KQ42-KQ48)^2,"")</f>
        <v>26.311795830862906</v>
      </c>
      <c r="KX42" s="271">
        <f t="shared" si="413"/>
        <v>7.5430955958551449</v>
      </c>
      <c r="KY42" s="271">
        <f t="shared" si="581"/>
        <v>1.5819489972467187</v>
      </c>
      <c r="KZ42" s="289">
        <f t="shared" si="582"/>
        <v>1.5314757367052891</v>
      </c>
      <c r="LA42" s="271">
        <f t="shared" si="583"/>
        <v>1.2577555395412572</v>
      </c>
      <c r="LC42" s="271"/>
      <c r="LD42" s="263">
        <f t="shared" si="584"/>
        <v>1.6998377258672457</v>
      </c>
      <c r="LE42" s="273">
        <f>IFERROR(KM51+KL51*LD42,"")</f>
        <v>1.8534946725835617</v>
      </c>
      <c r="LF42" s="264">
        <f t="shared" si="585"/>
        <v>0.96809425548530659</v>
      </c>
      <c r="LG42" s="264">
        <f t="shared" si="414"/>
        <v>7.1600030155280173E-2</v>
      </c>
      <c r="LH42" s="264">
        <f t="shared" si="586"/>
        <v>2.2991054418178614</v>
      </c>
      <c r="LI42" s="264">
        <f t="shared" si="587"/>
        <v>0.16597393250563033</v>
      </c>
      <c r="LJ42" s="273">
        <f t="shared" si="588"/>
        <v>7.9667487602702565</v>
      </c>
      <c r="LK42" s="273">
        <f t="shared" si="415"/>
        <v>13.542180095213492</v>
      </c>
      <c r="LL42" s="273">
        <f t="shared" si="589"/>
        <v>18.316395428333049</v>
      </c>
      <c r="LM42" s="271">
        <f t="shared" si="416"/>
        <v>2.1624632364116101</v>
      </c>
      <c r="LN42" s="271">
        <f>IFERROR(LJ42*(LH42-LH48)^2,"")</f>
        <v>26.311795830862867</v>
      </c>
      <c r="LO42" s="271">
        <f t="shared" si="417"/>
        <v>7.5430955958551404</v>
      </c>
      <c r="LP42" s="271">
        <f t="shared" si="590"/>
        <v>1.5819489972467129</v>
      </c>
      <c r="LQ42" s="289">
        <f t="shared" si="591"/>
        <v>1.531475736705282</v>
      </c>
      <c r="LR42" s="271">
        <f t="shared" si="592"/>
        <v>1.2577555395412534</v>
      </c>
      <c r="LT42" s="271"/>
      <c r="LU42" s="475">
        <f t="shared" si="593"/>
        <v>1.6998377258672457</v>
      </c>
      <c r="LV42" s="474">
        <f>IFERROR(LD51+LC51*LU42,"")</f>
        <v>1.8534946725835608</v>
      </c>
      <c r="LW42" s="477">
        <f t="shared" si="594"/>
        <v>0.96809425548530648</v>
      </c>
      <c r="LX42" s="264">
        <f t="shared" si="418"/>
        <v>7.1600030155280284E-2</v>
      </c>
      <c r="LY42" s="264">
        <f t="shared" si="595"/>
        <v>2.2991054418178631</v>
      </c>
      <c r="LZ42" s="264">
        <f t="shared" si="596"/>
        <v>0.16597393250563031</v>
      </c>
      <c r="MA42" s="273">
        <f t="shared" si="597"/>
        <v>7.9667487602702547</v>
      </c>
      <c r="MB42" s="273">
        <f t="shared" si="419"/>
        <v>13.542180095213489</v>
      </c>
      <c r="MC42" s="273">
        <f t="shared" si="598"/>
        <v>18.316395428333056</v>
      </c>
      <c r="MD42" s="271">
        <f t="shared" si="420"/>
        <v>2.1624632364116096</v>
      </c>
      <c r="ME42" s="271">
        <f>IFERROR(MA42*(LY42-LY48)^2,"")</f>
        <v>26.311795830862906</v>
      </c>
      <c r="MF42" s="271">
        <f t="shared" si="421"/>
        <v>7.5430955958551449</v>
      </c>
      <c r="MG42" s="271">
        <f t="shared" si="599"/>
        <v>1.5819489972467187</v>
      </c>
      <c r="MH42" s="289">
        <f t="shared" si="600"/>
        <v>1.5314757367052891</v>
      </c>
      <c r="MI42" s="476">
        <f t="shared" si="601"/>
        <v>1.2577555395412572</v>
      </c>
    </row>
    <row r="43" spans="1:347" ht="14.1" customHeight="1" outlineLevel="1" x14ac:dyDescent="0.2">
      <c r="A43" s="14">
        <v>7</v>
      </c>
      <c r="B43" s="248"/>
      <c r="C43" s="97"/>
      <c r="D43" s="249"/>
      <c r="E43" s="17" t="str">
        <f t="shared" si="340"/>
        <v/>
      </c>
      <c r="F43" s="34" t="str">
        <f>IFERROR((E43-E36)/(1-E36),"")</f>
        <v/>
      </c>
      <c r="G43" s="17" t="str">
        <f t="shared" si="341"/>
        <v/>
      </c>
      <c r="H43" s="17"/>
      <c r="I43" s="34"/>
      <c r="J43" s="18" t="str">
        <f t="shared" si="422"/>
        <v/>
      </c>
      <c r="K43" s="17" t="str">
        <f>IFERROR(C51+B51*J43,"")</f>
        <v/>
      </c>
      <c r="L43" s="37" t="str">
        <f t="shared" si="423"/>
        <v/>
      </c>
      <c r="M43" s="37" t="str">
        <f t="shared" si="342"/>
        <v/>
      </c>
      <c r="N43" s="37" t="str">
        <f t="shared" si="424"/>
        <v/>
      </c>
      <c r="O43" s="37" t="str">
        <f t="shared" si="425"/>
        <v/>
      </c>
      <c r="P43" s="17" t="str">
        <f t="shared" si="426"/>
        <v/>
      </c>
      <c r="Q43" s="17" t="str">
        <f t="shared" si="343"/>
        <v/>
      </c>
      <c r="R43" s="17" t="str">
        <f t="shared" si="427"/>
        <v/>
      </c>
      <c r="S43" s="34" t="str">
        <f t="shared" si="344"/>
        <v/>
      </c>
      <c r="T43" s="34" t="str">
        <f>IFERROR(P43*(N43-N48)^2,"")</f>
        <v/>
      </c>
      <c r="U43" s="34" t="str">
        <f t="shared" si="345"/>
        <v/>
      </c>
      <c r="V43" s="34" t="str">
        <f t="shared" si="428"/>
        <v/>
      </c>
      <c r="W43" s="39" t="str">
        <f t="shared" si="429"/>
        <v/>
      </c>
      <c r="X43" s="34" t="str">
        <f t="shared" si="430"/>
        <v/>
      </c>
      <c r="Y43" s="44"/>
      <c r="Z43" s="271"/>
      <c r="AA43" s="263" t="str">
        <f t="shared" si="431"/>
        <v/>
      </c>
      <c r="AB43" s="273" t="str">
        <f>IFERROR(J51+I51*AA43,"")</f>
        <v/>
      </c>
      <c r="AC43" s="264" t="str">
        <f t="shared" si="432"/>
        <v/>
      </c>
      <c r="AD43" s="264" t="str">
        <f t="shared" si="346"/>
        <v/>
      </c>
      <c r="AE43" s="264" t="str">
        <f t="shared" si="433"/>
        <v/>
      </c>
      <c r="AF43" s="264" t="str">
        <f t="shared" si="434"/>
        <v/>
      </c>
      <c r="AG43" s="273" t="str">
        <f t="shared" si="435"/>
        <v/>
      </c>
      <c r="AH43" s="273" t="str">
        <f t="shared" si="347"/>
        <v/>
      </c>
      <c r="AI43" s="273" t="str">
        <f t="shared" si="436"/>
        <v/>
      </c>
      <c r="AJ43" s="271" t="str">
        <f t="shared" si="348"/>
        <v/>
      </c>
      <c r="AK43" s="271" t="str">
        <f>IFERROR(AG43*(AE43-AE48)^2,"")</f>
        <v/>
      </c>
      <c r="AL43" s="271" t="str">
        <f t="shared" si="349"/>
        <v/>
      </c>
      <c r="AM43" s="271" t="str">
        <f t="shared" si="437"/>
        <v/>
      </c>
      <c r="AN43" s="289" t="str">
        <f t="shared" si="438"/>
        <v/>
      </c>
      <c r="AO43" s="271" t="str">
        <f t="shared" si="439"/>
        <v/>
      </c>
      <c r="AP43" s="44"/>
      <c r="AQ43" s="271"/>
      <c r="AR43" s="263" t="str">
        <f t="shared" si="440"/>
        <v/>
      </c>
      <c r="AS43" s="273" t="str">
        <f>IFERROR(AA51+Z51*AR43,"")</f>
        <v/>
      </c>
      <c r="AT43" s="264" t="str">
        <f t="shared" si="441"/>
        <v/>
      </c>
      <c r="AU43" s="264" t="str">
        <f t="shared" si="350"/>
        <v/>
      </c>
      <c r="AV43" s="264" t="str">
        <f t="shared" si="442"/>
        <v/>
      </c>
      <c r="AW43" s="264" t="str">
        <f t="shared" si="443"/>
        <v/>
      </c>
      <c r="AX43" s="273" t="str">
        <f t="shared" si="444"/>
        <v/>
      </c>
      <c r="AY43" s="273" t="str">
        <f t="shared" si="351"/>
        <v/>
      </c>
      <c r="AZ43" s="273" t="str">
        <f t="shared" si="445"/>
        <v/>
      </c>
      <c r="BA43" s="271" t="str">
        <f t="shared" si="352"/>
        <v/>
      </c>
      <c r="BB43" s="271" t="str">
        <f>IFERROR(AX43*(AV43-AV48)^2,"")</f>
        <v/>
      </c>
      <c r="BC43" s="271" t="str">
        <f t="shared" si="353"/>
        <v/>
      </c>
      <c r="BD43" s="271" t="str">
        <f t="shared" si="446"/>
        <v/>
      </c>
      <c r="BE43" s="289" t="str">
        <f t="shared" si="447"/>
        <v/>
      </c>
      <c r="BF43" s="271" t="str">
        <f t="shared" si="448"/>
        <v/>
      </c>
      <c r="BH43" s="271"/>
      <c r="BI43" s="263" t="str">
        <f t="shared" si="449"/>
        <v/>
      </c>
      <c r="BJ43" s="273" t="str">
        <f>IFERROR(AR51+AQ51*BI43,"")</f>
        <v/>
      </c>
      <c r="BK43" s="264" t="str">
        <f t="shared" si="450"/>
        <v/>
      </c>
      <c r="BL43" s="264" t="str">
        <f t="shared" si="354"/>
        <v/>
      </c>
      <c r="BM43" s="264" t="str">
        <f t="shared" si="451"/>
        <v/>
      </c>
      <c r="BN43" s="264" t="str">
        <f t="shared" si="452"/>
        <v/>
      </c>
      <c r="BO43" s="273" t="str">
        <f t="shared" si="453"/>
        <v/>
      </c>
      <c r="BP43" s="273" t="str">
        <f t="shared" si="355"/>
        <v/>
      </c>
      <c r="BQ43" s="273" t="str">
        <f t="shared" si="454"/>
        <v/>
      </c>
      <c r="BR43" s="271" t="str">
        <f t="shared" si="356"/>
        <v/>
      </c>
      <c r="BS43" s="271" t="str">
        <f>IFERROR(BO43*(BM43-BM48)^2,"")</f>
        <v/>
      </c>
      <c r="BT43" s="271" t="str">
        <f t="shared" si="357"/>
        <v/>
      </c>
      <c r="BU43" s="271" t="str">
        <f t="shared" si="455"/>
        <v/>
      </c>
      <c r="BV43" s="289" t="str">
        <f t="shared" si="456"/>
        <v/>
      </c>
      <c r="BW43" s="271" t="str">
        <f t="shared" si="457"/>
        <v/>
      </c>
      <c r="BY43" s="271"/>
      <c r="BZ43" s="263" t="str">
        <f t="shared" si="458"/>
        <v/>
      </c>
      <c r="CA43" s="273" t="str">
        <f>IFERROR(BI51+BH51*BZ43,"")</f>
        <v/>
      </c>
      <c r="CB43" s="264" t="str">
        <f t="shared" si="459"/>
        <v/>
      </c>
      <c r="CC43" s="264" t="str">
        <f t="shared" si="358"/>
        <v/>
      </c>
      <c r="CD43" s="264" t="str">
        <f t="shared" si="460"/>
        <v/>
      </c>
      <c r="CE43" s="264" t="str">
        <f t="shared" si="461"/>
        <v/>
      </c>
      <c r="CF43" s="273" t="str">
        <f t="shared" si="462"/>
        <v/>
      </c>
      <c r="CG43" s="273" t="str">
        <f t="shared" si="359"/>
        <v/>
      </c>
      <c r="CH43" s="273" t="str">
        <f t="shared" si="463"/>
        <v/>
      </c>
      <c r="CI43" s="271" t="str">
        <f t="shared" si="360"/>
        <v/>
      </c>
      <c r="CJ43" s="271" t="str">
        <f>IFERROR(CF43*(CD43-CD48)^2,"")</f>
        <v/>
      </c>
      <c r="CK43" s="271" t="str">
        <f t="shared" si="361"/>
        <v/>
      </c>
      <c r="CL43" s="271" t="str">
        <f t="shared" si="464"/>
        <v/>
      </c>
      <c r="CM43" s="289" t="str">
        <f t="shared" si="465"/>
        <v/>
      </c>
      <c r="CN43" s="271" t="str">
        <f t="shared" si="466"/>
        <v/>
      </c>
      <c r="CP43" s="271"/>
      <c r="CQ43" s="263" t="str">
        <f t="shared" si="467"/>
        <v/>
      </c>
      <c r="CR43" s="273" t="str">
        <f>IFERROR(BZ51+BY51*CQ43,"")</f>
        <v/>
      </c>
      <c r="CS43" s="264" t="str">
        <f t="shared" si="468"/>
        <v/>
      </c>
      <c r="CT43" s="264" t="str">
        <f t="shared" si="362"/>
        <v/>
      </c>
      <c r="CU43" s="264" t="str">
        <f t="shared" si="469"/>
        <v/>
      </c>
      <c r="CV43" s="264" t="str">
        <f t="shared" si="470"/>
        <v/>
      </c>
      <c r="CW43" s="273" t="str">
        <f t="shared" si="471"/>
        <v/>
      </c>
      <c r="CX43" s="273" t="str">
        <f t="shared" si="363"/>
        <v/>
      </c>
      <c r="CY43" s="273" t="str">
        <f t="shared" si="472"/>
        <v/>
      </c>
      <c r="CZ43" s="271" t="str">
        <f t="shared" si="364"/>
        <v/>
      </c>
      <c r="DA43" s="271" t="str">
        <f>IFERROR(CW43*(CU43-CU48)^2,"")</f>
        <v/>
      </c>
      <c r="DB43" s="271" t="str">
        <f t="shared" si="365"/>
        <v/>
      </c>
      <c r="DC43" s="271" t="str">
        <f t="shared" si="473"/>
        <v/>
      </c>
      <c r="DD43" s="289" t="str">
        <f t="shared" si="474"/>
        <v/>
      </c>
      <c r="DE43" s="271" t="str">
        <f t="shared" si="475"/>
        <v/>
      </c>
      <c r="DG43" s="271"/>
      <c r="DH43" s="263" t="str">
        <f t="shared" si="476"/>
        <v/>
      </c>
      <c r="DI43" s="273" t="str">
        <f>IFERROR(CQ51+CP51*DH43,"")</f>
        <v/>
      </c>
      <c r="DJ43" s="264" t="str">
        <f t="shared" si="477"/>
        <v/>
      </c>
      <c r="DK43" s="264" t="str">
        <f t="shared" si="366"/>
        <v/>
      </c>
      <c r="DL43" s="264" t="str">
        <f t="shared" si="478"/>
        <v/>
      </c>
      <c r="DM43" s="264" t="str">
        <f t="shared" si="479"/>
        <v/>
      </c>
      <c r="DN43" s="273" t="str">
        <f t="shared" si="480"/>
        <v/>
      </c>
      <c r="DO43" s="273" t="str">
        <f t="shared" si="367"/>
        <v/>
      </c>
      <c r="DP43" s="273" t="str">
        <f t="shared" si="481"/>
        <v/>
      </c>
      <c r="DQ43" s="271" t="str">
        <f t="shared" si="368"/>
        <v/>
      </c>
      <c r="DR43" s="271" t="str">
        <f>IFERROR(DN43*(DL43-DL48)^2,"")</f>
        <v/>
      </c>
      <c r="DS43" s="271" t="str">
        <f t="shared" si="369"/>
        <v/>
      </c>
      <c r="DT43" s="271" t="str">
        <f t="shared" si="482"/>
        <v/>
      </c>
      <c r="DU43" s="289" t="str">
        <f t="shared" si="483"/>
        <v/>
      </c>
      <c r="DV43" s="271" t="str">
        <f t="shared" si="484"/>
        <v/>
      </c>
      <c r="DX43" s="271"/>
      <c r="DY43" s="263" t="str">
        <f t="shared" si="485"/>
        <v/>
      </c>
      <c r="DZ43" s="273" t="str">
        <f>IFERROR(DH51+DG51*DY43,"")</f>
        <v/>
      </c>
      <c r="EA43" s="264" t="str">
        <f t="shared" si="486"/>
        <v/>
      </c>
      <c r="EB43" s="264" t="str">
        <f t="shared" si="370"/>
        <v/>
      </c>
      <c r="EC43" s="264" t="str">
        <f t="shared" si="487"/>
        <v/>
      </c>
      <c r="ED43" s="264" t="str">
        <f t="shared" si="488"/>
        <v/>
      </c>
      <c r="EE43" s="273" t="str">
        <f t="shared" si="489"/>
        <v/>
      </c>
      <c r="EF43" s="273" t="str">
        <f t="shared" si="371"/>
        <v/>
      </c>
      <c r="EG43" s="273" t="str">
        <f t="shared" si="490"/>
        <v/>
      </c>
      <c r="EH43" s="271" t="str">
        <f t="shared" si="372"/>
        <v/>
      </c>
      <c r="EI43" s="271" t="str">
        <f>IFERROR(EE43*(EC43-EC48)^2,"")</f>
        <v/>
      </c>
      <c r="EJ43" s="271" t="str">
        <f t="shared" si="373"/>
        <v/>
      </c>
      <c r="EK43" s="271" t="str">
        <f t="shared" si="491"/>
        <v/>
      </c>
      <c r="EL43" s="289" t="str">
        <f t="shared" si="492"/>
        <v/>
      </c>
      <c r="EM43" s="271" t="str">
        <f t="shared" si="493"/>
        <v/>
      </c>
      <c r="EO43" s="271"/>
      <c r="EP43" s="263" t="str">
        <f t="shared" si="494"/>
        <v/>
      </c>
      <c r="EQ43" s="273" t="str">
        <f>IFERROR(DY51+DX51*EP43,"")</f>
        <v/>
      </c>
      <c r="ER43" s="264" t="str">
        <f t="shared" si="495"/>
        <v/>
      </c>
      <c r="ES43" s="264" t="str">
        <f t="shared" si="374"/>
        <v/>
      </c>
      <c r="ET43" s="264" t="str">
        <f t="shared" si="496"/>
        <v/>
      </c>
      <c r="EU43" s="264" t="str">
        <f t="shared" si="497"/>
        <v/>
      </c>
      <c r="EV43" s="273" t="str">
        <f t="shared" si="498"/>
        <v/>
      </c>
      <c r="EW43" s="273" t="str">
        <f t="shared" si="375"/>
        <v/>
      </c>
      <c r="EX43" s="273" t="str">
        <f t="shared" si="499"/>
        <v/>
      </c>
      <c r="EY43" s="271" t="str">
        <f t="shared" si="376"/>
        <v/>
      </c>
      <c r="EZ43" s="271" t="str">
        <f>IFERROR(EV43*(ET43-ET48)^2,"")</f>
        <v/>
      </c>
      <c r="FA43" s="271" t="str">
        <f t="shared" si="377"/>
        <v/>
      </c>
      <c r="FB43" s="271" t="str">
        <f t="shared" si="500"/>
        <v/>
      </c>
      <c r="FC43" s="289" t="str">
        <f t="shared" si="501"/>
        <v/>
      </c>
      <c r="FD43" s="271" t="str">
        <f t="shared" si="502"/>
        <v/>
      </c>
      <c r="FF43" s="271"/>
      <c r="FG43" s="263" t="str">
        <f t="shared" si="503"/>
        <v/>
      </c>
      <c r="FH43" s="273" t="str">
        <f>IFERROR(EP51+EO51*FG43,"")</f>
        <v/>
      </c>
      <c r="FI43" s="264" t="str">
        <f t="shared" si="504"/>
        <v/>
      </c>
      <c r="FJ43" s="264" t="str">
        <f t="shared" si="378"/>
        <v/>
      </c>
      <c r="FK43" s="264" t="str">
        <f t="shared" si="505"/>
        <v/>
      </c>
      <c r="FL43" s="264" t="str">
        <f t="shared" si="506"/>
        <v/>
      </c>
      <c r="FM43" s="273" t="str">
        <f t="shared" si="507"/>
        <v/>
      </c>
      <c r="FN43" s="273" t="str">
        <f t="shared" si="379"/>
        <v/>
      </c>
      <c r="FO43" s="273" t="str">
        <f t="shared" si="508"/>
        <v/>
      </c>
      <c r="FP43" s="271" t="str">
        <f t="shared" si="380"/>
        <v/>
      </c>
      <c r="FQ43" s="271" t="str">
        <f>IFERROR(FM43*(FK43-FK48)^2,"")</f>
        <v/>
      </c>
      <c r="FR43" s="271" t="str">
        <f t="shared" si="381"/>
        <v/>
      </c>
      <c r="FS43" s="271" t="str">
        <f t="shared" si="509"/>
        <v/>
      </c>
      <c r="FT43" s="289" t="str">
        <f t="shared" si="510"/>
        <v/>
      </c>
      <c r="FU43" s="271" t="str">
        <f t="shared" si="511"/>
        <v/>
      </c>
      <c r="FW43" s="271"/>
      <c r="FX43" s="263" t="str">
        <f t="shared" si="512"/>
        <v/>
      </c>
      <c r="FY43" s="273" t="str">
        <f>IFERROR(FG51+FF51*FX43,"")</f>
        <v/>
      </c>
      <c r="FZ43" s="264" t="str">
        <f t="shared" si="513"/>
        <v/>
      </c>
      <c r="GA43" s="264" t="str">
        <f t="shared" si="382"/>
        <v/>
      </c>
      <c r="GB43" s="264" t="str">
        <f t="shared" si="514"/>
        <v/>
      </c>
      <c r="GC43" s="264" t="str">
        <f t="shared" si="515"/>
        <v/>
      </c>
      <c r="GD43" s="273" t="str">
        <f t="shared" si="516"/>
        <v/>
      </c>
      <c r="GE43" s="273" t="str">
        <f t="shared" si="383"/>
        <v/>
      </c>
      <c r="GF43" s="273" t="str">
        <f t="shared" si="517"/>
        <v/>
      </c>
      <c r="GG43" s="271" t="str">
        <f t="shared" si="384"/>
        <v/>
      </c>
      <c r="GH43" s="271" t="str">
        <f>IFERROR(GD43*(GB43-GB48)^2,"")</f>
        <v/>
      </c>
      <c r="GI43" s="271" t="str">
        <f t="shared" si="385"/>
        <v/>
      </c>
      <c r="GJ43" s="271" t="str">
        <f t="shared" si="518"/>
        <v/>
      </c>
      <c r="GK43" s="289" t="str">
        <f t="shared" si="519"/>
        <v/>
      </c>
      <c r="GL43" s="271" t="str">
        <f t="shared" si="520"/>
        <v/>
      </c>
      <c r="GN43" s="271"/>
      <c r="GO43" s="263" t="str">
        <f t="shared" si="521"/>
        <v/>
      </c>
      <c r="GP43" s="273" t="str">
        <f>IFERROR(FX51+FW51*GO43,"")</f>
        <v/>
      </c>
      <c r="GQ43" s="264" t="str">
        <f t="shared" si="522"/>
        <v/>
      </c>
      <c r="GR43" s="264" t="str">
        <f t="shared" si="386"/>
        <v/>
      </c>
      <c r="GS43" s="264" t="str">
        <f t="shared" si="523"/>
        <v/>
      </c>
      <c r="GT43" s="264" t="str">
        <f t="shared" si="524"/>
        <v/>
      </c>
      <c r="GU43" s="273" t="str">
        <f t="shared" si="525"/>
        <v/>
      </c>
      <c r="GV43" s="273" t="str">
        <f t="shared" si="387"/>
        <v/>
      </c>
      <c r="GW43" s="273" t="str">
        <f t="shared" si="526"/>
        <v/>
      </c>
      <c r="GX43" s="271" t="str">
        <f t="shared" si="388"/>
        <v/>
      </c>
      <c r="GY43" s="271" t="str">
        <f>IFERROR(GU43*(GS43-GS48)^2,"")</f>
        <v/>
      </c>
      <c r="GZ43" s="271" t="str">
        <f t="shared" si="389"/>
        <v/>
      </c>
      <c r="HA43" s="271" t="str">
        <f t="shared" si="527"/>
        <v/>
      </c>
      <c r="HB43" s="289" t="str">
        <f t="shared" si="528"/>
        <v/>
      </c>
      <c r="HC43" s="271" t="str">
        <f t="shared" si="529"/>
        <v/>
      </c>
      <c r="HE43" s="271"/>
      <c r="HF43" s="263" t="str">
        <f t="shared" si="530"/>
        <v/>
      </c>
      <c r="HG43" s="273" t="str">
        <f>IFERROR(GO51+GN51*HF43,"")</f>
        <v/>
      </c>
      <c r="HH43" s="264" t="str">
        <f t="shared" si="531"/>
        <v/>
      </c>
      <c r="HI43" s="264" t="str">
        <f t="shared" si="390"/>
        <v/>
      </c>
      <c r="HJ43" s="264" t="str">
        <f t="shared" si="532"/>
        <v/>
      </c>
      <c r="HK43" s="264" t="str">
        <f t="shared" si="533"/>
        <v/>
      </c>
      <c r="HL43" s="273" t="str">
        <f t="shared" si="534"/>
        <v/>
      </c>
      <c r="HM43" s="273" t="str">
        <f t="shared" si="391"/>
        <v/>
      </c>
      <c r="HN43" s="273" t="str">
        <f t="shared" si="535"/>
        <v/>
      </c>
      <c r="HO43" s="271" t="str">
        <f t="shared" si="392"/>
        <v/>
      </c>
      <c r="HP43" s="271" t="str">
        <f>IFERROR(HL43*(HJ43-HJ48)^2,"")</f>
        <v/>
      </c>
      <c r="HQ43" s="271" t="str">
        <f t="shared" si="393"/>
        <v/>
      </c>
      <c r="HR43" s="271" t="str">
        <f t="shared" si="536"/>
        <v/>
      </c>
      <c r="HS43" s="289" t="str">
        <f t="shared" si="537"/>
        <v/>
      </c>
      <c r="HT43" s="271" t="str">
        <f t="shared" si="538"/>
        <v/>
      </c>
      <c r="HV43" s="271"/>
      <c r="HW43" s="263" t="str">
        <f t="shared" si="539"/>
        <v/>
      </c>
      <c r="HX43" s="273" t="str">
        <f>IFERROR(HF51+HE51*HW43,"")</f>
        <v/>
      </c>
      <c r="HY43" s="264" t="str">
        <f t="shared" si="540"/>
        <v/>
      </c>
      <c r="HZ43" s="264" t="str">
        <f t="shared" si="394"/>
        <v/>
      </c>
      <c r="IA43" s="264" t="str">
        <f t="shared" si="541"/>
        <v/>
      </c>
      <c r="IB43" s="264" t="str">
        <f t="shared" si="542"/>
        <v/>
      </c>
      <c r="IC43" s="273" t="str">
        <f t="shared" si="543"/>
        <v/>
      </c>
      <c r="ID43" s="273" t="str">
        <f t="shared" si="395"/>
        <v/>
      </c>
      <c r="IE43" s="273" t="str">
        <f t="shared" si="544"/>
        <v/>
      </c>
      <c r="IF43" s="271" t="str">
        <f t="shared" si="396"/>
        <v/>
      </c>
      <c r="IG43" s="271" t="str">
        <f>IFERROR(IC43*(IA43-IA48)^2,"")</f>
        <v/>
      </c>
      <c r="IH43" s="271" t="str">
        <f t="shared" si="397"/>
        <v/>
      </c>
      <c r="II43" s="271" t="str">
        <f t="shared" si="545"/>
        <v/>
      </c>
      <c r="IJ43" s="289" t="str">
        <f t="shared" si="546"/>
        <v/>
      </c>
      <c r="IK43" s="271" t="str">
        <f t="shared" si="547"/>
        <v/>
      </c>
      <c r="IM43" s="271"/>
      <c r="IN43" s="263" t="str">
        <f t="shared" si="548"/>
        <v/>
      </c>
      <c r="IO43" s="273" t="str">
        <f>IFERROR(HW51+HV51*IN43,"")</f>
        <v/>
      </c>
      <c r="IP43" s="264" t="str">
        <f t="shared" si="549"/>
        <v/>
      </c>
      <c r="IQ43" s="264" t="str">
        <f t="shared" si="398"/>
        <v/>
      </c>
      <c r="IR43" s="264" t="str">
        <f t="shared" si="550"/>
        <v/>
      </c>
      <c r="IS43" s="264" t="str">
        <f t="shared" si="551"/>
        <v/>
      </c>
      <c r="IT43" s="273" t="str">
        <f t="shared" si="552"/>
        <v/>
      </c>
      <c r="IU43" s="273" t="str">
        <f t="shared" si="399"/>
        <v/>
      </c>
      <c r="IV43" s="273" t="str">
        <f t="shared" si="553"/>
        <v/>
      </c>
      <c r="IW43" s="271" t="str">
        <f t="shared" si="400"/>
        <v/>
      </c>
      <c r="IX43" s="271" t="str">
        <f>IFERROR(IT43*(IR43-IR48)^2,"")</f>
        <v/>
      </c>
      <c r="IY43" s="271" t="str">
        <f t="shared" si="401"/>
        <v/>
      </c>
      <c r="IZ43" s="271" t="str">
        <f t="shared" si="554"/>
        <v/>
      </c>
      <c r="JA43" s="289" t="str">
        <f t="shared" si="555"/>
        <v/>
      </c>
      <c r="JB43" s="271" t="str">
        <f t="shared" si="556"/>
        <v/>
      </c>
      <c r="JD43" s="271"/>
      <c r="JE43" s="263" t="str">
        <f t="shared" si="557"/>
        <v/>
      </c>
      <c r="JF43" s="273" t="str">
        <f>IFERROR(IN51+IM51*JE43,"")</f>
        <v/>
      </c>
      <c r="JG43" s="264" t="str">
        <f t="shared" si="558"/>
        <v/>
      </c>
      <c r="JH43" s="264" t="str">
        <f t="shared" si="402"/>
        <v/>
      </c>
      <c r="JI43" s="264" t="str">
        <f t="shared" si="559"/>
        <v/>
      </c>
      <c r="JJ43" s="264" t="str">
        <f t="shared" si="560"/>
        <v/>
      </c>
      <c r="JK43" s="273" t="str">
        <f t="shared" si="561"/>
        <v/>
      </c>
      <c r="JL43" s="273" t="str">
        <f t="shared" si="403"/>
        <v/>
      </c>
      <c r="JM43" s="273" t="str">
        <f t="shared" si="562"/>
        <v/>
      </c>
      <c r="JN43" s="271" t="str">
        <f t="shared" si="404"/>
        <v/>
      </c>
      <c r="JO43" s="271" t="str">
        <f>IFERROR(JK43*(JI43-JI48)^2,"")</f>
        <v/>
      </c>
      <c r="JP43" s="271" t="str">
        <f t="shared" si="405"/>
        <v/>
      </c>
      <c r="JQ43" s="271" t="str">
        <f t="shared" si="563"/>
        <v/>
      </c>
      <c r="JR43" s="289" t="str">
        <f t="shared" si="564"/>
        <v/>
      </c>
      <c r="JS43" s="271" t="str">
        <f t="shared" si="565"/>
        <v/>
      </c>
      <c r="JU43" s="271"/>
      <c r="JV43" s="263" t="str">
        <f t="shared" si="566"/>
        <v/>
      </c>
      <c r="JW43" s="273" t="str">
        <f>IFERROR(JE51+JD51*JV43,"")</f>
        <v/>
      </c>
      <c r="JX43" s="264" t="str">
        <f t="shared" si="567"/>
        <v/>
      </c>
      <c r="JY43" s="264" t="str">
        <f t="shared" si="406"/>
        <v/>
      </c>
      <c r="JZ43" s="264" t="str">
        <f t="shared" si="568"/>
        <v/>
      </c>
      <c r="KA43" s="264" t="str">
        <f t="shared" si="569"/>
        <v/>
      </c>
      <c r="KB43" s="273" t="str">
        <f t="shared" si="570"/>
        <v/>
      </c>
      <c r="KC43" s="273" t="str">
        <f t="shared" si="407"/>
        <v/>
      </c>
      <c r="KD43" s="273" t="str">
        <f t="shared" si="571"/>
        <v/>
      </c>
      <c r="KE43" s="271" t="str">
        <f t="shared" si="408"/>
        <v/>
      </c>
      <c r="KF43" s="271" t="str">
        <f>IFERROR(KB43*(JZ43-JZ48)^2,"")</f>
        <v/>
      </c>
      <c r="KG43" s="271" t="str">
        <f t="shared" si="409"/>
        <v/>
      </c>
      <c r="KH43" s="271" t="str">
        <f t="shared" si="572"/>
        <v/>
      </c>
      <c r="KI43" s="289" t="str">
        <f t="shared" si="573"/>
        <v/>
      </c>
      <c r="KJ43" s="271" t="str">
        <f t="shared" si="574"/>
        <v/>
      </c>
      <c r="KL43" s="271"/>
      <c r="KM43" s="263" t="str">
        <f t="shared" si="575"/>
        <v/>
      </c>
      <c r="KN43" s="273" t="str">
        <f>IFERROR(JV51+JU51*KM43,"")</f>
        <v/>
      </c>
      <c r="KO43" s="264" t="str">
        <f t="shared" si="576"/>
        <v/>
      </c>
      <c r="KP43" s="264" t="str">
        <f t="shared" si="410"/>
        <v/>
      </c>
      <c r="KQ43" s="264" t="str">
        <f t="shared" si="577"/>
        <v/>
      </c>
      <c r="KR43" s="264" t="str">
        <f t="shared" si="578"/>
        <v/>
      </c>
      <c r="KS43" s="273" t="str">
        <f t="shared" si="579"/>
        <v/>
      </c>
      <c r="KT43" s="273" t="str">
        <f t="shared" si="411"/>
        <v/>
      </c>
      <c r="KU43" s="273" t="str">
        <f t="shared" si="580"/>
        <v/>
      </c>
      <c r="KV43" s="271" t="str">
        <f t="shared" si="412"/>
        <v/>
      </c>
      <c r="KW43" s="271" t="str">
        <f>IFERROR(KS43*(KQ43-KQ48)^2,"")</f>
        <v/>
      </c>
      <c r="KX43" s="271" t="str">
        <f t="shared" si="413"/>
        <v/>
      </c>
      <c r="KY43" s="271" t="str">
        <f t="shared" si="581"/>
        <v/>
      </c>
      <c r="KZ43" s="289" t="str">
        <f t="shared" si="582"/>
        <v/>
      </c>
      <c r="LA43" s="271" t="str">
        <f t="shared" si="583"/>
        <v/>
      </c>
      <c r="LC43" s="271"/>
      <c r="LD43" s="263" t="str">
        <f t="shared" si="584"/>
        <v/>
      </c>
      <c r="LE43" s="273" t="str">
        <f>IFERROR(KM51+KL51*LD43,"")</f>
        <v/>
      </c>
      <c r="LF43" s="264" t="str">
        <f t="shared" si="585"/>
        <v/>
      </c>
      <c r="LG43" s="264" t="str">
        <f t="shared" si="414"/>
        <v/>
      </c>
      <c r="LH43" s="264" t="str">
        <f t="shared" si="586"/>
        <v/>
      </c>
      <c r="LI43" s="264" t="str">
        <f t="shared" si="587"/>
        <v/>
      </c>
      <c r="LJ43" s="273" t="str">
        <f t="shared" si="588"/>
        <v/>
      </c>
      <c r="LK43" s="273" t="str">
        <f t="shared" si="415"/>
        <v/>
      </c>
      <c r="LL43" s="273" t="str">
        <f t="shared" si="589"/>
        <v/>
      </c>
      <c r="LM43" s="271" t="str">
        <f t="shared" si="416"/>
        <v/>
      </c>
      <c r="LN43" s="271" t="str">
        <f>IFERROR(LJ43*(LH43-LH48)^2,"")</f>
        <v/>
      </c>
      <c r="LO43" s="271" t="str">
        <f t="shared" si="417"/>
        <v/>
      </c>
      <c r="LP43" s="271" t="str">
        <f t="shared" si="590"/>
        <v/>
      </c>
      <c r="LQ43" s="289" t="str">
        <f t="shared" si="591"/>
        <v/>
      </c>
      <c r="LR43" s="271" t="str">
        <f t="shared" si="592"/>
        <v/>
      </c>
      <c r="LT43" s="271"/>
      <c r="LU43" s="475" t="str">
        <f t="shared" si="593"/>
        <v/>
      </c>
      <c r="LV43" s="474" t="str">
        <f>IFERROR(LD51+LC51*LU43,"")</f>
        <v/>
      </c>
      <c r="LW43" s="477" t="str">
        <f t="shared" si="594"/>
        <v/>
      </c>
      <c r="LX43" s="264" t="str">
        <f t="shared" si="418"/>
        <v/>
      </c>
      <c r="LY43" s="264" t="str">
        <f t="shared" si="595"/>
        <v/>
      </c>
      <c r="LZ43" s="264" t="str">
        <f t="shared" si="596"/>
        <v/>
      </c>
      <c r="MA43" s="273" t="str">
        <f t="shared" si="597"/>
        <v/>
      </c>
      <c r="MB43" s="273" t="str">
        <f t="shared" si="419"/>
        <v/>
      </c>
      <c r="MC43" s="273" t="str">
        <f t="shared" si="598"/>
        <v/>
      </c>
      <c r="MD43" s="271" t="str">
        <f t="shared" si="420"/>
        <v/>
      </c>
      <c r="ME43" s="271" t="str">
        <f>IFERROR(MA43*(LY43-LY48)^2,"")</f>
        <v/>
      </c>
      <c r="MF43" s="271" t="str">
        <f t="shared" si="421"/>
        <v/>
      </c>
      <c r="MG43" s="271" t="str">
        <f t="shared" si="599"/>
        <v/>
      </c>
      <c r="MH43" s="289" t="str">
        <f t="shared" si="600"/>
        <v/>
      </c>
      <c r="MI43" s="476" t="str">
        <f t="shared" si="601"/>
        <v/>
      </c>
    </row>
    <row r="44" spans="1:347" ht="14.1" customHeight="1" outlineLevel="1" x14ac:dyDescent="0.2">
      <c r="A44" s="14">
        <v>8</v>
      </c>
      <c r="B44" s="248"/>
      <c r="C44" s="97"/>
      <c r="D44" s="249"/>
      <c r="E44" s="17" t="str">
        <f t="shared" si="340"/>
        <v/>
      </c>
      <c r="F44" s="34" t="str">
        <f>IFERROR((E44-E36)/(1-E36),"")</f>
        <v/>
      </c>
      <c r="G44" s="17" t="str">
        <f t="shared" si="341"/>
        <v/>
      </c>
      <c r="H44" s="17"/>
      <c r="I44" s="34"/>
      <c r="J44" s="18" t="str">
        <f t="shared" si="422"/>
        <v/>
      </c>
      <c r="K44" s="17" t="str">
        <f>IFERROR(C51+B51*J44,"")</f>
        <v/>
      </c>
      <c r="L44" s="37" t="str">
        <f t="shared" si="423"/>
        <v/>
      </c>
      <c r="M44" s="37" t="str">
        <f t="shared" si="342"/>
        <v/>
      </c>
      <c r="N44" s="37" t="str">
        <f t="shared" si="424"/>
        <v/>
      </c>
      <c r="O44" s="37" t="str">
        <f t="shared" si="425"/>
        <v/>
      </c>
      <c r="P44" s="17" t="str">
        <f t="shared" si="426"/>
        <v/>
      </c>
      <c r="Q44" s="17" t="str">
        <f t="shared" si="343"/>
        <v/>
      </c>
      <c r="R44" s="17" t="str">
        <f t="shared" si="427"/>
        <v/>
      </c>
      <c r="S44" s="34" t="str">
        <f t="shared" si="344"/>
        <v/>
      </c>
      <c r="T44" s="34" t="str">
        <f>IFERROR(P44*(N44-N48)^2,"")</f>
        <v/>
      </c>
      <c r="U44" s="34" t="str">
        <f t="shared" si="345"/>
        <v/>
      </c>
      <c r="V44" s="34" t="str">
        <f t="shared" si="428"/>
        <v/>
      </c>
      <c r="W44" s="39" t="str">
        <f t="shared" si="429"/>
        <v/>
      </c>
      <c r="X44" s="34" t="str">
        <f t="shared" si="430"/>
        <v/>
      </c>
      <c r="Y44" s="34"/>
      <c r="Z44" s="271"/>
      <c r="AA44" s="263" t="str">
        <f t="shared" si="431"/>
        <v/>
      </c>
      <c r="AB44" s="273" t="str">
        <f>IFERROR(J51+I51*AA44,"")</f>
        <v/>
      </c>
      <c r="AC44" s="264" t="str">
        <f t="shared" si="432"/>
        <v/>
      </c>
      <c r="AD44" s="264" t="str">
        <f t="shared" si="346"/>
        <v/>
      </c>
      <c r="AE44" s="264" t="str">
        <f t="shared" si="433"/>
        <v/>
      </c>
      <c r="AF44" s="264" t="str">
        <f t="shared" si="434"/>
        <v/>
      </c>
      <c r="AG44" s="273" t="str">
        <f t="shared" si="435"/>
        <v/>
      </c>
      <c r="AH44" s="273" t="str">
        <f t="shared" si="347"/>
        <v/>
      </c>
      <c r="AI44" s="273" t="str">
        <f t="shared" si="436"/>
        <v/>
      </c>
      <c r="AJ44" s="271" t="str">
        <f t="shared" si="348"/>
        <v/>
      </c>
      <c r="AK44" s="271" t="str">
        <f>IFERROR(AG44*(AE44-AE48)^2,"")</f>
        <v/>
      </c>
      <c r="AL44" s="271" t="str">
        <f t="shared" si="349"/>
        <v/>
      </c>
      <c r="AM44" s="271" t="str">
        <f t="shared" si="437"/>
        <v/>
      </c>
      <c r="AN44" s="289" t="str">
        <f t="shared" si="438"/>
        <v/>
      </c>
      <c r="AO44" s="271" t="str">
        <f t="shared" si="439"/>
        <v/>
      </c>
      <c r="AP44" s="34"/>
      <c r="AQ44" s="271"/>
      <c r="AR44" s="263" t="str">
        <f t="shared" si="440"/>
        <v/>
      </c>
      <c r="AS44" s="273" t="str">
        <f>IFERROR(AA51+Z51*AR44,"")</f>
        <v/>
      </c>
      <c r="AT44" s="264" t="str">
        <f t="shared" si="441"/>
        <v/>
      </c>
      <c r="AU44" s="264" t="str">
        <f t="shared" si="350"/>
        <v/>
      </c>
      <c r="AV44" s="264" t="str">
        <f t="shared" si="442"/>
        <v/>
      </c>
      <c r="AW44" s="264" t="str">
        <f t="shared" si="443"/>
        <v/>
      </c>
      <c r="AX44" s="273" t="str">
        <f t="shared" si="444"/>
        <v/>
      </c>
      <c r="AY44" s="273" t="str">
        <f t="shared" si="351"/>
        <v/>
      </c>
      <c r="AZ44" s="273" t="str">
        <f t="shared" si="445"/>
        <v/>
      </c>
      <c r="BA44" s="271" t="str">
        <f t="shared" si="352"/>
        <v/>
      </c>
      <c r="BB44" s="271" t="str">
        <f>IFERROR(AX44*(AV44-AV48)^2,"")</f>
        <v/>
      </c>
      <c r="BC44" s="271" t="str">
        <f t="shared" si="353"/>
        <v/>
      </c>
      <c r="BD44" s="271" t="str">
        <f t="shared" si="446"/>
        <v/>
      </c>
      <c r="BE44" s="289" t="str">
        <f t="shared" si="447"/>
        <v/>
      </c>
      <c r="BF44" s="271" t="str">
        <f t="shared" si="448"/>
        <v/>
      </c>
      <c r="BH44" s="271"/>
      <c r="BI44" s="263" t="str">
        <f t="shared" si="449"/>
        <v/>
      </c>
      <c r="BJ44" s="273" t="str">
        <f>IFERROR(AR51+AQ51*BI44,"")</f>
        <v/>
      </c>
      <c r="BK44" s="264" t="str">
        <f t="shared" si="450"/>
        <v/>
      </c>
      <c r="BL44" s="264" t="str">
        <f t="shared" si="354"/>
        <v/>
      </c>
      <c r="BM44" s="264" t="str">
        <f t="shared" si="451"/>
        <v/>
      </c>
      <c r="BN44" s="264" t="str">
        <f t="shared" si="452"/>
        <v/>
      </c>
      <c r="BO44" s="273" t="str">
        <f t="shared" si="453"/>
        <v/>
      </c>
      <c r="BP44" s="273" t="str">
        <f t="shared" si="355"/>
        <v/>
      </c>
      <c r="BQ44" s="273" t="str">
        <f t="shared" si="454"/>
        <v/>
      </c>
      <c r="BR44" s="271" t="str">
        <f t="shared" si="356"/>
        <v/>
      </c>
      <c r="BS44" s="271" t="str">
        <f>IFERROR(BO44*(BM44-BM48)^2,"")</f>
        <v/>
      </c>
      <c r="BT44" s="271" t="str">
        <f t="shared" si="357"/>
        <v/>
      </c>
      <c r="BU44" s="271" t="str">
        <f t="shared" si="455"/>
        <v/>
      </c>
      <c r="BV44" s="289" t="str">
        <f t="shared" si="456"/>
        <v/>
      </c>
      <c r="BW44" s="271" t="str">
        <f t="shared" si="457"/>
        <v/>
      </c>
      <c r="BY44" s="271"/>
      <c r="BZ44" s="263" t="str">
        <f t="shared" si="458"/>
        <v/>
      </c>
      <c r="CA44" s="273" t="str">
        <f>IFERROR(BI51+BH51*BZ44,"")</f>
        <v/>
      </c>
      <c r="CB44" s="264" t="str">
        <f t="shared" si="459"/>
        <v/>
      </c>
      <c r="CC44" s="264" t="str">
        <f t="shared" si="358"/>
        <v/>
      </c>
      <c r="CD44" s="264" t="str">
        <f t="shared" si="460"/>
        <v/>
      </c>
      <c r="CE44" s="264" t="str">
        <f t="shared" si="461"/>
        <v/>
      </c>
      <c r="CF44" s="273" t="str">
        <f t="shared" si="462"/>
        <v/>
      </c>
      <c r="CG44" s="273" t="str">
        <f t="shared" si="359"/>
        <v/>
      </c>
      <c r="CH44" s="273" t="str">
        <f t="shared" si="463"/>
        <v/>
      </c>
      <c r="CI44" s="271" t="str">
        <f t="shared" si="360"/>
        <v/>
      </c>
      <c r="CJ44" s="271" t="str">
        <f>IFERROR(CF44*(CD44-CD48)^2,"")</f>
        <v/>
      </c>
      <c r="CK44" s="271" t="str">
        <f t="shared" si="361"/>
        <v/>
      </c>
      <c r="CL44" s="271" t="str">
        <f t="shared" si="464"/>
        <v/>
      </c>
      <c r="CM44" s="289" t="str">
        <f t="shared" si="465"/>
        <v/>
      </c>
      <c r="CN44" s="271" t="str">
        <f t="shared" si="466"/>
        <v/>
      </c>
      <c r="CP44" s="271"/>
      <c r="CQ44" s="263" t="str">
        <f t="shared" si="467"/>
        <v/>
      </c>
      <c r="CR44" s="273" t="str">
        <f>IFERROR(BZ51+BY51*CQ44,"")</f>
        <v/>
      </c>
      <c r="CS44" s="264" t="str">
        <f t="shared" si="468"/>
        <v/>
      </c>
      <c r="CT44" s="264" t="str">
        <f t="shared" si="362"/>
        <v/>
      </c>
      <c r="CU44" s="264" t="str">
        <f t="shared" si="469"/>
        <v/>
      </c>
      <c r="CV44" s="264" t="str">
        <f t="shared" si="470"/>
        <v/>
      </c>
      <c r="CW44" s="273" t="str">
        <f t="shared" si="471"/>
        <v/>
      </c>
      <c r="CX44" s="273" t="str">
        <f t="shared" si="363"/>
        <v/>
      </c>
      <c r="CY44" s="273" t="str">
        <f t="shared" si="472"/>
        <v/>
      </c>
      <c r="CZ44" s="271" t="str">
        <f t="shared" si="364"/>
        <v/>
      </c>
      <c r="DA44" s="271" t="str">
        <f>IFERROR(CW44*(CU44-CU48)^2,"")</f>
        <v/>
      </c>
      <c r="DB44" s="271" t="str">
        <f t="shared" si="365"/>
        <v/>
      </c>
      <c r="DC44" s="271" t="str">
        <f t="shared" si="473"/>
        <v/>
      </c>
      <c r="DD44" s="289" t="str">
        <f t="shared" si="474"/>
        <v/>
      </c>
      <c r="DE44" s="271" t="str">
        <f t="shared" si="475"/>
        <v/>
      </c>
      <c r="DG44" s="271"/>
      <c r="DH44" s="263" t="str">
        <f t="shared" si="476"/>
        <v/>
      </c>
      <c r="DI44" s="273" t="str">
        <f>IFERROR(CQ51+CP51*DH44,"")</f>
        <v/>
      </c>
      <c r="DJ44" s="264" t="str">
        <f t="shared" si="477"/>
        <v/>
      </c>
      <c r="DK44" s="264" t="str">
        <f t="shared" si="366"/>
        <v/>
      </c>
      <c r="DL44" s="264" t="str">
        <f t="shared" si="478"/>
        <v/>
      </c>
      <c r="DM44" s="264" t="str">
        <f t="shared" si="479"/>
        <v/>
      </c>
      <c r="DN44" s="273" t="str">
        <f t="shared" si="480"/>
        <v/>
      </c>
      <c r="DO44" s="273" t="str">
        <f t="shared" si="367"/>
        <v/>
      </c>
      <c r="DP44" s="273" t="str">
        <f t="shared" si="481"/>
        <v/>
      </c>
      <c r="DQ44" s="271" t="str">
        <f t="shared" si="368"/>
        <v/>
      </c>
      <c r="DR44" s="271" t="str">
        <f>IFERROR(DN44*(DL44-DL48)^2,"")</f>
        <v/>
      </c>
      <c r="DS44" s="271" t="str">
        <f t="shared" si="369"/>
        <v/>
      </c>
      <c r="DT44" s="271" t="str">
        <f t="shared" si="482"/>
        <v/>
      </c>
      <c r="DU44" s="289" t="str">
        <f t="shared" si="483"/>
        <v/>
      </c>
      <c r="DV44" s="271" t="str">
        <f t="shared" si="484"/>
        <v/>
      </c>
      <c r="DX44" s="271"/>
      <c r="DY44" s="263" t="str">
        <f t="shared" si="485"/>
        <v/>
      </c>
      <c r="DZ44" s="273" t="str">
        <f>IFERROR(DH51+DG51*DY44,"")</f>
        <v/>
      </c>
      <c r="EA44" s="264" t="str">
        <f t="shared" si="486"/>
        <v/>
      </c>
      <c r="EB44" s="264" t="str">
        <f t="shared" si="370"/>
        <v/>
      </c>
      <c r="EC44" s="264" t="str">
        <f t="shared" si="487"/>
        <v/>
      </c>
      <c r="ED44" s="264" t="str">
        <f t="shared" si="488"/>
        <v/>
      </c>
      <c r="EE44" s="273" t="str">
        <f t="shared" si="489"/>
        <v/>
      </c>
      <c r="EF44" s="273" t="str">
        <f t="shared" si="371"/>
        <v/>
      </c>
      <c r="EG44" s="273" t="str">
        <f t="shared" si="490"/>
        <v/>
      </c>
      <c r="EH44" s="271" t="str">
        <f t="shared" si="372"/>
        <v/>
      </c>
      <c r="EI44" s="271" t="str">
        <f>IFERROR(EE44*(EC44-EC48)^2,"")</f>
        <v/>
      </c>
      <c r="EJ44" s="271" t="str">
        <f t="shared" si="373"/>
        <v/>
      </c>
      <c r="EK44" s="271" t="str">
        <f t="shared" si="491"/>
        <v/>
      </c>
      <c r="EL44" s="289" t="str">
        <f t="shared" si="492"/>
        <v/>
      </c>
      <c r="EM44" s="271" t="str">
        <f t="shared" si="493"/>
        <v/>
      </c>
      <c r="EO44" s="271"/>
      <c r="EP44" s="263" t="str">
        <f t="shared" si="494"/>
        <v/>
      </c>
      <c r="EQ44" s="273" t="str">
        <f>IFERROR(DY51+DX51*EP44,"")</f>
        <v/>
      </c>
      <c r="ER44" s="264" t="str">
        <f t="shared" si="495"/>
        <v/>
      </c>
      <c r="ES44" s="264" t="str">
        <f t="shared" si="374"/>
        <v/>
      </c>
      <c r="ET44" s="264" t="str">
        <f t="shared" si="496"/>
        <v/>
      </c>
      <c r="EU44" s="264" t="str">
        <f t="shared" si="497"/>
        <v/>
      </c>
      <c r="EV44" s="273" t="str">
        <f t="shared" si="498"/>
        <v/>
      </c>
      <c r="EW44" s="273" t="str">
        <f t="shared" si="375"/>
        <v/>
      </c>
      <c r="EX44" s="273" t="str">
        <f t="shared" si="499"/>
        <v/>
      </c>
      <c r="EY44" s="271" t="str">
        <f t="shared" si="376"/>
        <v/>
      </c>
      <c r="EZ44" s="271" t="str">
        <f>IFERROR(EV44*(ET44-ET48)^2,"")</f>
        <v/>
      </c>
      <c r="FA44" s="271" t="str">
        <f t="shared" si="377"/>
        <v/>
      </c>
      <c r="FB44" s="271" t="str">
        <f t="shared" si="500"/>
        <v/>
      </c>
      <c r="FC44" s="289" t="str">
        <f t="shared" si="501"/>
        <v/>
      </c>
      <c r="FD44" s="271" t="str">
        <f t="shared" si="502"/>
        <v/>
      </c>
      <c r="FF44" s="271"/>
      <c r="FG44" s="263" t="str">
        <f t="shared" si="503"/>
        <v/>
      </c>
      <c r="FH44" s="273" t="str">
        <f>IFERROR(EP51+EO51*FG44,"")</f>
        <v/>
      </c>
      <c r="FI44" s="264" t="str">
        <f t="shared" si="504"/>
        <v/>
      </c>
      <c r="FJ44" s="264" t="str">
        <f t="shared" si="378"/>
        <v/>
      </c>
      <c r="FK44" s="264" t="str">
        <f t="shared" si="505"/>
        <v/>
      </c>
      <c r="FL44" s="264" t="str">
        <f t="shared" si="506"/>
        <v/>
      </c>
      <c r="FM44" s="273" t="str">
        <f t="shared" si="507"/>
        <v/>
      </c>
      <c r="FN44" s="273" t="str">
        <f t="shared" si="379"/>
        <v/>
      </c>
      <c r="FO44" s="273" t="str">
        <f t="shared" si="508"/>
        <v/>
      </c>
      <c r="FP44" s="271" t="str">
        <f t="shared" si="380"/>
        <v/>
      </c>
      <c r="FQ44" s="271" t="str">
        <f>IFERROR(FM44*(FK44-FK48)^2,"")</f>
        <v/>
      </c>
      <c r="FR44" s="271" t="str">
        <f t="shared" si="381"/>
        <v/>
      </c>
      <c r="FS44" s="271" t="str">
        <f t="shared" si="509"/>
        <v/>
      </c>
      <c r="FT44" s="289" t="str">
        <f t="shared" si="510"/>
        <v/>
      </c>
      <c r="FU44" s="271" t="str">
        <f t="shared" si="511"/>
        <v/>
      </c>
      <c r="FW44" s="271"/>
      <c r="FX44" s="263" t="str">
        <f t="shared" si="512"/>
        <v/>
      </c>
      <c r="FY44" s="273" t="str">
        <f>IFERROR(FG51+FF51*FX44,"")</f>
        <v/>
      </c>
      <c r="FZ44" s="264" t="str">
        <f t="shared" si="513"/>
        <v/>
      </c>
      <c r="GA44" s="264" t="str">
        <f t="shared" si="382"/>
        <v/>
      </c>
      <c r="GB44" s="264" t="str">
        <f t="shared" si="514"/>
        <v/>
      </c>
      <c r="GC44" s="264" t="str">
        <f t="shared" si="515"/>
        <v/>
      </c>
      <c r="GD44" s="273" t="str">
        <f t="shared" si="516"/>
        <v/>
      </c>
      <c r="GE44" s="273" t="str">
        <f t="shared" si="383"/>
        <v/>
      </c>
      <c r="GF44" s="273" t="str">
        <f t="shared" si="517"/>
        <v/>
      </c>
      <c r="GG44" s="271" t="str">
        <f t="shared" si="384"/>
        <v/>
      </c>
      <c r="GH44" s="271" t="str">
        <f>IFERROR(GD44*(GB44-GB48)^2,"")</f>
        <v/>
      </c>
      <c r="GI44" s="271" t="str">
        <f t="shared" si="385"/>
        <v/>
      </c>
      <c r="GJ44" s="271" t="str">
        <f t="shared" si="518"/>
        <v/>
      </c>
      <c r="GK44" s="289" t="str">
        <f t="shared" si="519"/>
        <v/>
      </c>
      <c r="GL44" s="271" t="str">
        <f t="shared" si="520"/>
        <v/>
      </c>
      <c r="GN44" s="271"/>
      <c r="GO44" s="263" t="str">
        <f t="shared" si="521"/>
        <v/>
      </c>
      <c r="GP44" s="273" t="str">
        <f>IFERROR(FX51+FW51*GO44,"")</f>
        <v/>
      </c>
      <c r="GQ44" s="264" t="str">
        <f t="shared" si="522"/>
        <v/>
      </c>
      <c r="GR44" s="264" t="str">
        <f t="shared" si="386"/>
        <v/>
      </c>
      <c r="GS44" s="264" t="str">
        <f t="shared" si="523"/>
        <v/>
      </c>
      <c r="GT44" s="264" t="str">
        <f t="shared" si="524"/>
        <v/>
      </c>
      <c r="GU44" s="273" t="str">
        <f t="shared" si="525"/>
        <v/>
      </c>
      <c r="GV44" s="273" t="str">
        <f t="shared" si="387"/>
        <v/>
      </c>
      <c r="GW44" s="273" t="str">
        <f t="shared" si="526"/>
        <v/>
      </c>
      <c r="GX44" s="271" t="str">
        <f t="shared" si="388"/>
        <v/>
      </c>
      <c r="GY44" s="271" t="str">
        <f>IFERROR(GU44*(GS44-GS48)^2,"")</f>
        <v/>
      </c>
      <c r="GZ44" s="271" t="str">
        <f t="shared" si="389"/>
        <v/>
      </c>
      <c r="HA44" s="271" t="str">
        <f t="shared" si="527"/>
        <v/>
      </c>
      <c r="HB44" s="289" t="str">
        <f t="shared" si="528"/>
        <v/>
      </c>
      <c r="HC44" s="271" t="str">
        <f t="shared" si="529"/>
        <v/>
      </c>
      <c r="HE44" s="271"/>
      <c r="HF44" s="263" t="str">
        <f t="shared" si="530"/>
        <v/>
      </c>
      <c r="HG44" s="273" t="str">
        <f>IFERROR(GO51+GN51*HF44,"")</f>
        <v/>
      </c>
      <c r="HH44" s="264" t="str">
        <f t="shared" si="531"/>
        <v/>
      </c>
      <c r="HI44" s="264" t="str">
        <f t="shared" si="390"/>
        <v/>
      </c>
      <c r="HJ44" s="264" t="str">
        <f t="shared" si="532"/>
        <v/>
      </c>
      <c r="HK44" s="264" t="str">
        <f t="shared" si="533"/>
        <v/>
      </c>
      <c r="HL44" s="273" t="str">
        <f t="shared" si="534"/>
        <v/>
      </c>
      <c r="HM44" s="273" t="str">
        <f t="shared" si="391"/>
        <v/>
      </c>
      <c r="HN44" s="273" t="str">
        <f t="shared" si="535"/>
        <v/>
      </c>
      <c r="HO44" s="271" t="str">
        <f t="shared" si="392"/>
        <v/>
      </c>
      <c r="HP44" s="271" t="str">
        <f>IFERROR(HL44*(HJ44-HJ48)^2,"")</f>
        <v/>
      </c>
      <c r="HQ44" s="271" t="str">
        <f t="shared" si="393"/>
        <v/>
      </c>
      <c r="HR44" s="271" t="str">
        <f t="shared" si="536"/>
        <v/>
      </c>
      <c r="HS44" s="289" t="str">
        <f t="shared" si="537"/>
        <v/>
      </c>
      <c r="HT44" s="271" t="str">
        <f t="shared" si="538"/>
        <v/>
      </c>
      <c r="HV44" s="271"/>
      <c r="HW44" s="263" t="str">
        <f t="shared" si="539"/>
        <v/>
      </c>
      <c r="HX44" s="273" t="str">
        <f>IFERROR(HF51+HE51*HW44,"")</f>
        <v/>
      </c>
      <c r="HY44" s="264" t="str">
        <f t="shared" si="540"/>
        <v/>
      </c>
      <c r="HZ44" s="264" t="str">
        <f t="shared" si="394"/>
        <v/>
      </c>
      <c r="IA44" s="264" t="str">
        <f t="shared" si="541"/>
        <v/>
      </c>
      <c r="IB44" s="264" t="str">
        <f t="shared" si="542"/>
        <v/>
      </c>
      <c r="IC44" s="273" t="str">
        <f t="shared" si="543"/>
        <v/>
      </c>
      <c r="ID44" s="273" t="str">
        <f t="shared" si="395"/>
        <v/>
      </c>
      <c r="IE44" s="273" t="str">
        <f t="shared" si="544"/>
        <v/>
      </c>
      <c r="IF44" s="271" t="str">
        <f t="shared" si="396"/>
        <v/>
      </c>
      <c r="IG44" s="271" t="str">
        <f>IFERROR(IC44*(IA44-IA48)^2,"")</f>
        <v/>
      </c>
      <c r="IH44" s="271" t="str">
        <f t="shared" si="397"/>
        <v/>
      </c>
      <c r="II44" s="271" t="str">
        <f t="shared" si="545"/>
        <v/>
      </c>
      <c r="IJ44" s="289" t="str">
        <f t="shared" si="546"/>
        <v/>
      </c>
      <c r="IK44" s="271" t="str">
        <f t="shared" si="547"/>
        <v/>
      </c>
      <c r="IM44" s="271"/>
      <c r="IN44" s="263" t="str">
        <f t="shared" si="548"/>
        <v/>
      </c>
      <c r="IO44" s="273" t="str">
        <f>IFERROR(HW51+HV51*IN44,"")</f>
        <v/>
      </c>
      <c r="IP44" s="264" t="str">
        <f t="shared" si="549"/>
        <v/>
      </c>
      <c r="IQ44" s="264" t="str">
        <f t="shared" si="398"/>
        <v/>
      </c>
      <c r="IR44" s="264" t="str">
        <f t="shared" si="550"/>
        <v/>
      </c>
      <c r="IS44" s="264" t="str">
        <f t="shared" si="551"/>
        <v/>
      </c>
      <c r="IT44" s="273" t="str">
        <f t="shared" si="552"/>
        <v/>
      </c>
      <c r="IU44" s="273" t="str">
        <f t="shared" si="399"/>
        <v/>
      </c>
      <c r="IV44" s="273" t="str">
        <f t="shared" si="553"/>
        <v/>
      </c>
      <c r="IW44" s="271" t="str">
        <f t="shared" si="400"/>
        <v/>
      </c>
      <c r="IX44" s="271" t="str">
        <f>IFERROR(IT44*(IR44-IR48)^2,"")</f>
        <v/>
      </c>
      <c r="IY44" s="271" t="str">
        <f t="shared" si="401"/>
        <v/>
      </c>
      <c r="IZ44" s="271" t="str">
        <f t="shared" si="554"/>
        <v/>
      </c>
      <c r="JA44" s="289" t="str">
        <f t="shared" si="555"/>
        <v/>
      </c>
      <c r="JB44" s="271" t="str">
        <f t="shared" si="556"/>
        <v/>
      </c>
      <c r="JD44" s="271"/>
      <c r="JE44" s="263" t="str">
        <f t="shared" si="557"/>
        <v/>
      </c>
      <c r="JF44" s="273" t="str">
        <f>IFERROR(IN51+IM51*JE44,"")</f>
        <v/>
      </c>
      <c r="JG44" s="264" t="str">
        <f t="shared" si="558"/>
        <v/>
      </c>
      <c r="JH44" s="264" t="str">
        <f t="shared" si="402"/>
        <v/>
      </c>
      <c r="JI44" s="264" t="str">
        <f t="shared" si="559"/>
        <v/>
      </c>
      <c r="JJ44" s="264" t="str">
        <f t="shared" si="560"/>
        <v/>
      </c>
      <c r="JK44" s="273" t="str">
        <f t="shared" si="561"/>
        <v/>
      </c>
      <c r="JL44" s="273" t="str">
        <f t="shared" si="403"/>
        <v/>
      </c>
      <c r="JM44" s="273" t="str">
        <f t="shared" si="562"/>
        <v/>
      </c>
      <c r="JN44" s="271" t="str">
        <f t="shared" si="404"/>
        <v/>
      </c>
      <c r="JO44" s="271" t="str">
        <f>IFERROR(JK44*(JI44-JI48)^2,"")</f>
        <v/>
      </c>
      <c r="JP44" s="271" t="str">
        <f t="shared" si="405"/>
        <v/>
      </c>
      <c r="JQ44" s="271" t="str">
        <f t="shared" si="563"/>
        <v/>
      </c>
      <c r="JR44" s="289" t="str">
        <f t="shared" si="564"/>
        <v/>
      </c>
      <c r="JS44" s="271" t="str">
        <f t="shared" si="565"/>
        <v/>
      </c>
      <c r="JU44" s="271"/>
      <c r="JV44" s="263" t="str">
        <f t="shared" si="566"/>
        <v/>
      </c>
      <c r="JW44" s="273" t="str">
        <f>IFERROR(JE51+JD51*JV44,"")</f>
        <v/>
      </c>
      <c r="JX44" s="264" t="str">
        <f t="shared" si="567"/>
        <v/>
      </c>
      <c r="JY44" s="264" t="str">
        <f t="shared" si="406"/>
        <v/>
      </c>
      <c r="JZ44" s="264" t="str">
        <f t="shared" si="568"/>
        <v/>
      </c>
      <c r="KA44" s="264" t="str">
        <f t="shared" si="569"/>
        <v/>
      </c>
      <c r="KB44" s="273" t="str">
        <f t="shared" si="570"/>
        <v/>
      </c>
      <c r="KC44" s="273" t="str">
        <f t="shared" si="407"/>
        <v/>
      </c>
      <c r="KD44" s="273" t="str">
        <f t="shared" si="571"/>
        <v/>
      </c>
      <c r="KE44" s="271" t="str">
        <f t="shared" si="408"/>
        <v/>
      </c>
      <c r="KF44" s="271" t="str">
        <f>IFERROR(KB44*(JZ44-JZ48)^2,"")</f>
        <v/>
      </c>
      <c r="KG44" s="271" t="str">
        <f t="shared" si="409"/>
        <v/>
      </c>
      <c r="KH44" s="271" t="str">
        <f t="shared" si="572"/>
        <v/>
      </c>
      <c r="KI44" s="289" t="str">
        <f t="shared" si="573"/>
        <v/>
      </c>
      <c r="KJ44" s="271" t="str">
        <f t="shared" si="574"/>
        <v/>
      </c>
      <c r="KL44" s="271"/>
      <c r="KM44" s="263" t="str">
        <f t="shared" si="575"/>
        <v/>
      </c>
      <c r="KN44" s="273" t="str">
        <f>IFERROR(JV51+JU51*KM44,"")</f>
        <v/>
      </c>
      <c r="KO44" s="264" t="str">
        <f t="shared" si="576"/>
        <v/>
      </c>
      <c r="KP44" s="264" t="str">
        <f t="shared" si="410"/>
        <v/>
      </c>
      <c r="KQ44" s="264" t="str">
        <f t="shared" si="577"/>
        <v/>
      </c>
      <c r="KR44" s="264" t="str">
        <f t="shared" si="578"/>
        <v/>
      </c>
      <c r="KS44" s="273" t="str">
        <f t="shared" si="579"/>
        <v/>
      </c>
      <c r="KT44" s="273" t="str">
        <f t="shared" si="411"/>
        <v/>
      </c>
      <c r="KU44" s="273" t="str">
        <f t="shared" si="580"/>
        <v/>
      </c>
      <c r="KV44" s="271" t="str">
        <f t="shared" si="412"/>
        <v/>
      </c>
      <c r="KW44" s="271" t="str">
        <f>IFERROR(KS44*(KQ44-KQ48)^2,"")</f>
        <v/>
      </c>
      <c r="KX44" s="271" t="str">
        <f t="shared" si="413"/>
        <v/>
      </c>
      <c r="KY44" s="271" t="str">
        <f t="shared" si="581"/>
        <v/>
      </c>
      <c r="KZ44" s="289" t="str">
        <f t="shared" si="582"/>
        <v/>
      </c>
      <c r="LA44" s="271" t="str">
        <f t="shared" si="583"/>
        <v/>
      </c>
      <c r="LC44" s="271"/>
      <c r="LD44" s="263" t="str">
        <f t="shared" si="584"/>
        <v/>
      </c>
      <c r="LE44" s="273" t="str">
        <f>IFERROR(KM51+KL51*LD44,"")</f>
        <v/>
      </c>
      <c r="LF44" s="264" t="str">
        <f t="shared" si="585"/>
        <v/>
      </c>
      <c r="LG44" s="264" t="str">
        <f t="shared" si="414"/>
        <v/>
      </c>
      <c r="LH44" s="264" t="str">
        <f t="shared" si="586"/>
        <v/>
      </c>
      <c r="LI44" s="264" t="str">
        <f t="shared" si="587"/>
        <v/>
      </c>
      <c r="LJ44" s="273" t="str">
        <f t="shared" si="588"/>
        <v/>
      </c>
      <c r="LK44" s="273" t="str">
        <f t="shared" si="415"/>
        <v/>
      </c>
      <c r="LL44" s="273" t="str">
        <f t="shared" si="589"/>
        <v/>
      </c>
      <c r="LM44" s="271" t="str">
        <f t="shared" si="416"/>
        <v/>
      </c>
      <c r="LN44" s="271" t="str">
        <f>IFERROR(LJ44*(LH44-LH48)^2,"")</f>
        <v/>
      </c>
      <c r="LO44" s="271" t="str">
        <f t="shared" si="417"/>
        <v/>
      </c>
      <c r="LP44" s="271" t="str">
        <f t="shared" si="590"/>
        <v/>
      </c>
      <c r="LQ44" s="289" t="str">
        <f t="shared" si="591"/>
        <v/>
      </c>
      <c r="LR44" s="271" t="str">
        <f t="shared" si="592"/>
        <v/>
      </c>
      <c r="LT44" s="271"/>
      <c r="LU44" s="475" t="str">
        <f t="shared" si="593"/>
        <v/>
      </c>
      <c r="LV44" s="474" t="str">
        <f>IFERROR(LD51+LC51*LU44,"")</f>
        <v/>
      </c>
      <c r="LW44" s="477" t="str">
        <f t="shared" si="594"/>
        <v/>
      </c>
      <c r="LX44" s="264" t="str">
        <f t="shared" si="418"/>
        <v/>
      </c>
      <c r="LY44" s="264" t="str">
        <f t="shared" si="595"/>
        <v/>
      </c>
      <c r="LZ44" s="264" t="str">
        <f t="shared" si="596"/>
        <v/>
      </c>
      <c r="MA44" s="273" t="str">
        <f t="shared" si="597"/>
        <v/>
      </c>
      <c r="MB44" s="273" t="str">
        <f t="shared" si="419"/>
        <v/>
      </c>
      <c r="MC44" s="273" t="str">
        <f t="shared" si="598"/>
        <v/>
      </c>
      <c r="MD44" s="271" t="str">
        <f t="shared" si="420"/>
        <v/>
      </c>
      <c r="ME44" s="271" t="str">
        <f>IFERROR(MA44*(LY44-LY48)^2,"")</f>
        <v/>
      </c>
      <c r="MF44" s="271" t="str">
        <f t="shared" si="421"/>
        <v/>
      </c>
      <c r="MG44" s="271" t="str">
        <f t="shared" si="599"/>
        <v/>
      </c>
      <c r="MH44" s="289" t="str">
        <f t="shared" si="600"/>
        <v/>
      </c>
      <c r="MI44" s="476" t="str">
        <f t="shared" si="601"/>
        <v/>
      </c>
    </row>
    <row r="45" spans="1:347" ht="14.1" customHeight="1" outlineLevel="1" x14ac:dyDescent="0.2">
      <c r="A45" s="14">
        <v>9</v>
      </c>
      <c r="B45" s="250"/>
      <c r="C45" s="98"/>
      <c r="D45" s="251"/>
      <c r="E45" s="17" t="str">
        <f t="shared" si="340"/>
        <v/>
      </c>
      <c r="F45" s="34" t="str">
        <f>IFERROR((E45-E36)/(1-E36),"")</f>
        <v/>
      </c>
      <c r="G45" s="17" t="str">
        <f t="shared" si="341"/>
        <v/>
      </c>
      <c r="H45" s="17"/>
      <c r="I45" s="34"/>
      <c r="J45" s="18" t="str">
        <f t="shared" si="422"/>
        <v/>
      </c>
      <c r="K45" s="17" t="str">
        <f>IFERROR(C51+B51*J45,"")</f>
        <v/>
      </c>
      <c r="L45" s="37" t="str">
        <f t="shared" si="423"/>
        <v/>
      </c>
      <c r="M45" s="37" t="str">
        <f t="shared" si="342"/>
        <v/>
      </c>
      <c r="N45" s="37" t="str">
        <f t="shared" si="424"/>
        <v/>
      </c>
      <c r="O45" s="37" t="str">
        <f t="shared" si="425"/>
        <v/>
      </c>
      <c r="P45" s="17" t="str">
        <f t="shared" si="426"/>
        <v/>
      </c>
      <c r="Q45" s="17" t="str">
        <f t="shared" si="343"/>
        <v/>
      </c>
      <c r="R45" s="17" t="str">
        <f t="shared" si="427"/>
        <v/>
      </c>
      <c r="S45" s="34" t="str">
        <f t="shared" si="344"/>
        <v/>
      </c>
      <c r="T45" s="34" t="str">
        <f>IFERROR(P45*(N45-N48)^2,"")</f>
        <v/>
      </c>
      <c r="U45" s="34" t="str">
        <f t="shared" si="345"/>
        <v/>
      </c>
      <c r="V45" s="34" t="str">
        <f t="shared" si="428"/>
        <v/>
      </c>
      <c r="W45" s="39" t="str">
        <f t="shared" si="429"/>
        <v/>
      </c>
      <c r="X45" s="34" t="str">
        <f t="shared" si="430"/>
        <v/>
      </c>
      <c r="Y45" s="34"/>
      <c r="Z45" s="271"/>
      <c r="AA45" s="263" t="str">
        <f t="shared" si="431"/>
        <v/>
      </c>
      <c r="AB45" s="273" t="str">
        <f>IFERROR(J51+I51*AA45,"")</f>
        <v/>
      </c>
      <c r="AC45" s="264" t="str">
        <f t="shared" si="432"/>
        <v/>
      </c>
      <c r="AD45" s="264" t="str">
        <f t="shared" si="346"/>
        <v/>
      </c>
      <c r="AE45" s="264" t="str">
        <f t="shared" si="433"/>
        <v/>
      </c>
      <c r="AF45" s="264" t="str">
        <f t="shared" si="434"/>
        <v/>
      </c>
      <c r="AG45" s="273" t="str">
        <f t="shared" si="435"/>
        <v/>
      </c>
      <c r="AH45" s="273" t="str">
        <f t="shared" si="347"/>
        <v/>
      </c>
      <c r="AI45" s="273" t="str">
        <f t="shared" si="436"/>
        <v/>
      </c>
      <c r="AJ45" s="271" t="str">
        <f t="shared" si="348"/>
        <v/>
      </c>
      <c r="AK45" s="271" t="str">
        <f>IFERROR(AG45*(AE45-AE48)^2,"")</f>
        <v/>
      </c>
      <c r="AL45" s="271" t="str">
        <f t="shared" si="349"/>
        <v/>
      </c>
      <c r="AM45" s="271" t="str">
        <f t="shared" si="437"/>
        <v/>
      </c>
      <c r="AN45" s="289" t="str">
        <f t="shared" si="438"/>
        <v/>
      </c>
      <c r="AO45" s="271" t="str">
        <f t="shared" si="439"/>
        <v/>
      </c>
      <c r="AP45" s="34"/>
      <c r="AQ45" s="271"/>
      <c r="AR45" s="263" t="str">
        <f t="shared" si="440"/>
        <v/>
      </c>
      <c r="AS45" s="273" t="str">
        <f>IFERROR(AA51+Z51*AR45,"")</f>
        <v/>
      </c>
      <c r="AT45" s="264" t="str">
        <f t="shared" si="441"/>
        <v/>
      </c>
      <c r="AU45" s="264" t="str">
        <f t="shared" si="350"/>
        <v/>
      </c>
      <c r="AV45" s="264" t="str">
        <f t="shared" si="442"/>
        <v/>
      </c>
      <c r="AW45" s="264" t="str">
        <f t="shared" si="443"/>
        <v/>
      </c>
      <c r="AX45" s="273" t="str">
        <f t="shared" si="444"/>
        <v/>
      </c>
      <c r="AY45" s="273" t="str">
        <f t="shared" si="351"/>
        <v/>
      </c>
      <c r="AZ45" s="273" t="str">
        <f t="shared" si="445"/>
        <v/>
      </c>
      <c r="BA45" s="271" t="str">
        <f t="shared" si="352"/>
        <v/>
      </c>
      <c r="BB45" s="271" t="str">
        <f>IFERROR(AX45*(AV45-AV48)^2,"")</f>
        <v/>
      </c>
      <c r="BC45" s="271" t="str">
        <f t="shared" si="353"/>
        <v/>
      </c>
      <c r="BD45" s="271" t="str">
        <f t="shared" si="446"/>
        <v/>
      </c>
      <c r="BE45" s="289" t="str">
        <f t="shared" si="447"/>
        <v/>
      </c>
      <c r="BF45" s="271" t="str">
        <f t="shared" si="448"/>
        <v/>
      </c>
      <c r="BH45" s="271"/>
      <c r="BI45" s="263" t="str">
        <f t="shared" si="449"/>
        <v/>
      </c>
      <c r="BJ45" s="273" t="str">
        <f>IFERROR(AR51+AQ51*BI45,"")</f>
        <v/>
      </c>
      <c r="BK45" s="264" t="str">
        <f t="shared" si="450"/>
        <v/>
      </c>
      <c r="BL45" s="264" t="str">
        <f t="shared" si="354"/>
        <v/>
      </c>
      <c r="BM45" s="264" t="str">
        <f t="shared" si="451"/>
        <v/>
      </c>
      <c r="BN45" s="264" t="str">
        <f t="shared" si="452"/>
        <v/>
      </c>
      <c r="BO45" s="273" t="str">
        <f t="shared" si="453"/>
        <v/>
      </c>
      <c r="BP45" s="273" t="str">
        <f t="shared" si="355"/>
        <v/>
      </c>
      <c r="BQ45" s="273" t="str">
        <f t="shared" si="454"/>
        <v/>
      </c>
      <c r="BR45" s="271" t="str">
        <f t="shared" si="356"/>
        <v/>
      </c>
      <c r="BS45" s="271" t="str">
        <f>IFERROR(BO45*(BM45-BM48)^2,"")</f>
        <v/>
      </c>
      <c r="BT45" s="271" t="str">
        <f t="shared" si="357"/>
        <v/>
      </c>
      <c r="BU45" s="271" t="str">
        <f t="shared" si="455"/>
        <v/>
      </c>
      <c r="BV45" s="289" t="str">
        <f t="shared" si="456"/>
        <v/>
      </c>
      <c r="BW45" s="271" t="str">
        <f t="shared" si="457"/>
        <v/>
      </c>
      <c r="BY45" s="271"/>
      <c r="BZ45" s="263" t="str">
        <f t="shared" si="458"/>
        <v/>
      </c>
      <c r="CA45" s="273" t="str">
        <f>IFERROR(BI51+BH51*BZ45,"")</f>
        <v/>
      </c>
      <c r="CB45" s="264" t="str">
        <f t="shared" si="459"/>
        <v/>
      </c>
      <c r="CC45" s="264" t="str">
        <f t="shared" si="358"/>
        <v/>
      </c>
      <c r="CD45" s="264" t="str">
        <f t="shared" si="460"/>
        <v/>
      </c>
      <c r="CE45" s="264" t="str">
        <f t="shared" si="461"/>
        <v/>
      </c>
      <c r="CF45" s="273" t="str">
        <f t="shared" si="462"/>
        <v/>
      </c>
      <c r="CG45" s="273" t="str">
        <f t="shared" si="359"/>
        <v/>
      </c>
      <c r="CH45" s="273" t="str">
        <f t="shared" si="463"/>
        <v/>
      </c>
      <c r="CI45" s="271" t="str">
        <f t="shared" si="360"/>
        <v/>
      </c>
      <c r="CJ45" s="271" t="str">
        <f>IFERROR(CF45*(CD45-CD48)^2,"")</f>
        <v/>
      </c>
      <c r="CK45" s="271" t="str">
        <f t="shared" si="361"/>
        <v/>
      </c>
      <c r="CL45" s="271" t="str">
        <f t="shared" si="464"/>
        <v/>
      </c>
      <c r="CM45" s="289" t="str">
        <f t="shared" si="465"/>
        <v/>
      </c>
      <c r="CN45" s="271" t="str">
        <f t="shared" si="466"/>
        <v/>
      </c>
      <c r="CP45" s="271"/>
      <c r="CQ45" s="263" t="str">
        <f t="shared" si="467"/>
        <v/>
      </c>
      <c r="CR45" s="273" t="str">
        <f>IFERROR(BZ51+BY51*CQ45,"")</f>
        <v/>
      </c>
      <c r="CS45" s="264" t="str">
        <f t="shared" si="468"/>
        <v/>
      </c>
      <c r="CT45" s="264" t="str">
        <f t="shared" si="362"/>
        <v/>
      </c>
      <c r="CU45" s="264" t="str">
        <f t="shared" si="469"/>
        <v/>
      </c>
      <c r="CV45" s="264" t="str">
        <f t="shared" si="470"/>
        <v/>
      </c>
      <c r="CW45" s="273" t="str">
        <f t="shared" si="471"/>
        <v/>
      </c>
      <c r="CX45" s="273" t="str">
        <f t="shared" si="363"/>
        <v/>
      </c>
      <c r="CY45" s="273" t="str">
        <f t="shared" si="472"/>
        <v/>
      </c>
      <c r="CZ45" s="271" t="str">
        <f t="shared" si="364"/>
        <v/>
      </c>
      <c r="DA45" s="271" t="str">
        <f>IFERROR(CW45*(CU45-CU48)^2,"")</f>
        <v/>
      </c>
      <c r="DB45" s="271" t="str">
        <f t="shared" si="365"/>
        <v/>
      </c>
      <c r="DC45" s="271" t="str">
        <f t="shared" si="473"/>
        <v/>
      </c>
      <c r="DD45" s="289" t="str">
        <f t="shared" si="474"/>
        <v/>
      </c>
      <c r="DE45" s="271" t="str">
        <f t="shared" si="475"/>
        <v/>
      </c>
      <c r="DG45" s="271"/>
      <c r="DH45" s="263" t="str">
        <f t="shared" si="476"/>
        <v/>
      </c>
      <c r="DI45" s="273" t="str">
        <f>IFERROR(CQ51+CP51*DH45,"")</f>
        <v/>
      </c>
      <c r="DJ45" s="264" t="str">
        <f t="shared" si="477"/>
        <v/>
      </c>
      <c r="DK45" s="264" t="str">
        <f t="shared" si="366"/>
        <v/>
      </c>
      <c r="DL45" s="264" t="str">
        <f t="shared" si="478"/>
        <v/>
      </c>
      <c r="DM45" s="264" t="str">
        <f t="shared" si="479"/>
        <v/>
      </c>
      <c r="DN45" s="273" t="str">
        <f t="shared" si="480"/>
        <v/>
      </c>
      <c r="DO45" s="273" t="str">
        <f t="shared" si="367"/>
        <v/>
      </c>
      <c r="DP45" s="273" t="str">
        <f t="shared" si="481"/>
        <v/>
      </c>
      <c r="DQ45" s="271" t="str">
        <f t="shared" si="368"/>
        <v/>
      </c>
      <c r="DR45" s="271" t="str">
        <f>IFERROR(DN45*(DL45-DL48)^2,"")</f>
        <v/>
      </c>
      <c r="DS45" s="271" t="str">
        <f t="shared" si="369"/>
        <v/>
      </c>
      <c r="DT45" s="271" t="str">
        <f t="shared" si="482"/>
        <v/>
      </c>
      <c r="DU45" s="289" t="str">
        <f t="shared" si="483"/>
        <v/>
      </c>
      <c r="DV45" s="271" t="str">
        <f t="shared" si="484"/>
        <v/>
      </c>
      <c r="DX45" s="271"/>
      <c r="DY45" s="263" t="str">
        <f t="shared" si="485"/>
        <v/>
      </c>
      <c r="DZ45" s="273" t="str">
        <f>IFERROR(DH51+DG51*DY45,"")</f>
        <v/>
      </c>
      <c r="EA45" s="264" t="str">
        <f t="shared" si="486"/>
        <v/>
      </c>
      <c r="EB45" s="264" t="str">
        <f t="shared" si="370"/>
        <v/>
      </c>
      <c r="EC45" s="264" t="str">
        <f t="shared" si="487"/>
        <v/>
      </c>
      <c r="ED45" s="264" t="str">
        <f t="shared" si="488"/>
        <v/>
      </c>
      <c r="EE45" s="273" t="str">
        <f t="shared" si="489"/>
        <v/>
      </c>
      <c r="EF45" s="273" t="str">
        <f t="shared" si="371"/>
        <v/>
      </c>
      <c r="EG45" s="273" t="str">
        <f t="shared" si="490"/>
        <v/>
      </c>
      <c r="EH45" s="271" t="str">
        <f t="shared" si="372"/>
        <v/>
      </c>
      <c r="EI45" s="271" t="str">
        <f>IFERROR(EE45*(EC45-EC48)^2,"")</f>
        <v/>
      </c>
      <c r="EJ45" s="271" t="str">
        <f t="shared" si="373"/>
        <v/>
      </c>
      <c r="EK45" s="271" t="str">
        <f t="shared" si="491"/>
        <v/>
      </c>
      <c r="EL45" s="289" t="str">
        <f t="shared" si="492"/>
        <v/>
      </c>
      <c r="EM45" s="271" t="str">
        <f t="shared" si="493"/>
        <v/>
      </c>
      <c r="EO45" s="271"/>
      <c r="EP45" s="263" t="str">
        <f t="shared" si="494"/>
        <v/>
      </c>
      <c r="EQ45" s="273" t="str">
        <f>IFERROR(DY51+DX51*EP45,"")</f>
        <v/>
      </c>
      <c r="ER45" s="264" t="str">
        <f t="shared" si="495"/>
        <v/>
      </c>
      <c r="ES45" s="264" t="str">
        <f t="shared" si="374"/>
        <v/>
      </c>
      <c r="ET45" s="264" t="str">
        <f t="shared" si="496"/>
        <v/>
      </c>
      <c r="EU45" s="264" t="str">
        <f t="shared" si="497"/>
        <v/>
      </c>
      <c r="EV45" s="273" t="str">
        <f t="shared" si="498"/>
        <v/>
      </c>
      <c r="EW45" s="273" t="str">
        <f t="shared" si="375"/>
        <v/>
      </c>
      <c r="EX45" s="273" t="str">
        <f t="shared" si="499"/>
        <v/>
      </c>
      <c r="EY45" s="271" t="str">
        <f t="shared" si="376"/>
        <v/>
      </c>
      <c r="EZ45" s="271" t="str">
        <f>IFERROR(EV45*(ET45-ET48)^2,"")</f>
        <v/>
      </c>
      <c r="FA45" s="271" t="str">
        <f t="shared" si="377"/>
        <v/>
      </c>
      <c r="FB45" s="271" t="str">
        <f t="shared" si="500"/>
        <v/>
      </c>
      <c r="FC45" s="289" t="str">
        <f t="shared" si="501"/>
        <v/>
      </c>
      <c r="FD45" s="271" t="str">
        <f t="shared" si="502"/>
        <v/>
      </c>
      <c r="FF45" s="271"/>
      <c r="FG45" s="263" t="str">
        <f t="shared" si="503"/>
        <v/>
      </c>
      <c r="FH45" s="273" t="str">
        <f>IFERROR(EP51+EO51*FG45,"")</f>
        <v/>
      </c>
      <c r="FI45" s="264" t="str">
        <f t="shared" si="504"/>
        <v/>
      </c>
      <c r="FJ45" s="264" t="str">
        <f t="shared" si="378"/>
        <v/>
      </c>
      <c r="FK45" s="264" t="str">
        <f t="shared" si="505"/>
        <v/>
      </c>
      <c r="FL45" s="264" t="str">
        <f t="shared" si="506"/>
        <v/>
      </c>
      <c r="FM45" s="273" t="str">
        <f t="shared" si="507"/>
        <v/>
      </c>
      <c r="FN45" s="273" t="str">
        <f t="shared" si="379"/>
        <v/>
      </c>
      <c r="FO45" s="273" t="str">
        <f t="shared" si="508"/>
        <v/>
      </c>
      <c r="FP45" s="271" t="str">
        <f t="shared" si="380"/>
        <v/>
      </c>
      <c r="FQ45" s="271" t="str">
        <f>IFERROR(FM45*(FK45-FK48)^2,"")</f>
        <v/>
      </c>
      <c r="FR45" s="271" t="str">
        <f t="shared" si="381"/>
        <v/>
      </c>
      <c r="FS45" s="271" t="str">
        <f t="shared" si="509"/>
        <v/>
      </c>
      <c r="FT45" s="289" t="str">
        <f t="shared" si="510"/>
        <v/>
      </c>
      <c r="FU45" s="271" t="str">
        <f t="shared" si="511"/>
        <v/>
      </c>
      <c r="FW45" s="271"/>
      <c r="FX45" s="263" t="str">
        <f t="shared" si="512"/>
        <v/>
      </c>
      <c r="FY45" s="273" t="str">
        <f>IFERROR(FG51+FF51*FX45,"")</f>
        <v/>
      </c>
      <c r="FZ45" s="264" t="str">
        <f t="shared" si="513"/>
        <v/>
      </c>
      <c r="GA45" s="264" t="str">
        <f t="shared" si="382"/>
        <v/>
      </c>
      <c r="GB45" s="264" t="str">
        <f t="shared" si="514"/>
        <v/>
      </c>
      <c r="GC45" s="264" t="str">
        <f t="shared" si="515"/>
        <v/>
      </c>
      <c r="GD45" s="273" t="str">
        <f t="shared" si="516"/>
        <v/>
      </c>
      <c r="GE45" s="273" t="str">
        <f t="shared" si="383"/>
        <v/>
      </c>
      <c r="GF45" s="273" t="str">
        <f t="shared" si="517"/>
        <v/>
      </c>
      <c r="GG45" s="271" t="str">
        <f t="shared" si="384"/>
        <v/>
      </c>
      <c r="GH45" s="271" t="str">
        <f>IFERROR(GD45*(GB45-GB48)^2,"")</f>
        <v/>
      </c>
      <c r="GI45" s="271" t="str">
        <f t="shared" si="385"/>
        <v/>
      </c>
      <c r="GJ45" s="271" t="str">
        <f t="shared" si="518"/>
        <v/>
      </c>
      <c r="GK45" s="289" t="str">
        <f t="shared" si="519"/>
        <v/>
      </c>
      <c r="GL45" s="271" t="str">
        <f t="shared" si="520"/>
        <v/>
      </c>
      <c r="GN45" s="271"/>
      <c r="GO45" s="263" t="str">
        <f t="shared" si="521"/>
        <v/>
      </c>
      <c r="GP45" s="273" t="str">
        <f>IFERROR(FX51+FW51*GO45,"")</f>
        <v/>
      </c>
      <c r="GQ45" s="264" t="str">
        <f t="shared" si="522"/>
        <v/>
      </c>
      <c r="GR45" s="264" t="str">
        <f t="shared" si="386"/>
        <v/>
      </c>
      <c r="GS45" s="264" t="str">
        <f t="shared" si="523"/>
        <v/>
      </c>
      <c r="GT45" s="264" t="str">
        <f t="shared" si="524"/>
        <v/>
      </c>
      <c r="GU45" s="273" t="str">
        <f t="shared" si="525"/>
        <v/>
      </c>
      <c r="GV45" s="273" t="str">
        <f t="shared" si="387"/>
        <v/>
      </c>
      <c r="GW45" s="273" t="str">
        <f t="shared" si="526"/>
        <v/>
      </c>
      <c r="GX45" s="271" t="str">
        <f t="shared" si="388"/>
        <v/>
      </c>
      <c r="GY45" s="271" t="str">
        <f>IFERROR(GU45*(GS45-GS48)^2,"")</f>
        <v/>
      </c>
      <c r="GZ45" s="271" t="str">
        <f t="shared" si="389"/>
        <v/>
      </c>
      <c r="HA45" s="271" t="str">
        <f t="shared" si="527"/>
        <v/>
      </c>
      <c r="HB45" s="289" t="str">
        <f t="shared" si="528"/>
        <v/>
      </c>
      <c r="HC45" s="271" t="str">
        <f t="shared" si="529"/>
        <v/>
      </c>
      <c r="HE45" s="271"/>
      <c r="HF45" s="263" t="str">
        <f t="shared" si="530"/>
        <v/>
      </c>
      <c r="HG45" s="273" t="str">
        <f>IFERROR(GO51+GN51*HF45,"")</f>
        <v/>
      </c>
      <c r="HH45" s="264" t="str">
        <f t="shared" si="531"/>
        <v/>
      </c>
      <c r="HI45" s="264" t="str">
        <f t="shared" si="390"/>
        <v/>
      </c>
      <c r="HJ45" s="264" t="str">
        <f t="shared" si="532"/>
        <v/>
      </c>
      <c r="HK45" s="264" t="str">
        <f t="shared" si="533"/>
        <v/>
      </c>
      <c r="HL45" s="273" t="str">
        <f t="shared" si="534"/>
        <v/>
      </c>
      <c r="HM45" s="273" t="str">
        <f t="shared" si="391"/>
        <v/>
      </c>
      <c r="HN45" s="273" t="str">
        <f t="shared" si="535"/>
        <v/>
      </c>
      <c r="HO45" s="271" t="str">
        <f t="shared" si="392"/>
        <v/>
      </c>
      <c r="HP45" s="271" t="str">
        <f>IFERROR(HL45*(HJ45-HJ48)^2,"")</f>
        <v/>
      </c>
      <c r="HQ45" s="271" t="str">
        <f t="shared" si="393"/>
        <v/>
      </c>
      <c r="HR45" s="271" t="str">
        <f t="shared" si="536"/>
        <v/>
      </c>
      <c r="HS45" s="289" t="str">
        <f t="shared" si="537"/>
        <v/>
      </c>
      <c r="HT45" s="271" t="str">
        <f t="shared" si="538"/>
        <v/>
      </c>
      <c r="HV45" s="271"/>
      <c r="HW45" s="263" t="str">
        <f t="shared" si="539"/>
        <v/>
      </c>
      <c r="HX45" s="273" t="str">
        <f>IFERROR(HF51+HE51*HW45,"")</f>
        <v/>
      </c>
      <c r="HY45" s="264" t="str">
        <f t="shared" si="540"/>
        <v/>
      </c>
      <c r="HZ45" s="264" t="str">
        <f t="shared" si="394"/>
        <v/>
      </c>
      <c r="IA45" s="264" t="str">
        <f t="shared" si="541"/>
        <v/>
      </c>
      <c r="IB45" s="264" t="str">
        <f t="shared" si="542"/>
        <v/>
      </c>
      <c r="IC45" s="273" t="str">
        <f t="shared" si="543"/>
        <v/>
      </c>
      <c r="ID45" s="273" t="str">
        <f t="shared" si="395"/>
        <v/>
      </c>
      <c r="IE45" s="273" t="str">
        <f t="shared" si="544"/>
        <v/>
      </c>
      <c r="IF45" s="271" t="str">
        <f t="shared" si="396"/>
        <v/>
      </c>
      <c r="IG45" s="271" t="str">
        <f>IFERROR(IC45*(IA45-IA48)^2,"")</f>
        <v/>
      </c>
      <c r="IH45" s="271" t="str">
        <f t="shared" si="397"/>
        <v/>
      </c>
      <c r="II45" s="271" t="str">
        <f t="shared" si="545"/>
        <v/>
      </c>
      <c r="IJ45" s="289" t="str">
        <f t="shared" si="546"/>
        <v/>
      </c>
      <c r="IK45" s="271" t="str">
        <f t="shared" si="547"/>
        <v/>
      </c>
      <c r="IM45" s="271"/>
      <c r="IN45" s="263" t="str">
        <f t="shared" si="548"/>
        <v/>
      </c>
      <c r="IO45" s="273" t="str">
        <f>IFERROR(HW51+HV51*IN45,"")</f>
        <v/>
      </c>
      <c r="IP45" s="264" t="str">
        <f t="shared" si="549"/>
        <v/>
      </c>
      <c r="IQ45" s="264" t="str">
        <f t="shared" si="398"/>
        <v/>
      </c>
      <c r="IR45" s="264" t="str">
        <f t="shared" si="550"/>
        <v/>
      </c>
      <c r="IS45" s="264" t="str">
        <f t="shared" si="551"/>
        <v/>
      </c>
      <c r="IT45" s="273" t="str">
        <f t="shared" si="552"/>
        <v/>
      </c>
      <c r="IU45" s="273" t="str">
        <f t="shared" si="399"/>
        <v/>
      </c>
      <c r="IV45" s="273" t="str">
        <f t="shared" si="553"/>
        <v/>
      </c>
      <c r="IW45" s="271" t="str">
        <f t="shared" si="400"/>
        <v/>
      </c>
      <c r="IX45" s="271" t="str">
        <f>IFERROR(IT45*(IR45-IR48)^2,"")</f>
        <v/>
      </c>
      <c r="IY45" s="271" t="str">
        <f t="shared" si="401"/>
        <v/>
      </c>
      <c r="IZ45" s="271" t="str">
        <f t="shared" si="554"/>
        <v/>
      </c>
      <c r="JA45" s="289" t="str">
        <f t="shared" si="555"/>
        <v/>
      </c>
      <c r="JB45" s="271" t="str">
        <f t="shared" si="556"/>
        <v/>
      </c>
      <c r="JD45" s="271"/>
      <c r="JE45" s="263" t="str">
        <f t="shared" si="557"/>
        <v/>
      </c>
      <c r="JF45" s="273" t="str">
        <f>IFERROR(IN51+IM51*JE45,"")</f>
        <v/>
      </c>
      <c r="JG45" s="264" t="str">
        <f t="shared" si="558"/>
        <v/>
      </c>
      <c r="JH45" s="264" t="str">
        <f t="shared" si="402"/>
        <v/>
      </c>
      <c r="JI45" s="264" t="str">
        <f t="shared" si="559"/>
        <v/>
      </c>
      <c r="JJ45" s="264" t="str">
        <f t="shared" si="560"/>
        <v/>
      </c>
      <c r="JK45" s="273" t="str">
        <f t="shared" si="561"/>
        <v/>
      </c>
      <c r="JL45" s="273" t="str">
        <f t="shared" si="403"/>
        <v/>
      </c>
      <c r="JM45" s="273" t="str">
        <f t="shared" si="562"/>
        <v/>
      </c>
      <c r="JN45" s="271" t="str">
        <f t="shared" si="404"/>
        <v/>
      </c>
      <c r="JO45" s="271" t="str">
        <f>IFERROR(JK45*(JI45-JI48)^2,"")</f>
        <v/>
      </c>
      <c r="JP45" s="271" t="str">
        <f t="shared" si="405"/>
        <v/>
      </c>
      <c r="JQ45" s="271" t="str">
        <f t="shared" si="563"/>
        <v/>
      </c>
      <c r="JR45" s="289" t="str">
        <f t="shared" si="564"/>
        <v/>
      </c>
      <c r="JS45" s="271" t="str">
        <f t="shared" si="565"/>
        <v/>
      </c>
      <c r="JU45" s="271"/>
      <c r="JV45" s="263" t="str">
        <f t="shared" si="566"/>
        <v/>
      </c>
      <c r="JW45" s="273" t="str">
        <f>IFERROR(JE51+JD51*JV45,"")</f>
        <v/>
      </c>
      <c r="JX45" s="264" t="str">
        <f t="shared" si="567"/>
        <v/>
      </c>
      <c r="JY45" s="264" t="str">
        <f t="shared" si="406"/>
        <v/>
      </c>
      <c r="JZ45" s="264" t="str">
        <f t="shared" si="568"/>
        <v/>
      </c>
      <c r="KA45" s="264" t="str">
        <f t="shared" si="569"/>
        <v/>
      </c>
      <c r="KB45" s="273" t="str">
        <f t="shared" si="570"/>
        <v/>
      </c>
      <c r="KC45" s="273" t="str">
        <f t="shared" si="407"/>
        <v/>
      </c>
      <c r="KD45" s="273" t="str">
        <f t="shared" si="571"/>
        <v/>
      </c>
      <c r="KE45" s="271" t="str">
        <f t="shared" si="408"/>
        <v/>
      </c>
      <c r="KF45" s="271" t="str">
        <f>IFERROR(KB45*(JZ45-JZ48)^2,"")</f>
        <v/>
      </c>
      <c r="KG45" s="271" t="str">
        <f t="shared" si="409"/>
        <v/>
      </c>
      <c r="KH45" s="271" t="str">
        <f t="shared" si="572"/>
        <v/>
      </c>
      <c r="KI45" s="289" t="str">
        <f t="shared" si="573"/>
        <v/>
      </c>
      <c r="KJ45" s="271" t="str">
        <f t="shared" si="574"/>
        <v/>
      </c>
      <c r="KL45" s="271"/>
      <c r="KM45" s="263" t="str">
        <f t="shared" si="575"/>
        <v/>
      </c>
      <c r="KN45" s="273" t="str">
        <f>IFERROR(JV51+JU51*KM45,"")</f>
        <v/>
      </c>
      <c r="KO45" s="264" t="str">
        <f t="shared" si="576"/>
        <v/>
      </c>
      <c r="KP45" s="264" t="str">
        <f t="shared" si="410"/>
        <v/>
      </c>
      <c r="KQ45" s="264" t="str">
        <f t="shared" si="577"/>
        <v/>
      </c>
      <c r="KR45" s="264" t="str">
        <f t="shared" si="578"/>
        <v/>
      </c>
      <c r="KS45" s="273" t="str">
        <f t="shared" si="579"/>
        <v/>
      </c>
      <c r="KT45" s="273" t="str">
        <f t="shared" si="411"/>
        <v/>
      </c>
      <c r="KU45" s="273" t="str">
        <f t="shared" si="580"/>
        <v/>
      </c>
      <c r="KV45" s="271" t="str">
        <f t="shared" si="412"/>
        <v/>
      </c>
      <c r="KW45" s="271" t="str">
        <f>IFERROR(KS45*(KQ45-KQ48)^2,"")</f>
        <v/>
      </c>
      <c r="KX45" s="271" t="str">
        <f t="shared" si="413"/>
        <v/>
      </c>
      <c r="KY45" s="271" t="str">
        <f t="shared" si="581"/>
        <v/>
      </c>
      <c r="KZ45" s="289" t="str">
        <f t="shared" si="582"/>
        <v/>
      </c>
      <c r="LA45" s="271" t="str">
        <f t="shared" si="583"/>
        <v/>
      </c>
      <c r="LC45" s="271"/>
      <c r="LD45" s="263" t="str">
        <f t="shared" si="584"/>
        <v/>
      </c>
      <c r="LE45" s="273" t="str">
        <f>IFERROR(KM51+KL51*LD45,"")</f>
        <v/>
      </c>
      <c r="LF45" s="264" t="str">
        <f t="shared" si="585"/>
        <v/>
      </c>
      <c r="LG45" s="264" t="str">
        <f t="shared" si="414"/>
        <v/>
      </c>
      <c r="LH45" s="264" t="str">
        <f t="shared" si="586"/>
        <v/>
      </c>
      <c r="LI45" s="264" t="str">
        <f t="shared" si="587"/>
        <v/>
      </c>
      <c r="LJ45" s="273" t="str">
        <f t="shared" si="588"/>
        <v/>
      </c>
      <c r="LK45" s="273" t="str">
        <f t="shared" si="415"/>
        <v/>
      </c>
      <c r="LL45" s="273" t="str">
        <f t="shared" si="589"/>
        <v/>
      </c>
      <c r="LM45" s="271" t="str">
        <f t="shared" si="416"/>
        <v/>
      </c>
      <c r="LN45" s="271" t="str">
        <f>IFERROR(LJ45*(LH45-LH48)^2,"")</f>
        <v/>
      </c>
      <c r="LO45" s="271" t="str">
        <f t="shared" si="417"/>
        <v/>
      </c>
      <c r="LP45" s="271" t="str">
        <f t="shared" si="590"/>
        <v/>
      </c>
      <c r="LQ45" s="289" t="str">
        <f t="shared" si="591"/>
        <v/>
      </c>
      <c r="LR45" s="271" t="str">
        <f t="shared" si="592"/>
        <v/>
      </c>
      <c r="LT45" s="271"/>
      <c r="LU45" s="475" t="str">
        <f t="shared" si="593"/>
        <v/>
      </c>
      <c r="LV45" s="474" t="str">
        <f>IFERROR(LD51+LC51*LU45,"")</f>
        <v/>
      </c>
      <c r="LW45" s="477" t="str">
        <f t="shared" si="594"/>
        <v/>
      </c>
      <c r="LX45" s="264" t="str">
        <f t="shared" si="418"/>
        <v/>
      </c>
      <c r="LY45" s="264" t="str">
        <f t="shared" si="595"/>
        <v/>
      </c>
      <c r="LZ45" s="264" t="str">
        <f t="shared" si="596"/>
        <v/>
      </c>
      <c r="MA45" s="273" t="str">
        <f t="shared" si="597"/>
        <v/>
      </c>
      <c r="MB45" s="273" t="str">
        <f t="shared" si="419"/>
        <v/>
      </c>
      <c r="MC45" s="273" t="str">
        <f t="shared" si="598"/>
        <v/>
      </c>
      <c r="MD45" s="271" t="str">
        <f t="shared" si="420"/>
        <v/>
      </c>
      <c r="ME45" s="271" t="str">
        <f>IFERROR(MA45*(LY45-LY48)^2,"")</f>
        <v/>
      </c>
      <c r="MF45" s="271" t="str">
        <f t="shared" si="421"/>
        <v/>
      </c>
      <c r="MG45" s="271" t="str">
        <f t="shared" si="599"/>
        <v/>
      </c>
      <c r="MH45" s="289" t="str">
        <f t="shared" si="600"/>
        <v/>
      </c>
      <c r="MI45" s="476" t="str">
        <f t="shared" si="601"/>
        <v/>
      </c>
    </row>
    <row r="46" spans="1:347" ht="14.1" customHeight="1" outlineLevel="1" thickBot="1" x14ac:dyDescent="0.25">
      <c r="A46" s="14">
        <v>10</v>
      </c>
      <c r="B46" s="252"/>
      <c r="C46" s="253"/>
      <c r="D46" s="254"/>
      <c r="E46" s="17" t="str">
        <f t="shared" si="340"/>
        <v/>
      </c>
      <c r="F46" s="34" t="str">
        <f>IFERROR((E46-E36)/(1-E36),"")</f>
        <v/>
      </c>
      <c r="G46" s="17" t="str">
        <f t="shared" si="341"/>
        <v/>
      </c>
      <c r="H46" s="17"/>
      <c r="I46" s="34"/>
      <c r="J46" s="18" t="str">
        <f t="shared" si="422"/>
        <v/>
      </c>
      <c r="K46" s="17" t="str">
        <f>IFERROR(C51+B51*J46,"")</f>
        <v/>
      </c>
      <c r="L46" s="37" t="str">
        <f t="shared" si="423"/>
        <v/>
      </c>
      <c r="M46" s="37" t="str">
        <f t="shared" si="342"/>
        <v/>
      </c>
      <c r="N46" s="37" t="str">
        <f t="shared" si="424"/>
        <v/>
      </c>
      <c r="O46" s="37" t="str">
        <f t="shared" si="425"/>
        <v/>
      </c>
      <c r="P46" s="17" t="str">
        <f t="shared" si="426"/>
        <v/>
      </c>
      <c r="Q46" s="17" t="str">
        <f t="shared" si="343"/>
        <v/>
      </c>
      <c r="R46" s="17" t="str">
        <f t="shared" si="427"/>
        <v/>
      </c>
      <c r="S46" s="34" t="str">
        <f t="shared" si="344"/>
        <v/>
      </c>
      <c r="T46" s="34" t="str">
        <f>IFERROR(P46*(N46-N48)^2,"")</f>
        <v/>
      </c>
      <c r="U46" s="34" t="str">
        <f t="shared" si="345"/>
        <v/>
      </c>
      <c r="V46" s="34" t="str">
        <f t="shared" si="428"/>
        <v/>
      </c>
      <c r="W46" s="39" t="str">
        <f t="shared" si="429"/>
        <v/>
      </c>
      <c r="X46" s="34" t="str">
        <f t="shared" si="430"/>
        <v/>
      </c>
      <c r="Y46" s="34"/>
      <c r="Z46" s="271"/>
      <c r="AA46" s="263" t="str">
        <f t="shared" si="431"/>
        <v/>
      </c>
      <c r="AB46" s="273" t="str">
        <f>IFERROR(J51+I51*AA46,"")</f>
        <v/>
      </c>
      <c r="AC46" s="264" t="str">
        <f t="shared" si="432"/>
        <v/>
      </c>
      <c r="AD46" s="264" t="str">
        <f t="shared" si="346"/>
        <v/>
      </c>
      <c r="AE46" s="264" t="str">
        <f t="shared" si="433"/>
        <v/>
      </c>
      <c r="AF46" s="264" t="str">
        <f t="shared" si="434"/>
        <v/>
      </c>
      <c r="AG46" s="273" t="str">
        <f t="shared" si="435"/>
        <v/>
      </c>
      <c r="AH46" s="273" t="str">
        <f t="shared" si="347"/>
        <v/>
      </c>
      <c r="AI46" s="273" t="str">
        <f t="shared" si="436"/>
        <v/>
      </c>
      <c r="AJ46" s="271" t="str">
        <f t="shared" si="348"/>
        <v/>
      </c>
      <c r="AK46" s="271" t="str">
        <f>IFERROR(AG46*(AE46-AE48)^2,"")</f>
        <v/>
      </c>
      <c r="AL46" s="271" t="str">
        <f t="shared" si="349"/>
        <v/>
      </c>
      <c r="AM46" s="271" t="str">
        <f t="shared" si="437"/>
        <v/>
      </c>
      <c r="AN46" s="289" t="str">
        <f t="shared" si="438"/>
        <v/>
      </c>
      <c r="AO46" s="271" t="str">
        <f t="shared" si="439"/>
        <v/>
      </c>
      <c r="AP46" s="34"/>
      <c r="AQ46" s="271"/>
      <c r="AR46" s="263" t="str">
        <f t="shared" si="440"/>
        <v/>
      </c>
      <c r="AS46" s="273" t="str">
        <f>IFERROR(AA51+Z51*AR46,"")</f>
        <v/>
      </c>
      <c r="AT46" s="264" t="str">
        <f t="shared" si="441"/>
        <v/>
      </c>
      <c r="AU46" s="264" t="str">
        <f t="shared" si="350"/>
        <v/>
      </c>
      <c r="AV46" s="264" t="str">
        <f t="shared" si="442"/>
        <v/>
      </c>
      <c r="AW46" s="264" t="str">
        <f t="shared" si="443"/>
        <v/>
      </c>
      <c r="AX46" s="273" t="str">
        <f t="shared" si="444"/>
        <v/>
      </c>
      <c r="AY46" s="273" t="str">
        <f t="shared" si="351"/>
        <v/>
      </c>
      <c r="AZ46" s="273" t="str">
        <f t="shared" si="445"/>
        <v/>
      </c>
      <c r="BA46" s="271" t="str">
        <f t="shared" si="352"/>
        <v/>
      </c>
      <c r="BB46" s="271" t="str">
        <f>IFERROR(AX46*(AV46-AV48)^2,"")</f>
        <v/>
      </c>
      <c r="BC46" s="271" t="str">
        <f t="shared" si="353"/>
        <v/>
      </c>
      <c r="BD46" s="271" t="str">
        <f t="shared" si="446"/>
        <v/>
      </c>
      <c r="BE46" s="289" t="str">
        <f t="shared" si="447"/>
        <v/>
      </c>
      <c r="BF46" s="271" t="str">
        <f t="shared" si="448"/>
        <v/>
      </c>
      <c r="BH46" s="271"/>
      <c r="BI46" s="263" t="str">
        <f t="shared" si="449"/>
        <v/>
      </c>
      <c r="BJ46" s="273" t="str">
        <f>IFERROR(AR51+AQ51*BI46,"")</f>
        <v/>
      </c>
      <c r="BK46" s="264" t="str">
        <f t="shared" si="450"/>
        <v/>
      </c>
      <c r="BL46" s="264" t="str">
        <f t="shared" si="354"/>
        <v/>
      </c>
      <c r="BM46" s="264" t="str">
        <f t="shared" si="451"/>
        <v/>
      </c>
      <c r="BN46" s="264" t="str">
        <f t="shared" si="452"/>
        <v/>
      </c>
      <c r="BO46" s="273" t="str">
        <f t="shared" si="453"/>
        <v/>
      </c>
      <c r="BP46" s="273" t="str">
        <f t="shared" si="355"/>
        <v/>
      </c>
      <c r="BQ46" s="273" t="str">
        <f t="shared" si="454"/>
        <v/>
      </c>
      <c r="BR46" s="271" t="str">
        <f t="shared" si="356"/>
        <v/>
      </c>
      <c r="BS46" s="271" t="str">
        <f>IFERROR(BO46*(BM46-BM48)^2,"")</f>
        <v/>
      </c>
      <c r="BT46" s="271" t="str">
        <f t="shared" si="357"/>
        <v/>
      </c>
      <c r="BU46" s="271" t="str">
        <f t="shared" si="455"/>
        <v/>
      </c>
      <c r="BV46" s="289" t="str">
        <f t="shared" si="456"/>
        <v/>
      </c>
      <c r="BW46" s="271" t="str">
        <f t="shared" si="457"/>
        <v/>
      </c>
      <c r="BY46" s="271"/>
      <c r="BZ46" s="263" t="str">
        <f t="shared" si="458"/>
        <v/>
      </c>
      <c r="CA46" s="273" t="str">
        <f>IFERROR(BI51+BH51*BZ46,"")</f>
        <v/>
      </c>
      <c r="CB46" s="264" t="str">
        <f t="shared" si="459"/>
        <v/>
      </c>
      <c r="CC46" s="264" t="str">
        <f t="shared" si="358"/>
        <v/>
      </c>
      <c r="CD46" s="264" t="str">
        <f t="shared" si="460"/>
        <v/>
      </c>
      <c r="CE46" s="264" t="str">
        <f t="shared" si="461"/>
        <v/>
      </c>
      <c r="CF46" s="273" t="str">
        <f t="shared" si="462"/>
        <v/>
      </c>
      <c r="CG46" s="273" t="str">
        <f t="shared" si="359"/>
        <v/>
      </c>
      <c r="CH46" s="273" t="str">
        <f t="shared" si="463"/>
        <v/>
      </c>
      <c r="CI46" s="271" t="str">
        <f t="shared" si="360"/>
        <v/>
      </c>
      <c r="CJ46" s="271" t="str">
        <f>IFERROR(CF46*(CD46-CD48)^2,"")</f>
        <v/>
      </c>
      <c r="CK46" s="271" t="str">
        <f t="shared" si="361"/>
        <v/>
      </c>
      <c r="CL46" s="271" t="str">
        <f t="shared" si="464"/>
        <v/>
      </c>
      <c r="CM46" s="289" t="str">
        <f t="shared" si="465"/>
        <v/>
      </c>
      <c r="CN46" s="271" t="str">
        <f t="shared" si="466"/>
        <v/>
      </c>
      <c r="CP46" s="271"/>
      <c r="CQ46" s="263" t="str">
        <f t="shared" si="467"/>
        <v/>
      </c>
      <c r="CR46" s="273" t="str">
        <f>IFERROR(BZ51+BY51*CQ46,"")</f>
        <v/>
      </c>
      <c r="CS46" s="264" t="str">
        <f t="shared" si="468"/>
        <v/>
      </c>
      <c r="CT46" s="264" t="str">
        <f t="shared" si="362"/>
        <v/>
      </c>
      <c r="CU46" s="264" t="str">
        <f t="shared" si="469"/>
        <v/>
      </c>
      <c r="CV46" s="264" t="str">
        <f t="shared" si="470"/>
        <v/>
      </c>
      <c r="CW46" s="273" t="str">
        <f t="shared" si="471"/>
        <v/>
      </c>
      <c r="CX46" s="273" t="str">
        <f t="shared" si="363"/>
        <v/>
      </c>
      <c r="CY46" s="273" t="str">
        <f t="shared" si="472"/>
        <v/>
      </c>
      <c r="CZ46" s="271" t="str">
        <f t="shared" si="364"/>
        <v/>
      </c>
      <c r="DA46" s="271" t="str">
        <f>IFERROR(CW46*(CU46-CU48)^2,"")</f>
        <v/>
      </c>
      <c r="DB46" s="271" t="str">
        <f t="shared" si="365"/>
        <v/>
      </c>
      <c r="DC46" s="271" t="str">
        <f t="shared" si="473"/>
        <v/>
      </c>
      <c r="DD46" s="289" t="str">
        <f t="shared" si="474"/>
        <v/>
      </c>
      <c r="DE46" s="271" t="str">
        <f t="shared" si="475"/>
        <v/>
      </c>
      <c r="DG46" s="271"/>
      <c r="DH46" s="263" t="str">
        <f t="shared" si="476"/>
        <v/>
      </c>
      <c r="DI46" s="273" t="str">
        <f>IFERROR(CQ51+CP51*DH46,"")</f>
        <v/>
      </c>
      <c r="DJ46" s="264" t="str">
        <f t="shared" si="477"/>
        <v/>
      </c>
      <c r="DK46" s="264" t="str">
        <f t="shared" si="366"/>
        <v/>
      </c>
      <c r="DL46" s="264" t="str">
        <f t="shared" si="478"/>
        <v/>
      </c>
      <c r="DM46" s="264" t="str">
        <f t="shared" si="479"/>
        <v/>
      </c>
      <c r="DN46" s="273" t="str">
        <f t="shared" si="480"/>
        <v/>
      </c>
      <c r="DO46" s="273" t="str">
        <f t="shared" si="367"/>
        <v/>
      </c>
      <c r="DP46" s="273" t="str">
        <f t="shared" si="481"/>
        <v/>
      </c>
      <c r="DQ46" s="271" t="str">
        <f t="shared" si="368"/>
        <v/>
      </c>
      <c r="DR46" s="271" t="str">
        <f>IFERROR(DN46*(DL46-DL48)^2,"")</f>
        <v/>
      </c>
      <c r="DS46" s="271" t="str">
        <f t="shared" si="369"/>
        <v/>
      </c>
      <c r="DT46" s="271" t="str">
        <f t="shared" si="482"/>
        <v/>
      </c>
      <c r="DU46" s="289" t="str">
        <f t="shared" si="483"/>
        <v/>
      </c>
      <c r="DV46" s="271" t="str">
        <f t="shared" si="484"/>
        <v/>
      </c>
      <c r="DX46" s="271"/>
      <c r="DY46" s="263" t="str">
        <f t="shared" si="485"/>
        <v/>
      </c>
      <c r="DZ46" s="273" t="str">
        <f>IFERROR(DH51+DG51*DY46,"")</f>
        <v/>
      </c>
      <c r="EA46" s="264" t="str">
        <f t="shared" si="486"/>
        <v/>
      </c>
      <c r="EB46" s="264" t="str">
        <f t="shared" si="370"/>
        <v/>
      </c>
      <c r="EC46" s="264" t="str">
        <f t="shared" si="487"/>
        <v/>
      </c>
      <c r="ED46" s="264" t="str">
        <f t="shared" si="488"/>
        <v/>
      </c>
      <c r="EE46" s="273" t="str">
        <f t="shared" si="489"/>
        <v/>
      </c>
      <c r="EF46" s="273" t="str">
        <f t="shared" si="371"/>
        <v/>
      </c>
      <c r="EG46" s="273" t="str">
        <f t="shared" si="490"/>
        <v/>
      </c>
      <c r="EH46" s="271" t="str">
        <f t="shared" si="372"/>
        <v/>
      </c>
      <c r="EI46" s="271" t="str">
        <f>IFERROR(EE46*(EC46-EC48)^2,"")</f>
        <v/>
      </c>
      <c r="EJ46" s="271" t="str">
        <f t="shared" si="373"/>
        <v/>
      </c>
      <c r="EK46" s="271" t="str">
        <f t="shared" si="491"/>
        <v/>
      </c>
      <c r="EL46" s="289" t="str">
        <f t="shared" si="492"/>
        <v/>
      </c>
      <c r="EM46" s="271" t="str">
        <f t="shared" si="493"/>
        <v/>
      </c>
      <c r="EO46" s="271"/>
      <c r="EP46" s="263" t="str">
        <f t="shared" si="494"/>
        <v/>
      </c>
      <c r="EQ46" s="273" t="str">
        <f>IFERROR(DY51+DX51*EP46,"")</f>
        <v/>
      </c>
      <c r="ER46" s="264" t="str">
        <f t="shared" si="495"/>
        <v/>
      </c>
      <c r="ES46" s="264" t="str">
        <f t="shared" si="374"/>
        <v/>
      </c>
      <c r="ET46" s="264" t="str">
        <f t="shared" si="496"/>
        <v/>
      </c>
      <c r="EU46" s="264" t="str">
        <f t="shared" si="497"/>
        <v/>
      </c>
      <c r="EV46" s="273" t="str">
        <f t="shared" si="498"/>
        <v/>
      </c>
      <c r="EW46" s="273" t="str">
        <f t="shared" si="375"/>
        <v/>
      </c>
      <c r="EX46" s="273" t="str">
        <f t="shared" si="499"/>
        <v/>
      </c>
      <c r="EY46" s="271" t="str">
        <f t="shared" si="376"/>
        <v/>
      </c>
      <c r="EZ46" s="271" t="str">
        <f>IFERROR(EV46*(ET46-ET48)^2,"")</f>
        <v/>
      </c>
      <c r="FA46" s="271" t="str">
        <f t="shared" si="377"/>
        <v/>
      </c>
      <c r="FB46" s="271" t="str">
        <f t="shared" si="500"/>
        <v/>
      </c>
      <c r="FC46" s="289" t="str">
        <f t="shared" si="501"/>
        <v/>
      </c>
      <c r="FD46" s="271" t="str">
        <f t="shared" si="502"/>
        <v/>
      </c>
      <c r="FF46" s="271"/>
      <c r="FG46" s="263" t="str">
        <f t="shared" si="503"/>
        <v/>
      </c>
      <c r="FH46" s="273" t="str">
        <f>IFERROR(EP51+EO51*FG46,"")</f>
        <v/>
      </c>
      <c r="FI46" s="264" t="str">
        <f t="shared" si="504"/>
        <v/>
      </c>
      <c r="FJ46" s="264" t="str">
        <f t="shared" si="378"/>
        <v/>
      </c>
      <c r="FK46" s="264" t="str">
        <f t="shared" si="505"/>
        <v/>
      </c>
      <c r="FL46" s="264" t="str">
        <f t="shared" si="506"/>
        <v/>
      </c>
      <c r="FM46" s="273" t="str">
        <f t="shared" si="507"/>
        <v/>
      </c>
      <c r="FN46" s="273" t="str">
        <f t="shared" si="379"/>
        <v/>
      </c>
      <c r="FO46" s="273" t="str">
        <f t="shared" si="508"/>
        <v/>
      </c>
      <c r="FP46" s="271" t="str">
        <f t="shared" si="380"/>
        <v/>
      </c>
      <c r="FQ46" s="271" t="str">
        <f>IFERROR(FM46*(FK46-FK48)^2,"")</f>
        <v/>
      </c>
      <c r="FR46" s="271" t="str">
        <f t="shared" si="381"/>
        <v/>
      </c>
      <c r="FS46" s="271" t="str">
        <f t="shared" si="509"/>
        <v/>
      </c>
      <c r="FT46" s="289" t="str">
        <f t="shared" si="510"/>
        <v/>
      </c>
      <c r="FU46" s="271" t="str">
        <f t="shared" si="511"/>
        <v/>
      </c>
      <c r="FW46" s="271"/>
      <c r="FX46" s="263" t="str">
        <f t="shared" si="512"/>
        <v/>
      </c>
      <c r="FY46" s="273" t="str">
        <f>IFERROR(FG51+FF51*FX46,"")</f>
        <v/>
      </c>
      <c r="FZ46" s="264" t="str">
        <f t="shared" si="513"/>
        <v/>
      </c>
      <c r="GA46" s="264" t="str">
        <f t="shared" si="382"/>
        <v/>
      </c>
      <c r="GB46" s="264" t="str">
        <f t="shared" si="514"/>
        <v/>
      </c>
      <c r="GC46" s="264" t="str">
        <f t="shared" si="515"/>
        <v/>
      </c>
      <c r="GD46" s="273" t="str">
        <f t="shared" si="516"/>
        <v/>
      </c>
      <c r="GE46" s="273" t="str">
        <f t="shared" si="383"/>
        <v/>
      </c>
      <c r="GF46" s="273" t="str">
        <f t="shared" si="517"/>
        <v/>
      </c>
      <c r="GG46" s="271" t="str">
        <f t="shared" si="384"/>
        <v/>
      </c>
      <c r="GH46" s="271" t="str">
        <f>IFERROR(GD46*(GB46-GB48)^2,"")</f>
        <v/>
      </c>
      <c r="GI46" s="271" t="str">
        <f t="shared" si="385"/>
        <v/>
      </c>
      <c r="GJ46" s="271" t="str">
        <f t="shared" si="518"/>
        <v/>
      </c>
      <c r="GK46" s="289" t="str">
        <f t="shared" si="519"/>
        <v/>
      </c>
      <c r="GL46" s="271" t="str">
        <f t="shared" si="520"/>
        <v/>
      </c>
      <c r="GN46" s="271"/>
      <c r="GO46" s="263" t="str">
        <f t="shared" si="521"/>
        <v/>
      </c>
      <c r="GP46" s="273" t="str">
        <f>IFERROR(FX51+FW51*GO46,"")</f>
        <v/>
      </c>
      <c r="GQ46" s="264" t="str">
        <f t="shared" si="522"/>
        <v/>
      </c>
      <c r="GR46" s="264" t="str">
        <f t="shared" si="386"/>
        <v/>
      </c>
      <c r="GS46" s="264" t="str">
        <f t="shared" si="523"/>
        <v/>
      </c>
      <c r="GT46" s="264" t="str">
        <f t="shared" si="524"/>
        <v/>
      </c>
      <c r="GU46" s="273" t="str">
        <f t="shared" si="525"/>
        <v/>
      </c>
      <c r="GV46" s="273" t="str">
        <f t="shared" si="387"/>
        <v/>
      </c>
      <c r="GW46" s="273" t="str">
        <f t="shared" si="526"/>
        <v/>
      </c>
      <c r="GX46" s="271" t="str">
        <f t="shared" si="388"/>
        <v/>
      </c>
      <c r="GY46" s="271" t="str">
        <f>IFERROR(GU46*(GS46-GS48)^2,"")</f>
        <v/>
      </c>
      <c r="GZ46" s="271" t="str">
        <f t="shared" si="389"/>
        <v/>
      </c>
      <c r="HA46" s="271" t="str">
        <f t="shared" si="527"/>
        <v/>
      </c>
      <c r="HB46" s="289" t="str">
        <f t="shared" si="528"/>
        <v/>
      </c>
      <c r="HC46" s="271" t="str">
        <f t="shared" si="529"/>
        <v/>
      </c>
      <c r="HE46" s="271"/>
      <c r="HF46" s="263" t="str">
        <f t="shared" si="530"/>
        <v/>
      </c>
      <c r="HG46" s="273" t="str">
        <f>IFERROR(GO51+GN51*HF46,"")</f>
        <v/>
      </c>
      <c r="HH46" s="264" t="str">
        <f t="shared" si="531"/>
        <v/>
      </c>
      <c r="HI46" s="264" t="str">
        <f t="shared" si="390"/>
        <v/>
      </c>
      <c r="HJ46" s="264" t="str">
        <f t="shared" si="532"/>
        <v/>
      </c>
      <c r="HK46" s="264" t="str">
        <f t="shared" si="533"/>
        <v/>
      </c>
      <c r="HL46" s="273" t="str">
        <f t="shared" si="534"/>
        <v/>
      </c>
      <c r="HM46" s="273" t="str">
        <f t="shared" si="391"/>
        <v/>
      </c>
      <c r="HN46" s="273" t="str">
        <f t="shared" si="535"/>
        <v/>
      </c>
      <c r="HO46" s="271" t="str">
        <f t="shared" si="392"/>
        <v/>
      </c>
      <c r="HP46" s="271" t="str">
        <f>IFERROR(HL46*(HJ46-HJ48)^2,"")</f>
        <v/>
      </c>
      <c r="HQ46" s="271" t="str">
        <f t="shared" si="393"/>
        <v/>
      </c>
      <c r="HR46" s="271" t="str">
        <f t="shared" si="536"/>
        <v/>
      </c>
      <c r="HS46" s="289" t="str">
        <f t="shared" si="537"/>
        <v/>
      </c>
      <c r="HT46" s="271" t="str">
        <f t="shared" si="538"/>
        <v/>
      </c>
      <c r="HV46" s="271"/>
      <c r="HW46" s="263" t="str">
        <f t="shared" si="539"/>
        <v/>
      </c>
      <c r="HX46" s="273" t="str">
        <f>IFERROR(HF51+HE51*HW46,"")</f>
        <v/>
      </c>
      <c r="HY46" s="264" t="str">
        <f t="shared" si="540"/>
        <v/>
      </c>
      <c r="HZ46" s="264" t="str">
        <f t="shared" si="394"/>
        <v/>
      </c>
      <c r="IA46" s="264" t="str">
        <f t="shared" si="541"/>
        <v/>
      </c>
      <c r="IB46" s="264" t="str">
        <f t="shared" si="542"/>
        <v/>
      </c>
      <c r="IC46" s="273" t="str">
        <f t="shared" si="543"/>
        <v/>
      </c>
      <c r="ID46" s="273" t="str">
        <f t="shared" si="395"/>
        <v/>
      </c>
      <c r="IE46" s="273" t="str">
        <f t="shared" si="544"/>
        <v/>
      </c>
      <c r="IF46" s="271" t="str">
        <f t="shared" si="396"/>
        <v/>
      </c>
      <c r="IG46" s="271" t="str">
        <f>IFERROR(IC46*(IA46-IA48)^2,"")</f>
        <v/>
      </c>
      <c r="IH46" s="271" t="str">
        <f t="shared" si="397"/>
        <v/>
      </c>
      <c r="II46" s="271" t="str">
        <f t="shared" si="545"/>
        <v/>
      </c>
      <c r="IJ46" s="289" t="str">
        <f t="shared" si="546"/>
        <v/>
      </c>
      <c r="IK46" s="271" t="str">
        <f t="shared" si="547"/>
        <v/>
      </c>
      <c r="IM46" s="271"/>
      <c r="IN46" s="263" t="str">
        <f t="shared" si="548"/>
        <v/>
      </c>
      <c r="IO46" s="273" t="str">
        <f>IFERROR(HW51+HV51*IN46,"")</f>
        <v/>
      </c>
      <c r="IP46" s="264" t="str">
        <f t="shared" si="549"/>
        <v/>
      </c>
      <c r="IQ46" s="264" t="str">
        <f t="shared" si="398"/>
        <v/>
      </c>
      <c r="IR46" s="264" t="str">
        <f t="shared" si="550"/>
        <v/>
      </c>
      <c r="IS46" s="264" t="str">
        <f t="shared" si="551"/>
        <v/>
      </c>
      <c r="IT46" s="273" t="str">
        <f t="shared" si="552"/>
        <v/>
      </c>
      <c r="IU46" s="273" t="str">
        <f t="shared" si="399"/>
        <v/>
      </c>
      <c r="IV46" s="273" t="str">
        <f t="shared" si="553"/>
        <v/>
      </c>
      <c r="IW46" s="271" t="str">
        <f t="shared" si="400"/>
        <v/>
      </c>
      <c r="IX46" s="271" t="str">
        <f>IFERROR(IT46*(IR46-IR48)^2,"")</f>
        <v/>
      </c>
      <c r="IY46" s="271" t="str">
        <f t="shared" si="401"/>
        <v/>
      </c>
      <c r="IZ46" s="271" t="str">
        <f t="shared" si="554"/>
        <v/>
      </c>
      <c r="JA46" s="289" t="str">
        <f t="shared" si="555"/>
        <v/>
      </c>
      <c r="JB46" s="271" t="str">
        <f t="shared" si="556"/>
        <v/>
      </c>
      <c r="JD46" s="271"/>
      <c r="JE46" s="263" t="str">
        <f t="shared" si="557"/>
        <v/>
      </c>
      <c r="JF46" s="273" t="str">
        <f>IFERROR(IN51+IM51*JE46,"")</f>
        <v/>
      </c>
      <c r="JG46" s="264" t="str">
        <f t="shared" si="558"/>
        <v/>
      </c>
      <c r="JH46" s="264" t="str">
        <f t="shared" si="402"/>
        <v/>
      </c>
      <c r="JI46" s="264" t="str">
        <f t="shared" si="559"/>
        <v/>
      </c>
      <c r="JJ46" s="264" t="str">
        <f t="shared" si="560"/>
        <v/>
      </c>
      <c r="JK46" s="273" t="str">
        <f t="shared" si="561"/>
        <v/>
      </c>
      <c r="JL46" s="273" t="str">
        <f t="shared" si="403"/>
        <v/>
      </c>
      <c r="JM46" s="273" t="str">
        <f t="shared" si="562"/>
        <v/>
      </c>
      <c r="JN46" s="271" t="str">
        <f t="shared" si="404"/>
        <v/>
      </c>
      <c r="JO46" s="271" t="str">
        <f>IFERROR(JK46*(JI46-JI48)^2,"")</f>
        <v/>
      </c>
      <c r="JP46" s="271" t="str">
        <f t="shared" si="405"/>
        <v/>
      </c>
      <c r="JQ46" s="271" t="str">
        <f t="shared" si="563"/>
        <v/>
      </c>
      <c r="JR46" s="289" t="str">
        <f t="shared" si="564"/>
        <v/>
      </c>
      <c r="JS46" s="271" t="str">
        <f t="shared" si="565"/>
        <v/>
      </c>
      <c r="JU46" s="271"/>
      <c r="JV46" s="263" t="str">
        <f t="shared" si="566"/>
        <v/>
      </c>
      <c r="JW46" s="273" t="str">
        <f>IFERROR(JE51+JD51*JV46,"")</f>
        <v/>
      </c>
      <c r="JX46" s="264" t="str">
        <f t="shared" si="567"/>
        <v/>
      </c>
      <c r="JY46" s="264" t="str">
        <f t="shared" si="406"/>
        <v/>
      </c>
      <c r="JZ46" s="264" t="str">
        <f t="shared" si="568"/>
        <v/>
      </c>
      <c r="KA46" s="264" t="str">
        <f t="shared" si="569"/>
        <v/>
      </c>
      <c r="KB46" s="273" t="str">
        <f t="shared" si="570"/>
        <v/>
      </c>
      <c r="KC46" s="273" t="str">
        <f t="shared" si="407"/>
        <v/>
      </c>
      <c r="KD46" s="273" t="str">
        <f t="shared" si="571"/>
        <v/>
      </c>
      <c r="KE46" s="271" t="str">
        <f t="shared" si="408"/>
        <v/>
      </c>
      <c r="KF46" s="271" t="str">
        <f>IFERROR(KB46*(JZ46-JZ48)^2,"")</f>
        <v/>
      </c>
      <c r="KG46" s="271" t="str">
        <f t="shared" si="409"/>
        <v/>
      </c>
      <c r="KH46" s="271" t="str">
        <f t="shared" si="572"/>
        <v/>
      </c>
      <c r="KI46" s="289" t="str">
        <f t="shared" si="573"/>
        <v/>
      </c>
      <c r="KJ46" s="271" t="str">
        <f t="shared" si="574"/>
        <v/>
      </c>
      <c r="KL46" s="271"/>
      <c r="KM46" s="263" t="str">
        <f t="shared" si="575"/>
        <v/>
      </c>
      <c r="KN46" s="273" t="str">
        <f>IFERROR(JV51+JU51*KM46,"")</f>
        <v/>
      </c>
      <c r="KO46" s="264" t="str">
        <f t="shared" si="576"/>
        <v/>
      </c>
      <c r="KP46" s="264" t="str">
        <f t="shared" si="410"/>
        <v/>
      </c>
      <c r="KQ46" s="264" t="str">
        <f t="shared" si="577"/>
        <v/>
      </c>
      <c r="KR46" s="264" t="str">
        <f t="shared" si="578"/>
        <v/>
      </c>
      <c r="KS46" s="273" t="str">
        <f t="shared" si="579"/>
        <v/>
      </c>
      <c r="KT46" s="273" t="str">
        <f t="shared" si="411"/>
        <v/>
      </c>
      <c r="KU46" s="273" t="str">
        <f t="shared" si="580"/>
        <v/>
      </c>
      <c r="KV46" s="271" t="str">
        <f t="shared" si="412"/>
        <v/>
      </c>
      <c r="KW46" s="271" t="str">
        <f>IFERROR(KS46*(KQ46-KQ48)^2,"")</f>
        <v/>
      </c>
      <c r="KX46" s="271" t="str">
        <f t="shared" si="413"/>
        <v/>
      </c>
      <c r="KY46" s="271" t="str">
        <f t="shared" si="581"/>
        <v/>
      </c>
      <c r="KZ46" s="289" t="str">
        <f t="shared" si="582"/>
        <v/>
      </c>
      <c r="LA46" s="271" t="str">
        <f t="shared" si="583"/>
        <v/>
      </c>
      <c r="LC46" s="271"/>
      <c r="LD46" s="263" t="str">
        <f t="shared" si="584"/>
        <v/>
      </c>
      <c r="LE46" s="273" t="str">
        <f>IFERROR(KM51+KL51*LD46,"")</f>
        <v/>
      </c>
      <c r="LF46" s="264" t="str">
        <f t="shared" si="585"/>
        <v/>
      </c>
      <c r="LG46" s="264" t="str">
        <f t="shared" si="414"/>
        <v/>
      </c>
      <c r="LH46" s="264" t="str">
        <f t="shared" si="586"/>
        <v/>
      </c>
      <c r="LI46" s="264" t="str">
        <f t="shared" si="587"/>
        <v/>
      </c>
      <c r="LJ46" s="273" t="str">
        <f t="shared" si="588"/>
        <v/>
      </c>
      <c r="LK46" s="273" t="str">
        <f t="shared" si="415"/>
        <v/>
      </c>
      <c r="LL46" s="273" t="str">
        <f t="shared" si="589"/>
        <v/>
      </c>
      <c r="LM46" s="271" t="str">
        <f t="shared" si="416"/>
        <v/>
      </c>
      <c r="LN46" s="271" t="str">
        <f>IFERROR(LJ46*(LH46-LH48)^2,"")</f>
        <v/>
      </c>
      <c r="LO46" s="271" t="str">
        <f t="shared" si="417"/>
        <v/>
      </c>
      <c r="LP46" s="271" t="str">
        <f t="shared" si="590"/>
        <v/>
      </c>
      <c r="LQ46" s="289" t="str">
        <f t="shared" si="591"/>
        <v/>
      </c>
      <c r="LR46" s="271" t="str">
        <f t="shared" si="592"/>
        <v/>
      </c>
      <c r="LT46" s="271"/>
      <c r="LU46" s="475" t="str">
        <f t="shared" si="593"/>
        <v/>
      </c>
      <c r="LV46" s="474" t="str">
        <f>IFERROR(LD51+LC51*LU46,"")</f>
        <v/>
      </c>
      <c r="LW46" s="477" t="str">
        <f t="shared" si="594"/>
        <v/>
      </c>
      <c r="LX46" s="264" t="str">
        <f t="shared" si="418"/>
        <v/>
      </c>
      <c r="LY46" s="264" t="str">
        <f t="shared" si="595"/>
        <v/>
      </c>
      <c r="LZ46" s="264" t="str">
        <f t="shared" si="596"/>
        <v/>
      </c>
      <c r="MA46" s="273" t="str">
        <f t="shared" si="597"/>
        <v/>
      </c>
      <c r="MB46" s="273" t="str">
        <f t="shared" si="419"/>
        <v/>
      </c>
      <c r="MC46" s="273" t="str">
        <f t="shared" si="598"/>
        <v/>
      </c>
      <c r="MD46" s="271" t="str">
        <f t="shared" si="420"/>
        <v/>
      </c>
      <c r="ME46" s="271" t="str">
        <f>IFERROR(MA46*(LY46-LY48)^2,"")</f>
        <v/>
      </c>
      <c r="MF46" s="271" t="str">
        <f t="shared" si="421"/>
        <v/>
      </c>
      <c r="MG46" s="271" t="str">
        <f t="shared" si="599"/>
        <v/>
      </c>
      <c r="MH46" s="289" t="str">
        <f t="shared" si="600"/>
        <v/>
      </c>
      <c r="MI46" s="476" t="str">
        <f t="shared" si="601"/>
        <v/>
      </c>
    </row>
    <row r="47" spans="1:347" ht="14.1" customHeight="1" outlineLevel="1" x14ac:dyDescent="0.2">
      <c r="B47" s="19"/>
      <c r="C47" s="8"/>
      <c r="D47" s="8"/>
      <c r="E47" s="18"/>
      <c r="F47" s="17"/>
      <c r="G47" s="9"/>
      <c r="I47" s="130" t="s">
        <v>20</v>
      </c>
      <c r="J47" s="132" t="str">
        <f>IFERROR(_xlfn.NORM.S.INV(G48),"")</f>
        <v/>
      </c>
      <c r="K47" s="132"/>
      <c r="L47" s="101"/>
      <c r="M47" s="101"/>
      <c r="N47" s="101"/>
      <c r="O47" s="101"/>
      <c r="P47" s="133">
        <f>SUM(P37:P46)</f>
        <v>115.64838777093343</v>
      </c>
      <c r="Q47" s="133">
        <f t="shared" ref="Q47:R47" si="602">SUM(Q37:Q46)</f>
        <v>135.85355658569011</v>
      </c>
      <c r="R47" s="133">
        <f t="shared" si="602"/>
        <v>54.406286119267449</v>
      </c>
      <c r="S47" s="132">
        <f>SUM(S37:S46)</f>
        <v>12.851866501872887</v>
      </c>
      <c r="T47" s="132">
        <f>SUM(T37:T46)</f>
        <v>101.30146210928845</v>
      </c>
      <c r="U47" s="132">
        <f>SUM(U37:U46)</f>
        <v>33.864501669024641</v>
      </c>
      <c r="V47" s="134">
        <f>SUM(V37:V46)</f>
        <v>12.140863885286656</v>
      </c>
      <c r="W47" s="141"/>
      <c r="X47" s="132"/>
      <c r="Y47" s="20"/>
      <c r="Z47" s="342" t="s">
        <v>20</v>
      </c>
      <c r="AA47" s="344">
        <f>IFERROR(_xlfn.NORM.S.INV(N48),"")</f>
        <v>-7.4149549069747092E-2</v>
      </c>
      <c r="AB47" s="344"/>
      <c r="AC47" s="325"/>
      <c r="AD47" s="325"/>
      <c r="AE47" s="325"/>
      <c r="AF47" s="325"/>
      <c r="AG47" s="345">
        <f>SUM(AG37:AG46)</f>
        <v>115.97193709712256</v>
      </c>
      <c r="AH47" s="345">
        <f t="shared" ref="AH47:AI47" si="603">SUM(AH37:AH46)</f>
        <v>136.71446613272354</v>
      </c>
      <c r="AI47" s="345">
        <f t="shared" si="603"/>
        <v>55.880397507919596</v>
      </c>
      <c r="AJ47" s="344">
        <f>SUM(AJ37:AJ46)</f>
        <v>12.82980482636771</v>
      </c>
      <c r="AK47" s="344">
        <f>SUM(AK37:AK46)</f>
        <v>100.96640098581241</v>
      </c>
      <c r="AL47" s="344">
        <f>SUM(AL37:AL46)</f>
        <v>33.778781372674217</v>
      </c>
      <c r="AM47" s="346">
        <f>SUM(AM37:AM46)</f>
        <v>12.032470050861495</v>
      </c>
      <c r="AN47" s="353"/>
      <c r="AO47" s="344"/>
      <c r="AP47" s="20"/>
      <c r="AQ47" s="342" t="s">
        <v>20</v>
      </c>
      <c r="AR47" s="344">
        <f>IFERROR(_xlfn.NORM.S.INV(AE48),"")</f>
        <v>-4.5525730188738713E-2</v>
      </c>
      <c r="AS47" s="344"/>
      <c r="AT47" s="325"/>
      <c r="AU47" s="325"/>
      <c r="AV47" s="325"/>
      <c r="AW47" s="325"/>
      <c r="AX47" s="345">
        <f>SUM(AX37:AX46)</f>
        <v>116.00794241930485</v>
      </c>
      <c r="AY47" s="345">
        <f t="shared" ref="AY47:AZ47" si="604">SUM(AY37:AY46)</f>
        <v>136.75450982494704</v>
      </c>
      <c r="AZ47" s="345">
        <f t="shared" si="604"/>
        <v>55.887730721871684</v>
      </c>
      <c r="BA47" s="344">
        <f>SUM(BA37:BA46)</f>
        <v>12.838174546435088</v>
      </c>
      <c r="BB47" s="344">
        <f>SUM(BB37:BB46)</f>
        <v>101.02169729584647</v>
      </c>
      <c r="BC47" s="344">
        <f>SUM(BC37:BC46)</f>
        <v>33.801539833816406</v>
      </c>
      <c r="BD47" s="346">
        <f>SUM(BD37:BD46)</f>
        <v>12.025860000332269</v>
      </c>
      <c r="BE47" s="353"/>
      <c r="BF47" s="344"/>
      <c r="BH47" s="342" t="s">
        <v>20</v>
      </c>
      <c r="BI47" s="344">
        <f>IFERROR(_xlfn.NORM.S.INV(AV48),"")</f>
        <v>-4.5742369579122602E-2</v>
      </c>
      <c r="BJ47" s="344"/>
      <c r="BK47" s="325"/>
      <c r="BL47" s="325"/>
      <c r="BM47" s="325"/>
      <c r="BN47" s="325"/>
      <c r="BO47" s="345">
        <f>SUM(BO37:BO46)</f>
        <v>116.00787499536848</v>
      </c>
      <c r="BP47" s="345">
        <f t="shared" ref="BP47:BQ47" si="605">SUM(BP37:BP46)</f>
        <v>136.75501087109947</v>
      </c>
      <c r="BQ47" s="345">
        <f t="shared" si="605"/>
        <v>55.889336331717971</v>
      </c>
      <c r="BR47" s="344">
        <f>SUM(BR37:BR46)</f>
        <v>12.838048029590393</v>
      </c>
      <c r="BS47" s="344">
        <f>SUM(BS37:BS46)</f>
        <v>101.02061436591492</v>
      </c>
      <c r="BT47" s="344">
        <f>SUM(BT37:BT46)</f>
        <v>33.801157903790838</v>
      </c>
      <c r="BU47" s="346">
        <f>SUM(BU37:BU46)</f>
        <v>12.025911043423889</v>
      </c>
      <c r="BV47" s="353"/>
      <c r="BW47" s="344"/>
      <c r="BY47" s="342" t="s">
        <v>20</v>
      </c>
      <c r="BZ47" s="344">
        <f>IFERROR(_xlfn.NORM.S.INV(BM48),"")</f>
        <v>-4.5706937657028303E-2</v>
      </c>
      <c r="CA47" s="344"/>
      <c r="CB47" s="325"/>
      <c r="CC47" s="325"/>
      <c r="CD47" s="325"/>
      <c r="CE47" s="325"/>
      <c r="CF47" s="345">
        <f>SUM(CF37:CF46)</f>
        <v>116.00793381519756</v>
      </c>
      <c r="CG47" s="345">
        <f t="shared" ref="CG47:CH47" si="606">SUM(CG37:CG46)</f>
        <v>136.75507311659302</v>
      </c>
      <c r="CH47" s="345">
        <f t="shared" si="606"/>
        <v>55.889339415075668</v>
      </c>
      <c r="CI47" s="344">
        <f>SUM(CI37:CI46)</f>
        <v>12.838062318025145</v>
      </c>
      <c r="CJ47" s="344">
        <f>SUM(CJ37:CJ46)</f>
        <v>101.02071005507449</v>
      </c>
      <c r="CK47" s="344">
        <f>SUM(CK37:CK46)</f>
        <v>33.801196945369036</v>
      </c>
      <c r="CL47" s="346">
        <f>SUM(CL37:CL46)</f>
        <v>12.025900196933039</v>
      </c>
      <c r="CM47" s="353"/>
      <c r="CN47" s="344"/>
      <c r="CP47" s="342" t="s">
        <v>20</v>
      </c>
      <c r="CQ47" s="344">
        <f>IFERROR(_xlfn.NORM.S.INV(CD48),"")</f>
        <v>-4.5707483908571871E-2</v>
      </c>
      <c r="CR47" s="344"/>
      <c r="CS47" s="325"/>
      <c r="CT47" s="325"/>
      <c r="CU47" s="325"/>
      <c r="CV47" s="325"/>
      <c r="CW47" s="345">
        <f>SUM(CW37:CW46)</f>
        <v>116.00793341444999</v>
      </c>
      <c r="CX47" s="345">
        <f t="shared" ref="CX47:CY47" si="607">SUM(CX37:CX46)</f>
        <v>136.75507362802614</v>
      </c>
      <c r="CY47" s="345">
        <f t="shared" si="607"/>
        <v>55.889342024064419</v>
      </c>
      <c r="CZ47" s="344">
        <f>SUM(CZ37:CZ46)</f>
        <v>12.838062040672328</v>
      </c>
      <c r="DA47" s="344">
        <f>SUM(DA37:DA46)</f>
        <v>101.02070781242053</v>
      </c>
      <c r="DB47" s="344">
        <f>SUM(DB37:DB46)</f>
        <v>33.801196128281774</v>
      </c>
      <c r="DC47" s="346">
        <f>SUM(DC37:DC46)</f>
        <v>12.025900334240051</v>
      </c>
      <c r="DD47" s="353"/>
      <c r="DE47" s="344"/>
      <c r="DG47" s="342" t="s">
        <v>20</v>
      </c>
      <c r="DH47" s="344">
        <f>IFERROR(_xlfn.NORM.S.INV(CU48),"")</f>
        <v>-4.5707423300152532E-2</v>
      </c>
      <c r="DI47" s="344"/>
      <c r="DJ47" s="325"/>
      <c r="DK47" s="325"/>
      <c r="DL47" s="325"/>
      <c r="DM47" s="325"/>
      <c r="DN47" s="345">
        <f>SUM(DN37:DN46)</f>
        <v>116.00793351260779</v>
      </c>
      <c r="DO47" s="345">
        <f t="shared" ref="DO47:DP47" si="608">SUM(DO37:DO46)</f>
        <v>136.75507372728796</v>
      </c>
      <c r="DP47" s="345">
        <f t="shared" si="608"/>
        <v>55.889342016242438</v>
      </c>
      <c r="DQ47" s="344">
        <f>SUM(DQ37:DQ46)</f>
        <v>12.838062065404234</v>
      </c>
      <c r="DR47" s="344">
        <f>SUM(DR37:DR46)</f>
        <v>101.02070797994837</v>
      </c>
      <c r="DS47" s="344">
        <f>SUM(DS37:DS46)</f>
        <v>33.801196196151047</v>
      </c>
      <c r="DT47" s="346">
        <f>SUM(DT37:DT46)</f>
        <v>12.025900315827499</v>
      </c>
      <c r="DU47" s="353"/>
      <c r="DV47" s="344"/>
      <c r="DX47" s="342" t="s">
        <v>20</v>
      </c>
      <c r="DY47" s="344">
        <f>IFERROR(_xlfn.NORM.S.INV(DL48),"")</f>
        <v>-4.5707424492215383E-2</v>
      </c>
      <c r="DZ47" s="344"/>
      <c r="EA47" s="325"/>
      <c r="EB47" s="325"/>
      <c r="EC47" s="325"/>
      <c r="ED47" s="325"/>
      <c r="EE47" s="345">
        <f>SUM(EE37:EE46)</f>
        <v>116.00793351146868</v>
      </c>
      <c r="EF47" s="345">
        <f t="shared" ref="EF47:EG47" si="609">SUM(EF37:EF46)</f>
        <v>136.75507372763508</v>
      </c>
      <c r="EG47" s="345">
        <f t="shared" si="609"/>
        <v>55.889342020547382</v>
      </c>
      <c r="EH47" s="344">
        <f>SUM(EH37:EH46)</f>
        <v>12.838062064828796</v>
      </c>
      <c r="EI47" s="344">
        <f>SUM(EI37:EI46)</f>
        <v>101.02070797545544</v>
      </c>
      <c r="EJ47" s="344">
        <f>SUM(EJ37:EJ46)</f>
        <v>33.801196194480411</v>
      </c>
      <c r="EK47" s="346">
        <f>SUM(EK37:EK46)</f>
        <v>12.02590031614278</v>
      </c>
      <c r="EL47" s="353"/>
      <c r="EM47" s="344"/>
      <c r="EO47" s="342" t="s">
        <v>20</v>
      </c>
      <c r="EP47" s="344">
        <f>IFERROR(_xlfn.NORM.S.INV(EC48),"")</f>
        <v>-4.5707424387229204E-2</v>
      </c>
      <c r="EQ47" s="344"/>
      <c r="ER47" s="325"/>
      <c r="ES47" s="325"/>
      <c r="ET47" s="325"/>
      <c r="EU47" s="325"/>
      <c r="EV47" s="345">
        <f>SUM(EV37:EV46)</f>
        <v>116.00793351163479</v>
      </c>
      <c r="EW47" s="345">
        <f t="shared" ref="EW47:EX47" si="610">SUM(EW37:EW46)</f>
        <v>136.75507372779566</v>
      </c>
      <c r="EX47" s="345">
        <f t="shared" si="610"/>
        <v>55.889342020513382</v>
      </c>
      <c r="EY47" s="344">
        <f>SUM(EY37:EY46)</f>
        <v>12.838062064872075</v>
      </c>
      <c r="EZ47" s="344">
        <f>SUM(EZ37:EZ46)</f>
        <v>101.02070797575146</v>
      </c>
      <c r="FA47" s="344">
        <f>SUM(FA37:FA46)</f>
        <v>33.801196194599612</v>
      </c>
      <c r="FB47" s="346">
        <f>SUM(FB37:FB46)</f>
        <v>12.025900316111125</v>
      </c>
      <c r="FC47" s="353"/>
      <c r="FD47" s="344"/>
      <c r="FF47" s="342" t="s">
        <v>20</v>
      </c>
      <c r="FG47" s="344">
        <f>IFERROR(_xlfn.NORM.S.INV(ET48),"")</f>
        <v>-4.5707424389695633E-2</v>
      </c>
      <c r="FH47" s="344"/>
      <c r="FI47" s="325"/>
      <c r="FJ47" s="325"/>
      <c r="FK47" s="325"/>
      <c r="FL47" s="325"/>
      <c r="FM47" s="345">
        <f>SUM(FM37:FM46)</f>
        <v>116.00793351163215</v>
      </c>
      <c r="FN47" s="345">
        <f t="shared" ref="FN47:FO47" si="611">SUM(FN37:FN46)</f>
        <v>136.75507372779546</v>
      </c>
      <c r="FO47" s="345">
        <f t="shared" si="611"/>
        <v>55.889342020520608</v>
      </c>
      <c r="FP47" s="344">
        <f>SUM(FP37:FP46)</f>
        <v>12.838062064870922</v>
      </c>
      <c r="FQ47" s="344">
        <f>SUM(FQ37:FQ46)</f>
        <v>101.02070797574279</v>
      </c>
      <c r="FR47" s="344">
        <f>SUM(FR37:FR46)</f>
        <v>33.801196194596322</v>
      </c>
      <c r="FS47" s="346">
        <f>SUM(FS37:FS46)</f>
        <v>12.025900316111802</v>
      </c>
      <c r="FT47" s="353"/>
      <c r="FU47" s="344"/>
      <c r="FW47" s="342" t="s">
        <v>20</v>
      </c>
      <c r="FX47" s="344">
        <f>IFERROR(_xlfn.NORM.S.INV(FK48),"")</f>
        <v>-4.5707424389511767E-2</v>
      </c>
      <c r="FY47" s="344"/>
      <c r="FZ47" s="325"/>
      <c r="GA47" s="325"/>
      <c r="GB47" s="325"/>
      <c r="GC47" s="325"/>
      <c r="GD47" s="345">
        <f>SUM(GD37:GD46)</f>
        <v>116.0079335116323</v>
      </c>
      <c r="GE47" s="345">
        <f t="shared" ref="GE47:GF47" si="612">SUM(GE37:GE46)</f>
        <v>136.75507372779555</v>
      </c>
      <c r="GF47" s="345">
        <f t="shared" si="612"/>
        <v>55.889342020520388</v>
      </c>
      <c r="GG47" s="344">
        <f>SUM(GG37:GG46)</f>
        <v>12.838062064870979</v>
      </c>
      <c r="GH47" s="344">
        <f>SUM(GH37:GH46)</f>
        <v>101.02070797574318</v>
      </c>
      <c r="GI47" s="344">
        <f>SUM(GI37:GI46)</f>
        <v>33.801196194596479</v>
      </c>
      <c r="GJ47" s="346">
        <f>SUM(GJ37:GJ46)</f>
        <v>12.025900316111755</v>
      </c>
      <c r="GK47" s="353"/>
      <c r="GL47" s="344"/>
      <c r="GN47" s="342" t="s">
        <v>20</v>
      </c>
      <c r="GO47" s="344">
        <f>IFERROR(_xlfn.NORM.S.INV(GB48),"")</f>
        <v>-4.5707424389518178E-2</v>
      </c>
      <c r="GP47" s="344"/>
      <c r="GQ47" s="325"/>
      <c r="GR47" s="325"/>
      <c r="GS47" s="325"/>
      <c r="GT47" s="325"/>
      <c r="GU47" s="345">
        <f>SUM(GU37:GU46)</f>
        <v>116.0079335116323</v>
      </c>
      <c r="GV47" s="345">
        <f t="shared" ref="GV47:GW47" si="613">SUM(GV37:GV46)</f>
        <v>136.75507372779555</v>
      </c>
      <c r="GW47" s="345">
        <f t="shared" si="613"/>
        <v>55.889342020520402</v>
      </c>
      <c r="GX47" s="344">
        <f>SUM(GX37:GX46)</f>
        <v>12.838062064870977</v>
      </c>
      <c r="GY47" s="344">
        <f>SUM(GY37:GY46)</f>
        <v>101.02070797574321</v>
      </c>
      <c r="GZ47" s="344">
        <f>SUM(GZ37:GZ46)</f>
        <v>33.801196194596471</v>
      </c>
      <c r="HA47" s="346">
        <f>SUM(HA37:HA46)</f>
        <v>12.025900316111752</v>
      </c>
      <c r="HB47" s="353"/>
      <c r="HC47" s="344"/>
      <c r="HE47" s="342" t="s">
        <v>20</v>
      </c>
      <c r="HF47" s="344">
        <f>IFERROR(_xlfn.NORM.S.INV(GS48),"")</f>
        <v>-4.5707424389517901E-2</v>
      </c>
      <c r="HG47" s="344"/>
      <c r="HH47" s="325"/>
      <c r="HI47" s="325"/>
      <c r="HJ47" s="325"/>
      <c r="HK47" s="325"/>
      <c r="HL47" s="345">
        <f>SUM(HL37:HL46)</f>
        <v>116.0079335116323</v>
      </c>
      <c r="HM47" s="345">
        <f t="shared" ref="HM47:HN47" si="614">SUM(HM37:HM46)</f>
        <v>136.75507372779555</v>
      </c>
      <c r="HN47" s="345">
        <f t="shared" si="614"/>
        <v>55.889342020520388</v>
      </c>
      <c r="HO47" s="344">
        <f>SUM(HO37:HO46)</f>
        <v>12.838062064870979</v>
      </c>
      <c r="HP47" s="344">
        <f>SUM(HP37:HP46)</f>
        <v>101.02070797574318</v>
      </c>
      <c r="HQ47" s="344">
        <f>SUM(HQ37:HQ46)</f>
        <v>33.801196194596479</v>
      </c>
      <c r="HR47" s="346">
        <f>SUM(HR37:HR46)</f>
        <v>12.025900316111755</v>
      </c>
      <c r="HS47" s="353"/>
      <c r="HT47" s="344"/>
      <c r="HV47" s="342" t="s">
        <v>20</v>
      </c>
      <c r="HW47" s="344">
        <f>IFERROR(_xlfn.NORM.S.INV(HJ48),"")</f>
        <v>-4.5707424389518178E-2</v>
      </c>
      <c r="HX47" s="344"/>
      <c r="HY47" s="325"/>
      <c r="HZ47" s="325"/>
      <c r="IA47" s="325"/>
      <c r="IB47" s="325"/>
      <c r="IC47" s="345">
        <f>SUM(IC37:IC46)</f>
        <v>116.0079335116323</v>
      </c>
      <c r="ID47" s="345">
        <f t="shared" ref="ID47:IE47" si="615">SUM(ID37:ID46)</f>
        <v>136.75507372779555</v>
      </c>
      <c r="IE47" s="345">
        <f t="shared" si="615"/>
        <v>55.889342020520402</v>
      </c>
      <c r="IF47" s="344">
        <f>SUM(IF37:IF46)</f>
        <v>12.838062064870977</v>
      </c>
      <c r="IG47" s="344">
        <f>SUM(IG37:IG46)</f>
        <v>101.02070797574321</v>
      </c>
      <c r="IH47" s="344">
        <f>SUM(IH37:IH46)</f>
        <v>33.801196194596471</v>
      </c>
      <c r="II47" s="346">
        <f>SUM(II37:II46)</f>
        <v>12.025900316111752</v>
      </c>
      <c r="IJ47" s="353"/>
      <c r="IK47" s="344"/>
      <c r="IM47" s="342" t="s">
        <v>20</v>
      </c>
      <c r="IN47" s="344">
        <f>IFERROR(_xlfn.NORM.S.INV(IA48),"")</f>
        <v>-4.5707424389517901E-2</v>
      </c>
      <c r="IO47" s="344"/>
      <c r="IP47" s="325"/>
      <c r="IQ47" s="325"/>
      <c r="IR47" s="325"/>
      <c r="IS47" s="325"/>
      <c r="IT47" s="345">
        <f>SUM(IT37:IT46)</f>
        <v>116.0079335116323</v>
      </c>
      <c r="IU47" s="345">
        <f t="shared" ref="IU47:IV47" si="616">SUM(IU37:IU46)</f>
        <v>136.75507372779555</v>
      </c>
      <c r="IV47" s="345">
        <f t="shared" si="616"/>
        <v>55.889342020520388</v>
      </c>
      <c r="IW47" s="344">
        <f>SUM(IW37:IW46)</f>
        <v>12.838062064870979</v>
      </c>
      <c r="IX47" s="344">
        <f>SUM(IX37:IX46)</f>
        <v>101.02070797574318</v>
      </c>
      <c r="IY47" s="344">
        <f>SUM(IY37:IY46)</f>
        <v>33.801196194596479</v>
      </c>
      <c r="IZ47" s="346">
        <f>SUM(IZ37:IZ46)</f>
        <v>12.025900316111755</v>
      </c>
      <c r="JA47" s="353"/>
      <c r="JB47" s="344"/>
      <c r="JD47" s="342" t="s">
        <v>20</v>
      </c>
      <c r="JE47" s="344">
        <f>IFERROR(_xlfn.NORM.S.INV(IR48),"")</f>
        <v>-4.5707424389518178E-2</v>
      </c>
      <c r="JF47" s="344"/>
      <c r="JG47" s="325"/>
      <c r="JH47" s="325"/>
      <c r="JI47" s="325"/>
      <c r="JJ47" s="325"/>
      <c r="JK47" s="345">
        <f>SUM(JK37:JK46)</f>
        <v>116.0079335116323</v>
      </c>
      <c r="JL47" s="345">
        <f t="shared" ref="JL47:JM47" si="617">SUM(JL37:JL46)</f>
        <v>136.75507372779555</v>
      </c>
      <c r="JM47" s="345">
        <f t="shared" si="617"/>
        <v>55.889342020520402</v>
      </c>
      <c r="JN47" s="344">
        <f>SUM(JN37:JN46)</f>
        <v>12.838062064870977</v>
      </c>
      <c r="JO47" s="344">
        <f>SUM(JO37:JO46)</f>
        <v>101.02070797574321</v>
      </c>
      <c r="JP47" s="344">
        <f>SUM(JP37:JP46)</f>
        <v>33.801196194596471</v>
      </c>
      <c r="JQ47" s="346">
        <f>SUM(JQ37:JQ46)</f>
        <v>12.025900316111752</v>
      </c>
      <c r="JR47" s="353"/>
      <c r="JS47" s="344"/>
      <c r="JU47" s="342" t="s">
        <v>20</v>
      </c>
      <c r="JV47" s="344">
        <f>IFERROR(_xlfn.NORM.S.INV(JI48),"")</f>
        <v>-4.5707424389517901E-2</v>
      </c>
      <c r="JW47" s="344"/>
      <c r="JX47" s="325"/>
      <c r="JY47" s="325"/>
      <c r="JZ47" s="325"/>
      <c r="KA47" s="325"/>
      <c r="KB47" s="345">
        <f>SUM(KB37:KB46)</f>
        <v>116.0079335116323</v>
      </c>
      <c r="KC47" s="345">
        <f t="shared" ref="KC47:KD47" si="618">SUM(KC37:KC46)</f>
        <v>136.75507372779555</v>
      </c>
      <c r="KD47" s="345">
        <f t="shared" si="618"/>
        <v>55.889342020520388</v>
      </c>
      <c r="KE47" s="344">
        <f>SUM(KE37:KE46)</f>
        <v>12.838062064870979</v>
      </c>
      <c r="KF47" s="344">
        <f>SUM(KF37:KF46)</f>
        <v>101.02070797574318</v>
      </c>
      <c r="KG47" s="344">
        <f>SUM(KG37:KG46)</f>
        <v>33.801196194596479</v>
      </c>
      <c r="KH47" s="346">
        <f>SUM(KH37:KH46)</f>
        <v>12.025900316111755</v>
      </c>
      <c r="KI47" s="353"/>
      <c r="KJ47" s="344"/>
      <c r="KL47" s="342" t="s">
        <v>20</v>
      </c>
      <c r="KM47" s="344">
        <f>IFERROR(_xlfn.NORM.S.INV(JZ48),"")</f>
        <v>-4.5707424389518178E-2</v>
      </c>
      <c r="KN47" s="344"/>
      <c r="KO47" s="325"/>
      <c r="KP47" s="325"/>
      <c r="KQ47" s="325"/>
      <c r="KR47" s="325"/>
      <c r="KS47" s="345">
        <f>SUM(KS37:KS46)</f>
        <v>116.0079335116323</v>
      </c>
      <c r="KT47" s="345">
        <f t="shared" ref="KT47:KU47" si="619">SUM(KT37:KT46)</f>
        <v>136.75507372779555</v>
      </c>
      <c r="KU47" s="345">
        <f t="shared" si="619"/>
        <v>55.889342020520402</v>
      </c>
      <c r="KV47" s="344">
        <f>SUM(KV37:KV46)</f>
        <v>12.838062064870977</v>
      </c>
      <c r="KW47" s="344">
        <f>SUM(KW37:KW46)</f>
        <v>101.02070797574321</v>
      </c>
      <c r="KX47" s="344">
        <f>SUM(KX37:KX46)</f>
        <v>33.801196194596471</v>
      </c>
      <c r="KY47" s="346">
        <f>SUM(KY37:KY46)</f>
        <v>12.025900316111752</v>
      </c>
      <c r="KZ47" s="353"/>
      <c r="LA47" s="344"/>
      <c r="LC47" s="342" t="s">
        <v>20</v>
      </c>
      <c r="LD47" s="344">
        <f>IFERROR(_xlfn.NORM.S.INV(KQ48),"")</f>
        <v>-4.5707424389517901E-2</v>
      </c>
      <c r="LE47" s="344"/>
      <c r="LF47" s="325"/>
      <c r="LG47" s="325"/>
      <c r="LH47" s="325"/>
      <c r="LI47" s="325"/>
      <c r="LJ47" s="345">
        <f>SUM(LJ37:LJ46)</f>
        <v>116.0079335116323</v>
      </c>
      <c r="LK47" s="345">
        <f t="shared" ref="LK47:LL47" si="620">SUM(LK37:LK46)</f>
        <v>136.75507372779555</v>
      </c>
      <c r="LL47" s="345">
        <f t="shared" si="620"/>
        <v>55.889342020520388</v>
      </c>
      <c r="LM47" s="344">
        <f>SUM(LM37:LM46)</f>
        <v>12.838062064870979</v>
      </c>
      <c r="LN47" s="344">
        <f>SUM(LN37:LN46)</f>
        <v>101.02070797574318</v>
      </c>
      <c r="LO47" s="344">
        <f>SUM(LO37:LO46)</f>
        <v>33.801196194596479</v>
      </c>
      <c r="LP47" s="346">
        <f>SUM(LP37:LP46)</f>
        <v>12.025900316111755</v>
      </c>
      <c r="LQ47" s="353"/>
      <c r="LR47" s="344"/>
      <c r="LT47" s="342" t="s">
        <v>20</v>
      </c>
      <c r="LU47" s="344">
        <f>IFERROR(_xlfn.NORM.S.INV(LH48),"")</f>
        <v>-4.5707424389518178E-2</v>
      </c>
      <c r="LV47" s="344"/>
      <c r="LW47" s="325"/>
      <c r="LX47" s="325"/>
      <c r="LY47" s="325"/>
      <c r="LZ47" s="325"/>
      <c r="MA47" s="345">
        <f>SUM(MA37:MA46)</f>
        <v>116.0079335116323</v>
      </c>
      <c r="MB47" s="345">
        <f t="shared" ref="MB47:MC47" si="621">SUM(MB37:MB46)</f>
        <v>136.75507372779555</v>
      </c>
      <c r="MC47" s="345">
        <f t="shared" si="621"/>
        <v>55.889342020520402</v>
      </c>
      <c r="MD47" s="344">
        <f>SUM(MD37:MD46)</f>
        <v>12.838062064870977</v>
      </c>
      <c r="ME47" s="344">
        <f>SUM(ME37:ME46)</f>
        <v>101.02070797574321</v>
      </c>
      <c r="MF47" s="344">
        <f>SUM(MF37:MF46)</f>
        <v>33.801196194596471</v>
      </c>
      <c r="MG47" s="346">
        <f>SUM(MG37:MG46)</f>
        <v>12.025900316111752</v>
      </c>
      <c r="MH47" s="353"/>
      <c r="MI47" s="344"/>
    </row>
    <row r="48" spans="1:347" ht="14.1" customHeight="1" outlineLevel="1" x14ac:dyDescent="0.2">
      <c r="B48" s="19"/>
      <c r="C48" s="8"/>
      <c r="D48" s="8"/>
      <c r="E48" s="18"/>
      <c r="F48" s="17"/>
      <c r="G48" s="59"/>
      <c r="H48" s="59"/>
      <c r="I48" s="135" t="s">
        <v>19</v>
      </c>
      <c r="J48" s="136">
        <f>Q47/P47</f>
        <v>1.1747120664991664</v>
      </c>
      <c r="K48" s="137"/>
      <c r="L48" s="138"/>
      <c r="M48" s="135"/>
      <c r="N48" s="137">
        <f>R47/P47</f>
        <v>0.47044569464323904</v>
      </c>
      <c r="O48" s="135"/>
      <c r="P48" s="139"/>
      <c r="Q48" s="135"/>
      <c r="R48" s="135"/>
      <c r="S48" s="137"/>
      <c r="T48" s="142"/>
      <c r="U48" s="142"/>
      <c r="V48" s="142"/>
      <c r="W48" s="142"/>
      <c r="X48" s="142"/>
      <c r="Y48" s="34"/>
      <c r="Z48" s="347" t="s">
        <v>19</v>
      </c>
      <c r="AA48" s="348">
        <f>AH47/AG47</f>
        <v>1.1788581751310216</v>
      </c>
      <c r="AB48" s="349"/>
      <c r="AC48" s="350"/>
      <c r="AD48" s="347"/>
      <c r="AE48" s="349">
        <f>AI47/AG47</f>
        <v>0.48184413321579389</v>
      </c>
      <c r="AF48" s="347"/>
      <c r="AG48" s="351"/>
      <c r="AH48" s="347"/>
      <c r="AI48" s="347"/>
      <c r="AJ48" s="349"/>
      <c r="AK48" s="354"/>
      <c r="AL48" s="354"/>
      <c r="AM48" s="354"/>
      <c r="AN48" s="354"/>
      <c r="AO48" s="354"/>
      <c r="AP48" s="34"/>
      <c r="AQ48" s="347" t="s">
        <v>19</v>
      </c>
      <c r="AR48" s="348">
        <f>AY47/AX47</f>
        <v>1.1788374741675425</v>
      </c>
      <c r="AS48" s="349"/>
      <c r="AT48" s="350"/>
      <c r="AU48" s="347"/>
      <c r="AV48" s="349">
        <f>AZ47/AX47</f>
        <v>0.4817577965469666</v>
      </c>
      <c r="AW48" s="347"/>
      <c r="AX48" s="351"/>
      <c r="AY48" s="347"/>
      <c r="AZ48" s="347"/>
      <c r="BA48" s="349"/>
      <c r="BB48" s="354"/>
      <c r="BC48" s="354"/>
      <c r="BD48" s="354"/>
      <c r="BE48" s="354"/>
      <c r="BF48" s="354"/>
      <c r="BH48" s="347" t="s">
        <v>19</v>
      </c>
      <c r="BI48" s="348">
        <f>BP47/BO47</f>
        <v>1.1788424783796729</v>
      </c>
      <c r="BJ48" s="349"/>
      <c r="BK48" s="350"/>
      <c r="BL48" s="347"/>
      <c r="BM48" s="349">
        <f>BQ47/BO47</f>
        <v>0.48177191706984812</v>
      </c>
      <c r="BN48" s="347"/>
      <c r="BO48" s="351"/>
      <c r="BP48" s="347"/>
      <c r="BQ48" s="347"/>
      <c r="BR48" s="349"/>
      <c r="BS48" s="354"/>
      <c r="BT48" s="354"/>
      <c r="BU48" s="354"/>
      <c r="BV48" s="354"/>
      <c r="BW48" s="354"/>
      <c r="BY48" s="347" t="s">
        <v>19</v>
      </c>
      <c r="BZ48" s="348">
        <f>CG47/CF47</f>
        <v>1.1788424172302385</v>
      </c>
      <c r="CA48" s="349"/>
      <c r="CB48" s="350"/>
      <c r="CC48" s="347"/>
      <c r="CD48" s="349">
        <f>CH47/CF47</f>
        <v>0.48177169937452946</v>
      </c>
      <c r="CE48" s="347"/>
      <c r="CF48" s="351"/>
      <c r="CG48" s="347"/>
      <c r="CH48" s="347"/>
      <c r="CI48" s="349"/>
      <c r="CJ48" s="354"/>
      <c r="CK48" s="354"/>
      <c r="CL48" s="354"/>
      <c r="CM48" s="354"/>
      <c r="CN48" s="354"/>
      <c r="CP48" s="347" t="s">
        <v>19</v>
      </c>
      <c r="CQ48" s="348">
        <f>CX47/CW47</f>
        <v>1.1788424257111356</v>
      </c>
      <c r="CR48" s="349"/>
      <c r="CS48" s="350"/>
      <c r="CT48" s="347"/>
      <c r="CU48" s="349">
        <f>CY47/CW47</f>
        <v>0.48177172352854636</v>
      </c>
      <c r="CV48" s="347"/>
      <c r="CW48" s="351"/>
      <c r="CX48" s="347"/>
      <c r="CY48" s="347"/>
      <c r="CZ48" s="349"/>
      <c r="DA48" s="354"/>
      <c r="DB48" s="354"/>
      <c r="DC48" s="354"/>
      <c r="DD48" s="354"/>
      <c r="DE48" s="354"/>
      <c r="DG48" s="347" t="s">
        <v>19</v>
      </c>
      <c r="DH48" s="348">
        <f>DO47/DN47</f>
        <v>1.1788424255693286</v>
      </c>
      <c r="DI48" s="349"/>
      <c r="DJ48" s="350"/>
      <c r="DK48" s="347"/>
      <c r="DL48" s="349">
        <f>DP47/DN47</f>
        <v>0.4817717230534786</v>
      </c>
      <c r="DM48" s="347"/>
      <c r="DN48" s="351"/>
      <c r="DO48" s="347"/>
      <c r="DP48" s="347"/>
      <c r="DQ48" s="349"/>
      <c r="DR48" s="354"/>
      <c r="DS48" s="354"/>
      <c r="DT48" s="354"/>
      <c r="DU48" s="354"/>
      <c r="DV48" s="354"/>
      <c r="DX48" s="347" t="s">
        <v>19</v>
      </c>
      <c r="DY48" s="348">
        <f>EF47/EE47</f>
        <v>1.1788424255838961</v>
      </c>
      <c r="DZ48" s="349"/>
      <c r="EA48" s="350"/>
      <c r="EB48" s="347"/>
      <c r="EC48" s="349">
        <f>EG47/EE47</f>
        <v>0.48177172309531829</v>
      </c>
      <c r="ED48" s="347"/>
      <c r="EE48" s="351"/>
      <c r="EF48" s="347"/>
      <c r="EG48" s="347"/>
      <c r="EH48" s="349"/>
      <c r="EI48" s="354"/>
      <c r="EJ48" s="354"/>
      <c r="EK48" s="354"/>
      <c r="EL48" s="354"/>
      <c r="EM48" s="354"/>
      <c r="EO48" s="347" t="s">
        <v>19</v>
      </c>
      <c r="EP48" s="348">
        <f>EW47/EV47</f>
        <v>1.1788424255835923</v>
      </c>
      <c r="EQ48" s="349"/>
      <c r="ER48" s="350"/>
      <c r="ES48" s="347"/>
      <c r="ET48" s="349">
        <f>EX47/EV47</f>
        <v>0.48177172309433536</v>
      </c>
      <c r="EU48" s="347"/>
      <c r="EV48" s="351"/>
      <c r="EW48" s="347"/>
      <c r="EX48" s="347"/>
      <c r="EY48" s="349"/>
      <c r="EZ48" s="354"/>
      <c r="FA48" s="354"/>
      <c r="FB48" s="354"/>
      <c r="FC48" s="354"/>
      <c r="FD48" s="354"/>
      <c r="FF48" s="347" t="s">
        <v>19</v>
      </c>
      <c r="FG48" s="348">
        <f>FN47/FM47</f>
        <v>1.1788424255836174</v>
      </c>
      <c r="FH48" s="349"/>
      <c r="FI48" s="350"/>
      <c r="FJ48" s="347"/>
      <c r="FK48" s="349">
        <f>FO47/FM47</f>
        <v>0.48177172309440863</v>
      </c>
      <c r="FL48" s="347"/>
      <c r="FM48" s="351"/>
      <c r="FN48" s="347"/>
      <c r="FO48" s="347"/>
      <c r="FP48" s="349"/>
      <c r="FQ48" s="354"/>
      <c r="FR48" s="354"/>
      <c r="FS48" s="354"/>
      <c r="FT48" s="354"/>
      <c r="FU48" s="354"/>
      <c r="FW48" s="347" t="s">
        <v>19</v>
      </c>
      <c r="FX48" s="348">
        <f>GE47/GD47</f>
        <v>1.1788424255836165</v>
      </c>
      <c r="FY48" s="349"/>
      <c r="FZ48" s="350"/>
      <c r="GA48" s="347"/>
      <c r="GB48" s="349">
        <f>GF47/GD47</f>
        <v>0.48177172309440608</v>
      </c>
      <c r="GC48" s="347"/>
      <c r="GD48" s="351"/>
      <c r="GE48" s="347"/>
      <c r="GF48" s="347"/>
      <c r="GG48" s="349"/>
      <c r="GH48" s="354"/>
      <c r="GI48" s="354"/>
      <c r="GJ48" s="354"/>
      <c r="GK48" s="354"/>
      <c r="GL48" s="354"/>
      <c r="GN48" s="347" t="s">
        <v>19</v>
      </c>
      <c r="GO48" s="348">
        <f>GV47/GU47</f>
        <v>1.1788424255836165</v>
      </c>
      <c r="GP48" s="349"/>
      <c r="GQ48" s="350"/>
      <c r="GR48" s="347"/>
      <c r="GS48" s="349">
        <f>GW47/GU47</f>
        <v>0.48177172309440619</v>
      </c>
      <c r="GT48" s="347"/>
      <c r="GU48" s="351"/>
      <c r="GV48" s="347"/>
      <c r="GW48" s="347"/>
      <c r="GX48" s="349"/>
      <c r="GY48" s="354"/>
      <c r="GZ48" s="354"/>
      <c r="HA48" s="354"/>
      <c r="HB48" s="354"/>
      <c r="HC48" s="354"/>
      <c r="HE48" s="347" t="s">
        <v>19</v>
      </c>
      <c r="HF48" s="348">
        <f>HM47/HL47</f>
        <v>1.1788424255836165</v>
      </c>
      <c r="HG48" s="349"/>
      <c r="HH48" s="350"/>
      <c r="HI48" s="347"/>
      <c r="HJ48" s="349">
        <f>HN47/HL47</f>
        <v>0.48177172309440608</v>
      </c>
      <c r="HK48" s="347"/>
      <c r="HL48" s="351"/>
      <c r="HM48" s="347"/>
      <c r="HN48" s="347"/>
      <c r="HO48" s="349"/>
      <c r="HP48" s="354"/>
      <c r="HQ48" s="354"/>
      <c r="HR48" s="354"/>
      <c r="HS48" s="354"/>
      <c r="HT48" s="354"/>
      <c r="HV48" s="347" t="s">
        <v>19</v>
      </c>
      <c r="HW48" s="348">
        <f>ID47/IC47</f>
        <v>1.1788424255836165</v>
      </c>
      <c r="HX48" s="349"/>
      <c r="HY48" s="350"/>
      <c r="HZ48" s="347"/>
      <c r="IA48" s="349">
        <f>IE47/IC47</f>
        <v>0.48177172309440619</v>
      </c>
      <c r="IB48" s="347"/>
      <c r="IC48" s="351"/>
      <c r="ID48" s="347"/>
      <c r="IE48" s="347"/>
      <c r="IF48" s="349"/>
      <c r="IG48" s="354"/>
      <c r="IH48" s="354"/>
      <c r="II48" s="354"/>
      <c r="IJ48" s="354"/>
      <c r="IK48" s="354"/>
      <c r="IM48" s="347" t="s">
        <v>19</v>
      </c>
      <c r="IN48" s="348">
        <f>IU47/IT47</f>
        <v>1.1788424255836165</v>
      </c>
      <c r="IO48" s="349"/>
      <c r="IP48" s="350"/>
      <c r="IQ48" s="347"/>
      <c r="IR48" s="349">
        <f>IV47/IT47</f>
        <v>0.48177172309440608</v>
      </c>
      <c r="IS48" s="347"/>
      <c r="IT48" s="351"/>
      <c r="IU48" s="347"/>
      <c r="IV48" s="347"/>
      <c r="IW48" s="349"/>
      <c r="IX48" s="354"/>
      <c r="IY48" s="354"/>
      <c r="IZ48" s="354"/>
      <c r="JA48" s="354"/>
      <c r="JB48" s="354"/>
      <c r="JD48" s="347" t="s">
        <v>19</v>
      </c>
      <c r="JE48" s="348">
        <f>JL47/JK47</f>
        <v>1.1788424255836165</v>
      </c>
      <c r="JF48" s="349"/>
      <c r="JG48" s="350"/>
      <c r="JH48" s="347"/>
      <c r="JI48" s="349">
        <f>JM47/JK47</f>
        <v>0.48177172309440619</v>
      </c>
      <c r="JJ48" s="347"/>
      <c r="JK48" s="351"/>
      <c r="JL48" s="347"/>
      <c r="JM48" s="347"/>
      <c r="JN48" s="349"/>
      <c r="JO48" s="354"/>
      <c r="JP48" s="354"/>
      <c r="JQ48" s="354"/>
      <c r="JR48" s="354"/>
      <c r="JS48" s="354"/>
      <c r="JU48" s="347" t="s">
        <v>19</v>
      </c>
      <c r="JV48" s="348">
        <f>KC47/KB47</f>
        <v>1.1788424255836165</v>
      </c>
      <c r="JW48" s="349"/>
      <c r="JX48" s="350"/>
      <c r="JY48" s="347"/>
      <c r="JZ48" s="349">
        <f>KD47/KB47</f>
        <v>0.48177172309440608</v>
      </c>
      <c r="KA48" s="347"/>
      <c r="KB48" s="351"/>
      <c r="KC48" s="347"/>
      <c r="KD48" s="347"/>
      <c r="KE48" s="349"/>
      <c r="KF48" s="354"/>
      <c r="KG48" s="354"/>
      <c r="KH48" s="354"/>
      <c r="KI48" s="354"/>
      <c r="KJ48" s="354"/>
      <c r="KL48" s="347" t="s">
        <v>19</v>
      </c>
      <c r="KM48" s="348">
        <f>KT47/KS47</f>
        <v>1.1788424255836165</v>
      </c>
      <c r="KN48" s="349"/>
      <c r="KO48" s="350"/>
      <c r="KP48" s="347"/>
      <c r="KQ48" s="349">
        <f>KU47/KS47</f>
        <v>0.48177172309440619</v>
      </c>
      <c r="KR48" s="347"/>
      <c r="KS48" s="351"/>
      <c r="KT48" s="347"/>
      <c r="KU48" s="347"/>
      <c r="KV48" s="349"/>
      <c r="KW48" s="354"/>
      <c r="KX48" s="354"/>
      <c r="KY48" s="354"/>
      <c r="KZ48" s="354"/>
      <c r="LA48" s="354"/>
      <c r="LC48" s="347" t="s">
        <v>19</v>
      </c>
      <c r="LD48" s="348">
        <f>LK47/LJ47</f>
        <v>1.1788424255836165</v>
      </c>
      <c r="LE48" s="349"/>
      <c r="LF48" s="350"/>
      <c r="LG48" s="347"/>
      <c r="LH48" s="349">
        <f>LL47/LJ47</f>
        <v>0.48177172309440608</v>
      </c>
      <c r="LI48" s="347"/>
      <c r="LJ48" s="351"/>
      <c r="LK48" s="347"/>
      <c r="LL48" s="347"/>
      <c r="LM48" s="349"/>
      <c r="LN48" s="354"/>
      <c r="LO48" s="354"/>
      <c r="LP48" s="354"/>
      <c r="LQ48" s="354"/>
      <c r="LR48" s="354"/>
      <c r="LT48" s="347" t="s">
        <v>19</v>
      </c>
      <c r="LU48" s="348">
        <f>MB47/MA47</f>
        <v>1.1788424255836165</v>
      </c>
      <c r="LV48" s="349"/>
      <c r="LW48" s="350"/>
      <c r="LX48" s="347"/>
      <c r="LY48" s="349">
        <f>MC47/MA47</f>
        <v>0.48177172309440619</v>
      </c>
      <c r="LZ48" s="347"/>
      <c r="MA48" s="351"/>
      <c r="MB48" s="347"/>
      <c r="MC48" s="347"/>
      <c r="MD48" s="349"/>
      <c r="ME48" s="354"/>
      <c r="MF48" s="354"/>
      <c r="MG48" s="354"/>
      <c r="MH48" s="354"/>
      <c r="MI48" s="354"/>
    </row>
    <row r="49" spans="1:347" s="13" customFormat="1" ht="14.1" customHeight="1" outlineLevel="1" x14ac:dyDescent="0.2">
      <c r="A49" s="14"/>
      <c r="B49" s="81" t="s">
        <v>21</v>
      </c>
      <c r="C49" s="3"/>
      <c r="D49" s="3"/>
      <c r="E49" s="82"/>
      <c r="F49" s="44"/>
      <c r="G49" s="59"/>
      <c r="H49" s="59"/>
      <c r="I49" s="313" t="s">
        <v>83</v>
      </c>
      <c r="J49" s="261"/>
      <c r="K49" s="271"/>
      <c r="L49" s="264"/>
      <c r="M49" s="272"/>
      <c r="N49" s="273"/>
      <c r="O49" s="272"/>
      <c r="P49" s="262"/>
      <c r="Q49" s="272"/>
      <c r="R49" s="272"/>
      <c r="S49" s="265"/>
      <c r="T49" s="272"/>
      <c r="U49" s="272"/>
      <c r="V49" s="272"/>
      <c r="W49" s="272"/>
      <c r="X49" s="272"/>
      <c r="Y49" s="272"/>
      <c r="Z49" s="313" t="s">
        <v>83</v>
      </c>
      <c r="AA49" s="261"/>
      <c r="AB49" s="271"/>
      <c r="AC49" s="264"/>
      <c r="AD49" s="272"/>
      <c r="AE49" s="273"/>
      <c r="AF49" s="272"/>
      <c r="AG49" s="262"/>
      <c r="AH49" s="272"/>
      <c r="AI49" s="272"/>
      <c r="AJ49" s="265"/>
      <c r="AK49" s="272"/>
      <c r="AL49" s="272"/>
      <c r="AM49" s="272"/>
      <c r="AN49" s="272"/>
      <c r="AO49" s="272"/>
      <c r="AP49" s="265"/>
      <c r="AQ49" s="313" t="s">
        <v>83</v>
      </c>
      <c r="AR49" s="261"/>
      <c r="AS49" s="271"/>
      <c r="AT49" s="264"/>
      <c r="AU49" s="272"/>
      <c r="AV49" s="273"/>
      <c r="AW49" s="272"/>
      <c r="AX49" s="262"/>
      <c r="AY49" s="272"/>
      <c r="AZ49" s="272"/>
      <c r="BA49" s="265"/>
      <c r="BB49" s="272"/>
      <c r="BC49" s="272"/>
      <c r="BD49" s="272"/>
      <c r="BE49" s="272"/>
      <c r="BF49" s="272"/>
      <c r="BG49" s="261"/>
      <c r="BH49" s="313" t="s">
        <v>83</v>
      </c>
      <c r="BI49" s="261"/>
      <c r="BJ49" s="271"/>
      <c r="BK49" s="264"/>
      <c r="BL49" s="272"/>
      <c r="BM49" s="273"/>
      <c r="BN49" s="272"/>
      <c r="BO49" s="262"/>
      <c r="BP49" s="272"/>
      <c r="BQ49" s="272"/>
      <c r="BR49" s="265"/>
      <c r="BS49" s="272"/>
      <c r="BT49" s="272"/>
      <c r="BU49" s="272"/>
      <c r="BV49" s="272"/>
      <c r="BW49" s="272"/>
      <c r="BX49" s="261"/>
      <c r="BY49" s="313" t="s">
        <v>83</v>
      </c>
      <c r="BZ49" s="261"/>
      <c r="CA49" s="271"/>
      <c r="CB49" s="264"/>
      <c r="CC49" s="272"/>
      <c r="CD49" s="273"/>
      <c r="CE49" s="272"/>
      <c r="CF49" s="262"/>
      <c r="CG49" s="272"/>
      <c r="CH49" s="272"/>
      <c r="CI49" s="265"/>
      <c r="CJ49" s="272"/>
      <c r="CK49" s="272"/>
      <c r="CL49" s="272"/>
      <c r="CM49" s="272"/>
      <c r="CN49" s="272"/>
      <c r="CO49" s="261"/>
      <c r="CP49" s="313" t="s">
        <v>83</v>
      </c>
      <c r="CQ49" s="261"/>
      <c r="CR49" s="271"/>
      <c r="CS49" s="264"/>
      <c r="CT49" s="272"/>
      <c r="CU49" s="273"/>
      <c r="CV49" s="272"/>
      <c r="CW49" s="262"/>
      <c r="CX49" s="272"/>
      <c r="CY49" s="272"/>
      <c r="CZ49" s="265"/>
      <c r="DA49" s="272"/>
      <c r="DB49" s="272"/>
      <c r="DC49" s="272"/>
      <c r="DD49" s="272"/>
      <c r="DE49" s="272"/>
      <c r="DF49" s="261"/>
      <c r="DG49" s="313" t="s">
        <v>83</v>
      </c>
      <c r="DH49" s="261"/>
      <c r="DI49" s="271"/>
      <c r="DJ49" s="264"/>
      <c r="DK49" s="272"/>
      <c r="DL49" s="273"/>
      <c r="DM49" s="272"/>
      <c r="DN49" s="262"/>
      <c r="DO49" s="272"/>
      <c r="DP49" s="272"/>
      <c r="DQ49" s="265"/>
      <c r="DR49" s="272"/>
      <c r="DS49" s="272"/>
      <c r="DT49" s="272"/>
      <c r="DU49" s="272"/>
      <c r="DV49" s="272"/>
      <c r="DW49" s="261"/>
      <c r="DX49" s="313" t="s">
        <v>83</v>
      </c>
      <c r="DY49" s="261"/>
      <c r="DZ49" s="271"/>
      <c r="EA49" s="264"/>
      <c r="EB49" s="272"/>
      <c r="EC49" s="273"/>
      <c r="ED49" s="272"/>
      <c r="EE49" s="262"/>
      <c r="EF49" s="272"/>
      <c r="EG49" s="272"/>
      <c r="EH49" s="265"/>
      <c r="EI49" s="272"/>
      <c r="EJ49" s="272"/>
      <c r="EK49" s="272"/>
      <c r="EL49" s="272"/>
      <c r="EM49" s="272"/>
      <c r="EN49" s="261"/>
      <c r="EO49" s="313" t="s">
        <v>83</v>
      </c>
      <c r="EP49" s="261"/>
      <c r="EQ49" s="271"/>
      <c r="ER49" s="264"/>
      <c r="ES49" s="272"/>
      <c r="ET49" s="273"/>
      <c r="EU49" s="272"/>
      <c r="EV49" s="262"/>
      <c r="EW49" s="272"/>
      <c r="EX49" s="272"/>
      <c r="EY49" s="265"/>
      <c r="EZ49" s="272"/>
      <c r="FA49" s="272"/>
      <c r="FB49" s="272"/>
      <c r="FC49" s="272"/>
      <c r="FD49" s="272"/>
      <c r="FE49" s="261"/>
      <c r="FF49" s="313" t="s">
        <v>83</v>
      </c>
      <c r="FG49" s="261"/>
      <c r="FH49" s="271"/>
      <c r="FI49" s="264"/>
      <c r="FJ49" s="272"/>
      <c r="FK49" s="273"/>
      <c r="FL49" s="272"/>
      <c r="FM49" s="262"/>
      <c r="FN49" s="272"/>
      <c r="FO49" s="272"/>
      <c r="FP49" s="265"/>
      <c r="FQ49" s="272"/>
      <c r="FR49" s="272"/>
      <c r="FS49" s="272"/>
      <c r="FT49" s="272"/>
      <c r="FU49" s="272"/>
      <c r="FV49" s="261"/>
      <c r="FW49" s="313" t="s">
        <v>83</v>
      </c>
      <c r="FX49" s="261"/>
      <c r="FY49" s="271"/>
      <c r="FZ49" s="264"/>
      <c r="GA49" s="272"/>
      <c r="GB49" s="273"/>
      <c r="GC49" s="272"/>
      <c r="GD49" s="262"/>
      <c r="GE49" s="272"/>
      <c r="GF49" s="272"/>
      <c r="GG49" s="265"/>
      <c r="GH49" s="272"/>
      <c r="GI49" s="272"/>
      <c r="GJ49" s="272"/>
      <c r="GK49" s="272"/>
      <c r="GL49" s="272"/>
      <c r="GM49" s="261"/>
      <c r="GN49" s="313" t="s">
        <v>83</v>
      </c>
      <c r="GO49" s="261"/>
      <c r="GP49" s="271"/>
      <c r="GQ49" s="264"/>
      <c r="GR49" s="272"/>
      <c r="GS49" s="273"/>
      <c r="GT49" s="272"/>
      <c r="GU49" s="262"/>
      <c r="GV49" s="272"/>
      <c r="GW49" s="272"/>
      <c r="GX49" s="265"/>
      <c r="GY49" s="272"/>
      <c r="GZ49" s="272"/>
      <c r="HA49" s="272"/>
      <c r="HB49" s="272"/>
      <c r="HC49" s="272"/>
      <c r="HD49" s="261"/>
      <c r="HE49" s="313" t="s">
        <v>83</v>
      </c>
      <c r="HF49" s="261"/>
      <c r="HG49" s="271"/>
      <c r="HH49" s="264"/>
      <c r="HI49" s="272"/>
      <c r="HJ49" s="273"/>
      <c r="HK49" s="272"/>
      <c r="HL49" s="262"/>
      <c r="HM49" s="272"/>
      <c r="HN49" s="272"/>
      <c r="HO49" s="265"/>
      <c r="HP49" s="272"/>
      <c r="HQ49" s="272"/>
      <c r="HR49" s="272"/>
      <c r="HS49" s="272"/>
      <c r="HT49" s="272"/>
      <c r="HU49" s="261"/>
      <c r="HV49" s="313" t="s">
        <v>83</v>
      </c>
      <c r="HW49" s="261"/>
      <c r="HX49" s="271"/>
      <c r="HY49" s="264"/>
      <c r="HZ49" s="272"/>
      <c r="IA49" s="273"/>
      <c r="IB49" s="272"/>
      <c r="IC49" s="262"/>
      <c r="ID49" s="272"/>
      <c r="IE49" s="272"/>
      <c r="IF49" s="265"/>
      <c r="IG49" s="272"/>
      <c r="IH49" s="272"/>
      <c r="II49" s="272"/>
      <c r="IJ49" s="272"/>
      <c r="IK49" s="272"/>
      <c r="IL49" s="261"/>
      <c r="IM49" s="313" t="s">
        <v>83</v>
      </c>
      <c r="IN49" s="261"/>
      <c r="IO49" s="271"/>
      <c r="IP49" s="264"/>
      <c r="IQ49" s="272"/>
      <c r="IR49" s="273"/>
      <c r="IS49" s="272"/>
      <c r="IT49" s="262"/>
      <c r="IU49" s="272"/>
      <c r="IV49" s="272"/>
      <c r="IW49" s="265"/>
      <c r="IX49" s="272"/>
      <c r="IY49" s="272"/>
      <c r="IZ49" s="272"/>
      <c r="JA49" s="272"/>
      <c r="JB49" s="272"/>
      <c r="JC49" s="261"/>
      <c r="JD49" s="313" t="s">
        <v>83</v>
      </c>
      <c r="JE49" s="261"/>
      <c r="JF49" s="271"/>
      <c r="JG49" s="264"/>
      <c r="JH49" s="272"/>
      <c r="JI49" s="273"/>
      <c r="JJ49" s="272"/>
      <c r="JK49" s="262"/>
      <c r="JL49" s="272"/>
      <c r="JM49" s="272"/>
      <c r="JN49" s="265"/>
      <c r="JO49" s="272"/>
      <c r="JP49" s="272"/>
      <c r="JQ49" s="272"/>
      <c r="JR49" s="272"/>
      <c r="JS49" s="272"/>
      <c r="JT49" s="261"/>
      <c r="JU49" s="313" t="s">
        <v>83</v>
      </c>
      <c r="JV49" s="261"/>
      <c r="JW49" s="271"/>
      <c r="JX49" s="264"/>
      <c r="JY49" s="272"/>
      <c r="JZ49" s="273"/>
      <c r="KA49" s="272"/>
      <c r="KB49" s="262"/>
      <c r="KC49" s="272"/>
      <c r="KD49" s="272"/>
      <c r="KE49" s="265"/>
      <c r="KF49" s="272"/>
      <c r="KG49" s="272"/>
      <c r="KH49" s="272"/>
      <c r="KI49" s="272"/>
      <c r="KJ49" s="272"/>
      <c r="KK49" s="261"/>
      <c r="KL49" s="313" t="s">
        <v>83</v>
      </c>
      <c r="KM49" s="261"/>
      <c r="KN49" s="271"/>
      <c r="KO49" s="264"/>
      <c r="KP49" s="272"/>
      <c r="KQ49" s="273"/>
      <c r="KR49" s="272"/>
      <c r="KS49" s="262"/>
      <c r="KT49" s="272"/>
      <c r="KU49" s="272"/>
      <c r="KV49" s="265"/>
      <c r="KW49" s="272"/>
      <c r="KX49" s="272"/>
      <c r="KY49" s="272"/>
      <c r="KZ49" s="272"/>
      <c r="LA49" s="272"/>
      <c r="LB49" s="261"/>
      <c r="LC49" s="313" t="s">
        <v>83</v>
      </c>
      <c r="LD49" s="261"/>
      <c r="LE49" s="271"/>
      <c r="LF49" s="264"/>
      <c r="LG49" s="272"/>
      <c r="LH49" s="273"/>
      <c r="LI49" s="272"/>
      <c r="LJ49" s="262"/>
      <c r="LK49" s="272"/>
      <c r="LL49" s="272"/>
      <c r="LM49" s="265"/>
      <c r="LN49" s="272"/>
      <c r="LO49" s="272"/>
      <c r="LP49" s="272"/>
      <c r="LQ49" s="272"/>
      <c r="LR49" s="272"/>
      <c r="LS49" s="261"/>
      <c r="LT49" s="313" t="s">
        <v>83</v>
      </c>
      <c r="LV49" s="301"/>
      <c r="LW49" s="301"/>
      <c r="LX49" s="301"/>
      <c r="LY49" s="301"/>
      <c r="LZ49" s="301"/>
      <c r="MA49" s="301"/>
      <c r="MB49" s="301"/>
      <c r="MC49" s="301"/>
      <c r="MD49" s="301"/>
      <c r="ME49" s="292" t="s">
        <v>121</v>
      </c>
      <c r="MF49" s="268"/>
      <c r="MG49" s="268"/>
      <c r="MH49" s="268"/>
      <c r="MI49" s="268"/>
    </row>
    <row r="50" spans="1:347" ht="14.1" customHeight="1" outlineLevel="1" x14ac:dyDescent="0.15">
      <c r="A50" s="14"/>
      <c r="B50" s="143" t="s">
        <v>51</v>
      </c>
      <c r="C50" s="143" t="s">
        <v>52</v>
      </c>
      <c r="D50" s="143" t="s">
        <v>53</v>
      </c>
      <c r="E50" s="144" t="s">
        <v>50</v>
      </c>
      <c r="F50" s="111" t="s">
        <v>54</v>
      </c>
      <c r="G50" s="144" t="s">
        <v>55</v>
      </c>
      <c r="H50" s="59"/>
      <c r="I50" s="111" t="s">
        <v>2</v>
      </c>
      <c r="J50" s="111" t="s">
        <v>3</v>
      </c>
      <c r="K50" s="145" t="s">
        <v>43</v>
      </c>
      <c r="L50" s="145" t="s">
        <v>44</v>
      </c>
      <c r="M50" s="111" t="s">
        <v>40</v>
      </c>
      <c r="N50" s="111" t="s">
        <v>41</v>
      </c>
      <c r="O50" s="111" t="s">
        <v>18</v>
      </c>
      <c r="P50" s="146" t="s">
        <v>42</v>
      </c>
      <c r="Q50" s="147" t="s">
        <v>16</v>
      </c>
      <c r="R50" s="148" t="s">
        <v>6</v>
      </c>
      <c r="S50" s="17"/>
      <c r="T50" s="149" t="s">
        <v>69</v>
      </c>
      <c r="U50" s="150" t="s">
        <v>95</v>
      </c>
      <c r="V50" s="154" t="str">
        <f>D3</f>
        <v>Rotenone</v>
      </c>
      <c r="W50" s="151" t="s">
        <v>96</v>
      </c>
      <c r="X50" s="154" t="str">
        <f>D33</f>
        <v>Deguelin</v>
      </c>
      <c r="Y50" s="17"/>
      <c r="Z50" s="330" t="s">
        <v>2</v>
      </c>
      <c r="AA50" s="330" t="s">
        <v>3</v>
      </c>
      <c r="AB50" s="356" t="s">
        <v>43</v>
      </c>
      <c r="AC50" s="356" t="s">
        <v>44</v>
      </c>
      <c r="AD50" s="330" t="s">
        <v>40</v>
      </c>
      <c r="AE50" s="330" t="s">
        <v>41</v>
      </c>
      <c r="AF50" s="330" t="s">
        <v>18</v>
      </c>
      <c r="AG50" s="357" t="s">
        <v>42</v>
      </c>
      <c r="AH50" s="358" t="s">
        <v>16</v>
      </c>
      <c r="AI50" s="359" t="s">
        <v>6</v>
      </c>
      <c r="AJ50" s="273"/>
      <c r="AK50" s="360" t="s">
        <v>69</v>
      </c>
      <c r="AL50" s="361" t="s">
        <v>95</v>
      </c>
      <c r="AM50" s="365" t="str">
        <f>K3</f>
        <v>Rotenone</v>
      </c>
      <c r="AN50" s="362" t="s">
        <v>25</v>
      </c>
      <c r="AO50" s="365" t="str">
        <f>K33</f>
        <v>Deguelin</v>
      </c>
      <c r="AQ50" s="330" t="s">
        <v>2</v>
      </c>
      <c r="AR50" s="330" t="s">
        <v>3</v>
      </c>
      <c r="AS50" s="356" t="s">
        <v>43</v>
      </c>
      <c r="AT50" s="356" t="s">
        <v>44</v>
      </c>
      <c r="AU50" s="330" t="s">
        <v>40</v>
      </c>
      <c r="AV50" s="330" t="s">
        <v>41</v>
      </c>
      <c r="AW50" s="330" t="s">
        <v>18</v>
      </c>
      <c r="AX50" s="357" t="s">
        <v>42</v>
      </c>
      <c r="AY50" s="358" t="s">
        <v>16</v>
      </c>
      <c r="AZ50" s="359" t="s">
        <v>6</v>
      </c>
      <c r="BA50" s="273"/>
      <c r="BB50" s="360" t="s">
        <v>69</v>
      </c>
      <c r="BC50" s="361" t="s">
        <v>95</v>
      </c>
      <c r="BD50" s="365" t="str">
        <f>AB3</f>
        <v>Rotenone</v>
      </c>
      <c r="BE50" s="362" t="s">
        <v>25</v>
      </c>
      <c r="BF50" s="365" t="str">
        <f>AB33</f>
        <v>Deguelin</v>
      </c>
      <c r="BH50" s="330" t="s">
        <v>2</v>
      </c>
      <c r="BI50" s="330" t="s">
        <v>3</v>
      </c>
      <c r="BJ50" s="356" t="s">
        <v>43</v>
      </c>
      <c r="BK50" s="356" t="s">
        <v>44</v>
      </c>
      <c r="BL50" s="330" t="s">
        <v>40</v>
      </c>
      <c r="BM50" s="330" t="s">
        <v>41</v>
      </c>
      <c r="BN50" s="330" t="s">
        <v>18</v>
      </c>
      <c r="BO50" s="357" t="s">
        <v>42</v>
      </c>
      <c r="BP50" s="358" t="s">
        <v>16</v>
      </c>
      <c r="BQ50" s="359" t="s">
        <v>6</v>
      </c>
      <c r="BR50" s="273"/>
      <c r="BS50" s="360" t="s">
        <v>69</v>
      </c>
      <c r="BT50" s="361" t="s">
        <v>95</v>
      </c>
      <c r="BU50" s="365" t="str">
        <f>AS3</f>
        <v>Rotenone</v>
      </c>
      <c r="BV50" s="362" t="s">
        <v>25</v>
      </c>
      <c r="BW50" s="365" t="str">
        <f>AS33</f>
        <v>Deguelin</v>
      </c>
      <c r="BY50" s="330" t="s">
        <v>2</v>
      </c>
      <c r="BZ50" s="330" t="s">
        <v>3</v>
      </c>
      <c r="CA50" s="356" t="s">
        <v>43</v>
      </c>
      <c r="CB50" s="356" t="s">
        <v>44</v>
      </c>
      <c r="CC50" s="330" t="s">
        <v>40</v>
      </c>
      <c r="CD50" s="330" t="s">
        <v>41</v>
      </c>
      <c r="CE50" s="330" t="s">
        <v>18</v>
      </c>
      <c r="CF50" s="357" t="s">
        <v>42</v>
      </c>
      <c r="CG50" s="358" t="s">
        <v>16</v>
      </c>
      <c r="CH50" s="359" t="s">
        <v>6</v>
      </c>
      <c r="CI50" s="273"/>
      <c r="CJ50" s="360" t="s">
        <v>69</v>
      </c>
      <c r="CK50" s="361" t="s">
        <v>95</v>
      </c>
      <c r="CL50" s="365" t="str">
        <f>BJ3</f>
        <v>Rotenone</v>
      </c>
      <c r="CM50" s="362" t="s">
        <v>25</v>
      </c>
      <c r="CN50" s="365" t="str">
        <f>BJ33</f>
        <v>Deguelin</v>
      </c>
      <c r="CP50" s="330" t="s">
        <v>2</v>
      </c>
      <c r="CQ50" s="330" t="s">
        <v>3</v>
      </c>
      <c r="CR50" s="356" t="s">
        <v>43</v>
      </c>
      <c r="CS50" s="356" t="s">
        <v>44</v>
      </c>
      <c r="CT50" s="330" t="s">
        <v>40</v>
      </c>
      <c r="CU50" s="330" t="s">
        <v>41</v>
      </c>
      <c r="CV50" s="330" t="s">
        <v>18</v>
      </c>
      <c r="CW50" s="357" t="s">
        <v>42</v>
      </c>
      <c r="CX50" s="358" t="s">
        <v>16</v>
      </c>
      <c r="CY50" s="359" t="s">
        <v>6</v>
      </c>
      <c r="CZ50" s="273"/>
      <c r="DA50" s="360" t="s">
        <v>69</v>
      </c>
      <c r="DB50" s="361" t="s">
        <v>95</v>
      </c>
      <c r="DC50" s="365" t="str">
        <f>CA3</f>
        <v>Rotenone</v>
      </c>
      <c r="DD50" s="362" t="s">
        <v>25</v>
      </c>
      <c r="DE50" s="365" t="str">
        <f>CA33</f>
        <v>Deguelin</v>
      </c>
      <c r="DG50" s="330" t="s">
        <v>2</v>
      </c>
      <c r="DH50" s="330" t="s">
        <v>3</v>
      </c>
      <c r="DI50" s="356" t="s">
        <v>43</v>
      </c>
      <c r="DJ50" s="356" t="s">
        <v>44</v>
      </c>
      <c r="DK50" s="330" t="s">
        <v>40</v>
      </c>
      <c r="DL50" s="330" t="s">
        <v>41</v>
      </c>
      <c r="DM50" s="330" t="s">
        <v>18</v>
      </c>
      <c r="DN50" s="357" t="s">
        <v>42</v>
      </c>
      <c r="DO50" s="358" t="s">
        <v>16</v>
      </c>
      <c r="DP50" s="359" t="s">
        <v>6</v>
      </c>
      <c r="DQ50" s="273"/>
      <c r="DR50" s="360" t="s">
        <v>69</v>
      </c>
      <c r="DS50" s="361" t="s">
        <v>95</v>
      </c>
      <c r="DT50" s="365" t="str">
        <f>CR3</f>
        <v>Rotenone</v>
      </c>
      <c r="DU50" s="362" t="s">
        <v>25</v>
      </c>
      <c r="DV50" s="365" t="str">
        <f>CR33</f>
        <v>Deguelin</v>
      </c>
      <c r="DX50" s="330" t="s">
        <v>2</v>
      </c>
      <c r="DY50" s="330" t="s">
        <v>3</v>
      </c>
      <c r="DZ50" s="356" t="s">
        <v>43</v>
      </c>
      <c r="EA50" s="356" t="s">
        <v>44</v>
      </c>
      <c r="EB50" s="330" t="s">
        <v>40</v>
      </c>
      <c r="EC50" s="330" t="s">
        <v>41</v>
      </c>
      <c r="ED50" s="330" t="s">
        <v>18</v>
      </c>
      <c r="EE50" s="357" t="s">
        <v>42</v>
      </c>
      <c r="EF50" s="358" t="s">
        <v>16</v>
      </c>
      <c r="EG50" s="359" t="s">
        <v>6</v>
      </c>
      <c r="EH50" s="273"/>
      <c r="EI50" s="360" t="s">
        <v>69</v>
      </c>
      <c r="EJ50" s="361" t="s">
        <v>95</v>
      </c>
      <c r="EK50" s="365" t="str">
        <f>DI3</f>
        <v>Rotenone</v>
      </c>
      <c r="EL50" s="362" t="s">
        <v>25</v>
      </c>
      <c r="EM50" s="365" t="str">
        <f>DI33</f>
        <v>Deguelin</v>
      </c>
      <c r="EO50" s="330" t="s">
        <v>2</v>
      </c>
      <c r="EP50" s="330" t="s">
        <v>3</v>
      </c>
      <c r="EQ50" s="356" t="s">
        <v>43</v>
      </c>
      <c r="ER50" s="356" t="s">
        <v>44</v>
      </c>
      <c r="ES50" s="330" t="s">
        <v>40</v>
      </c>
      <c r="ET50" s="330" t="s">
        <v>41</v>
      </c>
      <c r="EU50" s="330" t="s">
        <v>18</v>
      </c>
      <c r="EV50" s="357" t="s">
        <v>42</v>
      </c>
      <c r="EW50" s="358" t="s">
        <v>16</v>
      </c>
      <c r="EX50" s="359" t="s">
        <v>6</v>
      </c>
      <c r="EY50" s="273"/>
      <c r="EZ50" s="360" t="s">
        <v>69</v>
      </c>
      <c r="FA50" s="361" t="s">
        <v>95</v>
      </c>
      <c r="FB50" s="365" t="str">
        <f>DZ3</f>
        <v>Rotenone</v>
      </c>
      <c r="FC50" s="362" t="s">
        <v>25</v>
      </c>
      <c r="FD50" s="365" t="str">
        <f>DZ33</f>
        <v>Deguelin</v>
      </c>
      <c r="FF50" s="330" t="s">
        <v>2</v>
      </c>
      <c r="FG50" s="330" t="s">
        <v>3</v>
      </c>
      <c r="FH50" s="356" t="s">
        <v>43</v>
      </c>
      <c r="FI50" s="356" t="s">
        <v>44</v>
      </c>
      <c r="FJ50" s="330" t="s">
        <v>40</v>
      </c>
      <c r="FK50" s="330" t="s">
        <v>41</v>
      </c>
      <c r="FL50" s="330" t="s">
        <v>18</v>
      </c>
      <c r="FM50" s="357" t="s">
        <v>42</v>
      </c>
      <c r="FN50" s="358" t="s">
        <v>16</v>
      </c>
      <c r="FO50" s="359" t="s">
        <v>6</v>
      </c>
      <c r="FP50" s="273"/>
      <c r="FQ50" s="360" t="s">
        <v>69</v>
      </c>
      <c r="FR50" s="361" t="s">
        <v>95</v>
      </c>
      <c r="FS50" s="365" t="str">
        <f>EQ3</f>
        <v>Rotenone</v>
      </c>
      <c r="FT50" s="362" t="s">
        <v>25</v>
      </c>
      <c r="FU50" s="365" t="str">
        <f>EQ33</f>
        <v>Deguelin</v>
      </c>
      <c r="FW50" s="330" t="s">
        <v>2</v>
      </c>
      <c r="FX50" s="330" t="s">
        <v>3</v>
      </c>
      <c r="FY50" s="356" t="s">
        <v>43</v>
      </c>
      <c r="FZ50" s="356" t="s">
        <v>44</v>
      </c>
      <c r="GA50" s="330" t="s">
        <v>40</v>
      </c>
      <c r="GB50" s="330" t="s">
        <v>41</v>
      </c>
      <c r="GC50" s="330" t="s">
        <v>18</v>
      </c>
      <c r="GD50" s="357" t="s">
        <v>42</v>
      </c>
      <c r="GE50" s="358" t="s">
        <v>16</v>
      </c>
      <c r="GF50" s="359" t="s">
        <v>6</v>
      </c>
      <c r="GG50" s="273"/>
      <c r="GH50" s="360" t="s">
        <v>69</v>
      </c>
      <c r="GI50" s="361" t="s">
        <v>95</v>
      </c>
      <c r="GJ50" s="365" t="str">
        <f>FH3</f>
        <v>Rotenone</v>
      </c>
      <c r="GK50" s="362" t="s">
        <v>25</v>
      </c>
      <c r="GL50" s="365" t="str">
        <f>FH33</f>
        <v>Deguelin</v>
      </c>
      <c r="GN50" s="330" t="s">
        <v>2</v>
      </c>
      <c r="GO50" s="330" t="s">
        <v>3</v>
      </c>
      <c r="GP50" s="356" t="s">
        <v>43</v>
      </c>
      <c r="GQ50" s="356" t="s">
        <v>44</v>
      </c>
      <c r="GR50" s="330" t="s">
        <v>40</v>
      </c>
      <c r="GS50" s="330" t="s">
        <v>41</v>
      </c>
      <c r="GT50" s="330" t="s">
        <v>18</v>
      </c>
      <c r="GU50" s="357" t="s">
        <v>42</v>
      </c>
      <c r="GV50" s="358" t="s">
        <v>16</v>
      </c>
      <c r="GW50" s="359" t="s">
        <v>6</v>
      </c>
      <c r="GX50" s="273"/>
      <c r="GY50" s="360" t="s">
        <v>69</v>
      </c>
      <c r="GZ50" s="361" t="s">
        <v>95</v>
      </c>
      <c r="HA50" s="365" t="str">
        <f>FY3</f>
        <v>Rotenone</v>
      </c>
      <c r="HB50" s="362" t="s">
        <v>25</v>
      </c>
      <c r="HC50" s="365" t="str">
        <f>FY33</f>
        <v>Deguelin</v>
      </c>
      <c r="HE50" s="330" t="s">
        <v>2</v>
      </c>
      <c r="HF50" s="330" t="s">
        <v>3</v>
      </c>
      <c r="HG50" s="356" t="s">
        <v>43</v>
      </c>
      <c r="HH50" s="356" t="s">
        <v>44</v>
      </c>
      <c r="HI50" s="330" t="s">
        <v>40</v>
      </c>
      <c r="HJ50" s="330" t="s">
        <v>41</v>
      </c>
      <c r="HK50" s="330" t="s">
        <v>18</v>
      </c>
      <c r="HL50" s="357" t="s">
        <v>42</v>
      </c>
      <c r="HM50" s="358" t="s">
        <v>16</v>
      </c>
      <c r="HN50" s="359" t="s">
        <v>6</v>
      </c>
      <c r="HO50" s="273"/>
      <c r="HP50" s="360" t="s">
        <v>69</v>
      </c>
      <c r="HQ50" s="361" t="s">
        <v>95</v>
      </c>
      <c r="HR50" s="365" t="str">
        <f>GP3</f>
        <v>Rotenone</v>
      </c>
      <c r="HS50" s="362" t="s">
        <v>25</v>
      </c>
      <c r="HT50" s="365" t="str">
        <f>GP33</f>
        <v>Deguelin</v>
      </c>
      <c r="HV50" s="330" t="s">
        <v>2</v>
      </c>
      <c r="HW50" s="330" t="s">
        <v>3</v>
      </c>
      <c r="HX50" s="356" t="s">
        <v>43</v>
      </c>
      <c r="HY50" s="356" t="s">
        <v>44</v>
      </c>
      <c r="HZ50" s="330" t="s">
        <v>40</v>
      </c>
      <c r="IA50" s="330" t="s">
        <v>41</v>
      </c>
      <c r="IB50" s="330" t="s">
        <v>18</v>
      </c>
      <c r="IC50" s="357" t="s">
        <v>42</v>
      </c>
      <c r="ID50" s="358" t="s">
        <v>16</v>
      </c>
      <c r="IE50" s="359" t="s">
        <v>6</v>
      </c>
      <c r="IF50" s="273"/>
      <c r="IG50" s="360" t="s">
        <v>69</v>
      </c>
      <c r="IH50" s="361" t="s">
        <v>95</v>
      </c>
      <c r="II50" s="365" t="str">
        <f>HG3</f>
        <v>Rotenone</v>
      </c>
      <c r="IJ50" s="362" t="s">
        <v>25</v>
      </c>
      <c r="IK50" s="365" t="str">
        <f>HG33</f>
        <v>Deguelin</v>
      </c>
      <c r="IM50" s="330" t="s">
        <v>2</v>
      </c>
      <c r="IN50" s="330" t="s">
        <v>3</v>
      </c>
      <c r="IO50" s="356" t="s">
        <v>43</v>
      </c>
      <c r="IP50" s="356" t="s">
        <v>44</v>
      </c>
      <c r="IQ50" s="330" t="s">
        <v>40</v>
      </c>
      <c r="IR50" s="330" t="s">
        <v>41</v>
      </c>
      <c r="IS50" s="330" t="s">
        <v>18</v>
      </c>
      <c r="IT50" s="357" t="s">
        <v>42</v>
      </c>
      <c r="IU50" s="358" t="s">
        <v>16</v>
      </c>
      <c r="IV50" s="359" t="s">
        <v>6</v>
      </c>
      <c r="IW50" s="273"/>
      <c r="IX50" s="360" t="s">
        <v>69</v>
      </c>
      <c r="IY50" s="361" t="s">
        <v>95</v>
      </c>
      <c r="IZ50" s="365" t="str">
        <f>HX3</f>
        <v>Rotenone</v>
      </c>
      <c r="JA50" s="362" t="s">
        <v>25</v>
      </c>
      <c r="JB50" s="365" t="str">
        <f>HX33</f>
        <v>Deguelin</v>
      </c>
      <c r="JD50" s="330" t="s">
        <v>2</v>
      </c>
      <c r="JE50" s="330" t="s">
        <v>3</v>
      </c>
      <c r="JF50" s="356" t="s">
        <v>43</v>
      </c>
      <c r="JG50" s="356" t="s">
        <v>44</v>
      </c>
      <c r="JH50" s="330" t="s">
        <v>40</v>
      </c>
      <c r="JI50" s="330" t="s">
        <v>41</v>
      </c>
      <c r="JJ50" s="330" t="s">
        <v>18</v>
      </c>
      <c r="JK50" s="357" t="s">
        <v>42</v>
      </c>
      <c r="JL50" s="358" t="s">
        <v>16</v>
      </c>
      <c r="JM50" s="359" t="s">
        <v>6</v>
      </c>
      <c r="JN50" s="273"/>
      <c r="JO50" s="360" t="s">
        <v>69</v>
      </c>
      <c r="JP50" s="361" t="s">
        <v>95</v>
      </c>
      <c r="JQ50" s="365" t="str">
        <f>IO3</f>
        <v>Rotenone</v>
      </c>
      <c r="JR50" s="362" t="s">
        <v>25</v>
      </c>
      <c r="JS50" s="365" t="str">
        <f>IO33</f>
        <v>Deguelin</v>
      </c>
      <c r="JU50" s="330" t="s">
        <v>2</v>
      </c>
      <c r="JV50" s="330" t="s">
        <v>3</v>
      </c>
      <c r="JW50" s="356" t="s">
        <v>43</v>
      </c>
      <c r="JX50" s="356" t="s">
        <v>44</v>
      </c>
      <c r="JY50" s="330" t="s">
        <v>40</v>
      </c>
      <c r="JZ50" s="330" t="s">
        <v>41</v>
      </c>
      <c r="KA50" s="330" t="s">
        <v>18</v>
      </c>
      <c r="KB50" s="357" t="s">
        <v>42</v>
      </c>
      <c r="KC50" s="358" t="s">
        <v>16</v>
      </c>
      <c r="KD50" s="359" t="s">
        <v>6</v>
      </c>
      <c r="KE50" s="273"/>
      <c r="KF50" s="360" t="s">
        <v>69</v>
      </c>
      <c r="KG50" s="361" t="s">
        <v>95</v>
      </c>
      <c r="KH50" s="365" t="str">
        <f>JF3</f>
        <v>Rotenone</v>
      </c>
      <c r="KI50" s="362" t="s">
        <v>25</v>
      </c>
      <c r="KJ50" s="365" t="str">
        <f>JF33</f>
        <v>Deguelin</v>
      </c>
      <c r="KL50" s="330" t="s">
        <v>2</v>
      </c>
      <c r="KM50" s="330" t="s">
        <v>3</v>
      </c>
      <c r="KN50" s="356" t="s">
        <v>43</v>
      </c>
      <c r="KO50" s="356" t="s">
        <v>44</v>
      </c>
      <c r="KP50" s="330" t="s">
        <v>40</v>
      </c>
      <c r="KQ50" s="330" t="s">
        <v>41</v>
      </c>
      <c r="KR50" s="330" t="s">
        <v>18</v>
      </c>
      <c r="KS50" s="357" t="s">
        <v>42</v>
      </c>
      <c r="KT50" s="358" t="s">
        <v>16</v>
      </c>
      <c r="KU50" s="359" t="s">
        <v>6</v>
      </c>
      <c r="KV50" s="273"/>
      <c r="KW50" s="360" t="s">
        <v>69</v>
      </c>
      <c r="KX50" s="361" t="s">
        <v>95</v>
      </c>
      <c r="KY50" s="365" t="str">
        <f>JW3</f>
        <v>Rotenone</v>
      </c>
      <c r="KZ50" s="362" t="s">
        <v>25</v>
      </c>
      <c r="LA50" s="365" t="str">
        <f>JW33</f>
        <v>Deguelin</v>
      </c>
      <c r="LC50" s="330" t="s">
        <v>2</v>
      </c>
      <c r="LD50" s="330" t="s">
        <v>3</v>
      </c>
      <c r="LE50" s="356" t="s">
        <v>43</v>
      </c>
      <c r="LF50" s="356" t="s">
        <v>44</v>
      </c>
      <c r="LG50" s="330" t="s">
        <v>40</v>
      </c>
      <c r="LH50" s="330" t="s">
        <v>41</v>
      </c>
      <c r="LI50" s="330" t="s">
        <v>18</v>
      </c>
      <c r="LJ50" s="357" t="s">
        <v>42</v>
      </c>
      <c r="LK50" s="358" t="s">
        <v>16</v>
      </c>
      <c r="LL50" s="359" t="s">
        <v>6</v>
      </c>
      <c r="LM50" s="273"/>
      <c r="LN50" s="360" t="s">
        <v>69</v>
      </c>
      <c r="LO50" s="361" t="s">
        <v>95</v>
      </c>
      <c r="LP50" s="365" t="str">
        <f>KN3</f>
        <v>Rotenone</v>
      </c>
      <c r="LQ50" s="362" t="s">
        <v>25</v>
      </c>
      <c r="LR50" s="365" t="str">
        <f>KN33</f>
        <v>Deguelin</v>
      </c>
      <c r="LT50" s="330" t="s">
        <v>2</v>
      </c>
      <c r="LU50" s="330" t="s">
        <v>3</v>
      </c>
      <c r="LV50" s="356" t="s">
        <v>43</v>
      </c>
      <c r="LW50" s="356" t="s">
        <v>44</v>
      </c>
      <c r="LX50" s="330" t="s">
        <v>40</v>
      </c>
      <c r="LY50" s="330" t="s">
        <v>41</v>
      </c>
      <c r="LZ50" s="330" t="s">
        <v>18</v>
      </c>
      <c r="MA50" s="357" t="s">
        <v>42</v>
      </c>
      <c r="MB50" s="358" t="s">
        <v>16</v>
      </c>
      <c r="MC50" s="359" t="s">
        <v>6</v>
      </c>
      <c r="MD50" s="273"/>
      <c r="ME50" s="360" t="s">
        <v>69</v>
      </c>
      <c r="MF50" s="361" t="s">
        <v>95</v>
      </c>
      <c r="MG50" s="365" t="str">
        <f>LE3</f>
        <v>Rotenone</v>
      </c>
      <c r="MH50" s="362" t="s">
        <v>25</v>
      </c>
      <c r="MI50" s="365" t="str">
        <f>LE33</f>
        <v>Deguelin</v>
      </c>
    </row>
    <row r="51" spans="1:347" ht="14.1" customHeight="1" outlineLevel="1" x14ac:dyDescent="0.15">
      <c r="A51" s="14"/>
      <c r="B51" s="35">
        <f>SLOPE(G37:G46,J37:J46)</f>
        <v>2.6075650197977209</v>
      </c>
      <c r="C51" s="19">
        <f>INTERCEPT(G37:G46,J37:J46)</f>
        <v>-2.5694897873331661</v>
      </c>
      <c r="D51" s="83">
        <f>CORREL(G37:G46,J37:J46)^2</f>
        <v>0.87978170176737613</v>
      </c>
      <c r="E51" s="84">
        <f>D51/((1-D51)*(COUNT(G37:G46)-2))</f>
        <v>2.4394004204611952</v>
      </c>
      <c r="F51" s="85">
        <f>COUNT(G37:G46)-2</f>
        <v>3</v>
      </c>
      <c r="G51" s="86">
        <f>_xlfn.F.DIST.RT(E51,1,F51)</f>
        <v>0.21624940920604996</v>
      </c>
      <c r="H51" s="59"/>
      <c r="I51" s="71">
        <f>U47/S47</f>
        <v>2.6349870397494097</v>
      </c>
      <c r="J51" s="71">
        <f>N48-J48*I51</f>
        <v>-2.6249053760193108</v>
      </c>
      <c r="K51" s="19">
        <f>SQRT(1/S47)</f>
        <v>0.27894391833202631</v>
      </c>
      <c r="L51" s="17">
        <f>SQRT(1/P47+J48^2*K51^2)</f>
        <v>0.34061750820802261</v>
      </c>
      <c r="M51" s="17">
        <f>I51/K51</f>
        <v>9.446296787919179</v>
      </c>
      <c r="N51" s="17">
        <f>J51/L51</f>
        <v>-7.7063137177793672</v>
      </c>
      <c r="O51" s="25">
        <f>COUNT(L37:L46)-2</f>
        <v>4</v>
      </c>
      <c r="P51" s="34">
        <f>_xlfn.CHISQ.DIST.RT(V47,O51)</f>
        <v>1.6333936045744329E-2</v>
      </c>
      <c r="Q51" s="17">
        <f>V47/O51</f>
        <v>3.035215971321664</v>
      </c>
      <c r="R51" s="17">
        <f>IF(P51&gt;0.15,1.96^2*K51^2/I51^2,_xlfn.T.INV.2T(0.05,O51)^2*K51^2*Q51/I51^2)</f>
        <v>0.26220719738753723</v>
      </c>
      <c r="S51" s="65"/>
      <c r="T51" s="17">
        <f>ABS(I$21-I51)/SQRT(K51^2+K$21^2)</f>
        <v>2.8499292137569134</v>
      </c>
      <c r="U51" s="14" t="str">
        <f>IF(T51&lt;1.96,"Yes","No")</f>
        <v>No</v>
      </c>
      <c r="X51" s="17"/>
      <c r="Y51" s="22"/>
      <c r="Z51" s="306">
        <f>AL47/AJ47</f>
        <v>2.6328367289931287</v>
      </c>
      <c r="AA51" s="306">
        <f>AE48-AA48*Z51</f>
        <v>-2.6218969685429743</v>
      </c>
      <c r="AB51" s="274">
        <f>SQRT(1/AJ47)</f>
        <v>0.27918364633369003</v>
      </c>
      <c r="AC51" s="273">
        <f>SQRT(1/AG47+AA48^2*AB51^2)</f>
        <v>0.3419669333219576</v>
      </c>
      <c r="AD51" s="273">
        <f>Z51/AB51</f>
        <v>9.4304833523317146</v>
      </c>
      <c r="AE51" s="273">
        <f>AA51/AC51</f>
        <v>-7.6671067084561972</v>
      </c>
      <c r="AF51" s="266">
        <f>COUNT(AC37:AC46)-2</f>
        <v>4</v>
      </c>
      <c r="AG51" s="271">
        <f>_xlfn.CHISQ.DIST.RT(AM47,AF51)</f>
        <v>1.7111435908344543E-2</v>
      </c>
      <c r="AH51" s="273">
        <f>AM47/AF51</f>
        <v>3.0081175127153736</v>
      </c>
      <c r="AI51" s="273">
        <f>IF(AG51&gt;0.15,1.96^2*AB51^2/Z51^2,_xlfn.T.INV.2T(0.05,AF51)^2*AB51^2*AH51/Z51^2)</f>
        <v>0.26073844728399298</v>
      </c>
      <c r="AJ51" s="300"/>
      <c r="AK51" s="273">
        <f>ABS(Z$21-Z51)/SQRT(AB51^2+AB$21^2)</f>
        <v>2.8434701893857772</v>
      </c>
      <c r="AL51" s="272" t="str">
        <f>IF(AK51&lt;1.96,"Yes","No")</f>
        <v>No</v>
      </c>
      <c r="AM51" s="280"/>
      <c r="AN51" s="280"/>
      <c r="AO51" s="273"/>
      <c r="AQ51" s="306">
        <f>BC47/BA47</f>
        <v>2.6328929951495663</v>
      </c>
      <c r="AR51" s="306">
        <f>AV48-AR48*AQ51</f>
        <v>-2.6219951316085637</v>
      </c>
      <c r="AS51" s="274">
        <f>SQRT(1/BA47)</f>
        <v>0.27909262599710627</v>
      </c>
      <c r="AT51" s="273">
        <f>SQRT(1/AX47+AR48^2*AS51^2)</f>
        <v>0.34185419161718122</v>
      </c>
      <c r="AU51" s="273">
        <f>AQ51/AS51</f>
        <v>9.4337605149656127</v>
      </c>
      <c r="AV51" s="273">
        <f>AR51/AT51</f>
        <v>-7.6699224286380963</v>
      </c>
      <c r="AW51" s="266">
        <f>COUNT(AT37:AT46)-2</f>
        <v>4</v>
      </c>
      <c r="AX51" s="271">
        <f>_xlfn.CHISQ.DIST.RT(BD47,AW51)</f>
        <v>1.7159996101623165E-2</v>
      </c>
      <c r="AY51" s="273">
        <f>BD47/AW51</f>
        <v>3.0064650000830673</v>
      </c>
      <c r="AZ51" s="273">
        <f>IF(AX51&gt;0.15,1.96^2*AS51^2/AQ51^2,_xlfn.T.INV.2T(0.05,AW51)^2*AS51^2*AY51/AQ51^2)</f>
        <v>0.26041418717820286</v>
      </c>
      <c r="BA51" s="300"/>
      <c r="BB51" s="273">
        <f>ABS(AQ$21-AQ51)/SQRT(AS51^2+AS$21^2)</f>
        <v>2.8436709341312842</v>
      </c>
      <c r="BC51" s="272" t="str">
        <f>IF(BB51&lt;1.96,"Yes","No")</f>
        <v>No</v>
      </c>
      <c r="BD51" s="280"/>
      <c r="BE51" s="280"/>
      <c r="BF51" s="273"/>
      <c r="BH51" s="306">
        <f>BT47/BR47</f>
        <v>2.6328891920237885</v>
      </c>
      <c r="BI51" s="306">
        <f>BM48-BI48*BH51</f>
        <v>-2.621989703354529</v>
      </c>
      <c r="BJ51" s="274">
        <f>SQRT(1/BR47)</f>
        <v>0.27909400119960376</v>
      </c>
      <c r="BK51" s="273">
        <f>SQRT(1/BO47+BI48^2*BJ51^2)</f>
        <v>0.34185710330148189</v>
      </c>
      <c r="BL51" s="273">
        <f>BH51/BJ51</f>
        <v>9.4337004045485973</v>
      </c>
      <c r="BM51" s="273">
        <f>BI51/BK51</f>
        <v>-7.6698412232265678</v>
      </c>
      <c r="BN51" s="266">
        <f>COUNT(BK37:BK46)-2</f>
        <v>4</v>
      </c>
      <c r="BO51" s="271">
        <f>_xlfn.CHISQ.DIST.RT(BU47,BN51)</f>
        <v>1.7159620604871681E-2</v>
      </c>
      <c r="BP51" s="273">
        <f>BU47/BN51</f>
        <v>3.0064777608559723</v>
      </c>
      <c r="BQ51" s="273">
        <f>IF(BO51&gt;0.15,1.96^2*BJ51^2/BH51^2,_xlfn.T.INV.2T(0.05,BN51)^2*BJ51^2*BP51/BH51^2)</f>
        <v>0.26041861117280446</v>
      </c>
      <c r="BR51" s="300"/>
      <c r="BS51" s="273">
        <f>ABS(BH$21-BH51)/SQRT(BJ51^2+BJ$21^2)</f>
        <v>2.8436734670778114</v>
      </c>
      <c r="BT51" s="272" t="str">
        <f>IF(BS51&lt;1.96,"Yes","No")</f>
        <v>No</v>
      </c>
      <c r="BU51" s="280"/>
      <c r="BV51" s="280"/>
      <c r="BW51" s="273"/>
      <c r="BY51" s="306">
        <f>CK47/CI47</f>
        <v>2.6328893027657938</v>
      </c>
      <c r="BZ51" s="306">
        <f>CD48-BZ48*BY51</f>
        <v>-2.6219898905975363</v>
      </c>
      <c r="CA51" s="274">
        <f>SQRT(1/CI47)</f>
        <v>0.27909384588732078</v>
      </c>
      <c r="CB51" s="273">
        <f>SQRT(1/CF47+BZ48^2*CA51^2)</f>
        <v>0.34185690427693466</v>
      </c>
      <c r="CC51" s="273">
        <f>BY51/CA51</f>
        <v>9.4337060510778024</v>
      </c>
      <c r="CD51" s="273">
        <f>BZ51/CB51</f>
        <v>-7.6698462362295601</v>
      </c>
      <c r="CE51" s="266">
        <f>COUNT(CB37:CB46)-2</f>
        <v>4</v>
      </c>
      <c r="CF51" s="271">
        <f>_xlfn.CHISQ.DIST.RT(CL47,CE51)</f>
        <v>1.7159700396040839E-2</v>
      </c>
      <c r="CG51" s="273">
        <f>CL47/CE51</f>
        <v>3.0064750492332597</v>
      </c>
      <c r="CH51" s="273">
        <f>IF(CF51&gt;0.15,1.96^2*CA51^2/BY51^2,_xlfn.T.INV.2T(0.05,CE51)^2*CA51^2*CG51/BY51^2)</f>
        <v>0.26041806454840677</v>
      </c>
      <c r="CI51" s="300"/>
      <c r="CJ51" s="273">
        <f>ABS(BY$21-BY51)/SQRT(CA51^2+CA$21^2)</f>
        <v>2.8436736774228093</v>
      </c>
      <c r="CK51" s="272" t="str">
        <f>IF(CJ51&lt;1.96,"Yes","No")</f>
        <v>No</v>
      </c>
      <c r="CL51" s="280"/>
      <c r="CM51" s="280"/>
      <c r="CN51" s="273"/>
      <c r="CP51" s="306">
        <f>DB47/CZ47</f>
        <v>2.63288929600091</v>
      </c>
      <c r="CQ51" s="306">
        <f>CU48-CQ48*CP51</f>
        <v>-2.6219898807980506</v>
      </c>
      <c r="CR51" s="274">
        <f>SQRT(1/CZ47)</f>
        <v>0.27909384890208516</v>
      </c>
      <c r="CS51" s="273">
        <f>SQRT(1/CW47+CQ48^2*CR51^2)</f>
        <v>0.34185691001883983</v>
      </c>
      <c r="CT51" s="273">
        <f>CP51/CR51</f>
        <v>9.433705924936417</v>
      </c>
      <c r="CU51" s="273">
        <f>CQ51/CS51</f>
        <v>-7.6698460787396456</v>
      </c>
      <c r="CV51" s="266">
        <f>COUNT(CS37:CS46)-2</f>
        <v>4</v>
      </c>
      <c r="CW51" s="271">
        <f>_xlfn.CHISQ.DIST.RT(DC47,CV51)</f>
        <v>1.7159699385952725E-2</v>
      </c>
      <c r="CX51" s="273">
        <f>DC47/CV51</f>
        <v>3.0064750835600127</v>
      </c>
      <c r="CY51" s="273">
        <f>IF(CW51&gt;0.15,1.96^2*CR51^2/CP51^2,_xlfn.T.INV.2T(0.05,CV51)^2*CR51^2*CX51/CP51^2)</f>
        <v>0.26041807448604043</v>
      </c>
      <c r="CZ51" s="300"/>
      <c r="DA51" s="273">
        <f>ABS(CP$21-CP51)/SQRT(CR51^2+CR$21^2)</f>
        <v>2.8436736817152468</v>
      </c>
      <c r="DB51" s="272" t="str">
        <f>IF(DA51&lt;1.96,"Yes","No")</f>
        <v>No</v>
      </c>
      <c r="DC51" s="280"/>
      <c r="DD51" s="280"/>
      <c r="DE51" s="273"/>
      <c r="DG51" s="306">
        <f>DS47/DQ47</f>
        <v>2.632889296215343</v>
      </c>
      <c r="DH51" s="306">
        <f>DL48-DH48*DG51</f>
        <v>-2.6219898811525386</v>
      </c>
      <c r="DI51" s="274">
        <f>SQRT(1/DQ47)</f>
        <v>0.27909384863325476</v>
      </c>
      <c r="DJ51" s="273">
        <f>SQRT(1/DN47+DH48^2*DI51^2)</f>
        <v>0.34185690966508497</v>
      </c>
      <c r="DK51" s="273">
        <f>DG51/DI51</f>
        <v>9.4337059347915257</v>
      </c>
      <c r="DL51" s="273">
        <f>DH51/DJ51</f>
        <v>-7.6698460877133812</v>
      </c>
      <c r="DM51" s="266">
        <f>COUNT(DJ37:DJ46)-2</f>
        <v>4</v>
      </c>
      <c r="DN51" s="271">
        <f>_xlfn.CHISQ.DIST.RT(DT47,DM51)</f>
        <v>1.7159699521403192E-2</v>
      </c>
      <c r="DO51" s="273">
        <f>DT47/DM51</f>
        <v>3.0064750789568748</v>
      </c>
      <c r="DP51" s="273">
        <f>IF(DN51&gt;0.15,1.96^2*DI51^2/DG51^2,_xlfn.T.INV.2T(0.05,DM51)^2*DI51^2*DO51/DG51^2)</f>
        <v>0.26041807354321916</v>
      </c>
      <c r="DQ51" s="300"/>
      <c r="DR51" s="273">
        <f>ABS(DG$21-DG51)/SQRT(DI51^2+DI$21^2)</f>
        <v>2.843673682021969</v>
      </c>
      <c r="DS51" s="272" t="str">
        <f>IF(DR51&lt;1.96,"Yes","No")</f>
        <v>No</v>
      </c>
      <c r="DT51" s="280"/>
      <c r="DU51" s="280"/>
      <c r="DV51" s="273"/>
      <c r="DX51" s="306">
        <f>EJ47/EH47</f>
        <v>2.6328892962032251</v>
      </c>
      <c r="DY51" s="306">
        <f>EC48-DY48*DX51</f>
        <v>-2.6219898811347684</v>
      </c>
      <c r="DZ51" s="274">
        <f>SQRT(1/EH47)</f>
        <v>0.27909384863950965</v>
      </c>
      <c r="EA51" s="273">
        <f>SQRT(1/EE47+DY48^2*DZ51^2)</f>
        <v>0.34185690967621801</v>
      </c>
      <c r="EB51" s="273">
        <f>DX51/DZ51</f>
        <v>9.4337059345366843</v>
      </c>
      <c r="EC51" s="273">
        <f>DY51/EA51</f>
        <v>-7.6698460874116199</v>
      </c>
      <c r="ED51" s="266">
        <f>COUNT(EA37:EA46)-2</f>
        <v>4</v>
      </c>
      <c r="EE51" s="271">
        <f>_xlfn.CHISQ.DIST.RT(EK47,ED51)</f>
        <v>1.715969951908386E-2</v>
      </c>
      <c r="EF51" s="273">
        <f>EK47/ED51</f>
        <v>3.0064750790356949</v>
      </c>
      <c r="EG51" s="273">
        <f>IF(EE51&gt;0.15,1.96^2*DZ51^2/DX51^2,_xlfn.T.INV.2T(0.05,ED51)^2*DZ51^2*EF51/DX51^2)</f>
        <v>0.26041807356411628</v>
      </c>
      <c r="EH51" s="300"/>
      <c r="EI51" s="273">
        <f>ABS(DX$21-DX51)/SQRT(DZ51^2+DZ$21^2)</f>
        <v>2.8436736820276773</v>
      </c>
      <c r="EJ51" s="272" t="str">
        <f>IF(EI51&lt;1.96,"Yes","No")</f>
        <v>No</v>
      </c>
      <c r="EK51" s="280"/>
      <c r="EL51" s="280"/>
      <c r="EM51" s="273"/>
      <c r="EO51" s="306">
        <f>FA47/EY47</f>
        <v>2.6328892962036341</v>
      </c>
      <c r="EP51" s="306">
        <f>ET48-EP48*EO51</f>
        <v>-2.6219898811354341</v>
      </c>
      <c r="EQ51" s="274">
        <f>SQRT(1/EY47)</f>
        <v>0.27909384863903919</v>
      </c>
      <c r="ER51" s="273">
        <f>SQRT(1/EV47+EP48^2*EQ51^2)</f>
        <v>0.34185690967558463</v>
      </c>
      <c r="ES51" s="273">
        <f>EO51/EQ51</f>
        <v>9.4337059345540517</v>
      </c>
      <c r="ET51" s="273">
        <f>EP51/ER51</f>
        <v>-7.6698460874277776</v>
      </c>
      <c r="EU51" s="266">
        <f>COUNT(ER37:ER46)-2</f>
        <v>4</v>
      </c>
      <c r="EV51" s="271">
        <f>_xlfn.CHISQ.DIST.RT(FB47,EU51)</f>
        <v>1.7159699519316726E-2</v>
      </c>
      <c r="EW51" s="273">
        <f>FB47/EU51</f>
        <v>3.0064750790277812</v>
      </c>
      <c r="EX51" s="273">
        <f>IF(EV51&gt;0.15,1.96^2*EQ51^2/EO51^2,_xlfn.T.INV.2T(0.05,EU51)^2*EQ51^2*EW51/EO51^2)</f>
        <v>0.26041807356247187</v>
      </c>
      <c r="EY51" s="300"/>
      <c r="EZ51" s="273">
        <f>ABS(EO$21-EO51)/SQRT(EQ51^2+EQ$21^2)</f>
        <v>2.8436736820281494</v>
      </c>
      <c r="FA51" s="272" t="str">
        <f>IF(EZ51&lt;1.96,"Yes","No")</f>
        <v>No</v>
      </c>
      <c r="FB51" s="280"/>
      <c r="FC51" s="280"/>
      <c r="FD51" s="273"/>
      <c r="FF51" s="306">
        <f>FR47/FP47</f>
        <v>2.6328892962036146</v>
      </c>
      <c r="FG51" s="306">
        <f>FK48-FG48*FF51</f>
        <v>-2.6219898811354039</v>
      </c>
      <c r="FH51" s="274">
        <f>SQRT(1/FP47)</f>
        <v>0.27909384863905173</v>
      </c>
      <c r="FI51" s="273">
        <f>SQRT(1/FM47+FG48^2*FH51^2)</f>
        <v>0.34185690967560589</v>
      </c>
      <c r="FJ51" s="273">
        <f>FF51/FH51</f>
        <v>9.4337059345535579</v>
      </c>
      <c r="FK51" s="273">
        <f>FG51/FI51</f>
        <v>-7.6698460874272127</v>
      </c>
      <c r="FL51" s="266">
        <f>COUNT(FI37:FI46)-2</f>
        <v>4</v>
      </c>
      <c r="FM51" s="271">
        <f>_xlfn.CHISQ.DIST.RT(FS47,FL51)</f>
        <v>1.7159699519311743E-2</v>
      </c>
      <c r="FN51" s="273">
        <f>FS47/FL51</f>
        <v>3.0064750790279504</v>
      </c>
      <c r="FO51" s="273">
        <f>IF(FM51&gt;0.15,1.96^2*FH51^2/FF51^2,_xlfn.T.INV.2T(0.05,FL51)^2*FH51^2*FN51/FF51^2)</f>
        <v>0.2604180735625139</v>
      </c>
      <c r="FP51" s="300"/>
      <c r="FQ51" s="273">
        <f>ABS(FF$21-FF51)/SQRT(FH51^2+FH$21^2)</f>
        <v>2.8436736820281512</v>
      </c>
      <c r="FR51" s="272" t="str">
        <f>IF(FQ51&lt;1.96,"Yes","No")</f>
        <v>No</v>
      </c>
      <c r="FS51" s="280"/>
      <c r="FT51" s="280"/>
      <c r="FU51" s="273"/>
      <c r="FW51" s="306">
        <f>GI47/GG47</f>
        <v>2.632889296203615</v>
      </c>
      <c r="FX51" s="306">
        <f>GB48-FX48*FW51</f>
        <v>-2.6219898811354048</v>
      </c>
      <c r="FY51" s="274">
        <f>SQRT(1/GG47)</f>
        <v>0.27909384863905112</v>
      </c>
      <c r="FZ51" s="273">
        <f>SQRT(1/GD47+FX48^2*FY51^2)</f>
        <v>0.34185690967560495</v>
      </c>
      <c r="GA51" s="273">
        <f>FW51/FY51</f>
        <v>9.4337059345535792</v>
      </c>
      <c r="GB51" s="273">
        <f>FX51/FZ51</f>
        <v>-7.6698460874272367</v>
      </c>
      <c r="GC51" s="266">
        <f>COUNT(FZ37:FZ46)-2</f>
        <v>4</v>
      </c>
      <c r="GD51" s="271">
        <f>_xlfn.CHISQ.DIST.RT(GJ47,GC51)</f>
        <v>1.7159699519312087E-2</v>
      </c>
      <c r="GE51" s="273">
        <f>GJ47/GC51</f>
        <v>3.0064750790279389</v>
      </c>
      <c r="GF51" s="273">
        <f>IF(GD51&gt;0.15,1.96^2*FY51^2/FW51^2,_xlfn.T.INV.2T(0.05,GC51)^2*FY51^2*GE51/FW51^2)</f>
        <v>0.26041807356251162</v>
      </c>
      <c r="GG51" s="300"/>
      <c r="GH51" s="273">
        <f>ABS(FW$21-FW51)/SQRT(FY51^2+FY$21^2)</f>
        <v>2.8436736820281534</v>
      </c>
      <c r="GI51" s="272" t="str">
        <f>IF(GH51&lt;1.96,"Yes","No")</f>
        <v>No</v>
      </c>
      <c r="GJ51" s="280"/>
      <c r="GK51" s="280"/>
      <c r="GL51" s="273"/>
      <c r="GN51" s="306">
        <f>GZ47/GX47</f>
        <v>2.6328892962036146</v>
      </c>
      <c r="GO51" s="306">
        <f>GS48-GO48*GN51</f>
        <v>-2.6219898811354039</v>
      </c>
      <c r="GP51" s="274">
        <f>SQRT(1/GX47)</f>
        <v>0.27909384863905112</v>
      </c>
      <c r="GQ51" s="273">
        <f>SQRT(1/GU47+GO48^2*GP51^2)</f>
        <v>0.34185690967560495</v>
      </c>
      <c r="GR51" s="273">
        <f>GN51/GP51</f>
        <v>9.4337059345535774</v>
      </c>
      <c r="GS51" s="273">
        <f>GO51/GQ51</f>
        <v>-7.6698460874272341</v>
      </c>
      <c r="GT51" s="266">
        <f>COUNT(GQ37:GQ46)-2</f>
        <v>4</v>
      </c>
      <c r="GU51" s="271">
        <f>_xlfn.CHISQ.DIST.RT(HA47,GT51)</f>
        <v>1.7159699519312111E-2</v>
      </c>
      <c r="GV51" s="273">
        <f>HA47/GT51</f>
        <v>3.006475079027938</v>
      </c>
      <c r="GW51" s="273">
        <f>IF(GU51&gt;0.15,1.96^2*GP51^2/GN51^2,_xlfn.T.INV.2T(0.05,GT51)^2*GP51^2*GV51/GN51^2)</f>
        <v>0.26041807356251162</v>
      </c>
      <c r="GX51" s="300"/>
      <c r="GY51" s="273">
        <f>ABS(GN$21-GN51)/SQRT(GP51^2+GP$21^2)</f>
        <v>2.843673682028153</v>
      </c>
      <c r="GZ51" s="272" t="str">
        <f>IF(GY51&lt;1.96,"Yes","No")</f>
        <v>No</v>
      </c>
      <c r="HA51" s="280"/>
      <c r="HB51" s="280"/>
      <c r="HC51" s="273"/>
      <c r="HE51" s="306">
        <f>HQ47/HO47</f>
        <v>2.632889296203615</v>
      </c>
      <c r="HF51" s="306">
        <f>HJ48-HF48*HE51</f>
        <v>-2.6219898811354048</v>
      </c>
      <c r="HG51" s="274">
        <f>SQRT(1/HO47)</f>
        <v>0.27909384863905112</v>
      </c>
      <c r="HH51" s="273">
        <f>SQRT(1/HL47+HF48^2*HG51^2)</f>
        <v>0.34185690967560495</v>
      </c>
      <c r="HI51" s="273">
        <f>HE51/HG51</f>
        <v>9.4337059345535792</v>
      </c>
      <c r="HJ51" s="273">
        <f>HF51/HH51</f>
        <v>-7.6698460874272367</v>
      </c>
      <c r="HK51" s="266">
        <f>COUNT(HH37:HH46)-2</f>
        <v>4</v>
      </c>
      <c r="HL51" s="271">
        <f>_xlfn.CHISQ.DIST.RT(HR47,HK51)</f>
        <v>1.7159699519312087E-2</v>
      </c>
      <c r="HM51" s="273">
        <f>HR47/HK51</f>
        <v>3.0064750790279389</v>
      </c>
      <c r="HN51" s="273">
        <f>IF(HL51&gt;0.15,1.96^2*HG51^2/HE51^2,_xlfn.T.INV.2T(0.05,HK51)^2*HG51^2*HM51/HE51^2)</f>
        <v>0.26041807356251162</v>
      </c>
      <c r="HO51" s="300"/>
      <c r="HP51" s="273">
        <f>ABS(HE$21-HE51)/SQRT(HG51^2+HG$21^2)</f>
        <v>2.8436736820281534</v>
      </c>
      <c r="HQ51" s="272" t="str">
        <f>IF(HP51&lt;1.96,"Yes","No")</f>
        <v>No</v>
      </c>
      <c r="HR51" s="280"/>
      <c r="HS51" s="280"/>
      <c r="HT51" s="273"/>
      <c r="HV51" s="306">
        <f>IH47/IF47</f>
        <v>2.6328892962036146</v>
      </c>
      <c r="HW51" s="306">
        <f>IA48-HW48*HV51</f>
        <v>-2.6219898811354039</v>
      </c>
      <c r="HX51" s="274">
        <f>SQRT(1/IF47)</f>
        <v>0.27909384863905112</v>
      </c>
      <c r="HY51" s="273">
        <f>SQRT(1/IC47+HW48^2*HX51^2)</f>
        <v>0.34185690967560495</v>
      </c>
      <c r="HZ51" s="273">
        <f>HV51/HX51</f>
        <v>9.4337059345535774</v>
      </c>
      <c r="IA51" s="273">
        <f>HW51/HY51</f>
        <v>-7.6698460874272341</v>
      </c>
      <c r="IB51" s="266">
        <f>COUNT(HY37:HY46)-2</f>
        <v>4</v>
      </c>
      <c r="IC51" s="271">
        <f>_xlfn.CHISQ.DIST.RT(II47,IB51)</f>
        <v>1.7159699519312111E-2</v>
      </c>
      <c r="ID51" s="273">
        <f>II47/IB51</f>
        <v>3.006475079027938</v>
      </c>
      <c r="IE51" s="273">
        <f>IF(IC51&gt;0.15,1.96^2*HX51^2/HV51^2,_xlfn.T.INV.2T(0.05,IB51)^2*HX51^2*ID51/HV51^2)</f>
        <v>0.26041807356251162</v>
      </c>
      <c r="IF51" s="300"/>
      <c r="IG51" s="273">
        <f>ABS(HV$21-HV51)/SQRT(HX51^2+HX$21^2)</f>
        <v>2.843673682028153</v>
      </c>
      <c r="IH51" s="272" t="str">
        <f>IF(IG51&lt;1.96,"Yes","No")</f>
        <v>No</v>
      </c>
      <c r="II51" s="280"/>
      <c r="IJ51" s="280"/>
      <c r="IK51" s="273"/>
      <c r="IM51" s="306">
        <f>IY47/IW47</f>
        <v>2.632889296203615</v>
      </c>
      <c r="IN51" s="306">
        <f>IR48-IN48*IM51</f>
        <v>-2.6219898811354048</v>
      </c>
      <c r="IO51" s="274">
        <f>SQRT(1/IW47)</f>
        <v>0.27909384863905112</v>
      </c>
      <c r="IP51" s="273">
        <f>SQRT(1/IT47+IN48^2*IO51^2)</f>
        <v>0.34185690967560495</v>
      </c>
      <c r="IQ51" s="273">
        <f>IM51/IO51</f>
        <v>9.4337059345535792</v>
      </c>
      <c r="IR51" s="273">
        <f>IN51/IP51</f>
        <v>-7.6698460874272367</v>
      </c>
      <c r="IS51" s="266">
        <f>COUNT(IP37:IP46)-2</f>
        <v>4</v>
      </c>
      <c r="IT51" s="271">
        <f>_xlfn.CHISQ.DIST.RT(IZ47,IS51)</f>
        <v>1.7159699519312087E-2</v>
      </c>
      <c r="IU51" s="273">
        <f>IZ47/IS51</f>
        <v>3.0064750790279389</v>
      </c>
      <c r="IV51" s="273">
        <f>IF(IT51&gt;0.15,1.96^2*IO51^2/IM51^2,_xlfn.T.INV.2T(0.05,IS51)^2*IO51^2*IU51/IM51^2)</f>
        <v>0.26041807356251162</v>
      </c>
      <c r="IW51" s="300"/>
      <c r="IX51" s="273">
        <f>ABS(IM$21-IM51)/SQRT(IO51^2+IO$21^2)</f>
        <v>2.8436736820281534</v>
      </c>
      <c r="IY51" s="272" t="str">
        <f>IF(IX51&lt;1.96,"Yes","No")</f>
        <v>No</v>
      </c>
      <c r="IZ51" s="280"/>
      <c r="JA51" s="280"/>
      <c r="JB51" s="273"/>
      <c r="JD51" s="306">
        <f>JP47/JN47</f>
        <v>2.6328892962036146</v>
      </c>
      <c r="JE51" s="306">
        <f>JI48-JE48*JD51</f>
        <v>-2.6219898811354039</v>
      </c>
      <c r="JF51" s="274">
        <f>SQRT(1/JN47)</f>
        <v>0.27909384863905112</v>
      </c>
      <c r="JG51" s="273">
        <f>SQRT(1/JK47+JE48^2*JF51^2)</f>
        <v>0.34185690967560495</v>
      </c>
      <c r="JH51" s="273">
        <f>JD51/JF51</f>
        <v>9.4337059345535774</v>
      </c>
      <c r="JI51" s="273">
        <f>JE51/JG51</f>
        <v>-7.6698460874272341</v>
      </c>
      <c r="JJ51" s="266">
        <f>COUNT(JG37:JG46)-2</f>
        <v>4</v>
      </c>
      <c r="JK51" s="271">
        <f>_xlfn.CHISQ.DIST.RT(JQ47,JJ51)</f>
        <v>1.7159699519312111E-2</v>
      </c>
      <c r="JL51" s="273">
        <f>JQ47/JJ51</f>
        <v>3.006475079027938</v>
      </c>
      <c r="JM51" s="273">
        <f>IF(JK51&gt;0.15,1.96^2*JF51^2/JD51^2,_xlfn.T.INV.2T(0.05,JJ51)^2*JF51^2*JL51/JD51^2)</f>
        <v>0.26041807356251162</v>
      </c>
      <c r="JN51" s="300"/>
      <c r="JO51" s="273">
        <f>ABS(JD$21-JD51)/SQRT(JF51^2+JF$21^2)</f>
        <v>2.843673682028153</v>
      </c>
      <c r="JP51" s="272" t="str">
        <f>IF(JO51&lt;1.96,"Yes","No")</f>
        <v>No</v>
      </c>
      <c r="JQ51" s="280"/>
      <c r="JR51" s="280"/>
      <c r="JS51" s="273"/>
      <c r="JU51" s="306">
        <f>KG47/KE47</f>
        <v>2.632889296203615</v>
      </c>
      <c r="JV51" s="306">
        <f>JZ48-JV48*JU51</f>
        <v>-2.6219898811354048</v>
      </c>
      <c r="JW51" s="274">
        <f>SQRT(1/KE47)</f>
        <v>0.27909384863905112</v>
      </c>
      <c r="JX51" s="273">
        <f>SQRT(1/KB47+JV48^2*JW51^2)</f>
        <v>0.34185690967560495</v>
      </c>
      <c r="JY51" s="273">
        <f>JU51/JW51</f>
        <v>9.4337059345535792</v>
      </c>
      <c r="JZ51" s="273">
        <f>JV51/JX51</f>
        <v>-7.6698460874272367</v>
      </c>
      <c r="KA51" s="266">
        <f>COUNT(JX37:JX46)-2</f>
        <v>4</v>
      </c>
      <c r="KB51" s="271">
        <f>_xlfn.CHISQ.DIST.RT(KH47,KA51)</f>
        <v>1.7159699519312087E-2</v>
      </c>
      <c r="KC51" s="273">
        <f>KH47/KA51</f>
        <v>3.0064750790279389</v>
      </c>
      <c r="KD51" s="273">
        <f>IF(KB51&gt;0.15,1.96^2*JW51^2/JU51^2,_xlfn.T.INV.2T(0.05,KA51)^2*JW51^2*KC51/JU51^2)</f>
        <v>0.26041807356251162</v>
      </c>
      <c r="KE51" s="300"/>
      <c r="KF51" s="273">
        <f>ABS(JU$21-JU51)/SQRT(JW51^2+JW$21^2)</f>
        <v>2.8436736820281534</v>
      </c>
      <c r="KG51" s="272" t="str">
        <f>IF(KF51&lt;1.96,"Yes","No")</f>
        <v>No</v>
      </c>
      <c r="KH51" s="280"/>
      <c r="KI51" s="280"/>
      <c r="KJ51" s="273"/>
      <c r="KL51" s="306">
        <f>KX47/KV47</f>
        <v>2.6328892962036146</v>
      </c>
      <c r="KM51" s="306">
        <f>KQ48-KM48*KL51</f>
        <v>-2.6219898811354039</v>
      </c>
      <c r="KN51" s="274">
        <f>SQRT(1/KV47)</f>
        <v>0.27909384863905112</v>
      </c>
      <c r="KO51" s="273">
        <f>SQRT(1/KS47+KM48^2*KN51^2)</f>
        <v>0.34185690967560495</v>
      </c>
      <c r="KP51" s="273">
        <f>KL51/KN51</f>
        <v>9.4337059345535774</v>
      </c>
      <c r="KQ51" s="273">
        <f>KM51/KO51</f>
        <v>-7.6698460874272341</v>
      </c>
      <c r="KR51" s="266">
        <f>COUNT(KO37:KO46)-2</f>
        <v>4</v>
      </c>
      <c r="KS51" s="271">
        <f>_xlfn.CHISQ.DIST.RT(KY47,KR51)</f>
        <v>1.7159699519312111E-2</v>
      </c>
      <c r="KT51" s="273">
        <f>KY47/KR51</f>
        <v>3.006475079027938</v>
      </c>
      <c r="KU51" s="273">
        <f>IF(KS51&gt;0.15,1.96^2*KN51^2/KL51^2,_xlfn.T.INV.2T(0.05,KR51)^2*KN51^2*KT51/KL51^2)</f>
        <v>0.26041807356251162</v>
      </c>
      <c r="KV51" s="300"/>
      <c r="KW51" s="273">
        <f>ABS(KL$21-KL51)/SQRT(KN51^2+KN$21^2)</f>
        <v>2.843673682028153</v>
      </c>
      <c r="KX51" s="272" t="str">
        <f>IF(KW51&lt;1.96,"Yes","No")</f>
        <v>No</v>
      </c>
      <c r="KY51" s="280"/>
      <c r="KZ51" s="280"/>
      <c r="LA51" s="273"/>
      <c r="LC51" s="306">
        <f>LO47/LM47</f>
        <v>2.632889296203615</v>
      </c>
      <c r="LD51" s="306">
        <f>LH48-LD48*LC51</f>
        <v>-2.6219898811354048</v>
      </c>
      <c r="LE51" s="274">
        <f>SQRT(1/LM47)</f>
        <v>0.27909384863905112</v>
      </c>
      <c r="LF51" s="273">
        <f>SQRT(1/LJ47+LD48^2*LE51^2)</f>
        <v>0.34185690967560495</v>
      </c>
      <c r="LG51" s="273">
        <f>LC51/LE51</f>
        <v>9.4337059345535792</v>
      </c>
      <c r="LH51" s="273">
        <f>LD51/LF51</f>
        <v>-7.6698460874272367</v>
      </c>
      <c r="LI51" s="266">
        <f>COUNT(LF37:LF46)-2</f>
        <v>4</v>
      </c>
      <c r="LJ51" s="271">
        <f>_xlfn.CHISQ.DIST.RT(LP47,LI51)</f>
        <v>1.7159699519312087E-2</v>
      </c>
      <c r="LK51" s="273">
        <f>LP47/LI51</f>
        <v>3.0064750790279389</v>
      </c>
      <c r="LL51" s="273">
        <f>IF(LJ51&gt;0.15,1.96^2*LE51^2/LC51^2,_xlfn.T.INV.2T(0.05,LI51)^2*LE51^2*LK51/LC51^2)</f>
        <v>0.26041807356251162</v>
      </c>
      <c r="LM51" s="300"/>
      <c r="LN51" s="273">
        <f>ABS(LC$21-LC51)/SQRT(LE51^2+LE$21^2)</f>
        <v>2.8436736820281534</v>
      </c>
      <c r="LO51" s="272" t="str">
        <f>IF(LN51&lt;1.96,"Yes","No")</f>
        <v>No</v>
      </c>
      <c r="LP51" s="280"/>
      <c r="LQ51" s="280"/>
      <c r="LR51" s="273"/>
      <c r="LT51" s="306">
        <f>MF47/MD47</f>
        <v>2.6328892962036146</v>
      </c>
      <c r="LU51" s="306">
        <f>LY48-LU48*LT51</f>
        <v>-2.6219898811354039</v>
      </c>
      <c r="LV51" s="274">
        <f>SQRT(1/MD47)</f>
        <v>0.27909384863905112</v>
      </c>
      <c r="LW51" s="273">
        <f>SQRT(1/MA47+LU48^2*LV51^2)</f>
        <v>0.34185690967560495</v>
      </c>
      <c r="LX51" s="273">
        <f>LT51/LV51</f>
        <v>9.4337059345535774</v>
      </c>
      <c r="LY51" s="273">
        <f>LU51/LW51</f>
        <v>-7.6698460874272341</v>
      </c>
      <c r="LZ51" s="266">
        <f>COUNT(LW37:LW46)-2</f>
        <v>4</v>
      </c>
      <c r="MA51" s="271">
        <f>_xlfn.CHISQ.DIST.RT(MG47,LZ51)</f>
        <v>1.7159699519312111E-2</v>
      </c>
      <c r="MB51" s="273">
        <f>MG47/LZ51</f>
        <v>3.006475079027938</v>
      </c>
      <c r="MC51" s="273">
        <f>IF(MA51&gt;0.15,1.96^2*LV51^2/LT51^2,_xlfn.T.INV.2T(0.05,LZ51)^2*LV51^2*MB51/LT51^2)</f>
        <v>0.26041807356251162</v>
      </c>
      <c r="MD51" s="300"/>
      <c r="ME51" s="273">
        <f>ABS(LT$21-LT51)/SQRT(LV51^2+LV$21^2)</f>
        <v>2.843673682028153</v>
      </c>
      <c r="MF51" s="272" t="str">
        <f>IF(ME51&lt;1.96,"Yes","No")</f>
        <v>No</v>
      </c>
      <c r="MG51" s="280"/>
      <c r="MH51" s="280"/>
      <c r="MI51" s="273"/>
    </row>
    <row r="52" spans="1:347" ht="14.1" customHeight="1" outlineLevel="1" x14ac:dyDescent="0.15">
      <c r="A52" s="14"/>
      <c r="B52" s="35"/>
      <c r="C52" s="19"/>
      <c r="D52" s="7"/>
      <c r="E52" s="7"/>
      <c r="F52" s="6"/>
      <c r="G52" s="59"/>
      <c r="H52" s="59"/>
      <c r="L52" s="17"/>
      <c r="M52" s="39"/>
      <c r="N52" s="34"/>
      <c r="O52" s="25"/>
      <c r="P52" s="34"/>
      <c r="Q52" s="17"/>
      <c r="R52" s="17"/>
      <c r="S52" s="65"/>
      <c r="X52" s="17"/>
      <c r="Y52" s="22"/>
      <c r="Z52" s="261"/>
      <c r="AA52" s="261"/>
      <c r="AB52" s="261"/>
      <c r="AC52" s="273"/>
      <c r="AD52" s="289"/>
      <c r="AE52" s="271"/>
      <c r="AF52" s="266"/>
      <c r="AG52" s="271"/>
      <c r="AH52" s="273"/>
      <c r="AI52" s="273"/>
      <c r="AJ52" s="300"/>
      <c r="AK52" s="280"/>
      <c r="AL52" s="280"/>
      <c r="AM52" s="280"/>
      <c r="AN52" s="280"/>
      <c r="AO52" s="273"/>
      <c r="AQ52" s="261"/>
      <c r="AR52" s="261"/>
      <c r="AS52" s="261"/>
      <c r="AT52" s="273"/>
      <c r="AU52" s="289"/>
      <c r="AV52" s="271"/>
      <c r="AW52" s="266"/>
      <c r="AX52" s="271"/>
      <c r="AY52" s="273"/>
      <c r="AZ52" s="273"/>
      <c r="BA52" s="300"/>
      <c r="BB52" s="280"/>
      <c r="BC52" s="280"/>
      <c r="BD52" s="280"/>
      <c r="BE52" s="280"/>
      <c r="BF52" s="273"/>
      <c r="BH52" s="261"/>
      <c r="BI52" s="261"/>
      <c r="BJ52" s="261"/>
      <c r="BK52" s="273"/>
      <c r="BL52" s="289"/>
      <c r="BM52" s="271"/>
      <c r="BN52" s="266"/>
      <c r="BO52" s="271"/>
      <c r="BP52" s="273"/>
      <c r="BQ52" s="273"/>
      <c r="BR52" s="300"/>
      <c r="BS52" s="280"/>
      <c r="BT52" s="280"/>
      <c r="BU52" s="280"/>
      <c r="BV52" s="280"/>
      <c r="BW52" s="273"/>
      <c r="BY52" s="261"/>
      <c r="BZ52" s="261"/>
      <c r="CA52" s="261"/>
      <c r="CB52" s="273"/>
      <c r="CC52" s="289"/>
      <c r="CD52" s="271"/>
      <c r="CE52" s="266"/>
      <c r="CF52" s="271"/>
      <c r="CG52" s="273"/>
      <c r="CH52" s="273"/>
      <c r="CI52" s="300"/>
      <c r="CJ52" s="280"/>
      <c r="CK52" s="280"/>
      <c r="CL52" s="280"/>
      <c r="CM52" s="280"/>
      <c r="CN52" s="273"/>
      <c r="CP52" s="261"/>
      <c r="CQ52" s="261"/>
      <c r="CR52" s="261"/>
      <c r="CS52" s="273"/>
      <c r="CT52" s="289"/>
      <c r="CU52" s="271"/>
      <c r="CV52" s="266"/>
      <c r="CW52" s="271"/>
      <c r="CX52" s="273"/>
      <c r="CY52" s="273"/>
      <c r="CZ52" s="300"/>
      <c r="DA52" s="280"/>
      <c r="DB52" s="280"/>
      <c r="DC52" s="280"/>
      <c r="DD52" s="280"/>
      <c r="DE52" s="273"/>
      <c r="DG52" s="261"/>
      <c r="DH52" s="261"/>
      <c r="DI52" s="261"/>
      <c r="DJ52" s="273"/>
      <c r="DK52" s="289"/>
      <c r="DL52" s="271"/>
      <c r="DM52" s="266"/>
      <c r="DN52" s="271"/>
      <c r="DO52" s="273"/>
      <c r="DP52" s="273"/>
      <c r="DQ52" s="300"/>
      <c r="DR52" s="280"/>
      <c r="DS52" s="280"/>
      <c r="DT52" s="280"/>
      <c r="DU52" s="280"/>
      <c r="DV52" s="273"/>
      <c r="DX52" s="261"/>
      <c r="DY52" s="261"/>
      <c r="DZ52" s="261"/>
      <c r="EA52" s="273"/>
      <c r="EB52" s="289"/>
      <c r="EC52" s="271"/>
      <c r="ED52" s="266"/>
      <c r="EE52" s="271"/>
      <c r="EF52" s="273"/>
      <c r="EG52" s="273"/>
      <c r="EH52" s="300"/>
      <c r="EI52" s="280"/>
      <c r="EJ52" s="280"/>
      <c r="EK52" s="280"/>
      <c r="EL52" s="280"/>
      <c r="EM52" s="273"/>
      <c r="EO52" s="261"/>
      <c r="EP52" s="261"/>
      <c r="EQ52" s="261"/>
      <c r="ER52" s="273"/>
      <c r="ES52" s="289"/>
      <c r="ET52" s="271"/>
      <c r="EU52" s="266"/>
      <c r="EV52" s="271"/>
      <c r="EW52" s="273"/>
      <c r="EX52" s="273"/>
      <c r="EY52" s="300"/>
      <c r="EZ52" s="280"/>
      <c r="FA52" s="280"/>
      <c r="FB52" s="280"/>
      <c r="FC52" s="280"/>
      <c r="FD52" s="273"/>
      <c r="FF52" s="261"/>
      <c r="FG52" s="261"/>
      <c r="FH52" s="261"/>
      <c r="FI52" s="273"/>
      <c r="FJ52" s="289"/>
      <c r="FK52" s="271"/>
      <c r="FL52" s="266"/>
      <c r="FM52" s="271"/>
      <c r="FN52" s="273"/>
      <c r="FO52" s="273"/>
      <c r="FP52" s="300"/>
      <c r="FQ52" s="280"/>
      <c r="FR52" s="280"/>
      <c r="FS52" s="280"/>
      <c r="FT52" s="280"/>
      <c r="FU52" s="273"/>
      <c r="FW52" s="261"/>
      <c r="FX52" s="261"/>
      <c r="FY52" s="261"/>
      <c r="FZ52" s="273"/>
      <c r="GA52" s="289"/>
      <c r="GB52" s="271"/>
      <c r="GC52" s="266"/>
      <c r="GD52" s="271"/>
      <c r="GE52" s="273"/>
      <c r="GF52" s="273"/>
      <c r="GG52" s="300"/>
      <c r="GH52" s="280"/>
      <c r="GI52" s="280"/>
      <c r="GJ52" s="280"/>
      <c r="GK52" s="280"/>
      <c r="GL52" s="273"/>
      <c r="GN52" s="261"/>
      <c r="GO52" s="261"/>
      <c r="GP52" s="261"/>
      <c r="GQ52" s="273"/>
      <c r="GR52" s="289"/>
      <c r="GS52" s="271"/>
      <c r="GT52" s="266"/>
      <c r="GU52" s="271"/>
      <c r="GV52" s="273"/>
      <c r="GW52" s="273"/>
      <c r="GX52" s="300"/>
      <c r="GY52" s="280"/>
      <c r="GZ52" s="280"/>
      <c r="HA52" s="280"/>
      <c r="HB52" s="280"/>
      <c r="HC52" s="273"/>
      <c r="HE52" s="261"/>
      <c r="HF52" s="261"/>
      <c r="HG52" s="261"/>
      <c r="HH52" s="273"/>
      <c r="HI52" s="289"/>
      <c r="HJ52" s="271"/>
      <c r="HK52" s="266"/>
      <c r="HL52" s="271"/>
      <c r="HM52" s="273"/>
      <c r="HN52" s="273"/>
      <c r="HO52" s="300"/>
      <c r="HP52" s="280"/>
      <c r="HQ52" s="280"/>
      <c r="HR52" s="280"/>
      <c r="HS52" s="280"/>
      <c r="HT52" s="273"/>
      <c r="HV52" s="261"/>
      <c r="HW52" s="261"/>
      <c r="HX52" s="261"/>
      <c r="HY52" s="273"/>
      <c r="HZ52" s="289"/>
      <c r="IA52" s="271"/>
      <c r="IB52" s="266"/>
      <c r="IC52" s="271"/>
      <c r="ID52" s="273"/>
      <c r="IE52" s="273"/>
      <c r="IF52" s="300"/>
      <c r="IG52" s="280"/>
      <c r="IH52" s="280"/>
      <c r="II52" s="280"/>
      <c r="IJ52" s="280"/>
      <c r="IK52" s="273"/>
      <c r="IM52" s="261"/>
      <c r="IN52" s="261"/>
      <c r="IO52" s="261"/>
      <c r="IP52" s="273"/>
      <c r="IQ52" s="289"/>
      <c r="IR52" s="271"/>
      <c r="IS52" s="266"/>
      <c r="IT52" s="271"/>
      <c r="IU52" s="273"/>
      <c r="IV52" s="273"/>
      <c r="IW52" s="300"/>
      <c r="IX52" s="280"/>
      <c r="IY52" s="280"/>
      <c r="IZ52" s="280"/>
      <c r="JA52" s="280"/>
      <c r="JB52" s="273"/>
      <c r="JD52" s="261"/>
      <c r="JE52" s="261"/>
      <c r="JF52" s="261"/>
      <c r="JG52" s="273"/>
      <c r="JH52" s="289"/>
      <c r="JI52" s="271"/>
      <c r="JJ52" s="266"/>
      <c r="JK52" s="271"/>
      <c r="JL52" s="273"/>
      <c r="JM52" s="273"/>
      <c r="JN52" s="300"/>
      <c r="JO52" s="280"/>
      <c r="JP52" s="280"/>
      <c r="JQ52" s="280"/>
      <c r="JR52" s="280"/>
      <c r="JS52" s="273"/>
      <c r="JU52" s="261"/>
      <c r="JV52" s="261"/>
      <c r="JW52" s="261"/>
      <c r="JX52" s="273"/>
      <c r="JY52" s="289"/>
      <c r="JZ52" s="271"/>
      <c r="KA52" s="266"/>
      <c r="KB52" s="271"/>
      <c r="KC52" s="273"/>
      <c r="KD52" s="273"/>
      <c r="KE52" s="300"/>
      <c r="KF52" s="280"/>
      <c r="KG52" s="280"/>
      <c r="KH52" s="280"/>
      <c r="KI52" s="280"/>
      <c r="KJ52" s="273"/>
      <c r="KL52" s="261"/>
      <c r="KM52" s="261"/>
      <c r="KN52" s="261"/>
      <c r="KO52" s="273"/>
      <c r="KP52" s="289"/>
      <c r="KQ52" s="271"/>
      <c r="KR52" s="266"/>
      <c r="KS52" s="271"/>
      <c r="KT52" s="273"/>
      <c r="KU52" s="273"/>
      <c r="KV52" s="300"/>
      <c r="KW52" s="280"/>
      <c r="KX52" s="280"/>
      <c r="KY52" s="280"/>
      <c r="KZ52" s="280"/>
      <c r="LA52" s="273"/>
      <c r="LC52" s="261"/>
      <c r="LD52" s="261"/>
      <c r="LE52" s="261"/>
      <c r="LF52" s="273"/>
      <c r="LG52" s="289"/>
      <c r="LH52" s="271"/>
      <c r="LI52" s="266"/>
      <c r="LJ52" s="271"/>
      <c r="LK52" s="273"/>
      <c r="LL52" s="273"/>
      <c r="LM52" s="300"/>
      <c r="LN52" s="280"/>
      <c r="LO52" s="280"/>
      <c r="LP52" s="280"/>
      <c r="LQ52" s="280"/>
      <c r="LR52" s="273"/>
      <c r="LT52" s="261"/>
      <c r="LU52" s="261"/>
      <c r="LV52" s="261"/>
      <c r="LW52" s="273"/>
      <c r="LX52" s="289"/>
      <c r="LY52" s="271"/>
      <c r="LZ52" s="266"/>
      <c r="MA52" s="271"/>
      <c r="MB52" s="273"/>
      <c r="MC52" s="273"/>
      <c r="MD52" s="300"/>
      <c r="ME52" s="280"/>
      <c r="MF52" s="280"/>
      <c r="MG52" s="280"/>
      <c r="MH52" s="280"/>
      <c r="MI52" s="273"/>
    </row>
    <row r="53" spans="1:347" ht="14.1" customHeight="1" outlineLevel="1" x14ac:dyDescent="0.15">
      <c r="A53" s="14"/>
      <c r="B53" s="35"/>
      <c r="C53" s="19"/>
      <c r="D53" s="7"/>
      <c r="E53" s="7"/>
      <c r="F53" s="6"/>
      <c r="G53" s="59"/>
      <c r="H53" s="59"/>
      <c r="J53" s="19"/>
      <c r="K53" s="17"/>
      <c r="L53" s="35"/>
      <c r="M53" s="49"/>
      <c r="N53" s="34"/>
      <c r="P53" s="40" t="s">
        <v>120</v>
      </c>
      <c r="Q53" s="17"/>
      <c r="R53" s="17"/>
      <c r="S53" s="65"/>
      <c r="T53" s="48" t="s">
        <v>131</v>
      </c>
      <c r="X53" s="17"/>
      <c r="Y53" s="22"/>
      <c r="Z53" s="261"/>
      <c r="AA53" s="274"/>
      <c r="AB53" s="273"/>
      <c r="AC53" s="269"/>
      <c r="AD53" s="293"/>
      <c r="AE53" s="271"/>
      <c r="AF53" s="261"/>
      <c r="AG53" s="290" t="s">
        <v>120</v>
      </c>
      <c r="AH53" s="273"/>
      <c r="AI53" s="273"/>
      <c r="AJ53" s="300"/>
      <c r="AK53" s="292" t="s">
        <v>131</v>
      </c>
      <c r="AL53" s="280"/>
      <c r="AM53" s="280"/>
      <c r="AN53" s="280"/>
      <c r="AO53" s="273"/>
      <c r="AQ53" s="261"/>
      <c r="AR53" s="274"/>
      <c r="AS53" s="273"/>
      <c r="AT53" s="269"/>
      <c r="AU53" s="293"/>
      <c r="AV53" s="271"/>
      <c r="AW53" s="261"/>
      <c r="AX53" s="290" t="s">
        <v>120</v>
      </c>
      <c r="AY53" s="273"/>
      <c r="AZ53" s="273"/>
      <c r="BA53" s="300"/>
      <c r="BB53" s="292" t="s">
        <v>131</v>
      </c>
      <c r="BC53" s="280"/>
      <c r="BD53" s="280"/>
      <c r="BE53" s="280"/>
      <c r="BF53" s="273"/>
      <c r="BH53" s="261"/>
      <c r="BI53" s="274"/>
      <c r="BJ53" s="273"/>
      <c r="BK53" s="269"/>
      <c r="BL53" s="293"/>
      <c r="BM53" s="271"/>
      <c r="BN53" s="261"/>
      <c r="BO53" s="290" t="s">
        <v>120</v>
      </c>
      <c r="BP53" s="273"/>
      <c r="BQ53" s="273"/>
      <c r="BR53" s="300"/>
      <c r="BS53" s="292" t="s">
        <v>131</v>
      </c>
      <c r="BT53" s="280"/>
      <c r="BU53" s="280"/>
      <c r="BV53" s="280"/>
      <c r="BW53" s="273"/>
      <c r="BY53" s="261"/>
      <c r="BZ53" s="274"/>
      <c r="CA53" s="273"/>
      <c r="CB53" s="269"/>
      <c r="CC53" s="293"/>
      <c r="CD53" s="271"/>
      <c r="CE53" s="261"/>
      <c r="CF53" s="290" t="s">
        <v>120</v>
      </c>
      <c r="CG53" s="273"/>
      <c r="CH53" s="273"/>
      <c r="CI53" s="300"/>
      <c r="CJ53" s="292" t="s">
        <v>131</v>
      </c>
      <c r="CK53" s="280"/>
      <c r="CL53" s="280"/>
      <c r="CM53" s="280"/>
      <c r="CN53" s="273"/>
      <c r="CP53" s="261"/>
      <c r="CQ53" s="274"/>
      <c r="CR53" s="273"/>
      <c r="CS53" s="269"/>
      <c r="CT53" s="293"/>
      <c r="CU53" s="271"/>
      <c r="CV53" s="261"/>
      <c r="CW53" s="290" t="s">
        <v>120</v>
      </c>
      <c r="CX53" s="273"/>
      <c r="CY53" s="273"/>
      <c r="CZ53" s="300"/>
      <c r="DA53" s="292" t="s">
        <v>131</v>
      </c>
      <c r="DB53" s="280"/>
      <c r="DC53" s="280"/>
      <c r="DD53" s="280"/>
      <c r="DE53" s="273"/>
      <c r="DG53" s="261"/>
      <c r="DH53" s="274"/>
      <c r="DI53" s="273"/>
      <c r="DJ53" s="269"/>
      <c r="DK53" s="293"/>
      <c r="DL53" s="271"/>
      <c r="DM53" s="261"/>
      <c r="DN53" s="290" t="s">
        <v>120</v>
      </c>
      <c r="DO53" s="273"/>
      <c r="DP53" s="273"/>
      <c r="DQ53" s="300"/>
      <c r="DR53" s="292" t="s">
        <v>131</v>
      </c>
      <c r="DS53" s="280"/>
      <c r="DT53" s="280"/>
      <c r="DU53" s="280"/>
      <c r="DV53" s="273"/>
      <c r="DX53" s="261"/>
      <c r="DY53" s="274"/>
      <c r="DZ53" s="273"/>
      <c r="EA53" s="269"/>
      <c r="EB53" s="293"/>
      <c r="EC53" s="271"/>
      <c r="ED53" s="261"/>
      <c r="EE53" s="290" t="s">
        <v>120</v>
      </c>
      <c r="EF53" s="273"/>
      <c r="EG53" s="273"/>
      <c r="EH53" s="300"/>
      <c r="EI53" s="292" t="s">
        <v>131</v>
      </c>
      <c r="EJ53" s="280"/>
      <c r="EK53" s="280"/>
      <c r="EL53" s="280"/>
      <c r="EM53" s="273"/>
      <c r="EO53" s="261"/>
      <c r="EP53" s="274"/>
      <c r="EQ53" s="273"/>
      <c r="ER53" s="269"/>
      <c r="ES53" s="293"/>
      <c r="ET53" s="271"/>
      <c r="EU53" s="261"/>
      <c r="EV53" s="290" t="s">
        <v>120</v>
      </c>
      <c r="EW53" s="273"/>
      <c r="EX53" s="273"/>
      <c r="EY53" s="300"/>
      <c r="EZ53" s="292" t="s">
        <v>131</v>
      </c>
      <c r="FA53" s="280"/>
      <c r="FB53" s="280"/>
      <c r="FC53" s="280"/>
      <c r="FD53" s="273"/>
      <c r="FF53" s="261"/>
      <c r="FG53" s="274"/>
      <c r="FH53" s="273"/>
      <c r="FI53" s="269"/>
      <c r="FJ53" s="293"/>
      <c r="FK53" s="271"/>
      <c r="FL53" s="261"/>
      <c r="FM53" s="290" t="s">
        <v>120</v>
      </c>
      <c r="FN53" s="273"/>
      <c r="FO53" s="273"/>
      <c r="FP53" s="300"/>
      <c r="FQ53" s="292" t="s">
        <v>131</v>
      </c>
      <c r="FR53" s="280"/>
      <c r="FS53" s="280"/>
      <c r="FT53" s="280"/>
      <c r="FU53" s="273"/>
      <c r="FW53" s="261"/>
      <c r="FX53" s="274"/>
      <c r="FY53" s="273"/>
      <c r="FZ53" s="269"/>
      <c r="GA53" s="293"/>
      <c r="GB53" s="271"/>
      <c r="GC53" s="261"/>
      <c r="GD53" s="290" t="s">
        <v>120</v>
      </c>
      <c r="GE53" s="273"/>
      <c r="GF53" s="273"/>
      <c r="GG53" s="300"/>
      <c r="GH53" s="292" t="s">
        <v>131</v>
      </c>
      <c r="GI53" s="280"/>
      <c r="GJ53" s="280"/>
      <c r="GK53" s="280"/>
      <c r="GL53" s="273"/>
      <c r="GN53" s="261"/>
      <c r="GO53" s="274"/>
      <c r="GP53" s="273"/>
      <c r="GQ53" s="269"/>
      <c r="GR53" s="293"/>
      <c r="GS53" s="271"/>
      <c r="GT53" s="261"/>
      <c r="GU53" s="290" t="s">
        <v>120</v>
      </c>
      <c r="GV53" s="273"/>
      <c r="GW53" s="273"/>
      <c r="GX53" s="300"/>
      <c r="GY53" s="292" t="s">
        <v>131</v>
      </c>
      <c r="GZ53" s="280"/>
      <c r="HA53" s="280"/>
      <c r="HB53" s="280"/>
      <c r="HC53" s="273"/>
      <c r="HE53" s="261"/>
      <c r="HF53" s="274"/>
      <c r="HG53" s="273"/>
      <c r="HH53" s="269"/>
      <c r="HI53" s="293"/>
      <c r="HJ53" s="271"/>
      <c r="HK53" s="261"/>
      <c r="HL53" s="290" t="s">
        <v>120</v>
      </c>
      <c r="HM53" s="273"/>
      <c r="HN53" s="273"/>
      <c r="HO53" s="300"/>
      <c r="HP53" s="292" t="s">
        <v>131</v>
      </c>
      <c r="HQ53" s="280"/>
      <c r="HR53" s="280"/>
      <c r="HS53" s="280"/>
      <c r="HT53" s="273"/>
      <c r="HV53" s="261"/>
      <c r="HW53" s="274"/>
      <c r="HX53" s="273"/>
      <c r="HY53" s="269"/>
      <c r="HZ53" s="293"/>
      <c r="IA53" s="271"/>
      <c r="IB53" s="261"/>
      <c r="IC53" s="290" t="s">
        <v>120</v>
      </c>
      <c r="ID53" s="273"/>
      <c r="IE53" s="273"/>
      <c r="IF53" s="300"/>
      <c r="IG53" s="292" t="s">
        <v>131</v>
      </c>
      <c r="IH53" s="280"/>
      <c r="II53" s="280"/>
      <c r="IJ53" s="280"/>
      <c r="IK53" s="273"/>
      <c r="IM53" s="261"/>
      <c r="IN53" s="274"/>
      <c r="IO53" s="273"/>
      <c r="IP53" s="269"/>
      <c r="IQ53" s="293"/>
      <c r="IR53" s="271"/>
      <c r="IS53" s="261"/>
      <c r="IT53" s="290" t="s">
        <v>120</v>
      </c>
      <c r="IU53" s="273"/>
      <c r="IV53" s="273"/>
      <c r="IW53" s="300"/>
      <c r="IX53" s="292" t="s">
        <v>131</v>
      </c>
      <c r="IY53" s="280"/>
      <c r="IZ53" s="280"/>
      <c r="JA53" s="280"/>
      <c r="JB53" s="273"/>
      <c r="JD53" s="261"/>
      <c r="JE53" s="274"/>
      <c r="JF53" s="273"/>
      <c r="JG53" s="269"/>
      <c r="JH53" s="293"/>
      <c r="JI53" s="271"/>
      <c r="JJ53" s="261"/>
      <c r="JK53" s="290" t="s">
        <v>120</v>
      </c>
      <c r="JL53" s="273"/>
      <c r="JM53" s="273"/>
      <c r="JN53" s="300"/>
      <c r="JO53" s="292" t="s">
        <v>131</v>
      </c>
      <c r="JP53" s="280"/>
      <c r="JQ53" s="280"/>
      <c r="JR53" s="280"/>
      <c r="JS53" s="273"/>
      <c r="JU53" s="261"/>
      <c r="JV53" s="274"/>
      <c r="JW53" s="273"/>
      <c r="JX53" s="269"/>
      <c r="JY53" s="293"/>
      <c r="JZ53" s="271"/>
      <c r="KA53" s="261"/>
      <c r="KB53" s="290" t="s">
        <v>120</v>
      </c>
      <c r="KC53" s="273"/>
      <c r="KD53" s="273"/>
      <c r="KE53" s="300"/>
      <c r="KF53" s="292" t="s">
        <v>131</v>
      </c>
      <c r="KG53" s="280"/>
      <c r="KH53" s="280"/>
      <c r="KI53" s="280"/>
      <c r="KJ53" s="273"/>
      <c r="KL53" s="261"/>
      <c r="KM53" s="274"/>
      <c r="KN53" s="273"/>
      <c r="KO53" s="269"/>
      <c r="KP53" s="293"/>
      <c r="KQ53" s="271"/>
      <c r="KR53" s="261"/>
      <c r="KS53" s="290" t="s">
        <v>120</v>
      </c>
      <c r="KT53" s="273"/>
      <c r="KU53" s="273"/>
      <c r="KV53" s="300"/>
      <c r="KW53" s="292" t="s">
        <v>131</v>
      </c>
      <c r="KX53" s="280"/>
      <c r="KY53" s="280"/>
      <c r="KZ53" s="280"/>
      <c r="LA53" s="273"/>
      <c r="LC53" s="261"/>
      <c r="LD53" s="274"/>
      <c r="LE53" s="273"/>
      <c r="LF53" s="269"/>
      <c r="LG53" s="293"/>
      <c r="LH53" s="271"/>
      <c r="LI53" s="261"/>
      <c r="LJ53" s="290" t="s">
        <v>120</v>
      </c>
      <c r="LK53" s="273"/>
      <c r="LL53" s="273"/>
      <c r="LM53" s="300"/>
      <c r="LN53" s="292" t="s">
        <v>131</v>
      </c>
      <c r="LO53" s="280"/>
      <c r="LP53" s="280"/>
      <c r="LQ53" s="280"/>
      <c r="LR53" s="273"/>
      <c r="LT53" s="261"/>
      <c r="LU53" s="274"/>
      <c r="LV53" s="273"/>
      <c r="LW53" s="269"/>
      <c r="LX53" s="293"/>
      <c r="LY53" s="271"/>
      <c r="LZ53" s="261"/>
      <c r="MA53" s="290" t="s">
        <v>120</v>
      </c>
      <c r="MB53" s="273"/>
      <c r="MC53" s="273"/>
      <c r="MD53" s="300"/>
      <c r="ME53" s="292" t="s">
        <v>131</v>
      </c>
      <c r="MF53" s="280"/>
      <c r="MG53" s="280"/>
      <c r="MH53" s="280"/>
      <c r="MI53" s="273"/>
    </row>
    <row r="54" spans="1:347" ht="14.1" customHeight="1" outlineLevel="1" thickBot="1" x14ac:dyDescent="0.2">
      <c r="A54" s="14"/>
      <c r="B54" s="58"/>
      <c r="C54" s="10"/>
      <c r="D54" s="10"/>
      <c r="E54" s="19"/>
      <c r="F54" s="19"/>
      <c r="G54" s="59"/>
      <c r="H54" s="59"/>
      <c r="J54" s="14"/>
      <c r="K54" s="36"/>
      <c r="P54" s="41" t="str">
        <f>K33</f>
        <v>Deguelin</v>
      </c>
      <c r="S54" s="22"/>
      <c r="U54" s="41" t="str">
        <f>K3</f>
        <v>Rotenone</v>
      </c>
      <c r="V54" s="63" t="s">
        <v>25</v>
      </c>
      <c r="W54" s="61" t="str">
        <f>K33</f>
        <v>Deguelin</v>
      </c>
      <c r="X54" s="22"/>
      <c r="Z54" s="261"/>
      <c r="AA54" s="272"/>
      <c r="AB54" s="288"/>
      <c r="AC54" s="261"/>
      <c r="AD54" s="261"/>
      <c r="AE54" s="261"/>
      <c r="AF54" s="261"/>
      <c r="AG54" s="41" t="str">
        <f>AB33</f>
        <v>Deguelin</v>
      </c>
      <c r="AH54" s="279"/>
      <c r="AI54" s="279"/>
      <c r="AJ54" s="276"/>
      <c r="AK54" s="280"/>
      <c r="AL54" s="41" t="str">
        <f>AB3</f>
        <v>Rotenone</v>
      </c>
      <c r="AM54" s="298" t="s">
        <v>25</v>
      </c>
      <c r="AN54" s="296" t="str">
        <f>AB33</f>
        <v>Deguelin</v>
      </c>
      <c r="AO54" s="276"/>
      <c r="AQ54" s="261"/>
      <c r="AR54" s="272"/>
      <c r="AS54" s="288"/>
      <c r="AT54" s="261"/>
      <c r="AU54" s="261"/>
      <c r="AV54" s="261"/>
      <c r="AW54" s="261"/>
      <c r="AX54" s="41" t="str">
        <f>AS33</f>
        <v>Deguelin</v>
      </c>
      <c r="AY54" s="279"/>
      <c r="AZ54" s="279"/>
      <c r="BA54" s="276"/>
      <c r="BB54" s="280"/>
      <c r="BC54" s="41" t="str">
        <f>AS3</f>
        <v>Rotenone</v>
      </c>
      <c r="BD54" s="298" t="s">
        <v>25</v>
      </c>
      <c r="BE54" s="296" t="str">
        <f>AS33</f>
        <v>Deguelin</v>
      </c>
      <c r="BF54" s="276"/>
      <c r="BH54" s="261"/>
      <c r="BI54" s="272"/>
      <c r="BJ54" s="288"/>
      <c r="BK54" s="261"/>
      <c r="BL54" s="261"/>
      <c r="BM54" s="261"/>
      <c r="BN54" s="261"/>
      <c r="BO54" s="41" t="str">
        <f>BJ33</f>
        <v>Deguelin</v>
      </c>
      <c r="BP54" s="279"/>
      <c r="BQ54" s="279"/>
      <c r="BR54" s="276"/>
      <c r="BS54" s="280"/>
      <c r="BT54" s="41" t="str">
        <f>BJ3</f>
        <v>Rotenone</v>
      </c>
      <c r="BU54" s="298" t="s">
        <v>25</v>
      </c>
      <c r="BV54" s="296" t="str">
        <f>BJ33</f>
        <v>Deguelin</v>
      </c>
      <c r="BW54" s="276"/>
      <c r="BY54" s="261"/>
      <c r="BZ54" s="272"/>
      <c r="CA54" s="288"/>
      <c r="CB54" s="261"/>
      <c r="CC54" s="261"/>
      <c r="CD54" s="261"/>
      <c r="CE54" s="261"/>
      <c r="CF54" s="41" t="str">
        <f>CA33</f>
        <v>Deguelin</v>
      </c>
      <c r="CG54" s="279"/>
      <c r="CH54" s="279"/>
      <c r="CI54" s="276"/>
      <c r="CJ54" s="280"/>
      <c r="CK54" s="41" t="str">
        <f>CA3</f>
        <v>Rotenone</v>
      </c>
      <c r="CL54" s="298" t="s">
        <v>25</v>
      </c>
      <c r="CM54" s="296" t="str">
        <f>CA33</f>
        <v>Deguelin</v>
      </c>
      <c r="CN54" s="276"/>
      <c r="CP54" s="261"/>
      <c r="CQ54" s="272"/>
      <c r="CR54" s="288"/>
      <c r="CS54" s="261"/>
      <c r="CT54" s="261"/>
      <c r="CU54" s="261"/>
      <c r="CV54" s="261"/>
      <c r="CW54" s="41" t="str">
        <f>CR33</f>
        <v>Deguelin</v>
      </c>
      <c r="CX54" s="279"/>
      <c r="CY54" s="279"/>
      <c r="CZ54" s="276"/>
      <c r="DA54" s="280"/>
      <c r="DB54" s="41" t="str">
        <f>CR3</f>
        <v>Rotenone</v>
      </c>
      <c r="DC54" s="298" t="s">
        <v>25</v>
      </c>
      <c r="DD54" s="296" t="str">
        <f>CR33</f>
        <v>Deguelin</v>
      </c>
      <c r="DE54" s="276"/>
      <c r="DG54" s="261"/>
      <c r="DH54" s="272"/>
      <c r="DI54" s="288"/>
      <c r="DJ54" s="261"/>
      <c r="DK54" s="261"/>
      <c r="DL54" s="261"/>
      <c r="DM54" s="261"/>
      <c r="DN54" s="41" t="str">
        <f>DI33</f>
        <v>Deguelin</v>
      </c>
      <c r="DO54" s="279"/>
      <c r="DP54" s="279"/>
      <c r="DQ54" s="276"/>
      <c r="DR54" s="280"/>
      <c r="DS54" s="41" t="str">
        <f>DI3</f>
        <v>Rotenone</v>
      </c>
      <c r="DT54" s="298" t="s">
        <v>25</v>
      </c>
      <c r="DU54" s="296" t="str">
        <f>DI33</f>
        <v>Deguelin</v>
      </c>
      <c r="DV54" s="276"/>
      <c r="DX54" s="261"/>
      <c r="DY54" s="272"/>
      <c r="DZ54" s="288"/>
      <c r="EA54" s="261"/>
      <c r="EB54" s="261"/>
      <c r="EC54" s="261"/>
      <c r="ED54" s="261"/>
      <c r="EE54" s="41" t="str">
        <f>DZ33</f>
        <v>Deguelin</v>
      </c>
      <c r="EF54" s="279"/>
      <c r="EG54" s="279"/>
      <c r="EH54" s="276"/>
      <c r="EI54" s="280"/>
      <c r="EJ54" s="41" t="str">
        <f>DZ3</f>
        <v>Rotenone</v>
      </c>
      <c r="EK54" s="298" t="s">
        <v>25</v>
      </c>
      <c r="EL54" s="296" t="str">
        <f>DZ33</f>
        <v>Deguelin</v>
      </c>
      <c r="EM54" s="276"/>
      <c r="EO54" s="261"/>
      <c r="EP54" s="272"/>
      <c r="EQ54" s="288"/>
      <c r="ER54" s="261"/>
      <c r="ES54" s="261"/>
      <c r="ET54" s="261"/>
      <c r="EU54" s="261"/>
      <c r="EV54" s="41" t="str">
        <f>EQ33</f>
        <v>Deguelin</v>
      </c>
      <c r="EW54" s="279"/>
      <c r="EX54" s="279"/>
      <c r="EY54" s="276"/>
      <c r="EZ54" s="280"/>
      <c r="FA54" s="41" t="str">
        <f>EQ3</f>
        <v>Rotenone</v>
      </c>
      <c r="FB54" s="298" t="s">
        <v>25</v>
      </c>
      <c r="FC54" s="296" t="str">
        <f>EQ33</f>
        <v>Deguelin</v>
      </c>
      <c r="FD54" s="276"/>
      <c r="FF54" s="261"/>
      <c r="FG54" s="272"/>
      <c r="FH54" s="288"/>
      <c r="FI54" s="261"/>
      <c r="FJ54" s="261"/>
      <c r="FK54" s="261"/>
      <c r="FL54" s="261"/>
      <c r="FM54" s="41" t="str">
        <f>FH33</f>
        <v>Deguelin</v>
      </c>
      <c r="FN54" s="279"/>
      <c r="FO54" s="279"/>
      <c r="FP54" s="276"/>
      <c r="FQ54" s="280"/>
      <c r="FR54" s="41" t="str">
        <f>FH3</f>
        <v>Rotenone</v>
      </c>
      <c r="FS54" s="298" t="s">
        <v>25</v>
      </c>
      <c r="FT54" s="296" t="str">
        <f>FH33</f>
        <v>Deguelin</v>
      </c>
      <c r="FU54" s="276"/>
      <c r="FW54" s="261"/>
      <c r="FX54" s="272"/>
      <c r="FY54" s="288"/>
      <c r="FZ54" s="261"/>
      <c r="GA54" s="261"/>
      <c r="GB54" s="261"/>
      <c r="GC54" s="261"/>
      <c r="GD54" s="41" t="str">
        <f>FY33</f>
        <v>Deguelin</v>
      </c>
      <c r="GE54" s="279"/>
      <c r="GF54" s="279"/>
      <c r="GG54" s="276"/>
      <c r="GH54" s="280"/>
      <c r="GI54" s="41" t="str">
        <f>FY3</f>
        <v>Rotenone</v>
      </c>
      <c r="GJ54" s="298" t="s">
        <v>25</v>
      </c>
      <c r="GK54" s="296" t="str">
        <f>FY33</f>
        <v>Deguelin</v>
      </c>
      <c r="GL54" s="276"/>
      <c r="GN54" s="261"/>
      <c r="GO54" s="272"/>
      <c r="GP54" s="288"/>
      <c r="GQ54" s="261"/>
      <c r="GR54" s="261"/>
      <c r="GS54" s="261"/>
      <c r="GT54" s="261"/>
      <c r="GU54" s="41" t="str">
        <f>GP33</f>
        <v>Deguelin</v>
      </c>
      <c r="GV54" s="279"/>
      <c r="GW54" s="279"/>
      <c r="GX54" s="276"/>
      <c r="GY54" s="280"/>
      <c r="GZ54" s="41" t="str">
        <f>GP3</f>
        <v>Rotenone</v>
      </c>
      <c r="HA54" s="298" t="s">
        <v>25</v>
      </c>
      <c r="HB54" s="296" t="str">
        <f>GP33</f>
        <v>Deguelin</v>
      </c>
      <c r="HC54" s="276"/>
      <c r="HE54" s="261"/>
      <c r="HF54" s="272"/>
      <c r="HG54" s="288"/>
      <c r="HH54" s="261"/>
      <c r="HI54" s="261"/>
      <c r="HJ54" s="261"/>
      <c r="HK54" s="261"/>
      <c r="HL54" s="41" t="str">
        <f>HG33</f>
        <v>Deguelin</v>
      </c>
      <c r="HM54" s="279"/>
      <c r="HN54" s="279"/>
      <c r="HO54" s="276"/>
      <c r="HP54" s="280"/>
      <c r="HQ54" s="41" t="str">
        <f>HG3</f>
        <v>Rotenone</v>
      </c>
      <c r="HR54" s="298" t="s">
        <v>25</v>
      </c>
      <c r="HS54" s="296" t="str">
        <f>HG33</f>
        <v>Deguelin</v>
      </c>
      <c r="HT54" s="276"/>
      <c r="HV54" s="261"/>
      <c r="HW54" s="272"/>
      <c r="HX54" s="288"/>
      <c r="HY54" s="261"/>
      <c r="HZ54" s="261"/>
      <c r="IA54" s="261"/>
      <c r="IB54" s="261"/>
      <c r="IC54" s="41" t="str">
        <f>HX33</f>
        <v>Deguelin</v>
      </c>
      <c r="ID54" s="279"/>
      <c r="IE54" s="279"/>
      <c r="IF54" s="276"/>
      <c r="IG54" s="280"/>
      <c r="IH54" s="41" t="str">
        <f>HX3</f>
        <v>Rotenone</v>
      </c>
      <c r="II54" s="298" t="s">
        <v>25</v>
      </c>
      <c r="IJ54" s="296" t="str">
        <f>HX33</f>
        <v>Deguelin</v>
      </c>
      <c r="IK54" s="276"/>
      <c r="IM54" s="261"/>
      <c r="IN54" s="272"/>
      <c r="IO54" s="288"/>
      <c r="IP54" s="261"/>
      <c r="IQ54" s="261"/>
      <c r="IR54" s="261"/>
      <c r="IS54" s="261"/>
      <c r="IT54" s="41" t="str">
        <f>IO33</f>
        <v>Deguelin</v>
      </c>
      <c r="IU54" s="279"/>
      <c r="IV54" s="279"/>
      <c r="IW54" s="276"/>
      <c r="IX54" s="280"/>
      <c r="IY54" s="41" t="str">
        <f>IO3</f>
        <v>Rotenone</v>
      </c>
      <c r="IZ54" s="298" t="s">
        <v>25</v>
      </c>
      <c r="JA54" s="296" t="str">
        <f>IO33</f>
        <v>Deguelin</v>
      </c>
      <c r="JB54" s="276"/>
      <c r="JD54" s="261"/>
      <c r="JE54" s="272"/>
      <c r="JF54" s="288"/>
      <c r="JG54" s="261"/>
      <c r="JH54" s="261"/>
      <c r="JI54" s="261"/>
      <c r="JJ54" s="261"/>
      <c r="JK54" s="41" t="str">
        <f>JF33</f>
        <v>Deguelin</v>
      </c>
      <c r="JL54" s="279"/>
      <c r="JM54" s="279"/>
      <c r="JN54" s="276"/>
      <c r="JO54" s="280"/>
      <c r="JP54" s="41" t="str">
        <f>JF3</f>
        <v>Rotenone</v>
      </c>
      <c r="JQ54" s="298" t="s">
        <v>25</v>
      </c>
      <c r="JR54" s="296" t="str">
        <f>JF33</f>
        <v>Deguelin</v>
      </c>
      <c r="JS54" s="276"/>
      <c r="JU54" s="261"/>
      <c r="JV54" s="272"/>
      <c r="JW54" s="288"/>
      <c r="JX54" s="261"/>
      <c r="JY54" s="261"/>
      <c r="JZ54" s="261"/>
      <c r="KA54" s="261"/>
      <c r="KB54" s="41" t="str">
        <f>JW33</f>
        <v>Deguelin</v>
      </c>
      <c r="KC54" s="279"/>
      <c r="KD54" s="279"/>
      <c r="KE54" s="276"/>
      <c r="KF54" s="280"/>
      <c r="KG54" s="41" t="str">
        <f>JW3</f>
        <v>Rotenone</v>
      </c>
      <c r="KH54" s="298" t="s">
        <v>25</v>
      </c>
      <c r="KI54" s="296" t="str">
        <f>JW33</f>
        <v>Deguelin</v>
      </c>
      <c r="KJ54" s="276"/>
      <c r="KL54" s="261"/>
      <c r="KM54" s="272"/>
      <c r="KN54" s="288"/>
      <c r="KO54" s="261"/>
      <c r="KP54" s="261"/>
      <c r="KQ54" s="261"/>
      <c r="KR54" s="261"/>
      <c r="KS54" s="41" t="str">
        <f>KN33</f>
        <v>Deguelin</v>
      </c>
      <c r="KT54" s="279"/>
      <c r="KU54" s="279"/>
      <c r="KV54" s="276"/>
      <c r="KW54" s="280"/>
      <c r="KX54" s="41" t="str">
        <f>KN3</f>
        <v>Rotenone</v>
      </c>
      <c r="KY54" s="298" t="s">
        <v>25</v>
      </c>
      <c r="KZ54" s="296" t="str">
        <f>KN33</f>
        <v>Deguelin</v>
      </c>
      <c r="LA54" s="276"/>
      <c r="LC54" s="261"/>
      <c r="LD54" s="272"/>
      <c r="LE54" s="288"/>
      <c r="LF54" s="261"/>
      <c r="LG54" s="261"/>
      <c r="LH54" s="261"/>
      <c r="LI54" s="261"/>
      <c r="LJ54" s="41" t="str">
        <f>LE33</f>
        <v>Deguelin</v>
      </c>
      <c r="LK54" s="279"/>
      <c r="LL54" s="279"/>
      <c r="LM54" s="276"/>
      <c r="LN54" s="280"/>
      <c r="LO54" s="41" t="str">
        <f>LE3</f>
        <v>Rotenone</v>
      </c>
      <c r="LP54" s="298" t="s">
        <v>25</v>
      </c>
      <c r="LQ54" s="296" t="str">
        <f>LE33</f>
        <v>Deguelin</v>
      </c>
      <c r="LR54" s="276"/>
      <c r="LT54" s="261"/>
      <c r="LU54" s="272"/>
      <c r="LV54" s="288"/>
      <c r="LW54" s="261"/>
      <c r="LX54" s="261"/>
      <c r="LY54" s="261"/>
      <c r="LZ54" s="261"/>
      <c r="MA54" s="41" t="str">
        <f>LV33</f>
        <v>Deguelin</v>
      </c>
      <c r="MB54" s="279"/>
      <c r="MC54" s="279"/>
      <c r="MD54" s="276"/>
      <c r="ME54" s="280"/>
      <c r="MF54" s="41" t="str">
        <f>LV3</f>
        <v>Rotenone</v>
      </c>
      <c r="MG54" s="298" t="s">
        <v>25</v>
      </c>
      <c r="MH54" s="296" t="str">
        <f>LV33</f>
        <v>Deguelin</v>
      </c>
      <c r="MI54" s="276"/>
    </row>
    <row r="55" spans="1:347" ht="14.1" customHeight="1" outlineLevel="1" x14ac:dyDescent="0.15">
      <c r="A55" s="14"/>
      <c r="B55" s="58"/>
      <c r="C55" s="10"/>
      <c r="D55" s="10"/>
      <c r="E55" s="19"/>
      <c r="F55" s="19"/>
      <c r="G55" s="59"/>
      <c r="H55" s="59"/>
      <c r="I55" s="152"/>
      <c r="J55" s="153"/>
      <c r="K55" s="153"/>
      <c r="L55" s="154"/>
      <c r="M55" s="155" t="s">
        <v>136</v>
      </c>
      <c r="N55" s="154" t="s">
        <v>56</v>
      </c>
      <c r="O55" s="193"/>
      <c r="P55" s="194"/>
      <c r="Q55" s="195" t="s">
        <v>136</v>
      </c>
      <c r="R55" s="196" t="s">
        <v>57</v>
      </c>
      <c r="S55" s="30"/>
      <c r="T55" s="156"/>
      <c r="U55" s="156"/>
      <c r="V55" s="212"/>
      <c r="W55" s="195" t="s">
        <v>136</v>
      </c>
      <c r="X55" s="196" t="s">
        <v>70</v>
      </c>
      <c r="Z55" s="363"/>
      <c r="AA55" s="364"/>
      <c r="AB55" s="364"/>
      <c r="AC55" s="365"/>
      <c r="AD55" s="366" t="s">
        <v>136</v>
      </c>
      <c r="AE55" s="365" t="s">
        <v>56</v>
      </c>
      <c r="AF55" s="193"/>
      <c r="AG55" s="194"/>
      <c r="AH55" s="195" t="s">
        <v>136</v>
      </c>
      <c r="AI55" s="196" t="s">
        <v>57</v>
      </c>
      <c r="AJ55" s="286"/>
      <c r="AK55" s="367"/>
      <c r="AL55" s="367"/>
      <c r="AM55" s="212"/>
      <c r="AN55" s="195" t="s">
        <v>136</v>
      </c>
      <c r="AO55" s="196" t="s">
        <v>70</v>
      </c>
      <c r="AQ55" s="363"/>
      <c r="AR55" s="364"/>
      <c r="AS55" s="364"/>
      <c r="AT55" s="365"/>
      <c r="AU55" s="366" t="s">
        <v>136</v>
      </c>
      <c r="AV55" s="365" t="s">
        <v>56</v>
      </c>
      <c r="AW55" s="193"/>
      <c r="AX55" s="194"/>
      <c r="AY55" s="195" t="s">
        <v>136</v>
      </c>
      <c r="AZ55" s="196" t="s">
        <v>57</v>
      </c>
      <c r="BA55" s="286"/>
      <c r="BB55" s="367"/>
      <c r="BC55" s="367"/>
      <c r="BD55" s="212"/>
      <c r="BE55" s="195" t="s">
        <v>136</v>
      </c>
      <c r="BF55" s="196" t="s">
        <v>70</v>
      </c>
      <c r="BH55" s="363"/>
      <c r="BI55" s="364"/>
      <c r="BJ55" s="364"/>
      <c r="BK55" s="365"/>
      <c r="BL55" s="366" t="s">
        <v>136</v>
      </c>
      <c r="BM55" s="365" t="s">
        <v>56</v>
      </c>
      <c r="BN55" s="193"/>
      <c r="BO55" s="194"/>
      <c r="BP55" s="195" t="s">
        <v>136</v>
      </c>
      <c r="BQ55" s="196" t="s">
        <v>57</v>
      </c>
      <c r="BR55" s="286"/>
      <c r="BS55" s="367"/>
      <c r="BT55" s="367"/>
      <c r="BU55" s="212"/>
      <c r="BV55" s="195" t="s">
        <v>136</v>
      </c>
      <c r="BW55" s="196" t="s">
        <v>70</v>
      </c>
      <c r="BY55" s="363"/>
      <c r="BZ55" s="364"/>
      <c r="CA55" s="364"/>
      <c r="CB55" s="365"/>
      <c r="CC55" s="366" t="s">
        <v>136</v>
      </c>
      <c r="CD55" s="365" t="s">
        <v>56</v>
      </c>
      <c r="CE55" s="193"/>
      <c r="CF55" s="194"/>
      <c r="CG55" s="195" t="s">
        <v>136</v>
      </c>
      <c r="CH55" s="196" t="s">
        <v>57</v>
      </c>
      <c r="CI55" s="286"/>
      <c r="CJ55" s="367"/>
      <c r="CK55" s="367"/>
      <c r="CL55" s="212"/>
      <c r="CM55" s="195" t="s">
        <v>136</v>
      </c>
      <c r="CN55" s="196" t="s">
        <v>70</v>
      </c>
      <c r="CP55" s="363"/>
      <c r="CQ55" s="364"/>
      <c r="CR55" s="364"/>
      <c r="CS55" s="365"/>
      <c r="CT55" s="366" t="s">
        <v>136</v>
      </c>
      <c r="CU55" s="365" t="s">
        <v>56</v>
      </c>
      <c r="CV55" s="193"/>
      <c r="CW55" s="194"/>
      <c r="CX55" s="195" t="s">
        <v>136</v>
      </c>
      <c r="CY55" s="196" t="s">
        <v>57</v>
      </c>
      <c r="CZ55" s="286"/>
      <c r="DA55" s="367"/>
      <c r="DB55" s="367"/>
      <c r="DC55" s="212"/>
      <c r="DD55" s="195" t="s">
        <v>136</v>
      </c>
      <c r="DE55" s="196" t="s">
        <v>70</v>
      </c>
      <c r="DG55" s="363"/>
      <c r="DH55" s="364"/>
      <c r="DI55" s="364"/>
      <c r="DJ55" s="365"/>
      <c r="DK55" s="366" t="s">
        <v>136</v>
      </c>
      <c r="DL55" s="365" t="s">
        <v>56</v>
      </c>
      <c r="DM55" s="193"/>
      <c r="DN55" s="194"/>
      <c r="DO55" s="195" t="s">
        <v>136</v>
      </c>
      <c r="DP55" s="196" t="s">
        <v>57</v>
      </c>
      <c r="DQ55" s="286"/>
      <c r="DR55" s="367"/>
      <c r="DS55" s="367"/>
      <c r="DT55" s="212"/>
      <c r="DU55" s="195" t="s">
        <v>136</v>
      </c>
      <c r="DV55" s="196" t="s">
        <v>70</v>
      </c>
      <c r="DX55" s="363"/>
      <c r="DY55" s="364"/>
      <c r="DZ55" s="364"/>
      <c r="EA55" s="365"/>
      <c r="EB55" s="366" t="s">
        <v>136</v>
      </c>
      <c r="EC55" s="365" t="s">
        <v>56</v>
      </c>
      <c r="ED55" s="193"/>
      <c r="EE55" s="194"/>
      <c r="EF55" s="195" t="s">
        <v>136</v>
      </c>
      <c r="EG55" s="196" t="s">
        <v>57</v>
      </c>
      <c r="EH55" s="286"/>
      <c r="EI55" s="367"/>
      <c r="EJ55" s="367"/>
      <c r="EK55" s="212"/>
      <c r="EL55" s="195" t="s">
        <v>136</v>
      </c>
      <c r="EM55" s="196" t="s">
        <v>70</v>
      </c>
      <c r="EO55" s="363"/>
      <c r="EP55" s="364"/>
      <c r="EQ55" s="364"/>
      <c r="ER55" s="365"/>
      <c r="ES55" s="366" t="s">
        <v>136</v>
      </c>
      <c r="ET55" s="365" t="s">
        <v>56</v>
      </c>
      <c r="EU55" s="193"/>
      <c r="EV55" s="194"/>
      <c r="EW55" s="195" t="s">
        <v>136</v>
      </c>
      <c r="EX55" s="196" t="s">
        <v>57</v>
      </c>
      <c r="EY55" s="286"/>
      <c r="EZ55" s="367"/>
      <c r="FA55" s="367"/>
      <c r="FB55" s="212"/>
      <c r="FC55" s="195" t="s">
        <v>136</v>
      </c>
      <c r="FD55" s="196" t="s">
        <v>70</v>
      </c>
      <c r="FF55" s="363"/>
      <c r="FG55" s="364"/>
      <c r="FH55" s="364"/>
      <c r="FI55" s="365"/>
      <c r="FJ55" s="366" t="s">
        <v>136</v>
      </c>
      <c r="FK55" s="365" t="s">
        <v>56</v>
      </c>
      <c r="FL55" s="193"/>
      <c r="FM55" s="194"/>
      <c r="FN55" s="195" t="s">
        <v>136</v>
      </c>
      <c r="FO55" s="196" t="s">
        <v>57</v>
      </c>
      <c r="FP55" s="286"/>
      <c r="FQ55" s="367"/>
      <c r="FR55" s="367"/>
      <c r="FS55" s="212"/>
      <c r="FT55" s="195" t="s">
        <v>136</v>
      </c>
      <c r="FU55" s="196" t="s">
        <v>70</v>
      </c>
      <c r="FW55" s="363"/>
      <c r="FX55" s="364"/>
      <c r="FY55" s="364"/>
      <c r="FZ55" s="365"/>
      <c r="GA55" s="366" t="s">
        <v>136</v>
      </c>
      <c r="GB55" s="365" t="s">
        <v>56</v>
      </c>
      <c r="GC55" s="193"/>
      <c r="GD55" s="194"/>
      <c r="GE55" s="195" t="s">
        <v>136</v>
      </c>
      <c r="GF55" s="196" t="s">
        <v>57</v>
      </c>
      <c r="GG55" s="286"/>
      <c r="GH55" s="367"/>
      <c r="GI55" s="367"/>
      <c r="GJ55" s="212"/>
      <c r="GK55" s="195" t="s">
        <v>136</v>
      </c>
      <c r="GL55" s="196" t="s">
        <v>70</v>
      </c>
      <c r="GN55" s="363"/>
      <c r="GO55" s="364"/>
      <c r="GP55" s="364"/>
      <c r="GQ55" s="365"/>
      <c r="GR55" s="366" t="s">
        <v>136</v>
      </c>
      <c r="GS55" s="365" t="s">
        <v>56</v>
      </c>
      <c r="GT55" s="193"/>
      <c r="GU55" s="194"/>
      <c r="GV55" s="195" t="s">
        <v>136</v>
      </c>
      <c r="GW55" s="196" t="s">
        <v>57</v>
      </c>
      <c r="GX55" s="286"/>
      <c r="GY55" s="367"/>
      <c r="GZ55" s="367"/>
      <c r="HA55" s="212"/>
      <c r="HB55" s="195" t="s">
        <v>136</v>
      </c>
      <c r="HC55" s="196" t="s">
        <v>70</v>
      </c>
      <c r="HE55" s="363"/>
      <c r="HF55" s="364"/>
      <c r="HG55" s="364"/>
      <c r="HH55" s="365"/>
      <c r="HI55" s="366" t="s">
        <v>136</v>
      </c>
      <c r="HJ55" s="365" t="s">
        <v>56</v>
      </c>
      <c r="HK55" s="193"/>
      <c r="HL55" s="194"/>
      <c r="HM55" s="195" t="s">
        <v>136</v>
      </c>
      <c r="HN55" s="196" t="s">
        <v>57</v>
      </c>
      <c r="HO55" s="286"/>
      <c r="HP55" s="367"/>
      <c r="HQ55" s="367"/>
      <c r="HR55" s="212"/>
      <c r="HS55" s="195" t="s">
        <v>136</v>
      </c>
      <c r="HT55" s="196" t="s">
        <v>70</v>
      </c>
      <c r="HV55" s="363"/>
      <c r="HW55" s="364"/>
      <c r="HX55" s="364"/>
      <c r="HY55" s="365"/>
      <c r="HZ55" s="366" t="s">
        <v>136</v>
      </c>
      <c r="IA55" s="365" t="s">
        <v>56</v>
      </c>
      <c r="IB55" s="193"/>
      <c r="IC55" s="194"/>
      <c r="ID55" s="195" t="s">
        <v>136</v>
      </c>
      <c r="IE55" s="196" t="s">
        <v>57</v>
      </c>
      <c r="IF55" s="286"/>
      <c r="IG55" s="367"/>
      <c r="IH55" s="367"/>
      <c r="II55" s="212"/>
      <c r="IJ55" s="195" t="s">
        <v>136</v>
      </c>
      <c r="IK55" s="196" t="s">
        <v>70</v>
      </c>
      <c r="IM55" s="363"/>
      <c r="IN55" s="364"/>
      <c r="IO55" s="364"/>
      <c r="IP55" s="365"/>
      <c r="IQ55" s="366" t="s">
        <v>136</v>
      </c>
      <c r="IR55" s="365" t="s">
        <v>56</v>
      </c>
      <c r="IS55" s="193"/>
      <c r="IT55" s="194"/>
      <c r="IU55" s="195" t="s">
        <v>136</v>
      </c>
      <c r="IV55" s="196" t="s">
        <v>57</v>
      </c>
      <c r="IW55" s="286"/>
      <c r="IX55" s="367"/>
      <c r="IY55" s="367"/>
      <c r="IZ55" s="212"/>
      <c r="JA55" s="195" t="s">
        <v>136</v>
      </c>
      <c r="JB55" s="196" t="s">
        <v>70</v>
      </c>
      <c r="JD55" s="363"/>
      <c r="JE55" s="364"/>
      <c r="JF55" s="364"/>
      <c r="JG55" s="365"/>
      <c r="JH55" s="366" t="s">
        <v>136</v>
      </c>
      <c r="JI55" s="365" t="s">
        <v>56</v>
      </c>
      <c r="JJ55" s="193"/>
      <c r="JK55" s="194"/>
      <c r="JL55" s="195" t="s">
        <v>136</v>
      </c>
      <c r="JM55" s="196" t="s">
        <v>57</v>
      </c>
      <c r="JN55" s="286"/>
      <c r="JO55" s="367"/>
      <c r="JP55" s="367"/>
      <c r="JQ55" s="212"/>
      <c r="JR55" s="195" t="s">
        <v>136</v>
      </c>
      <c r="JS55" s="196" t="s">
        <v>70</v>
      </c>
      <c r="JU55" s="363"/>
      <c r="JV55" s="364"/>
      <c r="JW55" s="364"/>
      <c r="JX55" s="365"/>
      <c r="JY55" s="366" t="s">
        <v>136</v>
      </c>
      <c r="JZ55" s="365" t="s">
        <v>56</v>
      </c>
      <c r="KA55" s="193"/>
      <c r="KB55" s="194"/>
      <c r="KC55" s="195" t="s">
        <v>136</v>
      </c>
      <c r="KD55" s="196" t="s">
        <v>57</v>
      </c>
      <c r="KE55" s="286"/>
      <c r="KF55" s="367"/>
      <c r="KG55" s="367"/>
      <c r="KH55" s="212"/>
      <c r="KI55" s="195" t="s">
        <v>136</v>
      </c>
      <c r="KJ55" s="196" t="s">
        <v>70</v>
      </c>
      <c r="KL55" s="363"/>
      <c r="KM55" s="364"/>
      <c r="KN55" s="364"/>
      <c r="KO55" s="365"/>
      <c r="KP55" s="366" t="s">
        <v>136</v>
      </c>
      <c r="KQ55" s="365" t="s">
        <v>56</v>
      </c>
      <c r="KR55" s="193"/>
      <c r="KS55" s="194"/>
      <c r="KT55" s="195" t="s">
        <v>136</v>
      </c>
      <c r="KU55" s="196" t="s">
        <v>57</v>
      </c>
      <c r="KV55" s="286"/>
      <c r="KW55" s="367"/>
      <c r="KX55" s="367"/>
      <c r="KY55" s="212"/>
      <c r="KZ55" s="195" t="s">
        <v>136</v>
      </c>
      <c r="LA55" s="196" t="s">
        <v>70</v>
      </c>
      <c r="LC55" s="363"/>
      <c r="LD55" s="364"/>
      <c r="LE55" s="364"/>
      <c r="LF55" s="365"/>
      <c r="LG55" s="366" t="s">
        <v>136</v>
      </c>
      <c r="LH55" s="365" t="s">
        <v>56</v>
      </c>
      <c r="LI55" s="193"/>
      <c r="LJ55" s="194"/>
      <c r="LK55" s="195" t="s">
        <v>136</v>
      </c>
      <c r="LL55" s="196" t="s">
        <v>57</v>
      </c>
      <c r="LM55" s="286"/>
      <c r="LN55" s="367"/>
      <c r="LO55" s="367"/>
      <c r="LP55" s="212"/>
      <c r="LQ55" s="195" t="s">
        <v>136</v>
      </c>
      <c r="LR55" s="196" t="s">
        <v>70</v>
      </c>
      <c r="LT55" s="363"/>
      <c r="LU55" s="364"/>
      <c r="LV55" s="364"/>
      <c r="LW55" s="365"/>
      <c r="LX55" s="366" t="s">
        <v>136</v>
      </c>
      <c r="LY55" s="365" t="s">
        <v>56</v>
      </c>
      <c r="LZ55" s="193"/>
      <c r="MA55" s="194"/>
      <c r="MB55" s="195" t="s">
        <v>136</v>
      </c>
      <c r="MC55" s="196" t="s">
        <v>57</v>
      </c>
      <c r="MD55" s="286"/>
      <c r="ME55" s="367"/>
      <c r="MF55" s="367"/>
      <c r="MG55" s="212"/>
      <c r="MH55" s="195" t="s">
        <v>136</v>
      </c>
      <c r="MI55" s="196" t="s">
        <v>70</v>
      </c>
    </row>
    <row r="56" spans="1:347" ht="14.1" customHeight="1" outlineLevel="1" x14ac:dyDescent="0.15">
      <c r="A56" s="14"/>
      <c r="B56" s="58"/>
      <c r="C56" s="10"/>
      <c r="D56" s="10"/>
      <c r="E56" s="19"/>
      <c r="F56" s="19"/>
      <c r="G56" s="59"/>
      <c r="H56" s="59"/>
      <c r="I56" s="157" t="s">
        <v>5</v>
      </c>
      <c r="J56" s="143" t="s">
        <v>129</v>
      </c>
      <c r="K56" s="143" t="s">
        <v>119</v>
      </c>
      <c r="L56" s="143" t="s">
        <v>59</v>
      </c>
      <c r="M56" s="143" t="s">
        <v>1</v>
      </c>
      <c r="N56" s="143" t="s">
        <v>0</v>
      </c>
      <c r="O56" s="197" t="s">
        <v>5</v>
      </c>
      <c r="P56" s="158" t="s">
        <v>60</v>
      </c>
      <c r="Q56" s="157" t="s">
        <v>1</v>
      </c>
      <c r="R56" s="198" t="s">
        <v>0</v>
      </c>
      <c r="S56" s="58"/>
      <c r="T56" s="143" t="s">
        <v>71</v>
      </c>
      <c r="U56" s="143" t="s">
        <v>72</v>
      </c>
      <c r="V56" s="213" t="s">
        <v>73</v>
      </c>
      <c r="W56" s="157" t="s">
        <v>1</v>
      </c>
      <c r="X56" s="198" t="s">
        <v>0</v>
      </c>
      <c r="Z56" s="368" t="s">
        <v>5</v>
      </c>
      <c r="AA56" s="355" t="s">
        <v>129</v>
      </c>
      <c r="AB56" s="355" t="s">
        <v>119</v>
      </c>
      <c r="AC56" s="355" t="s">
        <v>59</v>
      </c>
      <c r="AD56" s="355" t="s">
        <v>1</v>
      </c>
      <c r="AE56" s="355" t="s">
        <v>0</v>
      </c>
      <c r="AF56" s="197" t="s">
        <v>5</v>
      </c>
      <c r="AG56" s="369" t="s">
        <v>60</v>
      </c>
      <c r="AH56" s="368" t="s">
        <v>1</v>
      </c>
      <c r="AI56" s="198" t="s">
        <v>0</v>
      </c>
      <c r="AJ56" s="282"/>
      <c r="AK56" s="355" t="s">
        <v>71</v>
      </c>
      <c r="AL56" s="355" t="s">
        <v>72</v>
      </c>
      <c r="AM56" s="213" t="s">
        <v>73</v>
      </c>
      <c r="AN56" s="368" t="s">
        <v>1</v>
      </c>
      <c r="AO56" s="198" t="s">
        <v>0</v>
      </c>
      <c r="AQ56" s="368" t="s">
        <v>5</v>
      </c>
      <c r="AR56" s="355" t="s">
        <v>129</v>
      </c>
      <c r="AS56" s="355" t="s">
        <v>119</v>
      </c>
      <c r="AT56" s="355" t="s">
        <v>59</v>
      </c>
      <c r="AU56" s="355" t="s">
        <v>1</v>
      </c>
      <c r="AV56" s="355" t="s">
        <v>0</v>
      </c>
      <c r="AW56" s="197" t="s">
        <v>5</v>
      </c>
      <c r="AX56" s="369" t="s">
        <v>60</v>
      </c>
      <c r="AY56" s="368" t="s">
        <v>1</v>
      </c>
      <c r="AZ56" s="198" t="s">
        <v>0</v>
      </c>
      <c r="BA56" s="282"/>
      <c r="BB56" s="355" t="s">
        <v>71</v>
      </c>
      <c r="BC56" s="355" t="s">
        <v>72</v>
      </c>
      <c r="BD56" s="213" t="s">
        <v>73</v>
      </c>
      <c r="BE56" s="368" t="s">
        <v>1</v>
      </c>
      <c r="BF56" s="198" t="s">
        <v>0</v>
      </c>
      <c r="BH56" s="368" t="s">
        <v>5</v>
      </c>
      <c r="BI56" s="355" t="s">
        <v>129</v>
      </c>
      <c r="BJ56" s="355" t="s">
        <v>119</v>
      </c>
      <c r="BK56" s="355" t="s">
        <v>59</v>
      </c>
      <c r="BL56" s="355" t="s">
        <v>1</v>
      </c>
      <c r="BM56" s="355" t="s">
        <v>0</v>
      </c>
      <c r="BN56" s="197" t="s">
        <v>5</v>
      </c>
      <c r="BO56" s="369" t="s">
        <v>60</v>
      </c>
      <c r="BP56" s="368" t="s">
        <v>1</v>
      </c>
      <c r="BQ56" s="198" t="s">
        <v>0</v>
      </c>
      <c r="BR56" s="282"/>
      <c r="BS56" s="355" t="s">
        <v>71</v>
      </c>
      <c r="BT56" s="355" t="s">
        <v>72</v>
      </c>
      <c r="BU56" s="213" t="s">
        <v>73</v>
      </c>
      <c r="BV56" s="368" t="s">
        <v>1</v>
      </c>
      <c r="BW56" s="198" t="s">
        <v>0</v>
      </c>
      <c r="BY56" s="368" t="s">
        <v>5</v>
      </c>
      <c r="BZ56" s="355" t="s">
        <v>129</v>
      </c>
      <c r="CA56" s="355" t="s">
        <v>119</v>
      </c>
      <c r="CB56" s="355" t="s">
        <v>59</v>
      </c>
      <c r="CC56" s="355" t="s">
        <v>1</v>
      </c>
      <c r="CD56" s="355" t="s">
        <v>0</v>
      </c>
      <c r="CE56" s="197" t="s">
        <v>5</v>
      </c>
      <c r="CF56" s="369" t="s">
        <v>60</v>
      </c>
      <c r="CG56" s="368" t="s">
        <v>1</v>
      </c>
      <c r="CH56" s="198" t="s">
        <v>0</v>
      </c>
      <c r="CI56" s="282"/>
      <c r="CJ56" s="355" t="s">
        <v>71</v>
      </c>
      <c r="CK56" s="355" t="s">
        <v>72</v>
      </c>
      <c r="CL56" s="213" t="s">
        <v>73</v>
      </c>
      <c r="CM56" s="368" t="s">
        <v>1</v>
      </c>
      <c r="CN56" s="198" t="s">
        <v>0</v>
      </c>
      <c r="CP56" s="368" t="s">
        <v>5</v>
      </c>
      <c r="CQ56" s="355" t="s">
        <v>129</v>
      </c>
      <c r="CR56" s="355" t="s">
        <v>119</v>
      </c>
      <c r="CS56" s="355" t="s">
        <v>59</v>
      </c>
      <c r="CT56" s="355" t="s">
        <v>1</v>
      </c>
      <c r="CU56" s="355" t="s">
        <v>0</v>
      </c>
      <c r="CV56" s="197" t="s">
        <v>5</v>
      </c>
      <c r="CW56" s="369" t="s">
        <v>60</v>
      </c>
      <c r="CX56" s="368" t="s">
        <v>1</v>
      </c>
      <c r="CY56" s="198" t="s">
        <v>0</v>
      </c>
      <c r="CZ56" s="282"/>
      <c r="DA56" s="355" t="s">
        <v>71</v>
      </c>
      <c r="DB56" s="355" t="s">
        <v>72</v>
      </c>
      <c r="DC56" s="213" t="s">
        <v>73</v>
      </c>
      <c r="DD56" s="368" t="s">
        <v>1</v>
      </c>
      <c r="DE56" s="198" t="s">
        <v>0</v>
      </c>
      <c r="DG56" s="368" t="s">
        <v>5</v>
      </c>
      <c r="DH56" s="355" t="s">
        <v>129</v>
      </c>
      <c r="DI56" s="355" t="s">
        <v>119</v>
      </c>
      <c r="DJ56" s="355" t="s">
        <v>59</v>
      </c>
      <c r="DK56" s="355" t="s">
        <v>1</v>
      </c>
      <c r="DL56" s="355" t="s">
        <v>0</v>
      </c>
      <c r="DM56" s="197" t="s">
        <v>5</v>
      </c>
      <c r="DN56" s="369" t="s">
        <v>60</v>
      </c>
      <c r="DO56" s="368" t="s">
        <v>1</v>
      </c>
      <c r="DP56" s="198" t="s">
        <v>0</v>
      </c>
      <c r="DQ56" s="282"/>
      <c r="DR56" s="355" t="s">
        <v>71</v>
      </c>
      <c r="DS56" s="355" t="s">
        <v>72</v>
      </c>
      <c r="DT56" s="213" t="s">
        <v>73</v>
      </c>
      <c r="DU56" s="368" t="s">
        <v>1</v>
      </c>
      <c r="DV56" s="198" t="s">
        <v>0</v>
      </c>
      <c r="DX56" s="368" t="s">
        <v>5</v>
      </c>
      <c r="DY56" s="355" t="s">
        <v>129</v>
      </c>
      <c r="DZ56" s="355" t="s">
        <v>119</v>
      </c>
      <c r="EA56" s="355" t="s">
        <v>59</v>
      </c>
      <c r="EB56" s="355" t="s">
        <v>1</v>
      </c>
      <c r="EC56" s="355" t="s">
        <v>0</v>
      </c>
      <c r="ED56" s="197" t="s">
        <v>5</v>
      </c>
      <c r="EE56" s="369" t="s">
        <v>60</v>
      </c>
      <c r="EF56" s="368" t="s">
        <v>1</v>
      </c>
      <c r="EG56" s="198" t="s">
        <v>0</v>
      </c>
      <c r="EH56" s="282"/>
      <c r="EI56" s="355" t="s">
        <v>71</v>
      </c>
      <c r="EJ56" s="355" t="s">
        <v>72</v>
      </c>
      <c r="EK56" s="213" t="s">
        <v>73</v>
      </c>
      <c r="EL56" s="368" t="s">
        <v>1</v>
      </c>
      <c r="EM56" s="198" t="s">
        <v>0</v>
      </c>
      <c r="EO56" s="368" t="s">
        <v>5</v>
      </c>
      <c r="EP56" s="355" t="s">
        <v>129</v>
      </c>
      <c r="EQ56" s="355" t="s">
        <v>119</v>
      </c>
      <c r="ER56" s="355" t="s">
        <v>59</v>
      </c>
      <c r="ES56" s="355" t="s">
        <v>1</v>
      </c>
      <c r="ET56" s="355" t="s">
        <v>0</v>
      </c>
      <c r="EU56" s="197" t="s">
        <v>5</v>
      </c>
      <c r="EV56" s="369" t="s">
        <v>60</v>
      </c>
      <c r="EW56" s="368" t="s">
        <v>1</v>
      </c>
      <c r="EX56" s="198" t="s">
        <v>0</v>
      </c>
      <c r="EY56" s="282"/>
      <c r="EZ56" s="355" t="s">
        <v>71</v>
      </c>
      <c r="FA56" s="355" t="s">
        <v>72</v>
      </c>
      <c r="FB56" s="213" t="s">
        <v>73</v>
      </c>
      <c r="FC56" s="368" t="s">
        <v>1</v>
      </c>
      <c r="FD56" s="198" t="s">
        <v>0</v>
      </c>
      <c r="FF56" s="368" t="s">
        <v>5</v>
      </c>
      <c r="FG56" s="355" t="s">
        <v>129</v>
      </c>
      <c r="FH56" s="355" t="s">
        <v>119</v>
      </c>
      <c r="FI56" s="355" t="s">
        <v>59</v>
      </c>
      <c r="FJ56" s="355" t="s">
        <v>1</v>
      </c>
      <c r="FK56" s="355" t="s">
        <v>0</v>
      </c>
      <c r="FL56" s="197" t="s">
        <v>5</v>
      </c>
      <c r="FM56" s="369" t="s">
        <v>60</v>
      </c>
      <c r="FN56" s="368" t="s">
        <v>1</v>
      </c>
      <c r="FO56" s="198" t="s">
        <v>0</v>
      </c>
      <c r="FP56" s="282"/>
      <c r="FQ56" s="355" t="s">
        <v>71</v>
      </c>
      <c r="FR56" s="355" t="s">
        <v>72</v>
      </c>
      <c r="FS56" s="213" t="s">
        <v>73</v>
      </c>
      <c r="FT56" s="368" t="s">
        <v>1</v>
      </c>
      <c r="FU56" s="198" t="s">
        <v>0</v>
      </c>
      <c r="FW56" s="368" t="s">
        <v>5</v>
      </c>
      <c r="FX56" s="355" t="s">
        <v>129</v>
      </c>
      <c r="FY56" s="355" t="s">
        <v>119</v>
      </c>
      <c r="FZ56" s="355" t="s">
        <v>59</v>
      </c>
      <c r="GA56" s="355" t="s">
        <v>1</v>
      </c>
      <c r="GB56" s="355" t="s">
        <v>0</v>
      </c>
      <c r="GC56" s="197" t="s">
        <v>5</v>
      </c>
      <c r="GD56" s="369" t="s">
        <v>60</v>
      </c>
      <c r="GE56" s="368" t="s">
        <v>1</v>
      </c>
      <c r="GF56" s="198" t="s">
        <v>0</v>
      </c>
      <c r="GG56" s="282"/>
      <c r="GH56" s="355" t="s">
        <v>71</v>
      </c>
      <c r="GI56" s="355" t="s">
        <v>72</v>
      </c>
      <c r="GJ56" s="213" t="s">
        <v>73</v>
      </c>
      <c r="GK56" s="368" t="s">
        <v>1</v>
      </c>
      <c r="GL56" s="198" t="s">
        <v>0</v>
      </c>
      <c r="GN56" s="368" t="s">
        <v>5</v>
      </c>
      <c r="GO56" s="355" t="s">
        <v>129</v>
      </c>
      <c r="GP56" s="355" t="s">
        <v>119</v>
      </c>
      <c r="GQ56" s="355" t="s">
        <v>59</v>
      </c>
      <c r="GR56" s="355" t="s">
        <v>1</v>
      </c>
      <c r="GS56" s="355" t="s">
        <v>0</v>
      </c>
      <c r="GT56" s="197" t="s">
        <v>5</v>
      </c>
      <c r="GU56" s="369" t="s">
        <v>60</v>
      </c>
      <c r="GV56" s="368" t="s">
        <v>1</v>
      </c>
      <c r="GW56" s="198" t="s">
        <v>0</v>
      </c>
      <c r="GX56" s="282"/>
      <c r="GY56" s="355" t="s">
        <v>71</v>
      </c>
      <c r="GZ56" s="355" t="s">
        <v>72</v>
      </c>
      <c r="HA56" s="213" t="s">
        <v>73</v>
      </c>
      <c r="HB56" s="368" t="s">
        <v>1</v>
      </c>
      <c r="HC56" s="198" t="s">
        <v>0</v>
      </c>
      <c r="HE56" s="368" t="s">
        <v>5</v>
      </c>
      <c r="HF56" s="355" t="s">
        <v>129</v>
      </c>
      <c r="HG56" s="355" t="s">
        <v>119</v>
      </c>
      <c r="HH56" s="355" t="s">
        <v>59</v>
      </c>
      <c r="HI56" s="355" t="s">
        <v>1</v>
      </c>
      <c r="HJ56" s="355" t="s">
        <v>0</v>
      </c>
      <c r="HK56" s="197" t="s">
        <v>5</v>
      </c>
      <c r="HL56" s="369" t="s">
        <v>60</v>
      </c>
      <c r="HM56" s="368" t="s">
        <v>1</v>
      </c>
      <c r="HN56" s="198" t="s">
        <v>0</v>
      </c>
      <c r="HO56" s="282"/>
      <c r="HP56" s="355" t="s">
        <v>71</v>
      </c>
      <c r="HQ56" s="355" t="s">
        <v>72</v>
      </c>
      <c r="HR56" s="213" t="s">
        <v>73</v>
      </c>
      <c r="HS56" s="368" t="s">
        <v>1</v>
      </c>
      <c r="HT56" s="198" t="s">
        <v>0</v>
      </c>
      <c r="HV56" s="368" t="s">
        <v>5</v>
      </c>
      <c r="HW56" s="355" t="s">
        <v>129</v>
      </c>
      <c r="HX56" s="355" t="s">
        <v>119</v>
      </c>
      <c r="HY56" s="355" t="s">
        <v>59</v>
      </c>
      <c r="HZ56" s="355" t="s">
        <v>1</v>
      </c>
      <c r="IA56" s="355" t="s">
        <v>0</v>
      </c>
      <c r="IB56" s="197" t="s">
        <v>5</v>
      </c>
      <c r="IC56" s="369" t="s">
        <v>60</v>
      </c>
      <c r="ID56" s="368" t="s">
        <v>1</v>
      </c>
      <c r="IE56" s="198" t="s">
        <v>0</v>
      </c>
      <c r="IF56" s="282"/>
      <c r="IG56" s="355" t="s">
        <v>71</v>
      </c>
      <c r="IH56" s="355" t="s">
        <v>72</v>
      </c>
      <c r="II56" s="213" t="s">
        <v>73</v>
      </c>
      <c r="IJ56" s="368" t="s">
        <v>1</v>
      </c>
      <c r="IK56" s="198" t="s">
        <v>0</v>
      </c>
      <c r="IM56" s="368" t="s">
        <v>5</v>
      </c>
      <c r="IN56" s="355" t="s">
        <v>129</v>
      </c>
      <c r="IO56" s="355" t="s">
        <v>119</v>
      </c>
      <c r="IP56" s="355" t="s">
        <v>59</v>
      </c>
      <c r="IQ56" s="355" t="s">
        <v>1</v>
      </c>
      <c r="IR56" s="355" t="s">
        <v>0</v>
      </c>
      <c r="IS56" s="197" t="s">
        <v>5</v>
      </c>
      <c r="IT56" s="369" t="s">
        <v>60</v>
      </c>
      <c r="IU56" s="368" t="s">
        <v>1</v>
      </c>
      <c r="IV56" s="198" t="s">
        <v>0</v>
      </c>
      <c r="IW56" s="282"/>
      <c r="IX56" s="355" t="s">
        <v>71</v>
      </c>
      <c r="IY56" s="355" t="s">
        <v>72</v>
      </c>
      <c r="IZ56" s="213" t="s">
        <v>73</v>
      </c>
      <c r="JA56" s="368" t="s">
        <v>1</v>
      </c>
      <c r="JB56" s="198" t="s">
        <v>0</v>
      </c>
      <c r="JD56" s="368" t="s">
        <v>5</v>
      </c>
      <c r="JE56" s="355" t="s">
        <v>129</v>
      </c>
      <c r="JF56" s="355" t="s">
        <v>119</v>
      </c>
      <c r="JG56" s="355" t="s">
        <v>59</v>
      </c>
      <c r="JH56" s="355" t="s">
        <v>1</v>
      </c>
      <c r="JI56" s="355" t="s">
        <v>0</v>
      </c>
      <c r="JJ56" s="197" t="s">
        <v>5</v>
      </c>
      <c r="JK56" s="369" t="s">
        <v>60</v>
      </c>
      <c r="JL56" s="368" t="s">
        <v>1</v>
      </c>
      <c r="JM56" s="198" t="s">
        <v>0</v>
      </c>
      <c r="JN56" s="282"/>
      <c r="JO56" s="355" t="s">
        <v>71</v>
      </c>
      <c r="JP56" s="355" t="s">
        <v>72</v>
      </c>
      <c r="JQ56" s="213" t="s">
        <v>73</v>
      </c>
      <c r="JR56" s="368" t="s">
        <v>1</v>
      </c>
      <c r="JS56" s="198" t="s">
        <v>0</v>
      </c>
      <c r="JU56" s="368" t="s">
        <v>5</v>
      </c>
      <c r="JV56" s="355" t="s">
        <v>129</v>
      </c>
      <c r="JW56" s="355" t="s">
        <v>119</v>
      </c>
      <c r="JX56" s="355" t="s">
        <v>59</v>
      </c>
      <c r="JY56" s="355" t="s">
        <v>1</v>
      </c>
      <c r="JZ56" s="355" t="s">
        <v>0</v>
      </c>
      <c r="KA56" s="197" t="s">
        <v>5</v>
      </c>
      <c r="KB56" s="369" t="s">
        <v>60</v>
      </c>
      <c r="KC56" s="368" t="s">
        <v>1</v>
      </c>
      <c r="KD56" s="198" t="s">
        <v>0</v>
      </c>
      <c r="KE56" s="282"/>
      <c r="KF56" s="355" t="s">
        <v>71</v>
      </c>
      <c r="KG56" s="355" t="s">
        <v>72</v>
      </c>
      <c r="KH56" s="213" t="s">
        <v>73</v>
      </c>
      <c r="KI56" s="368" t="s">
        <v>1</v>
      </c>
      <c r="KJ56" s="198" t="s">
        <v>0</v>
      </c>
      <c r="KL56" s="368" t="s">
        <v>5</v>
      </c>
      <c r="KM56" s="355" t="s">
        <v>129</v>
      </c>
      <c r="KN56" s="355" t="s">
        <v>119</v>
      </c>
      <c r="KO56" s="355" t="s">
        <v>59</v>
      </c>
      <c r="KP56" s="355" t="s">
        <v>1</v>
      </c>
      <c r="KQ56" s="355" t="s">
        <v>0</v>
      </c>
      <c r="KR56" s="197" t="s">
        <v>5</v>
      </c>
      <c r="KS56" s="369" t="s">
        <v>60</v>
      </c>
      <c r="KT56" s="368" t="s">
        <v>1</v>
      </c>
      <c r="KU56" s="198" t="s">
        <v>0</v>
      </c>
      <c r="KV56" s="282"/>
      <c r="KW56" s="355" t="s">
        <v>71</v>
      </c>
      <c r="KX56" s="355" t="s">
        <v>72</v>
      </c>
      <c r="KY56" s="213" t="s">
        <v>73</v>
      </c>
      <c r="KZ56" s="368" t="s">
        <v>1</v>
      </c>
      <c r="LA56" s="198" t="s">
        <v>0</v>
      </c>
      <c r="LC56" s="368" t="s">
        <v>5</v>
      </c>
      <c r="LD56" s="355" t="s">
        <v>129</v>
      </c>
      <c r="LE56" s="355" t="s">
        <v>119</v>
      </c>
      <c r="LF56" s="355" t="s">
        <v>59</v>
      </c>
      <c r="LG56" s="355" t="s">
        <v>1</v>
      </c>
      <c r="LH56" s="355" t="s">
        <v>0</v>
      </c>
      <c r="LI56" s="197" t="s">
        <v>5</v>
      </c>
      <c r="LJ56" s="369" t="s">
        <v>60</v>
      </c>
      <c r="LK56" s="368" t="s">
        <v>1</v>
      </c>
      <c r="LL56" s="198" t="s">
        <v>0</v>
      </c>
      <c r="LM56" s="282"/>
      <c r="LN56" s="355" t="s">
        <v>71</v>
      </c>
      <c r="LO56" s="355" t="s">
        <v>72</v>
      </c>
      <c r="LP56" s="213" t="s">
        <v>73</v>
      </c>
      <c r="LQ56" s="368" t="s">
        <v>1</v>
      </c>
      <c r="LR56" s="198" t="s">
        <v>0</v>
      </c>
      <c r="LT56" s="368" t="s">
        <v>5</v>
      </c>
      <c r="LU56" s="355" t="s">
        <v>129</v>
      </c>
      <c r="LV56" s="355" t="s">
        <v>119</v>
      </c>
      <c r="LW56" s="355" t="s">
        <v>59</v>
      </c>
      <c r="LX56" s="355" t="s">
        <v>1</v>
      </c>
      <c r="LY56" s="355" t="s">
        <v>0</v>
      </c>
      <c r="LZ56" s="197" t="s">
        <v>5</v>
      </c>
      <c r="MA56" s="369" t="s">
        <v>60</v>
      </c>
      <c r="MB56" s="368" t="s">
        <v>1</v>
      </c>
      <c r="MC56" s="198" t="s">
        <v>0</v>
      </c>
      <c r="MD56" s="282"/>
      <c r="ME56" s="355" t="s">
        <v>71</v>
      </c>
      <c r="MF56" s="355" t="s">
        <v>72</v>
      </c>
      <c r="MG56" s="213" t="s">
        <v>73</v>
      </c>
      <c r="MH56" s="368" t="s">
        <v>1</v>
      </c>
      <c r="MI56" s="198" t="s">
        <v>0</v>
      </c>
    </row>
    <row r="57" spans="1:347" ht="14.1" customHeight="1" outlineLevel="1" x14ac:dyDescent="0.15">
      <c r="A57" s="14"/>
      <c r="B57" s="58"/>
      <c r="C57" s="10"/>
      <c r="D57" s="10"/>
      <c r="E57" s="19"/>
      <c r="F57" s="19"/>
      <c r="G57" s="47"/>
      <c r="H57" s="47"/>
      <c r="I57" s="10">
        <v>10</v>
      </c>
      <c r="J57" s="274">
        <f>_xlfn.NORM.S.INV(I57/100)</f>
        <v>-1.2815515655446006</v>
      </c>
      <c r="K57" s="19">
        <f>(J57-J51)/I51</f>
        <v>0.50981420030151825</v>
      </c>
      <c r="L57" s="19">
        <f>SQRT(1/P47+(K57-J48)^2/S47)/I51</f>
        <v>7.8738394262539493E-2</v>
      </c>
      <c r="M57" s="19">
        <f>K57-_xlfn.T.INV.2T(0.05,O51)*L57</f>
        <v>0.29120137096015641</v>
      </c>
      <c r="N57" s="19">
        <f>K57+_xlfn.T.INV.2T(0.05,O51)*L57</f>
        <v>0.72842702964288009</v>
      </c>
      <c r="O57" s="199">
        <f>I57</f>
        <v>10</v>
      </c>
      <c r="P57" s="26">
        <f>10^K57</f>
        <v>3.2345524682496842</v>
      </c>
      <c r="Q57" s="26">
        <f t="shared" ref="Q57:R60" si="622">10^M57</f>
        <v>1.9552458418381864</v>
      </c>
      <c r="R57" s="200">
        <f t="shared" si="622"/>
        <v>5.3509024011140038</v>
      </c>
      <c r="S57" s="26"/>
      <c r="T57" s="26">
        <f>K27-K57</f>
        <v>-0.12863473003697279</v>
      </c>
      <c r="U57" s="26">
        <f>SQRT(L27^2+L57^2)</f>
        <v>8.9640066725092865E-2</v>
      </c>
      <c r="V57" s="214">
        <f>10^T57</f>
        <v>0.74364432829163496</v>
      </c>
      <c r="W57" s="26">
        <f>10^(T57-1.96*U57)</f>
        <v>0.49621597214245544</v>
      </c>
      <c r="X57" s="215">
        <f>10^(T57+1.96*U57)</f>
        <v>1.114447978392678</v>
      </c>
      <c r="Z57" s="281">
        <v>10</v>
      </c>
      <c r="AA57" s="274">
        <f>_xlfn.NORM.S.INV(Z57/100)</f>
        <v>-1.2815515655446006</v>
      </c>
      <c r="AB57" s="274">
        <f>(AA57-AA51)/Z51</f>
        <v>0.50908793099029714</v>
      </c>
      <c r="AC57" s="274">
        <f>SQRT(1/AG47+(AB57-AA48)^2/AJ47)/Z51</f>
        <v>7.9297166700378036E-2</v>
      </c>
      <c r="AD57" s="274">
        <f>AB57-_xlfn.T.INV.2T(0.05,AF51)*AC57</f>
        <v>0.2889237006489791</v>
      </c>
      <c r="AE57" s="274">
        <f>AB57+_xlfn.T.INV.2T(0.05,AF51)*AC57</f>
        <v>0.72925216133161519</v>
      </c>
      <c r="AF57" s="199">
        <f>Z57</f>
        <v>10</v>
      </c>
      <c r="AG57" s="267">
        <f>10^AB57</f>
        <v>3.2291478565352656</v>
      </c>
      <c r="AH57" s="267">
        <f t="shared" ref="AH57:AH60" si="623">10^AD57</f>
        <v>1.9450183396015568</v>
      </c>
      <c r="AI57" s="200">
        <f t="shared" ref="AI57:AI60" si="624">10^AE57</f>
        <v>5.361078436670363</v>
      </c>
      <c r="AJ57" s="267"/>
      <c r="AK57" s="267">
        <f>AB27-AB57</f>
        <v>-0.12792577846570269</v>
      </c>
      <c r="AL57" s="267">
        <f>SQRT(AC27^2+AC57^2)</f>
        <v>9.0176112514665854E-2</v>
      </c>
      <c r="AM57" s="214">
        <f>10^AK57</f>
        <v>0.74485926051822182</v>
      </c>
      <c r="AN57" s="267">
        <f>10^(AK57-1.96*AL57)</f>
        <v>0.49582570835869572</v>
      </c>
      <c r="AO57" s="215">
        <f>10^(AK57+1.96*AL57)</f>
        <v>1.1189724708231175</v>
      </c>
      <c r="AQ57" s="281">
        <v>10</v>
      </c>
      <c r="AR57" s="274">
        <f>_xlfn.NORM.S.INV(AQ57/100)</f>
        <v>-1.2815515655446006</v>
      </c>
      <c r="AS57" s="274">
        <f>(AR57-AR51)/AQ51</f>
        <v>0.50911433489070324</v>
      </c>
      <c r="AT57" s="274">
        <f>SQRT(1/AX47+(AS57-AR48)^2/BA47)/AQ51</f>
        <v>7.9267827857136763E-2</v>
      </c>
      <c r="AU57" s="274">
        <f>AS57-_xlfn.T.INV.2T(0.05,AW51)*AT57</f>
        <v>0.28903156223709459</v>
      </c>
      <c r="AV57" s="274">
        <f>AS57+_xlfn.T.INV.2T(0.05,AW51)*AT57</f>
        <v>0.72919710754431188</v>
      </c>
      <c r="AW57" s="199">
        <f>AQ57</f>
        <v>10</v>
      </c>
      <c r="AX57" s="267">
        <f>10^AS57</f>
        <v>3.2293441857401146</v>
      </c>
      <c r="AY57" s="267">
        <f t="shared" ref="AY57:AY60" si="625">10^AU57</f>
        <v>1.9455014652917044</v>
      </c>
      <c r="AZ57" s="200">
        <f t="shared" ref="AZ57:AZ60" si="626">10^AV57</f>
        <v>5.3603988771140987</v>
      </c>
      <c r="BA57" s="267"/>
      <c r="BB57" s="267">
        <f>AS27-AS57</f>
        <v>-0.12795205061851411</v>
      </c>
      <c r="BC57" s="267">
        <f>SQRT(AT27^2+AT57^2)</f>
        <v>9.014986036834878E-2</v>
      </c>
      <c r="BD57" s="214">
        <f>10^BB57</f>
        <v>0.74481420246374797</v>
      </c>
      <c r="BE57" s="267">
        <f>10^(BB57-1.96*BC57)</f>
        <v>0.4958544590618828</v>
      </c>
      <c r="BF57" s="215">
        <f>10^(BB57+1.96*BC57)</f>
        <v>1.118772224497584</v>
      </c>
      <c r="BH57" s="281">
        <v>10</v>
      </c>
      <c r="BI57" s="274">
        <f>_xlfn.NORM.S.INV(BH57/100)</f>
        <v>-1.2815515655446006</v>
      </c>
      <c r="BJ57" s="274">
        <f>(BI57-BI51)/BH51</f>
        <v>0.50911300858035402</v>
      </c>
      <c r="BK57" s="274">
        <f>SQRT(1/BO47+(BJ57-BI48)^2/BR47)/BH51</f>
        <v>7.9268861199549775E-2</v>
      </c>
      <c r="BL57" s="274">
        <f>BJ57-_xlfn.T.INV.2T(0.05,BN51)*BK57</f>
        <v>0.28902736690826075</v>
      </c>
      <c r="BM57" s="274">
        <f>BJ57+_xlfn.T.INV.2T(0.05,BN51)*BK57</f>
        <v>0.72919865025244723</v>
      </c>
      <c r="BN57" s="199">
        <f>BH57</f>
        <v>10</v>
      </c>
      <c r="BO57" s="267">
        <f>10^BJ57</f>
        <v>3.2293343235239158</v>
      </c>
      <c r="BP57" s="267">
        <f t="shared" ref="BP57:BP60" si="627">10^BL57</f>
        <v>1.9454826716405971</v>
      </c>
      <c r="BQ57" s="200">
        <f t="shared" ref="BQ57:BQ60" si="628">10^BM57</f>
        <v>5.3604179184466236</v>
      </c>
      <c r="BR57" s="267"/>
      <c r="BS57" s="267">
        <f>BJ27-BJ57</f>
        <v>-0.12795072642948213</v>
      </c>
      <c r="BT57" s="267">
        <f>SQRT(BK27^2+BK57^2)</f>
        <v>9.0150772875381799E-2</v>
      </c>
      <c r="BU57" s="214">
        <f>10^BS57</f>
        <v>0.74481647344885693</v>
      </c>
      <c r="BV57" s="267">
        <f>10^(BS57-1.96*BT57)</f>
        <v>0.49585392892073299</v>
      </c>
      <c r="BW57" s="215">
        <f>10^(BS57+1.96*BT57)</f>
        <v>1.1187802430612066</v>
      </c>
      <c r="BY57" s="281">
        <v>10</v>
      </c>
      <c r="BZ57" s="274">
        <f>_xlfn.NORM.S.INV(BY57/100)</f>
        <v>-1.2815515655446006</v>
      </c>
      <c r="CA57" s="274">
        <f>(BZ57-BZ51)/BY51</f>
        <v>0.50911305828347353</v>
      </c>
      <c r="CB57" s="274">
        <f>SQRT(1/CF47+(CA57-BZ48)^2/CI47)/BY51</f>
        <v>7.9268807982129638E-2</v>
      </c>
      <c r="CC57" s="274">
        <f>CA57-_xlfn.T.INV.2T(0.05,CE51)*CB57</f>
        <v>0.28902756436662591</v>
      </c>
      <c r="CD57" s="274">
        <f>CA57+_xlfn.T.INV.2T(0.05,CE51)*CB57</f>
        <v>0.72919855220032115</v>
      </c>
      <c r="CE57" s="199">
        <f>BY57</f>
        <v>10</v>
      </c>
      <c r="CF57" s="267">
        <f>10^CA57</f>
        <v>3.2293346931072415</v>
      </c>
      <c r="CG57" s="267">
        <f t="shared" ref="CG57:CG60" si="629">10^CC57</f>
        <v>1.9454835561830701</v>
      </c>
      <c r="CH57" s="200">
        <f t="shared" ref="CH57:CH60" si="630">10^CD57</f>
        <v>5.3604167082071754</v>
      </c>
      <c r="CI57" s="267"/>
      <c r="CJ57" s="267">
        <f>CA27-CA57</f>
        <v>-0.12795077610718508</v>
      </c>
      <c r="CK57" s="267">
        <f>SQRT(CB27^2+CB57^2)</f>
        <v>9.015072602243103E-2</v>
      </c>
      <c r="CL57" s="214">
        <f>10^CJ57</f>
        <v>0.74481638825143692</v>
      </c>
      <c r="CM57" s="267">
        <f>10^(CJ57-1.96*CK57)</f>
        <v>0.49585397704998246</v>
      </c>
      <c r="CN57" s="215">
        <f>10^(CJ57+1.96*CK57)</f>
        <v>1.1187798785205585</v>
      </c>
      <c r="CP57" s="281">
        <v>10</v>
      </c>
      <c r="CQ57" s="274">
        <f>_xlfn.NORM.S.INV(CP57/100)</f>
        <v>-1.2815515655446006</v>
      </c>
      <c r="CR57" s="274">
        <f>(CQ57-CQ51)/CP51</f>
        <v>0.50911305586962541</v>
      </c>
      <c r="CS57" s="274">
        <f>SQRT(1/CW47+(CR57-CQ48)^2/CZ47)/CP51</f>
        <v>7.9268809934010587E-2</v>
      </c>
      <c r="CT57" s="274">
        <f>CR57-_xlfn.T.INV.2T(0.05,CV51)*CS57</f>
        <v>0.2890275565334875</v>
      </c>
      <c r="CU57" s="274">
        <f>CR57+_xlfn.T.INV.2T(0.05,CV51)*CS57</f>
        <v>0.72919855520576338</v>
      </c>
      <c r="CV57" s="199">
        <f>CP57</f>
        <v>10</v>
      </c>
      <c r="CW57" s="267">
        <f>10^CR57</f>
        <v>3.2293346751583067</v>
      </c>
      <c r="CX57" s="267">
        <f t="shared" ref="CX57:CX60" si="631">10^CT57</f>
        <v>1.9454835210934189</v>
      </c>
      <c r="CY57" s="200">
        <f t="shared" ref="CY57:CY60" si="632">10^CU57</f>
        <v>5.3604167453027953</v>
      </c>
      <c r="CZ57" s="267"/>
      <c r="DA57" s="267">
        <f>CR27-CR57</f>
        <v>-0.12795077369367369</v>
      </c>
      <c r="DB57" s="267">
        <f>SQRT(CS27^2+CS57^2)</f>
        <v>9.0150727739427547E-2</v>
      </c>
      <c r="DC57" s="214">
        <f>10^DA57</f>
        <v>0.74481639239061648</v>
      </c>
      <c r="DD57" s="267">
        <f>10^(DA57-1.96*DB57)</f>
        <v>0.49585397596326658</v>
      </c>
      <c r="DE57" s="215">
        <f>10^(DA57+1.96*DB57)</f>
        <v>1.118779893407307</v>
      </c>
      <c r="DG57" s="281">
        <v>10</v>
      </c>
      <c r="DH57" s="274">
        <f>_xlfn.NORM.S.INV(DG57/100)</f>
        <v>-1.2815515655446006</v>
      </c>
      <c r="DI57" s="274">
        <f>(DH57-DH51)/DG51</f>
        <v>0.50911305596279965</v>
      </c>
      <c r="DJ57" s="274">
        <f>SQRT(1/DN47+(DI57-DH48)^2/DQ47)/DG51</f>
        <v>7.92688098373662E-2</v>
      </c>
      <c r="DK57" s="274">
        <f>DI57-_xlfn.T.INV.2T(0.05,DM51)*DJ57</f>
        <v>0.2890275568949896</v>
      </c>
      <c r="DL57" s="274">
        <f>DI57+_xlfn.T.INV.2T(0.05,DM51)*DJ57</f>
        <v>0.72919855503060971</v>
      </c>
      <c r="DM57" s="199">
        <f>DG57</f>
        <v>10</v>
      </c>
      <c r="DN57" s="267">
        <f>10^DI57</f>
        <v>3.2293346758511339</v>
      </c>
      <c r="DO57" s="267">
        <f t="shared" ref="DO57:DO60" si="633">10^DK57</f>
        <v>1.9454835227128187</v>
      </c>
      <c r="DP57" s="200">
        <f t="shared" ref="DP57:DP60" si="634">10^DL57</f>
        <v>5.360416743140906</v>
      </c>
      <c r="DQ57" s="267"/>
      <c r="DR57" s="267">
        <f>DI27-DI57</f>
        <v>-0.12795077378684389</v>
      </c>
      <c r="DS57" s="267">
        <f>SQRT(DJ27^2+DJ57^2)</f>
        <v>9.0150727654439378E-2</v>
      </c>
      <c r="DT57" s="214">
        <f>10^DR57</f>
        <v>0.74481639223082929</v>
      </c>
      <c r="DU57" s="267">
        <f>10^(DR57-1.96*DS57)</f>
        <v>0.49585397604707832</v>
      </c>
      <c r="DV57" s="215">
        <f>10^(DR57+1.96*DS57)</f>
        <v>1.1187798927381765</v>
      </c>
      <c r="DX57" s="281">
        <v>10</v>
      </c>
      <c r="DY57" s="274">
        <f>_xlfn.NORM.S.INV(DX57/100)</f>
        <v>-1.2815515655446006</v>
      </c>
      <c r="DZ57" s="274">
        <f>(DY57-DY51)/DX51</f>
        <v>0.50911305595839351</v>
      </c>
      <c r="EA57" s="274">
        <f>SQRT(1/EE47+(DZ57-DY48)^2/EH47)/DX51</f>
        <v>7.9268809841034293E-2</v>
      </c>
      <c r="EB57" s="274">
        <f>DZ57-_xlfn.T.INV.2T(0.05,ED51)*EA57</f>
        <v>0.28902755688039916</v>
      </c>
      <c r="EC57" s="274">
        <f>DZ57+_xlfn.T.INV.2T(0.05,ED51)*EA57</f>
        <v>0.72919855503638786</v>
      </c>
      <c r="ED57" s="199">
        <f>DX57</f>
        <v>10</v>
      </c>
      <c r="EE57" s="267">
        <f>10^DZ57</f>
        <v>3.2293346758183699</v>
      </c>
      <c r="EF57" s="267">
        <f t="shared" ref="EF57:EF60" si="635">10^EB57</f>
        <v>1.9454835226474589</v>
      </c>
      <c r="EG57" s="200">
        <f t="shared" ref="EG57:EG60" si="636">10^EC57</f>
        <v>5.3604167432122249</v>
      </c>
      <c r="EH57" s="267"/>
      <c r="EI57" s="267">
        <f>DZ27-DZ57</f>
        <v>-0.12795077378243752</v>
      </c>
      <c r="EJ57" s="267">
        <f>SQRT(EA27^2+EA57^2)</f>
        <v>9.0150727657664825E-2</v>
      </c>
      <c r="EK57" s="214">
        <f>10^EI57</f>
        <v>0.74481639223838625</v>
      </c>
      <c r="EL57" s="267">
        <f>10^(EI57-1.96*EJ57)</f>
        <v>0.49585397604489129</v>
      </c>
      <c r="EM57" s="215">
        <f>10^(EI57+1.96*EJ57)</f>
        <v>1.1187798927658132</v>
      </c>
      <c r="EO57" s="281">
        <v>10</v>
      </c>
      <c r="EP57" s="274">
        <f>_xlfn.NORM.S.INV(EO57/100)</f>
        <v>-1.2815515655446006</v>
      </c>
      <c r="EQ57" s="274">
        <f>(EP57-EP51)/EO51</f>
        <v>0.50911305595856726</v>
      </c>
      <c r="ER57" s="274">
        <f>SQRT(1/EV47+(EQ57-EP48)^2/EY47)/EO51</f>
        <v>7.926880984085824E-2</v>
      </c>
      <c r="ES57" s="274">
        <f>EQ57-_xlfn.T.INV.2T(0.05,EU51)*ER57</f>
        <v>0.28902755688106174</v>
      </c>
      <c r="ET57" s="274">
        <f>EQ57+_xlfn.T.INV.2T(0.05,EU51)*ER57</f>
        <v>0.72919855503607278</v>
      </c>
      <c r="EU57" s="199">
        <f>EO57</f>
        <v>10</v>
      </c>
      <c r="EV57" s="267">
        <f>10^EQ57</f>
        <v>3.2293346758196622</v>
      </c>
      <c r="EW57" s="267">
        <f t="shared" ref="EW57:EW60" si="637">10^ES57</f>
        <v>1.945483522650427</v>
      </c>
      <c r="EX57" s="200">
        <f t="shared" ref="EX57:EX60" si="638">10^ET57</f>
        <v>5.3604167432083356</v>
      </c>
      <c r="EY57" s="267"/>
      <c r="EZ57" s="267">
        <f>EQ27-EQ57</f>
        <v>-0.12795077378261133</v>
      </c>
      <c r="FA57" s="267">
        <f>SQRT(ER27^2+ER57^2)</f>
        <v>9.0150727657510032E-2</v>
      </c>
      <c r="FB57" s="214">
        <f>10^EZ57</f>
        <v>0.74481639223808815</v>
      </c>
      <c r="FC57" s="267">
        <f>10^(EZ57-1.96*FA57)</f>
        <v>0.49585397604503922</v>
      </c>
      <c r="FD57" s="215">
        <f>10^(EZ57+1.96*FA57)</f>
        <v>1.118779892764584</v>
      </c>
      <c r="FF57" s="281">
        <v>10</v>
      </c>
      <c r="FG57" s="274">
        <f>_xlfn.NORM.S.INV(FF57/100)</f>
        <v>-1.2815515655446006</v>
      </c>
      <c r="FH57" s="274">
        <f>(FG57-FG51)/FF51</f>
        <v>0.5091130559585596</v>
      </c>
      <c r="FI57" s="274">
        <f>SQRT(1/FM47+(FH57-FG48)^2/FP47)/FF51</f>
        <v>7.9268809840864971E-2</v>
      </c>
      <c r="FJ57" s="274">
        <f>FH57-_xlfn.T.INV.2T(0.05,FL51)*FI57</f>
        <v>0.28902755688103537</v>
      </c>
      <c r="FK57" s="274">
        <f>FH57+_xlfn.T.INV.2T(0.05,FL51)*FI57</f>
        <v>0.72919855503608377</v>
      </c>
      <c r="FL57" s="199">
        <f>FF57</f>
        <v>10</v>
      </c>
      <c r="FM57" s="267">
        <f>10^FH57</f>
        <v>3.2293346758196053</v>
      </c>
      <c r="FN57" s="267">
        <f t="shared" ref="FN57:FN60" si="639">10^FJ57</f>
        <v>1.9454835226503089</v>
      </c>
      <c r="FO57" s="200">
        <f t="shared" ref="FO57:FO60" si="640">10^FK57</f>
        <v>5.3604167432084715</v>
      </c>
      <c r="FP57" s="267"/>
      <c r="FQ57" s="267">
        <f>FH27-FH57</f>
        <v>-0.12795077378260378</v>
      </c>
      <c r="FR57" s="267">
        <f>SQRT(FI27^2+FI57^2)</f>
        <v>9.0150727657515958E-2</v>
      </c>
      <c r="FS57" s="214">
        <f>10^FQ57</f>
        <v>0.74481639223810114</v>
      </c>
      <c r="FT57" s="267">
        <f>10^(FQ57-1.96*FR57)</f>
        <v>0.49585397604503462</v>
      </c>
      <c r="FU57" s="215">
        <f>10^(FQ57+1.96*FR57)</f>
        <v>1.1187798927646333</v>
      </c>
      <c r="FW57" s="281">
        <v>10</v>
      </c>
      <c r="FX57" s="274">
        <f>_xlfn.NORM.S.INV(FW57/100)</f>
        <v>-1.2815515655446006</v>
      </c>
      <c r="FY57" s="274">
        <f>(FX57-FX51)/FW51</f>
        <v>0.50911305595855982</v>
      </c>
      <c r="FZ57" s="274">
        <f>SQRT(1/GD47+(FY57-FX48)^2/GG47)/FW51</f>
        <v>7.9268809840864707E-2</v>
      </c>
      <c r="GA57" s="274">
        <f>FY57-_xlfn.T.INV.2T(0.05,GC51)*FZ57</f>
        <v>0.28902755688103632</v>
      </c>
      <c r="GB57" s="274">
        <f>FY57+_xlfn.T.INV.2T(0.05,GC51)*FZ57</f>
        <v>0.72919855503608333</v>
      </c>
      <c r="GC57" s="199">
        <f>FW57</f>
        <v>10</v>
      </c>
      <c r="GD57" s="267">
        <f>10^FY57</f>
        <v>3.2293346758196066</v>
      </c>
      <c r="GE57" s="267">
        <f t="shared" ref="GE57:GE60" si="641">10^GA57</f>
        <v>1.9454835226503129</v>
      </c>
      <c r="GF57" s="200">
        <f t="shared" ref="GF57:GF60" si="642">10^GB57</f>
        <v>5.3604167432084662</v>
      </c>
      <c r="GG57" s="267"/>
      <c r="GH57" s="267">
        <f>FY27-FY57</f>
        <v>-0.12795077378260389</v>
      </c>
      <c r="GI57" s="267">
        <f>SQRT(FZ27^2+FZ57^2)</f>
        <v>9.0150727657515722E-2</v>
      </c>
      <c r="GJ57" s="214">
        <f>10^GH57</f>
        <v>0.74481639223810092</v>
      </c>
      <c r="GK57" s="267">
        <f>10^(GH57-1.96*GI57)</f>
        <v>0.49585397604503506</v>
      </c>
      <c r="GL57" s="215">
        <f>10^(GH57+1.96*GI57)</f>
        <v>1.1187798927646317</v>
      </c>
      <c r="GN57" s="281">
        <v>10</v>
      </c>
      <c r="GO57" s="274">
        <f>_xlfn.NORM.S.INV(GN57/100)</f>
        <v>-1.2815515655446006</v>
      </c>
      <c r="GP57" s="274">
        <f>(GO57-GO51)/GN51</f>
        <v>0.5091130559585596</v>
      </c>
      <c r="GQ57" s="274">
        <f>SQRT(1/GU47+(GP57-GO48)^2/GX47)/GN51</f>
        <v>7.9268809840864748E-2</v>
      </c>
      <c r="GR57" s="274">
        <f>GP57-_xlfn.T.INV.2T(0.05,GT51)*GQ57</f>
        <v>0.28902755688103599</v>
      </c>
      <c r="GS57" s="274">
        <f>GP57+_xlfn.T.INV.2T(0.05,GT51)*GQ57</f>
        <v>0.72919855503608322</v>
      </c>
      <c r="GT57" s="199">
        <f>GN57</f>
        <v>10</v>
      </c>
      <c r="GU57" s="267">
        <f>10^GP57</f>
        <v>3.2293346758196053</v>
      </c>
      <c r="GV57" s="267">
        <f t="shared" ref="GV57:GV60" si="643">10^GR57</f>
        <v>1.9454835226503118</v>
      </c>
      <c r="GW57" s="200">
        <f t="shared" ref="GW57:GW60" si="644">10^GS57</f>
        <v>5.3604167432084644</v>
      </c>
      <c r="GX57" s="267"/>
      <c r="GY57" s="267">
        <f>GP27-GP57</f>
        <v>-0.12795077378260378</v>
      </c>
      <c r="GZ57" s="267">
        <f>SQRT(GQ27^2+GQ57^2)</f>
        <v>9.0150727657515764E-2</v>
      </c>
      <c r="HA57" s="214">
        <f>10^GY57</f>
        <v>0.74481639223810114</v>
      </c>
      <c r="HB57" s="267">
        <f>10^(GY57-1.96*GZ57)</f>
        <v>0.49585397604503506</v>
      </c>
      <c r="HC57" s="215">
        <f>10^(GY57+1.96*GZ57)</f>
        <v>1.1187798927646324</v>
      </c>
      <c r="HE57" s="281">
        <v>10</v>
      </c>
      <c r="HF57" s="274">
        <f>_xlfn.NORM.S.INV(HE57/100)</f>
        <v>-1.2815515655446006</v>
      </c>
      <c r="HG57" s="274">
        <f>(HF57-HF51)/HE51</f>
        <v>0.50911305595855982</v>
      </c>
      <c r="HH57" s="274">
        <f>SQRT(1/HL47+(HG57-HF48)^2/HO47)/HE51</f>
        <v>7.9268809840864707E-2</v>
      </c>
      <c r="HI57" s="274">
        <f>HG57-_xlfn.T.INV.2T(0.05,HK51)*HH57</f>
        <v>0.28902755688103632</v>
      </c>
      <c r="HJ57" s="274">
        <f>HG57+_xlfn.T.INV.2T(0.05,HK51)*HH57</f>
        <v>0.72919855503608333</v>
      </c>
      <c r="HK57" s="199">
        <f>HE57</f>
        <v>10</v>
      </c>
      <c r="HL57" s="267">
        <f>10^HG57</f>
        <v>3.2293346758196066</v>
      </c>
      <c r="HM57" s="267">
        <f t="shared" ref="HM57:HM60" si="645">10^HI57</f>
        <v>1.9454835226503129</v>
      </c>
      <c r="HN57" s="200">
        <f t="shared" ref="HN57:HN60" si="646">10^HJ57</f>
        <v>5.3604167432084662</v>
      </c>
      <c r="HO57" s="267"/>
      <c r="HP57" s="267">
        <f>HG27-HG57</f>
        <v>-0.12795077378260389</v>
      </c>
      <c r="HQ57" s="267">
        <f>SQRT(HH27^2+HH57^2)</f>
        <v>9.0150727657515722E-2</v>
      </c>
      <c r="HR57" s="214">
        <f>10^HP57</f>
        <v>0.74481639223810092</v>
      </c>
      <c r="HS57" s="267">
        <f>10^(HP57-1.96*HQ57)</f>
        <v>0.49585397604503506</v>
      </c>
      <c r="HT57" s="215">
        <f>10^(HP57+1.96*HQ57)</f>
        <v>1.1187798927646317</v>
      </c>
      <c r="HV57" s="281">
        <v>10</v>
      </c>
      <c r="HW57" s="274">
        <f>_xlfn.NORM.S.INV(HV57/100)</f>
        <v>-1.2815515655446006</v>
      </c>
      <c r="HX57" s="274">
        <f>(HW57-HW51)/HV51</f>
        <v>0.5091130559585596</v>
      </c>
      <c r="HY57" s="274">
        <f>SQRT(1/IC47+(HX57-HW48)^2/IF47)/HV51</f>
        <v>7.9268809840864748E-2</v>
      </c>
      <c r="HZ57" s="274">
        <f>HX57-_xlfn.T.INV.2T(0.05,IB51)*HY57</f>
        <v>0.28902755688103599</v>
      </c>
      <c r="IA57" s="274">
        <f>HX57+_xlfn.T.INV.2T(0.05,IB51)*HY57</f>
        <v>0.72919855503608322</v>
      </c>
      <c r="IB57" s="199">
        <f>HV57</f>
        <v>10</v>
      </c>
      <c r="IC57" s="267">
        <f>10^HX57</f>
        <v>3.2293346758196053</v>
      </c>
      <c r="ID57" s="267">
        <f t="shared" ref="ID57:ID60" si="647">10^HZ57</f>
        <v>1.9454835226503118</v>
      </c>
      <c r="IE57" s="200">
        <f t="shared" ref="IE57:IE60" si="648">10^IA57</f>
        <v>5.3604167432084644</v>
      </c>
      <c r="IF57" s="267"/>
      <c r="IG57" s="267">
        <f>HX27-HX57</f>
        <v>-0.12795077378260378</v>
      </c>
      <c r="IH57" s="267">
        <f>SQRT(HY27^2+HY57^2)</f>
        <v>9.0150727657515764E-2</v>
      </c>
      <c r="II57" s="214">
        <f>10^IG57</f>
        <v>0.74481639223810114</v>
      </c>
      <c r="IJ57" s="267">
        <f>10^(IG57-1.96*IH57)</f>
        <v>0.49585397604503506</v>
      </c>
      <c r="IK57" s="215">
        <f>10^(IG57+1.96*IH57)</f>
        <v>1.1187798927646324</v>
      </c>
      <c r="IM57" s="281">
        <v>10</v>
      </c>
      <c r="IN57" s="274">
        <f>_xlfn.NORM.S.INV(IM57/100)</f>
        <v>-1.2815515655446006</v>
      </c>
      <c r="IO57" s="274">
        <f>(IN57-IN51)/IM51</f>
        <v>0.50911305595855982</v>
      </c>
      <c r="IP57" s="274">
        <f>SQRT(1/IT47+(IO57-IN48)^2/IW47)/IM51</f>
        <v>7.9268809840864707E-2</v>
      </c>
      <c r="IQ57" s="274">
        <f>IO57-_xlfn.T.INV.2T(0.05,IS51)*IP57</f>
        <v>0.28902755688103632</v>
      </c>
      <c r="IR57" s="274">
        <f>IO57+_xlfn.T.INV.2T(0.05,IS51)*IP57</f>
        <v>0.72919855503608333</v>
      </c>
      <c r="IS57" s="199">
        <f>IM57</f>
        <v>10</v>
      </c>
      <c r="IT57" s="267">
        <f>10^IO57</f>
        <v>3.2293346758196066</v>
      </c>
      <c r="IU57" s="267">
        <f t="shared" ref="IU57:IU60" si="649">10^IQ57</f>
        <v>1.9454835226503129</v>
      </c>
      <c r="IV57" s="200">
        <f t="shared" ref="IV57:IV60" si="650">10^IR57</f>
        <v>5.3604167432084662</v>
      </c>
      <c r="IW57" s="267"/>
      <c r="IX57" s="267">
        <f>IO27-IO57</f>
        <v>-0.12795077378260389</v>
      </c>
      <c r="IY57" s="267">
        <f>SQRT(IP27^2+IP57^2)</f>
        <v>9.0150727657515722E-2</v>
      </c>
      <c r="IZ57" s="214">
        <f>10^IX57</f>
        <v>0.74481639223810092</v>
      </c>
      <c r="JA57" s="267">
        <f>10^(IX57-1.96*IY57)</f>
        <v>0.49585397604503506</v>
      </c>
      <c r="JB57" s="215">
        <f>10^(IX57+1.96*IY57)</f>
        <v>1.1187798927646317</v>
      </c>
      <c r="JD57" s="281">
        <v>10</v>
      </c>
      <c r="JE57" s="274">
        <f>_xlfn.NORM.S.INV(JD57/100)</f>
        <v>-1.2815515655446006</v>
      </c>
      <c r="JF57" s="274">
        <f>(JE57-JE51)/JD51</f>
        <v>0.5091130559585596</v>
      </c>
      <c r="JG57" s="274">
        <f>SQRT(1/JK47+(JF57-JE48)^2/JN47)/JD51</f>
        <v>7.9268809840864748E-2</v>
      </c>
      <c r="JH57" s="274">
        <f>JF57-_xlfn.T.INV.2T(0.05,JJ51)*JG57</f>
        <v>0.28902755688103599</v>
      </c>
      <c r="JI57" s="274">
        <f>JF57+_xlfn.T.INV.2T(0.05,JJ51)*JG57</f>
        <v>0.72919855503608322</v>
      </c>
      <c r="JJ57" s="199">
        <f>JD57</f>
        <v>10</v>
      </c>
      <c r="JK57" s="267">
        <f>10^JF57</f>
        <v>3.2293346758196053</v>
      </c>
      <c r="JL57" s="267">
        <f t="shared" ref="JL57:JL60" si="651">10^JH57</f>
        <v>1.9454835226503118</v>
      </c>
      <c r="JM57" s="200">
        <f t="shared" ref="JM57:JM60" si="652">10^JI57</f>
        <v>5.3604167432084644</v>
      </c>
      <c r="JN57" s="267"/>
      <c r="JO57" s="267">
        <f>JF27-JF57</f>
        <v>-0.12795077378260378</v>
      </c>
      <c r="JP57" s="267">
        <f>SQRT(JG27^2+JG57^2)</f>
        <v>9.0150727657515764E-2</v>
      </c>
      <c r="JQ57" s="214">
        <f>10^JO57</f>
        <v>0.74481639223810114</v>
      </c>
      <c r="JR57" s="267">
        <f>10^(JO57-1.96*JP57)</f>
        <v>0.49585397604503506</v>
      </c>
      <c r="JS57" s="215">
        <f>10^(JO57+1.96*JP57)</f>
        <v>1.1187798927646324</v>
      </c>
      <c r="JU57" s="281">
        <v>10</v>
      </c>
      <c r="JV57" s="274">
        <f>_xlfn.NORM.S.INV(JU57/100)</f>
        <v>-1.2815515655446006</v>
      </c>
      <c r="JW57" s="274">
        <f>(JV57-JV51)/JU51</f>
        <v>0.50911305595855982</v>
      </c>
      <c r="JX57" s="274">
        <f>SQRT(1/KB47+(JW57-JV48)^2/KE47)/JU51</f>
        <v>7.9268809840864707E-2</v>
      </c>
      <c r="JY57" s="274">
        <f>JW57-_xlfn.T.INV.2T(0.05,KA51)*JX57</f>
        <v>0.28902755688103632</v>
      </c>
      <c r="JZ57" s="274">
        <f>JW57+_xlfn.T.INV.2T(0.05,KA51)*JX57</f>
        <v>0.72919855503608333</v>
      </c>
      <c r="KA57" s="199">
        <f>JU57</f>
        <v>10</v>
      </c>
      <c r="KB57" s="267">
        <f>10^JW57</f>
        <v>3.2293346758196066</v>
      </c>
      <c r="KC57" s="267">
        <f t="shared" ref="KC57:KC60" si="653">10^JY57</f>
        <v>1.9454835226503129</v>
      </c>
      <c r="KD57" s="200">
        <f t="shared" ref="KD57:KD60" si="654">10^JZ57</f>
        <v>5.3604167432084662</v>
      </c>
      <c r="KE57" s="267"/>
      <c r="KF57" s="267">
        <f>JW27-JW57</f>
        <v>-0.12795077378260389</v>
      </c>
      <c r="KG57" s="267">
        <f>SQRT(JX27^2+JX57^2)</f>
        <v>9.0150727657515722E-2</v>
      </c>
      <c r="KH57" s="214">
        <f>10^KF57</f>
        <v>0.74481639223810092</v>
      </c>
      <c r="KI57" s="267">
        <f>10^(KF57-1.96*KG57)</f>
        <v>0.49585397604503506</v>
      </c>
      <c r="KJ57" s="215">
        <f>10^(KF57+1.96*KG57)</f>
        <v>1.1187798927646317</v>
      </c>
      <c r="KL57" s="281">
        <v>10</v>
      </c>
      <c r="KM57" s="274">
        <f>_xlfn.NORM.S.INV(KL57/100)</f>
        <v>-1.2815515655446006</v>
      </c>
      <c r="KN57" s="274">
        <f>(KM57-KM51)/KL51</f>
        <v>0.5091130559585596</v>
      </c>
      <c r="KO57" s="274">
        <f>SQRT(1/KS47+(KN57-KM48)^2/KV47)/KL51</f>
        <v>7.9268809840864748E-2</v>
      </c>
      <c r="KP57" s="274">
        <f>KN57-_xlfn.T.INV.2T(0.05,KR51)*KO57</f>
        <v>0.28902755688103599</v>
      </c>
      <c r="KQ57" s="274">
        <f>KN57+_xlfn.T.INV.2T(0.05,KR51)*KO57</f>
        <v>0.72919855503608322</v>
      </c>
      <c r="KR57" s="199">
        <f>KL57</f>
        <v>10</v>
      </c>
      <c r="KS57" s="267">
        <f>10^KN57</f>
        <v>3.2293346758196053</v>
      </c>
      <c r="KT57" s="267">
        <f t="shared" ref="KT57:KT60" si="655">10^KP57</f>
        <v>1.9454835226503118</v>
      </c>
      <c r="KU57" s="200">
        <f t="shared" ref="KU57:KU60" si="656">10^KQ57</f>
        <v>5.3604167432084644</v>
      </c>
      <c r="KV57" s="267"/>
      <c r="KW57" s="267">
        <f>KN27-KN57</f>
        <v>-0.12795077378260378</v>
      </c>
      <c r="KX57" s="267">
        <f>SQRT(KO27^2+KO57^2)</f>
        <v>9.0150727657515764E-2</v>
      </c>
      <c r="KY57" s="214">
        <f>10^KW57</f>
        <v>0.74481639223810114</v>
      </c>
      <c r="KZ57" s="267">
        <f>10^(KW57-1.96*KX57)</f>
        <v>0.49585397604503506</v>
      </c>
      <c r="LA57" s="215">
        <f>10^(KW57+1.96*KX57)</f>
        <v>1.1187798927646324</v>
      </c>
      <c r="LC57" s="281">
        <v>10</v>
      </c>
      <c r="LD57" s="274">
        <f>_xlfn.NORM.S.INV(LC57/100)</f>
        <v>-1.2815515655446006</v>
      </c>
      <c r="LE57" s="274">
        <f>(LD57-LD51)/LC51</f>
        <v>0.50911305595855982</v>
      </c>
      <c r="LF57" s="274">
        <f>SQRT(1/LJ47+(LE57-LD48)^2/LM47)/LC51</f>
        <v>7.9268809840864707E-2</v>
      </c>
      <c r="LG57" s="274">
        <f>LE57-_xlfn.T.INV.2T(0.05,LI51)*LF57</f>
        <v>0.28902755688103632</v>
      </c>
      <c r="LH57" s="274">
        <f>LE57+_xlfn.T.INV.2T(0.05,LI51)*LF57</f>
        <v>0.72919855503608333</v>
      </c>
      <c r="LI57" s="199">
        <f>LC57</f>
        <v>10</v>
      </c>
      <c r="LJ57" s="267">
        <f>10^LE57</f>
        <v>3.2293346758196066</v>
      </c>
      <c r="LK57" s="267">
        <f t="shared" ref="LK57:LK60" si="657">10^LG57</f>
        <v>1.9454835226503129</v>
      </c>
      <c r="LL57" s="200">
        <f t="shared" ref="LL57:LL60" si="658">10^LH57</f>
        <v>5.3604167432084662</v>
      </c>
      <c r="LM57" s="267"/>
      <c r="LN57" s="267">
        <f>LE27-LE57</f>
        <v>-0.12795077378260389</v>
      </c>
      <c r="LO57" s="267">
        <f>SQRT(LF27^2+LF57^2)</f>
        <v>9.0150727657515722E-2</v>
      </c>
      <c r="LP57" s="214">
        <f>10^LN57</f>
        <v>0.74481639223810092</v>
      </c>
      <c r="LQ57" s="267">
        <f>10^(LN57-1.96*LO57)</f>
        <v>0.49585397604503506</v>
      </c>
      <c r="LR57" s="215">
        <f>10^(LN57+1.96*LO57)</f>
        <v>1.1187798927646317</v>
      </c>
      <c r="LT57" s="281">
        <v>10</v>
      </c>
      <c r="LU57" s="274">
        <f>_xlfn.NORM.S.INV(LT57/100)</f>
        <v>-1.2815515655446006</v>
      </c>
      <c r="LV57" s="274">
        <f>(LU57-LU51)/LT51</f>
        <v>0.5091130559585596</v>
      </c>
      <c r="LW57" s="274">
        <f>SQRT(1/MA47+(LV57-LU48)^2/MD47)/LT51</f>
        <v>7.9268809840864748E-2</v>
      </c>
      <c r="LX57" s="274">
        <f>LV57-_xlfn.T.INV.2T(0.05,LZ51)*LW57</f>
        <v>0.28902755688103599</v>
      </c>
      <c r="LY57" s="274">
        <f>LV57+_xlfn.T.INV.2T(0.05,LZ51)*LW57</f>
        <v>0.72919855503608322</v>
      </c>
      <c r="LZ57" s="199">
        <f>LT57</f>
        <v>10</v>
      </c>
      <c r="MA57" s="267">
        <f>10^LV57</f>
        <v>3.2293346758196053</v>
      </c>
      <c r="MB57" s="267">
        <f t="shared" ref="MB57:MB60" si="659">10^LX57</f>
        <v>1.9454835226503118</v>
      </c>
      <c r="MC57" s="200">
        <f t="shared" ref="MC57:MC60" si="660">10^LY57</f>
        <v>5.3604167432084644</v>
      </c>
      <c r="MD57" s="267"/>
      <c r="ME57" s="267">
        <f>LV27-LV57</f>
        <v>-0.12795077378260378</v>
      </c>
      <c r="MF57" s="267">
        <f>SQRT(LW27^2+LW57^2)</f>
        <v>9.0150727657515764E-2</v>
      </c>
      <c r="MG57" s="214">
        <f>10^ME57</f>
        <v>0.74481639223810114</v>
      </c>
      <c r="MH57" s="267">
        <f>10^(ME57-1.96*MF57)</f>
        <v>0.49585397604503506</v>
      </c>
      <c r="MI57" s="215">
        <f>10^(ME57+1.96*MF57)</f>
        <v>1.1187798927646324</v>
      </c>
    </row>
    <row r="58" spans="1:347" ht="14.1" customHeight="1" outlineLevel="1" x14ac:dyDescent="0.15">
      <c r="A58" s="14"/>
      <c r="B58" s="58"/>
      <c r="C58" s="10"/>
      <c r="D58" s="10"/>
      <c r="E58" s="19"/>
      <c r="F58" s="19"/>
      <c r="I58" s="99">
        <v>50</v>
      </c>
      <c r="J58" s="324">
        <f t="shared" ref="J58:J60" si="661">_xlfn.NORM.S.INV(I58/100)</f>
        <v>0</v>
      </c>
      <c r="K58" s="100">
        <f>(J58-J51)/I51</f>
        <v>0.99617392283984152</v>
      </c>
      <c r="L58" s="100">
        <f>SQRT(1/P47+(K58-J48)^2/S47)/I51</f>
        <v>4.0032574556520595E-2</v>
      </c>
      <c r="M58" s="100">
        <f>K58-_xlfn.T.INV.2T(0.05,O51)*L58</f>
        <v>0.88502567716392422</v>
      </c>
      <c r="N58" s="100">
        <f>K58+_xlfn.T.INV.2T(0.05,O51)*L58</f>
        <v>1.1073221685157588</v>
      </c>
      <c r="O58" s="201">
        <v>50</v>
      </c>
      <c r="P58" s="94">
        <f>10^K58</f>
        <v>9.9122882494488227</v>
      </c>
      <c r="Q58" s="94">
        <f t="shared" si="622"/>
        <v>7.674068600723909</v>
      </c>
      <c r="R58" s="202">
        <f t="shared" si="622"/>
        <v>12.803307274434937</v>
      </c>
      <c r="S58" s="26"/>
      <c r="T58" s="94">
        <f>K28-K58</f>
        <v>-0.31083689949542936</v>
      </c>
      <c r="U58" s="94">
        <f>SQRT(L28^2+L58^2)</f>
        <v>4.569152211936206E-2</v>
      </c>
      <c r="V58" s="216">
        <f>10^T58</f>
        <v>0.48883590856401526</v>
      </c>
      <c r="W58" s="94">
        <f>10^(T58-1.96*U58)</f>
        <v>0.39774773677926883</v>
      </c>
      <c r="X58" s="217">
        <f>10^(T58+1.96*U58)</f>
        <v>0.60078417400076378</v>
      </c>
      <c r="Z58" s="323">
        <v>50</v>
      </c>
      <c r="AA58" s="324">
        <f t="shared" ref="AA58:AA60" si="662">_xlfn.NORM.S.INV(Z58/100)</f>
        <v>0</v>
      </c>
      <c r="AB58" s="324">
        <f>(AA58-AA51)/Z51</f>
        <v>0.99584487699913771</v>
      </c>
      <c r="AC58" s="324">
        <f>SQRT(1/AG47+(AB58-AA48)^2/AJ47)/Z51</f>
        <v>4.0256108015471165E-2</v>
      </c>
      <c r="AD58" s="324">
        <f>AB58-_xlfn.T.INV.2T(0.05,AF51)*AC58</f>
        <v>0.88407600294526911</v>
      </c>
      <c r="AE58" s="324">
        <f>AB58+_xlfn.T.INV.2T(0.05,AF51)*AC58</f>
        <v>1.1076137510530062</v>
      </c>
      <c r="AF58" s="201">
        <v>50</v>
      </c>
      <c r="AG58" s="321">
        <f>10^AB58</f>
        <v>9.9047809886298257</v>
      </c>
      <c r="AH58" s="321">
        <f t="shared" si="623"/>
        <v>7.6573060052905371</v>
      </c>
      <c r="AI58" s="202">
        <f t="shared" si="624"/>
        <v>12.811906219359773</v>
      </c>
      <c r="AJ58" s="267"/>
      <c r="AK58" s="321">
        <f>AB28-AB58</f>
        <v>-0.31050695091073199</v>
      </c>
      <c r="AL58" s="321">
        <f>SQRT(AC28^2+AC58^2)</f>
        <v>4.5908413820717468E-2</v>
      </c>
      <c r="AM58" s="216">
        <f>10^AK58</f>
        <v>0.48920743527572519</v>
      </c>
      <c r="AN58" s="321">
        <f>10^(AK58-1.96*AL58)</f>
        <v>0.39766059500844914</v>
      </c>
      <c r="AO58" s="217">
        <f>10^(AK58+1.96*AL58)</f>
        <v>0.60182959471749509</v>
      </c>
      <c r="AQ58" s="323">
        <v>50</v>
      </c>
      <c r="AR58" s="324">
        <f t="shared" ref="AR58:AR60" si="663">_xlfn.NORM.S.INV(AQ58/100)</f>
        <v>0</v>
      </c>
      <c r="AS58" s="324">
        <f>(AR58-AR51)/AQ51</f>
        <v>0.995860878675632</v>
      </c>
      <c r="AT58" s="324">
        <f>SQRT(1/AX47+(AS58-AR48)^2/BA47)/AQ51</f>
        <v>4.0245527054084226E-2</v>
      </c>
      <c r="AU58" s="324">
        <f>AS58-_xlfn.T.INV.2T(0.05,AW51)*AT58</f>
        <v>0.88412138208021451</v>
      </c>
      <c r="AV58" s="324">
        <f>AS58+_xlfn.T.INV.2T(0.05,AW51)*AT58</f>
        <v>1.1076003752710495</v>
      </c>
      <c r="AW58" s="201">
        <v>50</v>
      </c>
      <c r="AX58" s="321">
        <f>10^AS58</f>
        <v>9.9051459392051218</v>
      </c>
      <c r="AY58" s="321">
        <f t="shared" si="625"/>
        <v>7.6581061537882009</v>
      </c>
      <c r="AZ58" s="202">
        <f t="shared" si="626"/>
        <v>12.811511633123432</v>
      </c>
      <c r="BA58" s="267"/>
      <c r="BB58" s="321">
        <f>AS28-AS58</f>
        <v>-0.31052301741661648</v>
      </c>
      <c r="BC58" s="321">
        <f>SQRT(AT28^2+AT58^2)</f>
        <v>4.5898975033173584E-2</v>
      </c>
      <c r="BD58" s="216">
        <f>10^BB58</f>
        <v>0.48918933762751365</v>
      </c>
      <c r="BE58" s="321">
        <f>10^(BB58-1.96*BC58)</f>
        <v>0.3976628232587463</v>
      </c>
      <c r="BF58" s="217">
        <f>10^(BB58+1.96*BC58)</f>
        <v>0.60178169557664862</v>
      </c>
      <c r="BH58" s="323">
        <v>50</v>
      </c>
      <c r="BI58" s="324">
        <f t="shared" ref="BI58:BI60" si="664">_xlfn.NORM.S.INV(BH58/100)</f>
        <v>0</v>
      </c>
      <c r="BJ58" s="324">
        <f>(BI58-BI51)/BH51</f>
        <v>0.99586025545538381</v>
      </c>
      <c r="BK58" s="324">
        <f>SQRT(1/BO47+(BJ58-BI48)^2/BR47)/BH51</f>
        <v>4.0245927719827573E-2</v>
      </c>
      <c r="BL58" s="324">
        <f>BJ58-_xlfn.T.INV.2T(0.05,BN51)*BK58</f>
        <v>0.88411964643352436</v>
      </c>
      <c r="BM58" s="324">
        <f>BJ58+_xlfn.T.INV.2T(0.05,BN51)*BK58</f>
        <v>1.1076008644772433</v>
      </c>
      <c r="BN58" s="201">
        <v>50</v>
      </c>
      <c r="BO58" s="321">
        <f>10^BJ58</f>
        <v>9.9051317251560409</v>
      </c>
      <c r="BP58" s="321">
        <f t="shared" si="627"/>
        <v>7.6580755484257308</v>
      </c>
      <c r="BQ58" s="202">
        <f t="shared" si="628"/>
        <v>12.811526064516494</v>
      </c>
      <c r="BR58" s="267"/>
      <c r="BS58" s="321">
        <f>BJ28-BJ58</f>
        <v>-0.31052239360324019</v>
      </c>
      <c r="BT58" s="321">
        <f>SQRT(BK28^2+BK58^2)</f>
        <v>4.5899328033611478E-2</v>
      </c>
      <c r="BU58" s="216">
        <f>10^BS58</f>
        <v>0.48919004029145308</v>
      </c>
      <c r="BV58" s="321">
        <f>10^(BS58-1.96*BT58)</f>
        <v>0.39766276093259195</v>
      </c>
      <c r="BW58" s="217">
        <f>10^(BS58+1.96*BT58)</f>
        <v>0.60178351867581215</v>
      </c>
      <c r="BY58" s="323">
        <v>50</v>
      </c>
      <c r="BZ58" s="324">
        <f t="shared" ref="BZ58:BZ60" si="665">_xlfn.NORM.S.INV(BY58/100)</f>
        <v>0</v>
      </c>
      <c r="CA58" s="324">
        <f>(BZ58-BZ51)/BY51</f>
        <v>0.99586028468541843</v>
      </c>
      <c r="CB58" s="324">
        <f>SQRT(1/CF47+(CA58-BZ48)^2/CI47)/BY51</f>
        <v>4.0245908374439587E-2</v>
      </c>
      <c r="CC58" s="324">
        <f>CA58-_xlfn.T.INV.2T(0.05,CE51)*CB58</f>
        <v>0.88411972937496675</v>
      </c>
      <c r="CD58" s="324">
        <f>CA58+_xlfn.T.INV.2T(0.05,CE51)*CB58</f>
        <v>1.1076008399958701</v>
      </c>
      <c r="CE58" s="201">
        <v>50</v>
      </c>
      <c r="CF58" s="321">
        <f>10^CA58</f>
        <v>9.905132391817407</v>
      </c>
      <c r="CG58" s="321">
        <f t="shared" si="629"/>
        <v>7.6580770109630594</v>
      </c>
      <c r="CH58" s="202">
        <f t="shared" si="630"/>
        <v>12.811525342325092</v>
      </c>
      <c r="CI58" s="267"/>
      <c r="CJ58" s="321">
        <f>CA28-CA58</f>
        <v>-0.31052242284204357</v>
      </c>
      <c r="CK58" s="321">
        <f>SQRT(CB28^2+CB58^2)</f>
        <v>4.5899311047446885E-2</v>
      </c>
      <c r="CL58" s="216">
        <f>10^CJ58</f>
        <v>0.48919000735681656</v>
      </c>
      <c r="CM58" s="321">
        <f>10^(CJ58-1.96*CK58)</f>
        <v>0.39766276464471917</v>
      </c>
      <c r="CN58" s="217">
        <f>10^(CJ58+1.96*CK58)</f>
        <v>0.60178343202830242</v>
      </c>
      <c r="CP58" s="323">
        <v>50</v>
      </c>
      <c r="CQ58" s="324">
        <f t="shared" ref="CQ58:CQ60" si="666">_xlfn.NORM.S.INV(CP58/100)</f>
        <v>0</v>
      </c>
      <c r="CR58" s="324">
        <f>(CQ58-CQ51)/CP51</f>
        <v>0.99586028352220712</v>
      </c>
      <c r="CS58" s="324">
        <f>SQRT(1/CW47+(CR58-CQ48)^2/CZ47)/CP51</f>
        <v>4.0245909124895937E-2</v>
      </c>
      <c r="CT58" s="324">
        <f>CR58-_xlfn.T.INV.2T(0.05,CV51)*CS58</f>
        <v>0.88411972612815459</v>
      </c>
      <c r="CU58" s="324">
        <f>CR58+_xlfn.T.INV.2T(0.05,CV51)*CS58</f>
        <v>1.1076008409162597</v>
      </c>
      <c r="CV58" s="201">
        <v>50</v>
      </c>
      <c r="CW58" s="321">
        <f>10^CR58</f>
        <v>9.9051323652875691</v>
      </c>
      <c r="CX58" s="321">
        <f t="shared" si="631"/>
        <v>7.6580769537108075</v>
      </c>
      <c r="CY58" s="202">
        <f t="shared" si="632"/>
        <v>12.811525369476243</v>
      </c>
      <c r="CZ58" s="267"/>
      <c r="DA58" s="321">
        <f>CR28-CR58</f>
        <v>-0.31052242167872424</v>
      </c>
      <c r="DB58" s="321">
        <f>SQRT(CS28^2+CS58^2)</f>
        <v>4.589931170576507E-2</v>
      </c>
      <c r="DC58" s="216">
        <f>10^DA58</f>
        <v>0.48919000866718126</v>
      </c>
      <c r="DD58" s="321">
        <f>10^(DA58-1.96*DB58)</f>
        <v>0.39766276452844562</v>
      </c>
      <c r="DE58" s="217">
        <f>10^(DA58+1.96*DB58)</f>
        <v>0.60178343542818369</v>
      </c>
      <c r="DG58" s="323">
        <v>50</v>
      </c>
      <c r="DH58" s="324">
        <f t="shared" ref="DH58:DH60" si="667">_xlfn.NORM.S.INV(DG58/100)</f>
        <v>0</v>
      </c>
      <c r="DI58" s="324">
        <f>(DH58-DH51)/DG51</f>
        <v>0.99586028357573875</v>
      </c>
      <c r="DJ58" s="324">
        <f>SQRT(1/DN47+(DI58-DH48)^2/DQ47)/DG51</f>
        <v>4.0245909089562409E-2</v>
      </c>
      <c r="DK58" s="324">
        <f>DI58-_xlfn.T.INV.2T(0.05,DM51)*DJ58</f>
        <v>0.88411972627978785</v>
      </c>
      <c r="DL58" s="324">
        <f>DI58+_xlfn.T.INV.2T(0.05,DM51)*DJ58</f>
        <v>1.1076008408716898</v>
      </c>
      <c r="DM58" s="201">
        <v>50</v>
      </c>
      <c r="DN58" s="321">
        <f>10^DI58</f>
        <v>9.9051323665084894</v>
      </c>
      <c r="DO58" s="321">
        <f t="shared" si="633"/>
        <v>7.6580769563846154</v>
      </c>
      <c r="DP58" s="202">
        <f t="shared" si="634"/>
        <v>12.811525368161442</v>
      </c>
      <c r="DQ58" s="267"/>
      <c r="DR58" s="321">
        <f>DI28-DI58</f>
        <v>-0.31052242173225764</v>
      </c>
      <c r="DS58" s="321">
        <f>SQRT(DJ28^2+DJ58^2)</f>
        <v>4.5899311674779709E-2</v>
      </c>
      <c r="DT58" s="216">
        <f>10^DR58</f>
        <v>0.48919000860688117</v>
      </c>
      <c r="DU58" s="321">
        <f>10^(DR58-1.96*DS58)</f>
        <v>0.39766276453503641</v>
      </c>
      <c r="DV58" s="217">
        <f>10^(DR58+1.96*DS58)</f>
        <v>0.60178343526985201</v>
      </c>
      <c r="DX58" s="323">
        <v>50</v>
      </c>
      <c r="DY58" s="324">
        <f t="shared" ref="DY58:DY60" si="668">_xlfn.NORM.S.INV(DX58/100)</f>
        <v>0</v>
      </c>
      <c r="DZ58" s="324">
        <f>(DY58-DY51)/DX51</f>
        <v>0.99586028357357281</v>
      </c>
      <c r="EA58" s="324">
        <f>SQRT(1/EE47+(DZ58-DY48)^2/EH47)/DX51</f>
        <v>4.0245909090963726E-2</v>
      </c>
      <c r="EB58" s="324">
        <f>DZ58-_xlfn.T.INV.2T(0.05,ED51)*EA58</f>
        <v>0.88411972627373125</v>
      </c>
      <c r="EC58" s="324">
        <f>DZ58+_xlfn.T.INV.2T(0.05,ED51)*EA58</f>
        <v>1.1076008408734144</v>
      </c>
      <c r="ED58" s="201">
        <v>50</v>
      </c>
      <c r="EE58" s="321">
        <f>10^DZ58</f>
        <v>9.9051323664590871</v>
      </c>
      <c r="EF58" s="321">
        <f t="shared" si="635"/>
        <v>7.6580769562778146</v>
      </c>
      <c r="EG58" s="202">
        <f t="shared" si="636"/>
        <v>12.811525368212317</v>
      </c>
      <c r="EH58" s="267"/>
      <c r="EI58" s="321">
        <f>DZ28-DZ58</f>
        <v>-0.31052242173009137</v>
      </c>
      <c r="EJ58" s="321">
        <f>SQRT(EA28^2+EA58^2)</f>
        <v>4.5899311676008477E-2</v>
      </c>
      <c r="EK58" s="216">
        <f>10^EI58</f>
        <v>0.48919000860932121</v>
      </c>
      <c r="EL58" s="321">
        <f>10^(EI58-1.96*EJ58)</f>
        <v>0.39766276453481475</v>
      </c>
      <c r="EM58" s="217">
        <f>10^(EI58+1.96*EJ58)</f>
        <v>0.60178343527619094</v>
      </c>
      <c r="EO58" s="323">
        <v>50</v>
      </c>
      <c r="EP58" s="324">
        <f t="shared" ref="EP58:EP60" si="669">_xlfn.NORM.S.INV(EO58/100)</f>
        <v>0</v>
      </c>
      <c r="EQ58" s="324">
        <f>(EP58-EP51)/EO51</f>
        <v>0.99586028357367096</v>
      </c>
      <c r="ER58" s="324">
        <f>SQRT(1/EV47+(EQ58-EP48)^2/EY47)/EO51</f>
        <v>4.0245909090899069E-2</v>
      </c>
      <c r="ES58" s="324">
        <f>EQ58-_xlfn.T.INV.2T(0.05,EU51)*ER58</f>
        <v>0.88411972627400881</v>
      </c>
      <c r="ET58" s="324">
        <f>EQ58+_xlfn.T.INV.2T(0.05,EU51)*ER58</f>
        <v>1.1076008408733331</v>
      </c>
      <c r="EU58" s="201">
        <v>50</v>
      </c>
      <c r="EV58" s="321">
        <f>10^EQ58</f>
        <v>9.9051323664613253</v>
      </c>
      <c r="EW58" s="321">
        <f t="shared" si="637"/>
        <v>7.658076956282712</v>
      </c>
      <c r="EX58" s="202">
        <f t="shared" si="638"/>
        <v>12.811525368209923</v>
      </c>
      <c r="EY58" s="267"/>
      <c r="EZ58" s="321">
        <f>EQ28-EQ58</f>
        <v>-0.31052242173018951</v>
      </c>
      <c r="FA58" s="321">
        <f>SQRT(ER28^2+ER58^2)</f>
        <v>4.5899311675951779E-2</v>
      </c>
      <c r="FB58" s="216">
        <f>10^EZ58</f>
        <v>0.48919000860921069</v>
      </c>
      <c r="FC58" s="321">
        <f>10^(EZ58-1.96*FA58)</f>
        <v>0.39766276453482657</v>
      </c>
      <c r="FD58" s="217">
        <f>10^(EZ58+1.96*FA58)</f>
        <v>0.60178343527590095</v>
      </c>
      <c r="FF58" s="323">
        <v>50</v>
      </c>
      <c r="FG58" s="324">
        <f t="shared" ref="FG58:FG60" si="670">_xlfn.NORM.S.INV(FF58/100)</f>
        <v>0</v>
      </c>
      <c r="FH58" s="324">
        <f>(FG58-FG51)/FF51</f>
        <v>0.99586028357366696</v>
      </c>
      <c r="FI58" s="324">
        <f>SQRT(1/FM47+(FH58-FG48)^2/FP47)/FF51</f>
        <v>4.024590909090163E-2</v>
      </c>
      <c r="FJ58" s="324">
        <f>FH58-_xlfn.T.INV.2T(0.05,FL51)*FI58</f>
        <v>0.88411972627399771</v>
      </c>
      <c r="FK58" s="324">
        <f>FH58+_xlfn.T.INV.2T(0.05,FL51)*FI58</f>
        <v>1.1076008408733362</v>
      </c>
      <c r="FL58" s="201">
        <v>50</v>
      </c>
      <c r="FM58" s="321">
        <f>10^FH58</f>
        <v>9.9051323664612383</v>
      </c>
      <c r="FN58" s="321">
        <f t="shared" si="639"/>
        <v>7.6580769562825148</v>
      </c>
      <c r="FO58" s="202">
        <f t="shared" si="640"/>
        <v>12.811525368210013</v>
      </c>
      <c r="FP58" s="267"/>
      <c r="FQ58" s="321">
        <f>FH28-FH58</f>
        <v>-0.31052242173018563</v>
      </c>
      <c r="FR58" s="321">
        <f>SQRT(FI28^2+FI58^2)</f>
        <v>4.5899311675954034E-2</v>
      </c>
      <c r="FS58" s="216">
        <f>10^FQ58</f>
        <v>0.48919000860921508</v>
      </c>
      <c r="FT58" s="321">
        <f>10^(FQ58-1.96*FR58)</f>
        <v>0.39766276453482619</v>
      </c>
      <c r="FU58" s="217">
        <f>10^(FQ58+1.96*FR58)</f>
        <v>0.60178343527591238</v>
      </c>
      <c r="FW58" s="323">
        <v>50</v>
      </c>
      <c r="FX58" s="324">
        <f t="shared" ref="FX58:FX60" si="671">_xlfn.NORM.S.INV(FW58/100)</f>
        <v>0</v>
      </c>
      <c r="FY58" s="324">
        <f>(FX58-FX51)/FW51</f>
        <v>0.99586028357366707</v>
      </c>
      <c r="FZ58" s="324">
        <f>SQRT(1/GD47+(FY58-FX48)^2/GG47)/FW51</f>
        <v>4.0245909090901526E-2</v>
      </c>
      <c r="GA58" s="324">
        <f>FY58-_xlfn.T.INV.2T(0.05,GC51)*FZ58</f>
        <v>0.88411972627399815</v>
      </c>
      <c r="GB58" s="324">
        <f>FY58+_xlfn.T.INV.2T(0.05,GC51)*FZ58</f>
        <v>1.107600840873336</v>
      </c>
      <c r="GC58" s="201">
        <v>50</v>
      </c>
      <c r="GD58" s="321">
        <f>10^FY58</f>
        <v>9.9051323664612383</v>
      </c>
      <c r="GE58" s="321">
        <f t="shared" si="641"/>
        <v>7.6580769562825211</v>
      </c>
      <c r="GF58" s="202">
        <f t="shared" si="642"/>
        <v>12.811525368210008</v>
      </c>
      <c r="GG58" s="267"/>
      <c r="GH58" s="321">
        <f>FY28-FY58</f>
        <v>-0.31052242173018563</v>
      </c>
      <c r="GI58" s="321">
        <f>SQRT(FZ28^2+FZ58^2)</f>
        <v>4.5899311675953937E-2</v>
      </c>
      <c r="GJ58" s="216">
        <f>10^GH58</f>
        <v>0.48919000860921508</v>
      </c>
      <c r="GK58" s="321">
        <f>10^(GH58-1.96*GI58)</f>
        <v>0.3976627645348263</v>
      </c>
      <c r="GL58" s="217">
        <f>10^(GH58+1.96*GI58)</f>
        <v>0.60178343527591216</v>
      </c>
      <c r="GN58" s="323">
        <v>50</v>
      </c>
      <c r="GO58" s="324">
        <f t="shared" ref="GO58:GO60" si="672">_xlfn.NORM.S.INV(GN58/100)</f>
        <v>0</v>
      </c>
      <c r="GP58" s="324">
        <f>(GO58-GO51)/GN51</f>
        <v>0.99586028357366696</v>
      </c>
      <c r="GQ58" s="324">
        <f>SQRT(1/GU47+(GP58-GO48)^2/GX47)/GN51</f>
        <v>4.024590909090154E-2</v>
      </c>
      <c r="GR58" s="324">
        <f>GP58-_xlfn.T.INV.2T(0.05,GT51)*GQ58</f>
        <v>0.88411972627399804</v>
      </c>
      <c r="GS58" s="324">
        <f>GP58+_xlfn.T.INV.2T(0.05,GT51)*GQ58</f>
        <v>1.107600840873336</v>
      </c>
      <c r="GT58" s="201">
        <v>50</v>
      </c>
      <c r="GU58" s="321">
        <f>10^GP58</f>
        <v>9.9051323664612383</v>
      </c>
      <c r="GV58" s="321">
        <f t="shared" si="643"/>
        <v>7.6580769562825211</v>
      </c>
      <c r="GW58" s="202">
        <f t="shared" si="644"/>
        <v>12.811525368210008</v>
      </c>
      <c r="GX58" s="267"/>
      <c r="GY58" s="321">
        <f>GP28-GP58</f>
        <v>-0.31052242173018563</v>
      </c>
      <c r="GZ58" s="321">
        <f>SQRT(GQ28^2+GQ58^2)</f>
        <v>4.5899311675953951E-2</v>
      </c>
      <c r="HA58" s="216">
        <f>10^GY58</f>
        <v>0.48919000860921508</v>
      </c>
      <c r="HB58" s="321">
        <f>10^(GY58-1.96*GZ58)</f>
        <v>0.39766276453482624</v>
      </c>
      <c r="HC58" s="217">
        <f>10^(GY58+1.96*GZ58)</f>
        <v>0.60178343527591216</v>
      </c>
      <c r="HE58" s="323">
        <v>50</v>
      </c>
      <c r="HF58" s="324">
        <f t="shared" ref="HF58:HF60" si="673">_xlfn.NORM.S.INV(HE58/100)</f>
        <v>0</v>
      </c>
      <c r="HG58" s="324">
        <f>(HF58-HF51)/HE51</f>
        <v>0.99586028357366707</v>
      </c>
      <c r="HH58" s="324">
        <f>SQRT(1/HL47+(HG58-HF48)^2/HO47)/HE51</f>
        <v>4.0245909090901526E-2</v>
      </c>
      <c r="HI58" s="324">
        <f>HG58-_xlfn.T.INV.2T(0.05,HK51)*HH58</f>
        <v>0.88411972627399815</v>
      </c>
      <c r="HJ58" s="324">
        <f>HG58+_xlfn.T.INV.2T(0.05,HK51)*HH58</f>
        <v>1.107600840873336</v>
      </c>
      <c r="HK58" s="201">
        <v>50</v>
      </c>
      <c r="HL58" s="321">
        <f>10^HG58</f>
        <v>9.9051323664612383</v>
      </c>
      <c r="HM58" s="321">
        <f t="shared" si="645"/>
        <v>7.6580769562825211</v>
      </c>
      <c r="HN58" s="202">
        <f t="shared" si="646"/>
        <v>12.811525368210008</v>
      </c>
      <c r="HO58" s="267"/>
      <c r="HP58" s="321">
        <f>HG28-HG58</f>
        <v>-0.31052242173018563</v>
      </c>
      <c r="HQ58" s="321">
        <f>SQRT(HH28^2+HH58^2)</f>
        <v>4.5899311675953937E-2</v>
      </c>
      <c r="HR58" s="216">
        <f>10^HP58</f>
        <v>0.48919000860921508</v>
      </c>
      <c r="HS58" s="321">
        <f>10^(HP58-1.96*HQ58)</f>
        <v>0.3976627645348263</v>
      </c>
      <c r="HT58" s="217">
        <f>10^(HP58+1.96*HQ58)</f>
        <v>0.60178343527591216</v>
      </c>
      <c r="HV58" s="323">
        <v>50</v>
      </c>
      <c r="HW58" s="324">
        <f t="shared" ref="HW58:HW60" si="674">_xlfn.NORM.S.INV(HV58/100)</f>
        <v>0</v>
      </c>
      <c r="HX58" s="324">
        <f>(HW58-HW51)/HV51</f>
        <v>0.99586028357366696</v>
      </c>
      <c r="HY58" s="324">
        <f>SQRT(1/IC47+(HX58-HW48)^2/IF47)/HV51</f>
        <v>4.024590909090154E-2</v>
      </c>
      <c r="HZ58" s="324">
        <f>HX58-_xlfn.T.INV.2T(0.05,IB51)*HY58</f>
        <v>0.88411972627399804</v>
      </c>
      <c r="IA58" s="324">
        <f>HX58+_xlfn.T.INV.2T(0.05,IB51)*HY58</f>
        <v>1.107600840873336</v>
      </c>
      <c r="IB58" s="201">
        <v>50</v>
      </c>
      <c r="IC58" s="321">
        <f>10^HX58</f>
        <v>9.9051323664612383</v>
      </c>
      <c r="ID58" s="321">
        <f t="shared" si="647"/>
        <v>7.6580769562825211</v>
      </c>
      <c r="IE58" s="202">
        <f t="shared" si="648"/>
        <v>12.811525368210008</v>
      </c>
      <c r="IF58" s="267"/>
      <c r="IG58" s="321">
        <f>HX28-HX58</f>
        <v>-0.31052242173018563</v>
      </c>
      <c r="IH58" s="321">
        <f>SQRT(HY28^2+HY58^2)</f>
        <v>4.5899311675953951E-2</v>
      </c>
      <c r="II58" s="216">
        <f>10^IG58</f>
        <v>0.48919000860921508</v>
      </c>
      <c r="IJ58" s="321">
        <f>10^(IG58-1.96*IH58)</f>
        <v>0.39766276453482624</v>
      </c>
      <c r="IK58" s="217">
        <f>10^(IG58+1.96*IH58)</f>
        <v>0.60178343527591216</v>
      </c>
      <c r="IM58" s="323">
        <v>50</v>
      </c>
      <c r="IN58" s="324">
        <f t="shared" ref="IN58:IN60" si="675">_xlfn.NORM.S.INV(IM58/100)</f>
        <v>0</v>
      </c>
      <c r="IO58" s="324">
        <f>(IN58-IN51)/IM51</f>
        <v>0.99586028357366707</v>
      </c>
      <c r="IP58" s="324">
        <f>SQRT(1/IT47+(IO58-IN48)^2/IW47)/IM51</f>
        <v>4.0245909090901526E-2</v>
      </c>
      <c r="IQ58" s="324">
        <f>IO58-_xlfn.T.INV.2T(0.05,IS51)*IP58</f>
        <v>0.88411972627399815</v>
      </c>
      <c r="IR58" s="324">
        <f>IO58+_xlfn.T.INV.2T(0.05,IS51)*IP58</f>
        <v>1.107600840873336</v>
      </c>
      <c r="IS58" s="201">
        <v>50</v>
      </c>
      <c r="IT58" s="321">
        <f>10^IO58</f>
        <v>9.9051323664612383</v>
      </c>
      <c r="IU58" s="321">
        <f t="shared" si="649"/>
        <v>7.6580769562825211</v>
      </c>
      <c r="IV58" s="202">
        <f t="shared" si="650"/>
        <v>12.811525368210008</v>
      </c>
      <c r="IW58" s="267"/>
      <c r="IX58" s="321">
        <f>IO28-IO58</f>
        <v>-0.31052242173018563</v>
      </c>
      <c r="IY58" s="321">
        <f>SQRT(IP28^2+IP58^2)</f>
        <v>4.5899311675953937E-2</v>
      </c>
      <c r="IZ58" s="216">
        <f>10^IX58</f>
        <v>0.48919000860921508</v>
      </c>
      <c r="JA58" s="321">
        <f>10^(IX58-1.96*IY58)</f>
        <v>0.3976627645348263</v>
      </c>
      <c r="JB58" s="217">
        <f>10^(IX58+1.96*IY58)</f>
        <v>0.60178343527591216</v>
      </c>
      <c r="JD58" s="323">
        <v>50</v>
      </c>
      <c r="JE58" s="324">
        <f t="shared" ref="JE58:JE60" si="676">_xlfn.NORM.S.INV(JD58/100)</f>
        <v>0</v>
      </c>
      <c r="JF58" s="324">
        <f>(JE58-JE51)/JD51</f>
        <v>0.99586028357366696</v>
      </c>
      <c r="JG58" s="324">
        <f>SQRT(1/JK47+(JF58-JE48)^2/JN47)/JD51</f>
        <v>4.024590909090154E-2</v>
      </c>
      <c r="JH58" s="324">
        <f>JF58-_xlfn.T.INV.2T(0.05,JJ51)*JG58</f>
        <v>0.88411972627399804</v>
      </c>
      <c r="JI58" s="324">
        <f>JF58+_xlfn.T.INV.2T(0.05,JJ51)*JG58</f>
        <v>1.107600840873336</v>
      </c>
      <c r="JJ58" s="201">
        <v>50</v>
      </c>
      <c r="JK58" s="321">
        <f>10^JF58</f>
        <v>9.9051323664612383</v>
      </c>
      <c r="JL58" s="321">
        <f t="shared" si="651"/>
        <v>7.6580769562825211</v>
      </c>
      <c r="JM58" s="202">
        <f t="shared" si="652"/>
        <v>12.811525368210008</v>
      </c>
      <c r="JN58" s="267"/>
      <c r="JO58" s="321">
        <f>JF28-JF58</f>
        <v>-0.31052242173018563</v>
      </c>
      <c r="JP58" s="321">
        <f>SQRT(JG28^2+JG58^2)</f>
        <v>4.5899311675953951E-2</v>
      </c>
      <c r="JQ58" s="216">
        <f>10^JO58</f>
        <v>0.48919000860921508</v>
      </c>
      <c r="JR58" s="321">
        <f>10^(JO58-1.96*JP58)</f>
        <v>0.39766276453482624</v>
      </c>
      <c r="JS58" s="217">
        <f>10^(JO58+1.96*JP58)</f>
        <v>0.60178343527591216</v>
      </c>
      <c r="JU58" s="323">
        <v>50</v>
      </c>
      <c r="JV58" s="324">
        <f t="shared" ref="JV58:JV60" si="677">_xlfn.NORM.S.INV(JU58/100)</f>
        <v>0</v>
      </c>
      <c r="JW58" s="324">
        <f>(JV58-JV51)/JU51</f>
        <v>0.99586028357366707</v>
      </c>
      <c r="JX58" s="324">
        <f>SQRT(1/KB47+(JW58-JV48)^2/KE47)/JU51</f>
        <v>4.0245909090901526E-2</v>
      </c>
      <c r="JY58" s="324">
        <f>JW58-_xlfn.T.INV.2T(0.05,KA51)*JX58</f>
        <v>0.88411972627399815</v>
      </c>
      <c r="JZ58" s="324">
        <f>JW58+_xlfn.T.INV.2T(0.05,KA51)*JX58</f>
        <v>1.107600840873336</v>
      </c>
      <c r="KA58" s="201">
        <v>50</v>
      </c>
      <c r="KB58" s="321">
        <f>10^JW58</f>
        <v>9.9051323664612383</v>
      </c>
      <c r="KC58" s="321">
        <f t="shared" si="653"/>
        <v>7.6580769562825211</v>
      </c>
      <c r="KD58" s="202">
        <f t="shared" si="654"/>
        <v>12.811525368210008</v>
      </c>
      <c r="KE58" s="267"/>
      <c r="KF58" s="321">
        <f>JW28-JW58</f>
        <v>-0.31052242173018563</v>
      </c>
      <c r="KG58" s="321">
        <f>SQRT(JX28^2+JX58^2)</f>
        <v>4.5899311675953937E-2</v>
      </c>
      <c r="KH58" s="216">
        <f>10^KF58</f>
        <v>0.48919000860921508</v>
      </c>
      <c r="KI58" s="321">
        <f>10^(KF58-1.96*KG58)</f>
        <v>0.3976627645348263</v>
      </c>
      <c r="KJ58" s="217">
        <f>10^(KF58+1.96*KG58)</f>
        <v>0.60178343527591216</v>
      </c>
      <c r="KL58" s="323">
        <v>50</v>
      </c>
      <c r="KM58" s="324">
        <f t="shared" ref="KM58:KM60" si="678">_xlfn.NORM.S.INV(KL58/100)</f>
        <v>0</v>
      </c>
      <c r="KN58" s="324">
        <f>(KM58-KM51)/KL51</f>
        <v>0.99586028357366696</v>
      </c>
      <c r="KO58" s="324">
        <f>SQRT(1/KS47+(KN58-KM48)^2/KV47)/KL51</f>
        <v>4.024590909090154E-2</v>
      </c>
      <c r="KP58" s="324">
        <f>KN58-_xlfn.T.INV.2T(0.05,KR51)*KO58</f>
        <v>0.88411972627399804</v>
      </c>
      <c r="KQ58" s="324">
        <f>KN58+_xlfn.T.INV.2T(0.05,KR51)*KO58</f>
        <v>1.107600840873336</v>
      </c>
      <c r="KR58" s="201">
        <v>50</v>
      </c>
      <c r="KS58" s="321">
        <f>10^KN58</f>
        <v>9.9051323664612383</v>
      </c>
      <c r="KT58" s="321">
        <f t="shared" si="655"/>
        <v>7.6580769562825211</v>
      </c>
      <c r="KU58" s="202">
        <f t="shared" si="656"/>
        <v>12.811525368210008</v>
      </c>
      <c r="KV58" s="267"/>
      <c r="KW58" s="321">
        <f>KN28-KN58</f>
        <v>-0.31052242173018563</v>
      </c>
      <c r="KX58" s="321">
        <f>SQRT(KO28^2+KO58^2)</f>
        <v>4.5899311675953951E-2</v>
      </c>
      <c r="KY58" s="216">
        <f>10^KW58</f>
        <v>0.48919000860921508</v>
      </c>
      <c r="KZ58" s="321">
        <f>10^(KW58-1.96*KX58)</f>
        <v>0.39766276453482624</v>
      </c>
      <c r="LA58" s="217">
        <f>10^(KW58+1.96*KX58)</f>
        <v>0.60178343527591216</v>
      </c>
      <c r="LC58" s="323">
        <v>50</v>
      </c>
      <c r="LD58" s="324">
        <f t="shared" ref="LD58:LD60" si="679">_xlfn.NORM.S.INV(LC58/100)</f>
        <v>0</v>
      </c>
      <c r="LE58" s="324">
        <f>(LD58-LD51)/LC51</f>
        <v>0.99586028357366707</v>
      </c>
      <c r="LF58" s="324">
        <f>SQRT(1/LJ47+(LE58-LD48)^2/LM47)/LC51</f>
        <v>4.0245909090901526E-2</v>
      </c>
      <c r="LG58" s="324">
        <f>LE58-_xlfn.T.INV.2T(0.05,LI51)*LF58</f>
        <v>0.88411972627399815</v>
      </c>
      <c r="LH58" s="324">
        <f>LE58+_xlfn.T.INV.2T(0.05,LI51)*LF58</f>
        <v>1.107600840873336</v>
      </c>
      <c r="LI58" s="201">
        <v>50</v>
      </c>
      <c r="LJ58" s="321">
        <f>10^LE58</f>
        <v>9.9051323664612383</v>
      </c>
      <c r="LK58" s="321">
        <f t="shared" si="657"/>
        <v>7.6580769562825211</v>
      </c>
      <c r="LL58" s="202">
        <f t="shared" si="658"/>
        <v>12.811525368210008</v>
      </c>
      <c r="LM58" s="267"/>
      <c r="LN58" s="321">
        <f>LE28-LE58</f>
        <v>-0.31052242173018563</v>
      </c>
      <c r="LO58" s="321">
        <f>SQRT(LF28^2+LF58^2)</f>
        <v>4.5899311675953937E-2</v>
      </c>
      <c r="LP58" s="216">
        <f>10^LN58</f>
        <v>0.48919000860921508</v>
      </c>
      <c r="LQ58" s="321">
        <f>10^(LN58-1.96*LO58)</f>
        <v>0.3976627645348263</v>
      </c>
      <c r="LR58" s="217">
        <f>10^(LN58+1.96*LO58)</f>
        <v>0.60178343527591216</v>
      </c>
      <c r="LT58" s="323">
        <v>50</v>
      </c>
      <c r="LU58" s="324">
        <f t="shared" ref="LU58:LU60" si="680">_xlfn.NORM.S.INV(LT58/100)</f>
        <v>0</v>
      </c>
      <c r="LV58" s="324">
        <f>(LU58-LU51)/LT51</f>
        <v>0.99586028357366696</v>
      </c>
      <c r="LW58" s="324">
        <f>SQRT(1/MA47+(LV58-LU48)^2/MD47)/LT51</f>
        <v>4.024590909090154E-2</v>
      </c>
      <c r="LX58" s="324">
        <f>LV58-_xlfn.T.INV.2T(0.05,LZ51)*LW58</f>
        <v>0.88411972627399804</v>
      </c>
      <c r="LY58" s="324">
        <f>LV58+_xlfn.T.INV.2T(0.05,LZ51)*LW58</f>
        <v>1.107600840873336</v>
      </c>
      <c r="LZ58" s="201">
        <v>50</v>
      </c>
      <c r="MA58" s="321">
        <f>10^LV58</f>
        <v>9.9051323664612383</v>
      </c>
      <c r="MB58" s="321">
        <f t="shared" si="659"/>
        <v>7.6580769562825211</v>
      </c>
      <c r="MC58" s="202">
        <f t="shared" si="660"/>
        <v>12.811525368210008</v>
      </c>
      <c r="MD58" s="267"/>
      <c r="ME58" s="321">
        <f>LV28-LV58</f>
        <v>-0.31052242173018563</v>
      </c>
      <c r="MF58" s="321">
        <f>SQRT(LW28^2+LW58^2)</f>
        <v>4.5899311675953951E-2</v>
      </c>
      <c r="MG58" s="216">
        <f>10^ME58</f>
        <v>0.48919000860921508</v>
      </c>
      <c r="MH58" s="321">
        <f>10^(ME58-1.96*MF58)</f>
        <v>0.39766276453482624</v>
      </c>
      <c r="MI58" s="217">
        <f>10^(ME58+1.96*MF58)</f>
        <v>0.60178343527591216</v>
      </c>
    </row>
    <row r="59" spans="1:347" ht="14.1" customHeight="1" outlineLevel="1" x14ac:dyDescent="0.15">
      <c r="A59" s="14"/>
      <c r="B59" s="58"/>
      <c r="C59" s="10"/>
      <c r="D59" s="10"/>
      <c r="E59" s="19"/>
      <c r="F59" s="19"/>
      <c r="I59" s="10">
        <v>90</v>
      </c>
      <c r="J59" s="274">
        <f t="shared" si="661"/>
        <v>1.2815515655446006</v>
      </c>
      <c r="K59" s="19">
        <f>(J59-J51)/I51</f>
        <v>1.4825336453781648</v>
      </c>
      <c r="L59" s="19">
        <f>SQRT(1/P47+(K59-J48)^2/S47)/I51</f>
        <v>4.8033980501633447E-2</v>
      </c>
      <c r="M59" s="19">
        <f>K59-_xlfn.T.INV.2T(0.05,O51)*L59</f>
        <v>1.3491699353312383</v>
      </c>
      <c r="N59" s="19">
        <f>K59+_xlfn.T.INV.2T(0.05,O51)*L59</f>
        <v>1.6158973554250913</v>
      </c>
      <c r="O59" s="199">
        <v>90</v>
      </c>
      <c r="P59" s="26">
        <f>10^K59</f>
        <v>30.376214114507512</v>
      </c>
      <c r="Q59" s="26">
        <f t="shared" si="622"/>
        <v>22.344463695690116</v>
      </c>
      <c r="R59" s="200">
        <f t="shared" si="622"/>
        <v>41.294989062923086</v>
      </c>
      <c r="S59" s="26"/>
      <c r="T59" s="26">
        <f>K29-K59</f>
        <v>-0.49303906895388594</v>
      </c>
      <c r="U59" s="26">
        <f>SQRT(L29^2+L59^2)</f>
        <v>6.1870824716428546E-2</v>
      </c>
      <c r="V59" s="214">
        <f>10^T59</f>
        <v>0.32133714520564882</v>
      </c>
      <c r="W59" s="26">
        <f>10^(T59-1.96*U59)</f>
        <v>0.24304915448752354</v>
      </c>
      <c r="X59" s="215">
        <f>10^(T59+1.96*U59)</f>
        <v>0.42484229622866987</v>
      </c>
      <c r="Z59" s="281">
        <v>90</v>
      </c>
      <c r="AA59" s="274">
        <f t="shared" si="662"/>
        <v>1.2815515655446006</v>
      </c>
      <c r="AB59" s="274">
        <f>(AA59-AA51)/Z51</f>
        <v>1.4826018230079783</v>
      </c>
      <c r="AC59" s="274">
        <f>SQRT(1/AG47+(AB59-AA48)^2/AJ47)/Z51</f>
        <v>4.7763375578253262E-2</v>
      </c>
      <c r="AD59" s="274">
        <f>AB59-_xlfn.T.INV.2T(0.05,AF51)*AC59</f>
        <v>1.3499894326760131</v>
      </c>
      <c r="AE59" s="274">
        <f>AB59+_xlfn.T.INV.2T(0.05,AF51)*AC59</f>
        <v>1.6152142133399434</v>
      </c>
      <c r="AF59" s="199">
        <v>90</v>
      </c>
      <c r="AG59" s="267">
        <f>10^AB59</f>
        <v>30.380983092544056</v>
      </c>
      <c r="AH59" s="267">
        <f t="shared" si="623"/>
        <v>22.386666663041069</v>
      </c>
      <c r="AI59" s="200">
        <f t="shared" si="624"/>
        <v>41.230083404657471</v>
      </c>
      <c r="AJ59" s="267"/>
      <c r="AK59" s="267">
        <f>AB29-AB59</f>
        <v>-0.49308812335576124</v>
      </c>
      <c r="AL59" s="267">
        <f>SQRT(AC29^2+AC59^2)</f>
        <v>6.1800349170911414E-2</v>
      </c>
      <c r="AM59" s="214">
        <f>10^AK59</f>
        <v>0.3213008516032248</v>
      </c>
      <c r="AN59" s="267">
        <f>10^(AK59-1.96*AL59)</f>
        <v>0.24309901114726495</v>
      </c>
      <c r="AO59" s="215">
        <f>10^(AK59+1.96*AL59)</f>
        <v>0.42465922322662186</v>
      </c>
      <c r="AQ59" s="281">
        <v>90</v>
      </c>
      <c r="AR59" s="274">
        <f t="shared" si="663"/>
        <v>1.2815515655446006</v>
      </c>
      <c r="AS59" s="274">
        <f>(AR59-AR51)/AQ51</f>
        <v>1.4826074224605608</v>
      </c>
      <c r="AT59" s="274">
        <f>SQRT(1/AX47+(AS59-AR48)^2/BA47)/AQ51</f>
        <v>4.7753112124504768E-2</v>
      </c>
      <c r="AU59" s="274">
        <f>AS59-_xlfn.T.INV.2T(0.05,AW51)*AT59</f>
        <v>1.3500235280445181</v>
      </c>
      <c r="AV59" s="274">
        <f>AS59+_xlfn.T.INV.2T(0.05,AW51)*AT59</f>
        <v>1.6151913168766034</v>
      </c>
      <c r="AW59" s="199">
        <v>90</v>
      </c>
      <c r="AX59" s="267">
        <f>10^AS59</f>
        <v>30.381374803647944</v>
      </c>
      <c r="AY59" s="267">
        <f t="shared" si="625"/>
        <v>22.388424252979984</v>
      </c>
      <c r="AZ59" s="200">
        <f t="shared" si="626"/>
        <v>41.227909768454367</v>
      </c>
      <c r="BA59" s="267"/>
      <c r="BB59" s="267">
        <f>AS29-AS59</f>
        <v>-0.49309398421471873</v>
      </c>
      <c r="BC59" s="267">
        <f>SQRT(AT29^2+AT59^2)</f>
        <v>6.1791632423971406E-2</v>
      </c>
      <c r="BD59" s="214">
        <f>10^BB59</f>
        <v>0.32129651563685552</v>
      </c>
      <c r="BE59" s="267">
        <f>10^(BB59-1.96*BC59)</f>
        <v>0.24310529391201538</v>
      </c>
      <c r="BF59" s="215">
        <f>10^(BB59+1.96*BC59)</f>
        <v>0.42463678720935472</v>
      </c>
      <c r="BH59" s="281">
        <v>90</v>
      </c>
      <c r="BI59" s="274">
        <f t="shared" si="664"/>
        <v>1.2815515655446006</v>
      </c>
      <c r="BJ59" s="274">
        <f>(BI59-BI51)/BH51</f>
        <v>1.4826075023304135</v>
      </c>
      <c r="BK59" s="274">
        <f>SQRT(1/BO47+(BJ59-BI48)^2/BR47)/BH51</f>
        <v>4.7752943673767527E-2</v>
      </c>
      <c r="BL59" s="274">
        <f>BJ59-_xlfn.T.INV.2T(0.05,BN51)*BK59</f>
        <v>1.3500240756085957</v>
      </c>
      <c r="BM59" s="274">
        <f>BJ59+_xlfn.T.INV.2T(0.05,BN51)*BK59</f>
        <v>1.6151909290522313</v>
      </c>
      <c r="BN59" s="199">
        <v>90</v>
      </c>
      <c r="BO59" s="267">
        <f>10^BJ59</f>
        <v>30.381380390999968</v>
      </c>
      <c r="BP59" s="267">
        <f t="shared" si="627"/>
        <v>22.388452480611498</v>
      </c>
      <c r="BQ59" s="200">
        <f t="shared" si="628"/>
        <v>41.227872952004354</v>
      </c>
      <c r="BR59" s="267"/>
      <c r="BS59" s="267">
        <f>BJ29-BJ59</f>
        <v>-0.49309406077699824</v>
      </c>
      <c r="BT59" s="267">
        <f>SQRT(BK29^2+BK59^2)</f>
        <v>6.1791512742293608E-2</v>
      </c>
      <c r="BU59" s="214">
        <f>10^BS59</f>
        <v>0.32129645899512388</v>
      </c>
      <c r="BV59" s="267">
        <f>10^(BS59-1.96*BT59)</f>
        <v>0.24310538236352019</v>
      </c>
      <c r="BW59" s="215">
        <f>10^(BS59+1.96*BT59)</f>
        <v>0.42463648299008622</v>
      </c>
      <c r="BY59" s="281">
        <v>90</v>
      </c>
      <c r="BZ59" s="274">
        <f t="shared" si="665"/>
        <v>1.2815515655446006</v>
      </c>
      <c r="CA59" s="274">
        <f>(BZ59-BZ51)/BY51</f>
        <v>1.4826075110873633</v>
      </c>
      <c r="CB59" s="274">
        <f>SQRT(1/CF47+(CA59-BZ48)^2/CI47)/BY51</f>
        <v>4.7752927977575327E-2</v>
      </c>
      <c r="CC59" s="274">
        <f>CA59-_xlfn.T.INV.2T(0.05,CE51)*CB59</f>
        <v>1.3500241279451615</v>
      </c>
      <c r="CD59" s="274">
        <f>CA59+_xlfn.T.INV.2T(0.05,CE51)*CB59</f>
        <v>1.6151908942295652</v>
      </c>
      <c r="CE59" s="199">
        <v>90</v>
      </c>
      <c r="CF59" s="267">
        <f>10^CA59</f>
        <v>30.381381003598655</v>
      </c>
      <c r="CG59" s="267">
        <f t="shared" si="629"/>
        <v>22.388455178630551</v>
      </c>
      <c r="CH59" s="200">
        <f t="shared" si="630"/>
        <v>41.227869646264928</v>
      </c>
      <c r="CI59" s="267"/>
      <c r="CJ59" s="267">
        <f>CA29-CA59</f>
        <v>-0.49309406957690216</v>
      </c>
      <c r="CK59" s="267">
        <f>SQRT(CB29^2+CB59^2)</f>
        <v>6.1791500478339936E-2</v>
      </c>
      <c r="CL59" s="214">
        <f>10^CJ59</f>
        <v>0.32129645248484562</v>
      </c>
      <c r="CM59" s="267">
        <f>10^(CJ59-1.96*CK59)</f>
        <v>0.24310539089299771</v>
      </c>
      <c r="CN59" s="215">
        <f>10^(CJ59+1.96*CK59)</f>
        <v>0.42463645088308105</v>
      </c>
      <c r="CP59" s="281">
        <v>90</v>
      </c>
      <c r="CQ59" s="274">
        <f t="shared" si="666"/>
        <v>1.2815515655446006</v>
      </c>
      <c r="CR59" s="274">
        <f>(CQ59-CQ51)/CP51</f>
        <v>1.482607511174789</v>
      </c>
      <c r="CS59" s="274">
        <f>SQRT(1/CW47+(CR59-CQ48)^2/CZ47)/CP51</f>
        <v>4.7752927779837452E-2</v>
      </c>
      <c r="CT59" s="274">
        <f>CR59-_xlfn.T.INV.2T(0.05,CV51)*CS59</f>
        <v>1.3500241285815955</v>
      </c>
      <c r="CU59" s="274">
        <f>CR59+_xlfn.T.INV.2T(0.05,CV51)*CS59</f>
        <v>1.6151908937679824</v>
      </c>
      <c r="CV59" s="199">
        <v>90</v>
      </c>
      <c r="CW59" s="267">
        <f>10^CR59</f>
        <v>30.381381009714573</v>
      </c>
      <c r="CX59" s="267">
        <f t="shared" si="631"/>
        <v>22.388455211439563</v>
      </c>
      <c r="CY59" s="200">
        <f t="shared" si="632"/>
        <v>41.227869602446553</v>
      </c>
      <c r="CZ59" s="267"/>
      <c r="DA59" s="267">
        <f>CR29-CR59</f>
        <v>-0.49309406966377478</v>
      </c>
      <c r="DB59" s="267">
        <f>SQRT(CS29^2+CS59^2)</f>
        <v>6.179150032725992E-2</v>
      </c>
      <c r="DC59" s="214">
        <f>10^DA59</f>
        <v>0.32129645242057614</v>
      </c>
      <c r="DD59" s="267">
        <f>10^(DA59-1.96*DB59)</f>
        <v>0.24310539101012651</v>
      </c>
      <c r="DE59" s="215">
        <f>10^(DA59+1.96*DB59)</f>
        <v>0.42463645050860871</v>
      </c>
      <c r="DG59" s="281">
        <v>90</v>
      </c>
      <c r="DH59" s="274">
        <f t="shared" si="667"/>
        <v>1.2815515655446006</v>
      </c>
      <c r="DI59" s="274">
        <f>(DH59-DH51)/DG51</f>
        <v>1.4826075111886778</v>
      </c>
      <c r="DJ59" s="274">
        <f>SQRT(1/DN47+(DI59-DH48)^2/DQ47)/DG51</f>
        <v>4.7752927755146245E-2</v>
      </c>
      <c r="DK59" s="274">
        <f>DI59-_xlfn.T.INV.2T(0.05,DM51)*DJ59</f>
        <v>1.3500241286640382</v>
      </c>
      <c r="DL59" s="274">
        <f>DI59+_xlfn.T.INV.2T(0.05,DM51)*DJ59</f>
        <v>1.6151908937133175</v>
      </c>
      <c r="DM59" s="199">
        <v>90</v>
      </c>
      <c r="DN59" s="267">
        <f>10^DI59</f>
        <v>30.381381010686187</v>
      </c>
      <c r="DO59" s="267">
        <f t="shared" si="633"/>
        <v>22.3884552156896</v>
      </c>
      <c r="DP59" s="200">
        <f t="shared" si="634"/>
        <v>41.227869597257182</v>
      </c>
      <c r="DQ59" s="267"/>
      <c r="DR59" s="267">
        <f>DI29-DI59</f>
        <v>-0.49309406967767122</v>
      </c>
      <c r="DS59" s="267">
        <f>SQRT(DJ29^2+DJ59^2)</f>
        <v>6.1791500308156028E-2</v>
      </c>
      <c r="DT59" s="214">
        <f>10^DR59</f>
        <v>0.32129645241029536</v>
      </c>
      <c r="DU59" s="267">
        <f>10^(DR59-1.96*DS59)</f>
        <v>0.24310539102330755</v>
      </c>
      <c r="DV59" s="215">
        <f>10^(DR59+1.96*DS59)</f>
        <v>0.42463645045841036</v>
      </c>
      <c r="DX59" s="281">
        <v>90</v>
      </c>
      <c r="DY59" s="274">
        <f t="shared" si="668"/>
        <v>1.2815515655446006</v>
      </c>
      <c r="DZ59" s="274">
        <f>(DY59-DY51)/DX51</f>
        <v>1.4826075111887522</v>
      </c>
      <c r="EA59" s="274">
        <f>SQRT(1/EE47+(DZ59-DY48)^2/EH47)/DX51</f>
        <v>4.7752927754944545E-2</v>
      </c>
      <c r="EB59" s="274">
        <f>DZ59-_xlfn.T.INV.2T(0.05,ED51)*EA59</f>
        <v>1.3500241286646726</v>
      </c>
      <c r="EC59" s="274">
        <f>DZ59+_xlfn.T.INV.2T(0.05,ED51)*EA59</f>
        <v>1.6151908937128319</v>
      </c>
      <c r="ED59" s="199">
        <v>90</v>
      </c>
      <c r="EE59" s="267">
        <f>10^DZ59</f>
        <v>30.381381010691381</v>
      </c>
      <c r="EF59" s="267">
        <f t="shared" si="635"/>
        <v>22.388455215722303</v>
      </c>
      <c r="EG59" s="200">
        <f t="shared" si="636"/>
        <v>41.227869597211082</v>
      </c>
      <c r="EH59" s="267"/>
      <c r="EI59" s="267">
        <f>DZ29-DZ59</f>
        <v>-0.49309406967774538</v>
      </c>
      <c r="EJ59" s="267">
        <f>SQRT(EA29^2+EA59^2)</f>
        <v>6.1791500308000458E-2</v>
      </c>
      <c r="EK59" s="214">
        <f>10^EI59</f>
        <v>0.32129645241024052</v>
      </c>
      <c r="EL59" s="267">
        <f>10^(EI59-1.96*EJ59)</f>
        <v>0.24310539102343676</v>
      </c>
      <c r="EM59" s="215">
        <f>10^(EI59+1.96*EJ59)</f>
        <v>0.42463645045803972</v>
      </c>
      <c r="EO59" s="281">
        <v>90</v>
      </c>
      <c r="EP59" s="274">
        <f t="shared" si="669"/>
        <v>1.2815515655446006</v>
      </c>
      <c r="EQ59" s="274">
        <f>(EP59-EP51)/EO51</f>
        <v>1.4826075111887749</v>
      </c>
      <c r="ER59" s="274">
        <f>SQRT(1/EV47+(EQ59-EP48)^2/EY47)/EO51</f>
        <v>4.7752927754905229E-2</v>
      </c>
      <c r="ES59" s="274">
        <f>EQ59-_xlfn.T.INV.2T(0.05,EU51)*ER59</f>
        <v>1.3500241286648045</v>
      </c>
      <c r="ET59" s="274">
        <f>EQ59+_xlfn.T.INV.2T(0.05,EU51)*ER59</f>
        <v>1.6151908937127453</v>
      </c>
      <c r="EU59" s="199">
        <v>90</v>
      </c>
      <c r="EV59" s="267">
        <f>10^EQ59</f>
        <v>30.381381010692976</v>
      </c>
      <c r="EW59" s="267">
        <f t="shared" si="637"/>
        <v>22.388455215729103</v>
      </c>
      <c r="EX59" s="200">
        <f t="shared" si="638"/>
        <v>41.227869597202861</v>
      </c>
      <c r="EY59" s="267"/>
      <c r="EZ59" s="267">
        <f>EQ29-EQ59</f>
        <v>-0.49309406967776792</v>
      </c>
      <c r="FA59" s="267">
        <f>SQRT(ER29^2+ER59^2)</f>
        <v>6.1791500307970079E-2</v>
      </c>
      <c r="FB59" s="214">
        <f>10^EZ59</f>
        <v>0.32129645241022387</v>
      </c>
      <c r="FC59" s="267">
        <f>10^(EZ59-1.96*FA59)</f>
        <v>0.24310539102345743</v>
      </c>
      <c r="FD59" s="215">
        <f>10^(EZ59+1.96*FA59)</f>
        <v>0.42463645045795945</v>
      </c>
      <c r="FF59" s="281">
        <v>90</v>
      </c>
      <c r="FG59" s="274">
        <f t="shared" si="670"/>
        <v>1.2815515655446006</v>
      </c>
      <c r="FH59" s="274">
        <f>(FG59-FG51)/FF51</f>
        <v>1.4826075111887744</v>
      </c>
      <c r="FI59" s="274">
        <f>SQRT(1/FM47+(FH59-FG48)^2/FP47)/FF51</f>
        <v>4.7752927754905021E-2</v>
      </c>
      <c r="FJ59" s="274">
        <f>FH59-_xlfn.T.INV.2T(0.05,FL51)*FI59</f>
        <v>1.3500241286648045</v>
      </c>
      <c r="FK59" s="274">
        <f>FH59+_xlfn.T.INV.2T(0.05,FL51)*FI59</f>
        <v>1.6151908937127444</v>
      </c>
      <c r="FL59" s="199">
        <v>90</v>
      </c>
      <c r="FM59" s="267">
        <f>10^FH59</f>
        <v>30.381381010692934</v>
      </c>
      <c r="FN59" s="267">
        <f t="shared" si="639"/>
        <v>22.388455215729103</v>
      </c>
      <c r="FO59" s="200">
        <f t="shared" si="640"/>
        <v>41.227869597202769</v>
      </c>
      <c r="FP59" s="267"/>
      <c r="FQ59" s="267">
        <f>FH29-FH59</f>
        <v>-0.49309406967776748</v>
      </c>
      <c r="FR59" s="267">
        <f>SQRT(FI29^2+FI59^2)</f>
        <v>6.1791500307969913E-2</v>
      </c>
      <c r="FS59" s="214">
        <f>10^FQ59</f>
        <v>0.3212964524102242</v>
      </c>
      <c r="FT59" s="267">
        <f>10^(FQ59-1.96*FR59)</f>
        <v>0.24310539102345785</v>
      </c>
      <c r="FU59" s="215">
        <f>10^(FQ59+1.96*FR59)</f>
        <v>0.42463645045795961</v>
      </c>
      <c r="FW59" s="281">
        <v>90</v>
      </c>
      <c r="FX59" s="274">
        <f t="shared" si="671"/>
        <v>1.2815515655446006</v>
      </c>
      <c r="FY59" s="274">
        <f>(FX59-FX51)/FW51</f>
        <v>1.4826075111887744</v>
      </c>
      <c r="FZ59" s="274">
        <f>SQRT(1/GD47+(FY59-FX48)^2/GG47)/FW51</f>
        <v>4.7752927754905014E-2</v>
      </c>
      <c r="GA59" s="274">
        <f>FY59-_xlfn.T.INV.2T(0.05,GC51)*FZ59</f>
        <v>1.3500241286648045</v>
      </c>
      <c r="GB59" s="274">
        <f>FY59+_xlfn.T.INV.2T(0.05,GC51)*FZ59</f>
        <v>1.6151908937127444</v>
      </c>
      <c r="GC59" s="199">
        <v>90</v>
      </c>
      <c r="GD59" s="267">
        <f>10^FY59</f>
        <v>30.381381010692934</v>
      </c>
      <c r="GE59" s="267">
        <f t="shared" si="641"/>
        <v>22.388455215729103</v>
      </c>
      <c r="GF59" s="200">
        <f t="shared" si="642"/>
        <v>41.227869597202769</v>
      </c>
      <c r="GG59" s="267"/>
      <c r="GH59" s="267">
        <f>FY29-FY59</f>
        <v>-0.49309406967776748</v>
      </c>
      <c r="GI59" s="267">
        <f>SQRT(FZ29^2+FZ59^2)</f>
        <v>6.1791500307969899E-2</v>
      </c>
      <c r="GJ59" s="214">
        <f>10^GH59</f>
        <v>0.3212964524102242</v>
      </c>
      <c r="GK59" s="267">
        <f>10^(GH59-1.96*GI59)</f>
        <v>0.24310539102345785</v>
      </c>
      <c r="GL59" s="215">
        <f>10^(GH59+1.96*GI59)</f>
        <v>0.42463645045795956</v>
      </c>
      <c r="GN59" s="281">
        <v>90</v>
      </c>
      <c r="GO59" s="274">
        <f t="shared" si="672"/>
        <v>1.2815515655446006</v>
      </c>
      <c r="GP59" s="274">
        <f>(GO59-GO51)/GN51</f>
        <v>1.4826075111887744</v>
      </c>
      <c r="GQ59" s="274">
        <f>SQRT(1/GU47+(GP59-GO48)^2/GX47)/GN51</f>
        <v>4.7752927754905021E-2</v>
      </c>
      <c r="GR59" s="274">
        <f>GP59-_xlfn.T.INV.2T(0.05,GT51)*GQ59</f>
        <v>1.3500241286648045</v>
      </c>
      <c r="GS59" s="274">
        <f>GP59+_xlfn.T.INV.2T(0.05,GT51)*GQ59</f>
        <v>1.6151908937127444</v>
      </c>
      <c r="GT59" s="199">
        <v>90</v>
      </c>
      <c r="GU59" s="267">
        <f>10^GP59</f>
        <v>30.381381010692934</v>
      </c>
      <c r="GV59" s="267">
        <f t="shared" si="643"/>
        <v>22.388455215729103</v>
      </c>
      <c r="GW59" s="200">
        <f t="shared" si="644"/>
        <v>41.227869597202769</v>
      </c>
      <c r="GX59" s="267"/>
      <c r="GY59" s="267">
        <f>GP29-GP59</f>
        <v>-0.49309406967776748</v>
      </c>
      <c r="GZ59" s="267">
        <f>SQRT(GQ29^2+GQ59^2)</f>
        <v>6.1791500307969913E-2</v>
      </c>
      <c r="HA59" s="214">
        <f>10^GY59</f>
        <v>0.3212964524102242</v>
      </c>
      <c r="HB59" s="267">
        <f>10^(GY59-1.96*GZ59)</f>
        <v>0.24310539102345785</v>
      </c>
      <c r="HC59" s="215">
        <f>10^(GY59+1.96*GZ59)</f>
        <v>0.42463645045795961</v>
      </c>
      <c r="HE59" s="281">
        <v>90</v>
      </c>
      <c r="HF59" s="274">
        <f t="shared" si="673"/>
        <v>1.2815515655446006</v>
      </c>
      <c r="HG59" s="274">
        <f>(HF59-HF51)/HE51</f>
        <v>1.4826075111887744</v>
      </c>
      <c r="HH59" s="274">
        <f>SQRT(1/HL47+(HG59-HF48)^2/HO47)/HE51</f>
        <v>4.7752927754905014E-2</v>
      </c>
      <c r="HI59" s="274">
        <f>HG59-_xlfn.T.INV.2T(0.05,HK51)*HH59</f>
        <v>1.3500241286648045</v>
      </c>
      <c r="HJ59" s="274">
        <f>HG59+_xlfn.T.INV.2T(0.05,HK51)*HH59</f>
        <v>1.6151908937127444</v>
      </c>
      <c r="HK59" s="199">
        <v>90</v>
      </c>
      <c r="HL59" s="267">
        <f>10^HG59</f>
        <v>30.381381010692934</v>
      </c>
      <c r="HM59" s="267">
        <f t="shared" si="645"/>
        <v>22.388455215729103</v>
      </c>
      <c r="HN59" s="200">
        <f t="shared" si="646"/>
        <v>41.227869597202769</v>
      </c>
      <c r="HO59" s="267"/>
      <c r="HP59" s="267">
        <f>HG29-HG59</f>
        <v>-0.49309406967776748</v>
      </c>
      <c r="HQ59" s="267">
        <f>SQRT(HH29^2+HH59^2)</f>
        <v>6.1791500307969899E-2</v>
      </c>
      <c r="HR59" s="214">
        <f>10^HP59</f>
        <v>0.3212964524102242</v>
      </c>
      <c r="HS59" s="267">
        <f>10^(HP59-1.96*HQ59)</f>
        <v>0.24310539102345785</v>
      </c>
      <c r="HT59" s="215">
        <f>10^(HP59+1.96*HQ59)</f>
        <v>0.42463645045795956</v>
      </c>
      <c r="HV59" s="281">
        <v>90</v>
      </c>
      <c r="HW59" s="274">
        <f t="shared" si="674"/>
        <v>1.2815515655446006</v>
      </c>
      <c r="HX59" s="274">
        <f>(HW59-HW51)/HV51</f>
        <v>1.4826075111887744</v>
      </c>
      <c r="HY59" s="274">
        <f>SQRT(1/IC47+(HX59-HW48)^2/IF47)/HV51</f>
        <v>4.7752927754905021E-2</v>
      </c>
      <c r="HZ59" s="274">
        <f>HX59-_xlfn.T.INV.2T(0.05,IB51)*HY59</f>
        <v>1.3500241286648045</v>
      </c>
      <c r="IA59" s="274">
        <f>HX59+_xlfn.T.INV.2T(0.05,IB51)*HY59</f>
        <v>1.6151908937127444</v>
      </c>
      <c r="IB59" s="199">
        <v>90</v>
      </c>
      <c r="IC59" s="267">
        <f>10^HX59</f>
        <v>30.381381010692934</v>
      </c>
      <c r="ID59" s="267">
        <f t="shared" si="647"/>
        <v>22.388455215729103</v>
      </c>
      <c r="IE59" s="200">
        <f t="shared" si="648"/>
        <v>41.227869597202769</v>
      </c>
      <c r="IF59" s="267"/>
      <c r="IG59" s="267">
        <f>HX29-HX59</f>
        <v>-0.49309406967776748</v>
      </c>
      <c r="IH59" s="267">
        <f>SQRT(HY29^2+HY59^2)</f>
        <v>6.1791500307969913E-2</v>
      </c>
      <c r="II59" s="214">
        <f>10^IG59</f>
        <v>0.3212964524102242</v>
      </c>
      <c r="IJ59" s="267">
        <f>10^(IG59-1.96*IH59)</f>
        <v>0.24310539102345785</v>
      </c>
      <c r="IK59" s="215">
        <f>10^(IG59+1.96*IH59)</f>
        <v>0.42463645045795961</v>
      </c>
      <c r="IM59" s="281">
        <v>90</v>
      </c>
      <c r="IN59" s="274">
        <f t="shared" si="675"/>
        <v>1.2815515655446006</v>
      </c>
      <c r="IO59" s="274">
        <f>(IN59-IN51)/IM51</f>
        <v>1.4826075111887744</v>
      </c>
      <c r="IP59" s="274">
        <f>SQRT(1/IT47+(IO59-IN48)^2/IW47)/IM51</f>
        <v>4.7752927754905014E-2</v>
      </c>
      <c r="IQ59" s="274">
        <f>IO59-_xlfn.T.INV.2T(0.05,IS51)*IP59</f>
        <v>1.3500241286648045</v>
      </c>
      <c r="IR59" s="274">
        <f>IO59+_xlfn.T.INV.2T(0.05,IS51)*IP59</f>
        <v>1.6151908937127444</v>
      </c>
      <c r="IS59" s="199">
        <v>90</v>
      </c>
      <c r="IT59" s="267">
        <f>10^IO59</f>
        <v>30.381381010692934</v>
      </c>
      <c r="IU59" s="267">
        <f t="shared" si="649"/>
        <v>22.388455215729103</v>
      </c>
      <c r="IV59" s="200">
        <f t="shared" si="650"/>
        <v>41.227869597202769</v>
      </c>
      <c r="IW59" s="267"/>
      <c r="IX59" s="267">
        <f>IO29-IO59</f>
        <v>-0.49309406967776748</v>
      </c>
      <c r="IY59" s="267">
        <f>SQRT(IP29^2+IP59^2)</f>
        <v>6.1791500307969899E-2</v>
      </c>
      <c r="IZ59" s="214">
        <f>10^IX59</f>
        <v>0.3212964524102242</v>
      </c>
      <c r="JA59" s="267">
        <f>10^(IX59-1.96*IY59)</f>
        <v>0.24310539102345785</v>
      </c>
      <c r="JB59" s="215">
        <f>10^(IX59+1.96*IY59)</f>
        <v>0.42463645045795956</v>
      </c>
      <c r="JD59" s="281">
        <v>90</v>
      </c>
      <c r="JE59" s="274">
        <f t="shared" si="676"/>
        <v>1.2815515655446006</v>
      </c>
      <c r="JF59" s="274">
        <f>(JE59-JE51)/JD51</f>
        <v>1.4826075111887744</v>
      </c>
      <c r="JG59" s="274">
        <f>SQRT(1/JK47+(JF59-JE48)^2/JN47)/JD51</f>
        <v>4.7752927754905021E-2</v>
      </c>
      <c r="JH59" s="274">
        <f>JF59-_xlfn.T.INV.2T(0.05,JJ51)*JG59</f>
        <v>1.3500241286648045</v>
      </c>
      <c r="JI59" s="274">
        <f>JF59+_xlfn.T.INV.2T(0.05,JJ51)*JG59</f>
        <v>1.6151908937127444</v>
      </c>
      <c r="JJ59" s="199">
        <v>90</v>
      </c>
      <c r="JK59" s="267">
        <f>10^JF59</f>
        <v>30.381381010692934</v>
      </c>
      <c r="JL59" s="267">
        <f t="shared" si="651"/>
        <v>22.388455215729103</v>
      </c>
      <c r="JM59" s="200">
        <f t="shared" si="652"/>
        <v>41.227869597202769</v>
      </c>
      <c r="JN59" s="267"/>
      <c r="JO59" s="267">
        <f>JF29-JF59</f>
        <v>-0.49309406967776748</v>
      </c>
      <c r="JP59" s="267">
        <f>SQRT(JG29^2+JG59^2)</f>
        <v>6.1791500307969913E-2</v>
      </c>
      <c r="JQ59" s="214">
        <f>10^JO59</f>
        <v>0.3212964524102242</v>
      </c>
      <c r="JR59" s="267">
        <f>10^(JO59-1.96*JP59)</f>
        <v>0.24310539102345785</v>
      </c>
      <c r="JS59" s="215">
        <f>10^(JO59+1.96*JP59)</f>
        <v>0.42463645045795961</v>
      </c>
      <c r="JU59" s="281">
        <v>90</v>
      </c>
      <c r="JV59" s="274">
        <f t="shared" si="677"/>
        <v>1.2815515655446006</v>
      </c>
      <c r="JW59" s="274">
        <f>(JV59-JV51)/JU51</f>
        <v>1.4826075111887744</v>
      </c>
      <c r="JX59" s="274">
        <f>SQRT(1/KB47+(JW59-JV48)^2/KE47)/JU51</f>
        <v>4.7752927754905014E-2</v>
      </c>
      <c r="JY59" s="274">
        <f>JW59-_xlfn.T.INV.2T(0.05,KA51)*JX59</f>
        <v>1.3500241286648045</v>
      </c>
      <c r="JZ59" s="274">
        <f>JW59+_xlfn.T.INV.2T(0.05,KA51)*JX59</f>
        <v>1.6151908937127444</v>
      </c>
      <c r="KA59" s="199">
        <v>90</v>
      </c>
      <c r="KB59" s="267">
        <f>10^JW59</f>
        <v>30.381381010692934</v>
      </c>
      <c r="KC59" s="267">
        <f t="shared" si="653"/>
        <v>22.388455215729103</v>
      </c>
      <c r="KD59" s="200">
        <f t="shared" si="654"/>
        <v>41.227869597202769</v>
      </c>
      <c r="KE59" s="267"/>
      <c r="KF59" s="267">
        <f>JW29-JW59</f>
        <v>-0.49309406967776748</v>
      </c>
      <c r="KG59" s="267">
        <f>SQRT(JX29^2+JX59^2)</f>
        <v>6.1791500307969899E-2</v>
      </c>
      <c r="KH59" s="214">
        <f>10^KF59</f>
        <v>0.3212964524102242</v>
      </c>
      <c r="KI59" s="267">
        <f>10^(KF59-1.96*KG59)</f>
        <v>0.24310539102345785</v>
      </c>
      <c r="KJ59" s="215">
        <f>10^(KF59+1.96*KG59)</f>
        <v>0.42463645045795956</v>
      </c>
      <c r="KL59" s="281">
        <v>90</v>
      </c>
      <c r="KM59" s="274">
        <f t="shared" si="678"/>
        <v>1.2815515655446006</v>
      </c>
      <c r="KN59" s="274">
        <f>(KM59-KM51)/KL51</f>
        <v>1.4826075111887744</v>
      </c>
      <c r="KO59" s="274">
        <f>SQRT(1/KS47+(KN59-KM48)^2/KV47)/KL51</f>
        <v>4.7752927754905021E-2</v>
      </c>
      <c r="KP59" s="274">
        <f>KN59-_xlfn.T.INV.2T(0.05,KR51)*KO59</f>
        <v>1.3500241286648045</v>
      </c>
      <c r="KQ59" s="274">
        <f>KN59+_xlfn.T.INV.2T(0.05,KR51)*KO59</f>
        <v>1.6151908937127444</v>
      </c>
      <c r="KR59" s="199">
        <v>90</v>
      </c>
      <c r="KS59" s="267">
        <f>10^KN59</f>
        <v>30.381381010692934</v>
      </c>
      <c r="KT59" s="267">
        <f t="shared" si="655"/>
        <v>22.388455215729103</v>
      </c>
      <c r="KU59" s="200">
        <f t="shared" si="656"/>
        <v>41.227869597202769</v>
      </c>
      <c r="KV59" s="267"/>
      <c r="KW59" s="267">
        <f>KN29-KN59</f>
        <v>-0.49309406967776748</v>
      </c>
      <c r="KX59" s="267">
        <f>SQRT(KO29^2+KO59^2)</f>
        <v>6.1791500307969913E-2</v>
      </c>
      <c r="KY59" s="214">
        <f>10^KW59</f>
        <v>0.3212964524102242</v>
      </c>
      <c r="KZ59" s="267">
        <f>10^(KW59-1.96*KX59)</f>
        <v>0.24310539102345785</v>
      </c>
      <c r="LA59" s="215">
        <f>10^(KW59+1.96*KX59)</f>
        <v>0.42463645045795961</v>
      </c>
      <c r="LC59" s="281">
        <v>90</v>
      </c>
      <c r="LD59" s="274">
        <f t="shared" si="679"/>
        <v>1.2815515655446006</v>
      </c>
      <c r="LE59" s="274">
        <f>(LD59-LD51)/LC51</f>
        <v>1.4826075111887744</v>
      </c>
      <c r="LF59" s="274">
        <f>SQRT(1/LJ47+(LE59-LD48)^2/LM47)/LC51</f>
        <v>4.7752927754905014E-2</v>
      </c>
      <c r="LG59" s="274">
        <f>LE59-_xlfn.T.INV.2T(0.05,LI51)*LF59</f>
        <v>1.3500241286648045</v>
      </c>
      <c r="LH59" s="274">
        <f>LE59+_xlfn.T.INV.2T(0.05,LI51)*LF59</f>
        <v>1.6151908937127444</v>
      </c>
      <c r="LI59" s="199">
        <v>90</v>
      </c>
      <c r="LJ59" s="267">
        <f>10^LE59</f>
        <v>30.381381010692934</v>
      </c>
      <c r="LK59" s="267">
        <f t="shared" si="657"/>
        <v>22.388455215729103</v>
      </c>
      <c r="LL59" s="200">
        <f t="shared" si="658"/>
        <v>41.227869597202769</v>
      </c>
      <c r="LM59" s="267"/>
      <c r="LN59" s="267">
        <f>LE29-LE59</f>
        <v>-0.49309406967776748</v>
      </c>
      <c r="LO59" s="267">
        <f>SQRT(LF29^2+LF59^2)</f>
        <v>6.1791500307969899E-2</v>
      </c>
      <c r="LP59" s="214">
        <f>10^LN59</f>
        <v>0.3212964524102242</v>
      </c>
      <c r="LQ59" s="267">
        <f>10^(LN59-1.96*LO59)</f>
        <v>0.24310539102345785</v>
      </c>
      <c r="LR59" s="215">
        <f>10^(LN59+1.96*LO59)</f>
        <v>0.42463645045795956</v>
      </c>
      <c r="LT59" s="281">
        <v>90</v>
      </c>
      <c r="LU59" s="274">
        <f t="shared" si="680"/>
        <v>1.2815515655446006</v>
      </c>
      <c r="LV59" s="274">
        <f>(LU59-LU51)/LT51</f>
        <v>1.4826075111887744</v>
      </c>
      <c r="LW59" s="274">
        <f>SQRT(1/MA47+(LV59-LU48)^2/MD47)/LT51</f>
        <v>4.7752927754905021E-2</v>
      </c>
      <c r="LX59" s="274">
        <f>LV59-_xlfn.T.INV.2T(0.05,LZ51)*LW59</f>
        <v>1.3500241286648045</v>
      </c>
      <c r="LY59" s="274">
        <f>LV59+_xlfn.T.INV.2T(0.05,LZ51)*LW59</f>
        <v>1.6151908937127444</v>
      </c>
      <c r="LZ59" s="199">
        <v>90</v>
      </c>
      <c r="MA59" s="267">
        <f>10^LV59</f>
        <v>30.381381010692934</v>
      </c>
      <c r="MB59" s="267">
        <f t="shared" si="659"/>
        <v>22.388455215729103</v>
      </c>
      <c r="MC59" s="200">
        <f t="shared" si="660"/>
        <v>41.227869597202769</v>
      </c>
      <c r="MD59" s="267"/>
      <c r="ME59" s="267">
        <f>LV29-LV59</f>
        <v>-0.49309406967776748</v>
      </c>
      <c r="MF59" s="267">
        <f>SQRT(LW29^2+LW59^2)</f>
        <v>6.1791500307969913E-2</v>
      </c>
      <c r="MG59" s="214">
        <f>10^ME59</f>
        <v>0.3212964524102242</v>
      </c>
      <c r="MH59" s="267">
        <f>10^(ME59-1.96*MF59)</f>
        <v>0.24310539102345785</v>
      </c>
      <c r="MI59" s="215">
        <f>10^(ME59+1.96*MF59)</f>
        <v>0.42463645045795961</v>
      </c>
    </row>
    <row r="60" spans="1:347" ht="14.1" customHeight="1" thickBot="1" x14ac:dyDescent="0.2">
      <c r="A60" s="14"/>
      <c r="B60" s="58"/>
      <c r="C60" s="22"/>
      <c r="D60" s="22"/>
      <c r="E60" s="14"/>
      <c r="F60" s="19"/>
      <c r="G60" s="19"/>
      <c r="H60" s="19"/>
      <c r="I60" s="192">
        <v>99</v>
      </c>
      <c r="J60" s="324">
        <f t="shared" si="661"/>
        <v>2.3263478740408408</v>
      </c>
      <c r="K60" s="100">
        <f>(J60-J51)/I51</f>
        <v>1.8790427335578173</v>
      </c>
      <c r="L60" s="100">
        <f>SQRT(1/P47+(K60-J48)^2/S47)/I51</f>
        <v>8.2491280636045897E-2</v>
      </c>
      <c r="M60" s="100">
        <f>K60-_xlfn.T.INV.2T(0.05,O51)*L60</f>
        <v>1.6500102212143701</v>
      </c>
      <c r="N60" s="100">
        <f>K60+_xlfn.T.INV.2T(0.05,O51)*L60</f>
        <v>2.1080752459012646</v>
      </c>
      <c r="O60" s="203">
        <v>99</v>
      </c>
      <c r="P60" s="204">
        <f>10^K60</f>
        <v>75.690736926569542</v>
      </c>
      <c r="Q60" s="204">
        <f t="shared" si="622"/>
        <v>44.66941050694286</v>
      </c>
      <c r="R60" s="205">
        <f t="shared" si="622"/>
        <v>128.25527786171926</v>
      </c>
      <c r="S60" s="26"/>
      <c r="T60" s="94">
        <f>K30-K60</f>
        <v>-0.64158100762281944</v>
      </c>
      <c r="U60" s="94">
        <f>SQRT(L30^2+L60^2)</f>
        <v>0.10457281067270402</v>
      </c>
      <c r="V60" s="218">
        <f>10^T60</f>
        <v>0.22825431291731624</v>
      </c>
      <c r="W60" s="204">
        <f>10^(T60-1.96*U60)</f>
        <v>0.1423823915813012</v>
      </c>
      <c r="X60" s="219">
        <f>10^(T60+1.96*U60)</f>
        <v>0.36591625401661193</v>
      </c>
      <c r="Y60" s="14"/>
      <c r="Z60" s="192">
        <v>99</v>
      </c>
      <c r="AA60" s="324">
        <f t="shared" si="662"/>
        <v>2.3263478740408408</v>
      </c>
      <c r="AB60" s="324">
        <f>(AA60-AA51)/Z51</f>
        <v>1.8794347511538112</v>
      </c>
      <c r="AC60" s="324">
        <f>SQRT(1/AG47+(AB60-AA48)^2/AJ47)/Z51</f>
        <v>8.223577352280749E-2</v>
      </c>
      <c r="AD60" s="324">
        <f>AB60-_xlfn.T.INV.2T(0.05,AF51)*AC60</f>
        <v>1.6511116402842581</v>
      </c>
      <c r="AE60" s="324">
        <f>AB60+_xlfn.T.INV.2T(0.05,AF51)*AC60</f>
        <v>2.1077578620233641</v>
      </c>
      <c r="AF60" s="203">
        <v>99</v>
      </c>
      <c r="AG60" s="204">
        <f>10^AB60</f>
        <v>75.759090308467179</v>
      </c>
      <c r="AH60" s="204">
        <f t="shared" si="623"/>
        <v>44.782840871373011</v>
      </c>
      <c r="AI60" s="205">
        <f t="shared" si="624"/>
        <v>128.16158271092087</v>
      </c>
      <c r="AJ60" s="267"/>
      <c r="AK60" s="321">
        <f>AB30-AB60</f>
        <v>-0.64193904757933518</v>
      </c>
      <c r="AL60" s="321">
        <f>SQRT(AC30^2+AC60^2)</f>
        <v>0.10458932657031819</v>
      </c>
      <c r="AM60" s="218">
        <f>10^AK60</f>
        <v>0.22806621362175344</v>
      </c>
      <c r="AN60" s="204">
        <f>10^(AK60-1.96*AL60)</f>
        <v>0.14225445375852758</v>
      </c>
      <c r="AO60" s="219">
        <f>10^(AK60+1.96*AL60)</f>
        <v>0.36564196354833101</v>
      </c>
      <c r="AP60" s="14"/>
      <c r="AQ60" s="192">
        <v>99</v>
      </c>
      <c r="AR60" s="324">
        <f t="shared" si="663"/>
        <v>2.3263478740408408</v>
      </c>
      <c r="AS60" s="324">
        <f>(AR60-AR51)/AQ51</f>
        <v>1.8794318701008601</v>
      </c>
      <c r="AT60" s="324">
        <f>SQRT(1/AX47+(AS60-AR48)^2/BA47)/AQ51</f>
        <v>8.2211496394973785E-2</v>
      </c>
      <c r="AU60" s="324">
        <f>AS60-_xlfn.T.INV.2T(0.05,AW51)*AT60</f>
        <v>1.6511761633440492</v>
      </c>
      <c r="AV60" s="324">
        <f>AS60+_xlfn.T.INV.2T(0.05,AW51)*AT60</f>
        <v>2.1076875768576713</v>
      </c>
      <c r="AW60" s="203">
        <v>99</v>
      </c>
      <c r="AX60" s="204">
        <f>10^AS60</f>
        <v>75.758587734209797</v>
      </c>
      <c r="AY60" s="204">
        <f t="shared" si="625"/>
        <v>44.78949474495051</v>
      </c>
      <c r="AZ60" s="205">
        <f t="shared" si="626"/>
        <v>128.14084302946983</v>
      </c>
      <c r="BA60" s="267"/>
      <c r="BB60" s="321">
        <f>AS30-AS60</f>
        <v>-0.64193658819389388</v>
      </c>
      <c r="BC60" s="321">
        <f>SQRT(AT30^2+AT60^2)</f>
        <v>0.10456892670289328</v>
      </c>
      <c r="BD60" s="218">
        <f>10^BB60</f>
        <v>0.22806750515166457</v>
      </c>
      <c r="BE60" s="204">
        <f>10^(BB60-1.96*BC60)</f>
        <v>0.14226835681034719</v>
      </c>
      <c r="BF60" s="219">
        <f>10^(BB60+1.96*BC60)</f>
        <v>0.36561037234332855</v>
      </c>
      <c r="BH60" s="192">
        <v>99</v>
      </c>
      <c r="BI60" s="324">
        <f t="shared" si="664"/>
        <v>2.3263478740408408</v>
      </c>
      <c r="BJ60" s="324">
        <f>(BI60-BI51)/BH51</f>
        <v>1.879432523171169</v>
      </c>
      <c r="BK60" s="324">
        <f>SQRT(1/BO47+(BJ60-BI48)^2/BR47)/BH51</f>
        <v>8.2211533453128968E-2</v>
      </c>
      <c r="BL60" s="324">
        <f>BJ60-_xlfn.T.INV.2T(0.05,BN51)*BK60</f>
        <v>1.6511767135244244</v>
      </c>
      <c r="BM60" s="324">
        <f>BJ60+_xlfn.T.INV.2T(0.05,BN51)*BK60</f>
        <v>2.1076883328179137</v>
      </c>
      <c r="BN60" s="203">
        <v>99</v>
      </c>
      <c r="BO60" s="204">
        <f>10^BJ60</f>
        <v>75.758701656268599</v>
      </c>
      <c r="BP60" s="204">
        <f t="shared" si="627"/>
        <v>44.789551485981441</v>
      </c>
      <c r="BQ60" s="205">
        <f t="shared" si="628"/>
        <v>128.14106607966059</v>
      </c>
      <c r="BR60" s="267"/>
      <c r="BS60" s="321">
        <f>BJ30-BJ60</f>
        <v>-0.64193723574365391</v>
      </c>
      <c r="BT60" s="321">
        <f>SQRT(BK30^2+BK60^2)</f>
        <v>0.10456897247909132</v>
      </c>
      <c r="BU60" s="218">
        <f>10^BS60</f>
        <v>0.22806716509450459</v>
      </c>
      <c r="BV60" s="204">
        <f>10^(BS60-1.96*BT60)</f>
        <v>0.142268115291598</v>
      </c>
      <c r="BW60" s="219">
        <f>10^(BS60+1.96*BT60)</f>
        <v>0.36560990273634314</v>
      </c>
      <c r="BY60" s="192">
        <v>99</v>
      </c>
      <c r="BZ60" s="324">
        <f t="shared" si="665"/>
        <v>2.3263478740408408</v>
      </c>
      <c r="CA60" s="324">
        <f>(BZ60-BZ51)/BY51</f>
        <v>1.8794325152372544</v>
      </c>
      <c r="CB60" s="324">
        <f>SQRT(1/CF47+(CA60-BZ48)^2/CI47)/BY51</f>
        <v>8.2211493923903992E-2</v>
      </c>
      <c r="CC60" s="324">
        <f>CA60-_xlfn.T.INV.2T(0.05,CE51)*CB60</f>
        <v>1.651176815341233</v>
      </c>
      <c r="CD60" s="324">
        <f>CA60+_xlfn.T.INV.2T(0.05,CE51)*CB60</f>
        <v>2.1076882151332756</v>
      </c>
      <c r="CE60" s="203">
        <v>99</v>
      </c>
      <c r="CF60" s="204">
        <f>10^CA60</f>
        <v>75.758700272269721</v>
      </c>
      <c r="CG60" s="204">
        <f t="shared" si="629"/>
        <v>44.789561986528682</v>
      </c>
      <c r="CH60" s="205">
        <f t="shared" si="630"/>
        <v>128.14103135614113</v>
      </c>
      <c r="CI60" s="267"/>
      <c r="CJ60" s="321">
        <f>CA30-CA60</f>
        <v>-0.64193722788056307</v>
      </c>
      <c r="CK60" s="321">
        <f>SQRT(CB30^2+CB60^2)</f>
        <v>0.10456894118527302</v>
      </c>
      <c r="CL60" s="218">
        <f>10^CJ60</f>
        <v>0.22806716922375997</v>
      </c>
      <c r="CM60" s="204">
        <f>10^(CJ60-1.96*CK60)</f>
        <v>0.14226813796010726</v>
      </c>
      <c r="CN60" s="219">
        <f>10^(CJ60+1.96*CK60)</f>
        <v>0.36560985772038684</v>
      </c>
      <c r="CP60" s="192">
        <v>99</v>
      </c>
      <c r="CQ60" s="324">
        <f t="shared" si="666"/>
        <v>2.3263478740408408</v>
      </c>
      <c r="CR60" s="324">
        <f>(CQ60-CQ51)/CP51</f>
        <v>1.8794325163442729</v>
      </c>
      <c r="CS60" s="324">
        <f>SQRT(1/CW47+(CR60-CQ48)^2/CZ47)/CP51</f>
        <v>8.2211494179826872E-2</v>
      </c>
      <c r="CT60" s="324">
        <f>CR60-_xlfn.T.INV.2T(0.05,CV51)*CS60</f>
        <v>1.6511768157376956</v>
      </c>
      <c r="CU60" s="324">
        <f>CR60+_xlfn.T.INV.2T(0.05,CV51)*CS60</f>
        <v>2.1076882169508502</v>
      </c>
      <c r="CV60" s="203">
        <v>99</v>
      </c>
      <c r="CW60" s="204">
        <f>10^CR60</f>
        <v>75.758700465378993</v>
      </c>
      <c r="CX60" s="204">
        <f t="shared" si="631"/>
        <v>44.789562027416572</v>
      </c>
      <c r="CY60" s="205">
        <f t="shared" si="632"/>
        <v>128.1410318924267</v>
      </c>
      <c r="CZ60" s="267"/>
      <c r="DA60" s="321">
        <f>CR30-CR60</f>
        <v>-0.64193722898666605</v>
      </c>
      <c r="DB60" s="321">
        <f>SQRT(CS30^2+CS60^2)</f>
        <v>0.10456894138925911</v>
      </c>
      <c r="DC60" s="218">
        <f>10^DA60</f>
        <v>0.22806716864289656</v>
      </c>
      <c r="DD60" s="204">
        <f>10^(DA60-1.96*DB60)</f>
        <v>0.14226813746679262</v>
      </c>
      <c r="DE60" s="219">
        <f>10^(DA60+1.96*DB60)</f>
        <v>0.36560985712579785</v>
      </c>
      <c r="DG60" s="192">
        <v>99</v>
      </c>
      <c r="DH60" s="324">
        <f t="shared" si="667"/>
        <v>2.3263478740408408</v>
      </c>
      <c r="DI60" s="324">
        <f>(DH60-DH51)/DG51</f>
        <v>1.8794325163258427</v>
      </c>
      <c r="DJ60" s="324">
        <f>SQRT(1/DN47+(DI60-DH48)^2/DQ47)/DG51</f>
        <v>8.2211494113927405E-2</v>
      </c>
      <c r="DK60" s="324">
        <f>DI60-_xlfn.T.INV.2T(0.05,DM51)*DJ60</f>
        <v>1.6511768159022318</v>
      </c>
      <c r="DL60" s="324">
        <f>DI60+_xlfn.T.INV.2T(0.05,DM51)*DJ60</f>
        <v>2.1076882167494535</v>
      </c>
      <c r="DM60" s="203">
        <v>99</v>
      </c>
      <c r="DN60" s="204">
        <f>10^DI60</f>
        <v>75.758700462164015</v>
      </c>
      <c r="DO60" s="204">
        <f t="shared" si="633"/>
        <v>44.789562044385491</v>
      </c>
      <c r="DP60" s="205">
        <f t="shared" si="634"/>
        <v>128.14103183300344</v>
      </c>
      <c r="DQ60" s="267"/>
      <c r="DR60" s="321">
        <f>DI30-DI60</f>
        <v>-0.64193722896824834</v>
      </c>
      <c r="DS60" s="321">
        <f>SQRT(DJ30^2+DJ60^2)</f>
        <v>0.10456894133741337</v>
      </c>
      <c r="DT60" s="218">
        <f>10^DR60</f>
        <v>0.22806716865256857</v>
      </c>
      <c r="DU60" s="204">
        <f>10^(DR60-1.96*DS60)</f>
        <v>0.14226813750611436</v>
      </c>
      <c r="DV60" s="219">
        <f>10^(DR60+1.96*DS60)</f>
        <v>0.36560985705575616</v>
      </c>
      <c r="DX60" s="192">
        <v>99</v>
      </c>
      <c r="DY60" s="324">
        <f t="shared" si="668"/>
        <v>2.3263478740408408</v>
      </c>
      <c r="DZ60" s="324">
        <f>(DY60-DY51)/DX51</f>
        <v>1.8794325163277437</v>
      </c>
      <c r="EA60" s="324">
        <f>SQRT(1/EE47+(DZ60-DY48)^2/EH47)/DX51</f>
        <v>8.221149411467063E-2</v>
      </c>
      <c r="EB60" s="324">
        <f>DZ60-_xlfn.T.INV.2T(0.05,ED51)*EA60</f>
        <v>1.6511768159020692</v>
      </c>
      <c r="EC60" s="324">
        <f>DZ60+_xlfn.T.INV.2T(0.05,ED51)*EA60</f>
        <v>2.1076882167534183</v>
      </c>
      <c r="ED60" s="203">
        <v>99</v>
      </c>
      <c r="EE60" s="204">
        <f>10^DZ60</f>
        <v>75.758700462495597</v>
      </c>
      <c r="EF60" s="204">
        <f t="shared" si="635"/>
        <v>44.789562044368722</v>
      </c>
      <c r="EG60" s="205">
        <f t="shared" si="636"/>
        <v>128.14103183417333</v>
      </c>
      <c r="EH60" s="267"/>
      <c r="EI60" s="321">
        <f>DZ30-DZ60</f>
        <v>-0.64193722897014904</v>
      </c>
      <c r="EJ60" s="321">
        <f>SQRT(EA30^2+EA60^2)</f>
        <v>0.10456894133799818</v>
      </c>
      <c r="EK60" s="218">
        <f>10^EI60</f>
        <v>0.22806716865157037</v>
      </c>
      <c r="EL60" s="204">
        <f>10^(EI60-1.96*EJ60)</f>
        <v>0.14226813750511627</v>
      </c>
      <c r="EM60" s="219">
        <f>10^(EI60+1.96*EJ60)</f>
        <v>0.365609857055121</v>
      </c>
      <c r="EO60" s="192">
        <v>99</v>
      </c>
      <c r="EP60" s="324">
        <f t="shared" si="669"/>
        <v>2.3263478740408408</v>
      </c>
      <c r="EQ60" s="324">
        <f>(EP60-EP51)/EO51</f>
        <v>1.8794325163277044</v>
      </c>
      <c r="ER60" s="324">
        <f>SQRT(1/EV47+(EQ60-EP48)^2/EY47)/EO51</f>
        <v>8.2211494114559275E-2</v>
      </c>
      <c r="ES60" s="324">
        <f>EQ60-_xlfn.T.INV.2T(0.05,EU51)*ER60</f>
        <v>1.651176815902339</v>
      </c>
      <c r="ET60" s="324">
        <f>EQ60+_xlfn.T.INV.2T(0.05,EU51)*ER60</f>
        <v>2.1076882167530697</v>
      </c>
      <c r="EU60" s="203">
        <v>99</v>
      </c>
      <c r="EV60" s="204">
        <f>10^EQ60</f>
        <v>75.758700462488733</v>
      </c>
      <c r="EW60" s="204">
        <f t="shared" si="637"/>
        <v>44.789562044396547</v>
      </c>
      <c r="EX60" s="205">
        <f t="shared" si="638"/>
        <v>128.14103183407045</v>
      </c>
      <c r="EY60" s="267"/>
      <c r="EZ60" s="321">
        <f>EQ30-EQ60</f>
        <v>-0.64193722897010952</v>
      </c>
      <c r="FA60" s="321">
        <f>SQRT(ER30^2+ER60^2)</f>
        <v>0.10456894133791064</v>
      </c>
      <c r="FB60" s="218">
        <f>10^EZ60</f>
        <v>0.22806716865159116</v>
      </c>
      <c r="FC60" s="204">
        <f>10^(EZ60-1.96*FA60)</f>
        <v>0.14226813750518541</v>
      </c>
      <c r="FD60" s="219">
        <f>10^(EZ60+1.96*FA60)</f>
        <v>0.36560985705500987</v>
      </c>
      <c r="FF60" s="192">
        <v>99</v>
      </c>
      <c r="FG60" s="324">
        <f t="shared" si="670"/>
        <v>2.3263478740408408</v>
      </c>
      <c r="FH60" s="324">
        <f>(FG60-FG51)/FF51</f>
        <v>1.879432516327707</v>
      </c>
      <c r="FI60" s="324">
        <f>SQRT(1/FM47+(FH60-FG48)^2/FP47)/FF51</f>
        <v>8.2211494114560926E-2</v>
      </c>
      <c r="FJ60" s="324">
        <f>FH60-_xlfn.T.INV.2T(0.05,FL51)*FI60</f>
        <v>1.6511768159023372</v>
      </c>
      <c r="FK60" s="324">
        <f>FH60+_xlfn.T.INV.2T(0.05,FL51)*FI60</f>
        <v>2.1076882167530768</v>
      </c>
      <c r="FL60" s="203">
        <v>99</v>
      </c>
      <c r="FM60" s="204">
        <f>10^FH60</f>
        <v>75.758700462489202</v>
      </c>
      <c r="FN60" s="204">
        <f t="shared" si="639"/>
        <v>44.789562044396369</v>
      </c>
      <c r="FO60" s="205">
        <f t="shared" si="640"/>
        <v>128.14103183407249</v>
      </c>
      <c r="FP60" s="267"/>
      <c r="FQ60" s="321">
        <f>FH30-FH60</f>
        <v>-0.64193722897011196</v>
      </c>
      <c r="FR60" s="321">
        <f>SQRT(FI30^2+FI60^2)</f>
        <v>0.10456894133791196</v>
      </c>
      <c r="FS60" s="218">
        <f>10^FQ60</f>
        <v>0.22806716865158985</v>
      </c>
      <c r="FT60" s="204">
        <f>10^(FQ60-1.96*FR60)</f>
        <v>0.14226813750518377</v>
      </c>
      <c r="FU60" s="219">
        <f>10^(FQ60+1.96*FR60)</f>
        <v>0.36560985705500998</v>
      </c>
      <c r="FW60" s="192">
        <v>99</v>
      </c>
      <c r="FX60" s="324">
        <f t="shared" si="671"/>
        <v>2.3263478740408408</v>
      </c>
      <c r="FY60" s="324">
        <f>(FX60-FX51)/FW51</f>
        <v>1.879432516327707</v>
      </c>
      <c r="FZ60" s="324">
        <f>SQRT(1/GD47+(FY60-FX48)^2/GG47)/FW51</f>
        <v>8.2211494114560843E-2</v>
      </c>
      <c r="GA60" s="324">
        <f>FY60-_xlfn.T.INV.2T(0.05,GC51)*FZ60</f>
        <v>1.6511768159023374</v>
      </c>
      <c r="GB60" s="324">
        <f>FY60+_xlfn.T.INV.2T(0.05,GC51)*FZ60</f>
        <v>2.1076882167530768</v>
      </c>
      <c r="GC60" s="203">
        <v>99</v>
      </c>
      <c r="GD60" s="204">
        <f>10^FY60</f>
        <v>75.758700462489202</v>
      </c>
      <c r="GE60" s="204">
        <f t="shared" si="641"/>
        <v>44.789562044396391</v>
      </c>
      <c r="GF60" s="205">
        <f t="shared" si="642"/>
        <v>128.14103183407249</v>
      </c>
      <c r="GG60" s="267"/>
      <c r="GH60" s="321">
        <f>FY30-FY60</f>
        <v>-0.64193722897011218</v>
      </c>
      <c r="GI60" s="321">
        <f>SQRT(FZ30^2+FZ60^2)</f>
        <v>0.10456894133791186</v>
      </c>
      <c r="GJ60" s="218">
        <f>10^GH60</f>
        <v>0.22806716865158977</v>
      </c>
      <c r="GK60" s="204">
        <f>10^(GH60-1.96*GI60)</f>
        <v>0.14226813750518372</v>
      </c>
      <c r="GL60" s="219">
        <f>10^(GH60+1.96*GI60)</f>
        <v>0.36560985705500965</v>
      </c>
      <c r="GN60" s="192">
        <v>99</v>
      </c>
      <c r="GO60" s="324">
        <f t="shared" si="672"/>
        <v>2.3263478740408408</v>
      </c>
      <c r="GP60" s="324">
        <f>(GO60-GO51)/GN51</f>
        <v>1.879432516327707</v>
      </c>
      <c r="GQ60" s="324">
        <f>SQRT(1/GU47+(GP60-GO48)^2/GX47)/GN51</f>
        <v>8.2211494114560857E-2</v>
      </c>
      <c r="GR60" s="324">
        <f>GP60-_xlfn.T.INV.2T(0.05,GT51)*GQ60</f>
        <v>1.6511768159023372</v>
      </c>
      <c r="GS60" s="324">
        <f>GP60+_xlfn.T.INV.2T(0.05,GT51)*GQ60</f>
        <v>2.1076882167530768</v>
      </c>
      <c r="GT60" s="203">
        <v>99</v>
      </c>
      <c r="GU60" s="204">
        <f>10^GP60</f>
        <v>75.758700462489202</v>
      </c>
      <c r="GV60" s="204">
        <f t="shared" si="643"/>
        <v>44.789562044396369</v>
      </c>
      <c r="GW60" s="205">
        <f t="shared" si="644"/>
        <v>128.14103183407249</v>
      </c>
      <c r="GX60" s="267"/>
      <c r="GY60" s="321">
        <f>GP30-GP60</f>
        <v>-0.64193722897011196</v>
      </c>
      <c r="GZ60" s="321">
        <f>SQRT(GQ30^2+GQ60^2)</f>
        <v>0.10456894133791191</v>
      </c>
      <c r="HA60" s="218">
        <f>10^GY60</f>
        <v>0.22806716865158985</v>
      </c>
      <c r="HB60" s="204">
        <f>10^(GY60-1.96*GZ60)</f>
        <v>0.14226813750518377</v>
      </c>
      <c r="HC60" s="219">
        <f>10^(GY60+1.96*GZ60)</f>
        <v>0.36560985705500987</v>
      </c>
      <c r="HE60" s="192">
        <v>99</v>
      </c>
      <c r="HF60" s="324">
        <f t="shared" si="673"/>
        <v>2.3263478740408408</v>
      </c>
      <c r="HG60" s="324">
        <f>(HF60-HF51)/HE51</f>
        <v>1.879432516327707</v>
      </c>
      <c r="HH60" s="324">
        <f>SQRT(1/HL47+(HG60-HF48)^2/HO47)/HE51</f>
        <v>8.2211494114560843E-2</v>
      </c>
      <c r="HI60" s="324">
        <f>HG60-_xlfn.T.INV.2T(0.05,HK51)*HH60</f>
        <v>1.6511768159023374</v>
      </c>
      <c r="HJ60" s="324">
        <f>HG60+_xlfn.T.INV.2T(0.05,HK51)*HH60</f>
        <v>2.1076882167530768</v>
      </c>
      <c r="HK60" s="203">
        <v>99</v>
      </c>
      <c r="HL60" s="204">
        <f>10^HG60</f>
        <v>75.758700462489202</v>
      </c>
      <c r="HM60" s="204">
        <f t="shared" si="645"/>
        <v>44.789562044396391</v>
      </c>
      <c r="HN60" s="205">
        <f t="shared" si="646"/>
        <v>128.14103183407249</v>
      </c>
      <c r="HO60" s="267"/>
      <c r="HP60" s="321">
        <f>HG30-HG60</f>
        <v>-0.64193722897011218</v>
      </c>
      <c r="HQ60" s="321">
        <f>SQRT(HH30^2+HH60^2)</f>
        <v>0.10456894133791186</v>
      </c>
      <c r="HR60" s="218">
        <f>10^HP60</f>
        <v>0.22806716865158977</v>
      </c>
      <c r="HS60" s="204">
        <f>10^(HP60-1.96*HQ60)</f>
        <v>0.14226813750518372</v>
      </c>
      <c r="HT60" s="219">
        <f>10^(HP60+1.96*HQ60)</f>
        <v>0.36560985705500965</v>
      </c>
      <c r="HV60" s="192">
        <v>99</v>
      </c>
      <c r="HW60" s="324">
        <f t="shared" si="674"/>
        <v>2.3263478740408408</v>
      </c>
      <c r="HX60" s="324">
        <f>(HW60-HW51)/HV51</f>
        <v>1.879432516327707</v>
      </c>
      <c r="HY60" s="324">
        <f>SQRT(1/IC47+(HX60-HW48)^2/IF47)/HV51</f>
        <v>8.2211494114560857E-2</v>
      </c>
      <c r="HZ60" s="324">
        <f>HX60-_xlfn.T.INV.2T(0.05,IB51)*HY60</f>
        <v>1.6511768159023372</v>
      </c>
      <c r="IA60" s="324">
        <f>HX60+_xlfn.T.INV.2T(0.05,IB51)*HY60</f>
        <v>2.1076882167530768</v>
      </c>
      <c r="IB60" s="203">
        <v>99</v>
      </c>
      <c r="IC60" s="204">
        <f>10^HX60</f>
        <v>75.758700462489202</v>
      </c>
      <c r="ID60" s="204">
        <f t="shared" si="647"/>
        <v>44.789562044396369</v>
      </c>
      <c r="IE60" s="205">
        <f t="shared" si="648"/>
        <v>128.14103183407249</v>
      </c>
      <c r="IF60" s="267"/>
      <c r="IG60" s="321">
        <f>HX30-HX60</f>
        <v>-0.64193722897011196</v>
      </c>
      <c r="IH60" s="321">
        <f>SQRT(HY30^2+HY60^2)</f>
        <v>0.10456894133791191</v>
      </c>
      <c r="II60" s="218">
        <f>10^IG60</f>
        <v>0.22806716865158985</v>
      </c>
      <c r="IJ60" s="204">
        <f>10^(IG60-1.96*IH60)</f>
        <v>0.14226813750518377</v>
      </c>
      <c r="IK60" s="219">
        <f>10^(IG60+1.96*IH60)</f>
        <v>0.36560985705500987</v>
      </c>
      <c r="IM60" s="192">
        <v>99</v>
      </c>
      <c r="IN60" s="324">
        <f t="shared" si="675"/>
        <v>2.3263478740408408</v>
      </c>
      <c r="IO60" s="324">
        <f>(IN60-IN51)/IM51</f>
        <v>1.879432516327707</v>
      </c>
      <c r="IP60" s="324">
        <f>SQRT(1/IT47+(IO60-IN48)^2/IW47)/IM51</f>
        <v>8.2211494114560843E-2</v>
      </c>
      <c r="IQ60" s="324">
        <f>IO60-_xlfn.T.INV.2T(0.05,IS51)*IP60</f>
        <v>1.6511768159023374</v>
      </c>
      <c r="IR60" s="324">
        <f>IO60+_xlfn.T.INV.2T(0.05,IS51)*IP60</f>
        <v>2.1076882167530768</v>
      </c>
      <c r="IS60" s="203">
        <v>99</v>
      </c>
      <c r="IT60" s="204">
        <f>10^IO60</f>
        <v>75.758700462489202</v>
      </c>
      <c r="IU60" s="204">
        <f t="shared" si="649"/>
        <v>44.789562044396391</v>
      </c>
      <c r="IV60" s="205">
        <f t="shared" si="650"/>
        <v>128.14103183407249</v>
      </c>
      <c r="IW60" s="267"/>
      <c r="IX60" s="321">
        <f>IO30-IO60</f>
        <v>-0.64193722897011218</v>
      </c>
      <c r="IY60" s="321">
        <f>SQRT(IP30^2+IP60^2)</f>
        <v>0.10456894133791186</v>
      </c>
      <c r="IZ60" s="218">
        <f>10^IX60</f>
        <v>0.22806716865158977</v>
      </c>
      <c r="JA60" s="204">
        <f>10^(IX60-1.96*IY60)</f>
        <v>0.14226813750518372</v>
      </c>
      <c r="JB60" s="219">
        <f>10^(IX60+1.96*IY60)</f>
        <v>0.36560985705500965</v>
      </c>
      <c r="JD60" s="192">
        <v>99</v>
      </c>
      <c r="JE60" s="324">
        <f t="shared" si="676"/>
        <v>2.3263478740408408</v>
      </c>
      <c r="JF60" s="324">
        <f>(JE60-JE51)/JD51</f>
        <v>1.879432516327707</v>
      </c>
      <c r="JG60" s="324">
        <f>SQRT(1/JK47+(JF60-JE48)^2/JN47)/JD51</f>
        <v>8.2211494114560857E-2</v>
      </c>
      <c r="JH60" s="324">
        <f>JF60-_xlfn.T.INV.2T(0.05,JJ51)*JG60</f>
        <v>1.6511768159023372</v>
      </c>
      <c r="JI60" s="324">
        <f>JF60+_xlfn.T.INV.2T(0.05,JJ51)*JG60</f>
        <v>2.1076882167530768</v>
      </c>
      <c r="JJ60" s="203">
        <v>99</v>
      </c>
      <c r="JK60" s="204">
        <f>10^JF60</f>
        <v>75.758700462489202</v>
      </c>
      <c r="JL60" s="204">
        <f t="shared" si="651"/>
        <v>44.789562044396369</v>
      </c>
      <c r="JM60" s="205">
        <f t="shared" si="652"/>
        <v>128.14103183407249</v>
      </c>
      <c r="JN60" s="267"/>
      <c r="JO60" s="321">
        <f>JF30-JF60</f>
        <v>-0.64193722897011196</v>
      </c>
      <c r="JP60" s="321">
        <f>SQRT(JG30^2+JG60^2)</f>
        <v>0.10456894133791191</v>
      </c>
      <c r="JQ60" s="218">
        <f>10^JO60</f>
        <v>0.22806716865158985</v>
      </c>
      <c r="JR60" s="204">
        <f>10^(JO60-1.96*JP60)</f>
        <v>0.14226813750518377</v>
      </c>
      <c r="JS60" s="219">
        <f>10^(JO60+1.96*JP60)</f>
        <v>0.36560985705500987</v>
      </c>
      <c r="JU60" s="192">
        <v>99</v>
      </c>
      <c r="JV60" s="324">
        <f t="shared" si="677"/>
        <v>2.3263478740408408</v>
      </c>
      <c r="JW60" s="324">
        <f>(JV60-JV51)/JU51</f>
        <v>1.879432516327707</v>
      </c>
      <c r="JX60" s="324">
        <f>SQRT(1/KB47+(JW60-JV48)^2/KE47)/JU51</f>
        <v>8.2211494114560843E-2</v>
      </c>
      <c r="JY60" s="324">
        <f>JW60-_xlfn.T.INV.2T(0.05,KA51)*JX60</f>
        <v>1.6511768159023374</v>
      </c>
      <c r="JZ60" s="324">
        <f>JW60+_xlfn.T.INV.2T(0.05,KA51)*JX60</f>
        <v>2.1076882167530768</v>
      </c>
      <c r="KA60" s="203">
        <v>99</v>
      </c>
      <c r="KB60" s="204">
        <f>10^JW60</f>
        <v>75.758700462489202</v>
      </c>
      <c r="KC60" s="204">
        <f t="shared" si="653"/>
        <v>44.789562044396391</v>
      </c>
      <c r="KD60" s="205">
        <f t="shared" si="654"/>
        <v>128.14103183407249</v>
      </c>
      <c r="KE60" s="267"/>
      <c r="KF60" s="321">
        <f>JW30-JW60</f>
        <v>-0.64193722897011218</v>
      </c>
      <c r="KG60" s="321">
        <f>SQRT(JX30^2+JX60^2)</f>
        <v>0.10456894133791186</v>
      </c>
      <c r="KH60" s="218">
        <f>10^KF60</f>
        <v>0.22806716865158977</v>
      </c>
      <c r="KI60" s="204">
        <f>10^(KF60-1.96*KG60)</f>
        <v>0.14226813750518372</v>
      </c>
      <c r="KJ60" s="219">
        <f>10^(KF60+1.96*KG60)</f>
        <v>0.36560985705500965</v>
      </c>
      <c r="KL60" s="192">
        <v>99</v>
      </c>
      <c r="KM60" s="324">
        <f t="shared" si="678"/>
        <v>2.3263478740408408</v>
      </c>
      <c r="KN60" s="324">
        <f>(KM60-KM51)/KL51</f>
        <v>1.879432516327707</v>
      </c>
      <c r="KO60" s="324">
        <f>SQRT(1/KS47+(KN60-KM48)^2/KV47)/KL51</f>
        <v>8.2211494114560857E-2</v>
      </c>
      <c r="KP60" s="324">
        <f>KN60-_xlfn.T.INV.2T(0.05,KR51)*KO60</f>
        <v>1.6511768159023372</v>
      </c>
      <c r="KQ60" s="324">
        <f>KN60+_xlfn.T.INV.2T(0.05,KR51)*KO60</f>
        <v>2.1076882167530768</v>
      </c>
      <c r="KR60" s="203">
        <v>99</v>
      </c>
      <c r="KS60" s="204">
        <f>10^KN60</f>
        <v>75.758700462489202</v>
      </c>
      <c r="KT60" s="204">
        <f t="shared" si="655"/>
        <v>44.789562044396369</v>
      </c>
      <c r="KU60" s="205">
        <f t="shared" si="656"/>
        <v>128.14103183407249</v>
      </c>
      <c r="KV60" s="267"/>
      <c r="KW60" s="321">
        <f>KN30-KN60</f>
        <v>-0.64193722897011196</v>
      </c>
      <c r="KX60" s="321">
        <f>SQRT(KO30^2+KO60^2)</f>
        <v>0.10456894133791191</v>
      </c>
      <c r="KY60" s="218">
        <f>10^KW60</f>
        <v>0.22806716865158985</v>
      </c>
      <c r="KZ60" s="204">
        <f>10^(KW60-1.96*KX60)</f>
        <v>0.14226813750518377</v>
      </c>
      <c r="LA60" s="219">
        <f>10^(KW60+1.96*KX60)</f>
        <v>0.36560985705500987</v>
      </c>
      <c r="LC60" s="192">
        <v>99</v>
      </c>
      <c r="LD60" s="324">
        <f t="shared" si="679"/>
        <v>2.3263478740408408</v>
      </c>
      <c r="LE60" s="324">
        <f>(LD60-LD51)/LC51</f>
        <v>1.879432516327707</v>
      </c>
      <c r="LF60" s="324">
        <f>SQRT(1/LJ47+(LE60-LD48)^2/LM47)/LC51</f>
        <v>8.2211494114560843E-2</v>
      </c>
      <c r="LG60" s="324">
        <f>LE60-_xlfn.T.INV.2T(0.05,LI51)*LF60</f>
        <v>1.6511768159023374</v>
      </c>
      <c r="LH60" s="324">
        <f>LE60+_xlfn.T.INV.2T(0.05,LI51)*LF60</f>
        <v>2.1076882167530768</v>
      </c>
      <c r="LI60" s="203">
        <v>99</v>
      </c>
      <c r="LJ60" s="204">
        <f>10^LE60</f>
        <v>75.758700462489202</v>
      </c>
      <c r="LK60" s="204">
        <f t="shared" si="657"/>
        <v>44.789562044396391</v>
      </c>
      <c r="LL60" s="205">
        <f t="shared" si="658"/>
        <v>128.14103183407249</v>
      </c>
      <c r="LM60" s="267"/>
      <c r="LN60" s="321">
        <f>LE30-LE60</f>
        <v>-0.64193722897011218</v>
      </c>
      <c r="LO60" s="321">
        <f>SQRT(LF30^2+LF60^2)</f>
        <v>0.10456894133791186</v>
      </c>
      <c r="LP60" s="218">
        <f>10^LN60</f>
        <v>0.22806716865158977</v>
      </c>
      <c r="LQ60" s="204">
        <f>10^(LN60-1.96*LO60)</f>
        <v>0.14226813750518372</v>
      </c>
      <c r="LR60" s="219">
        <f>10^(LN60+1.96*LO60)</f>
        <v>0.36560985705500965</v>
      </c>
      <c r="LT60" s="192">
        <v>99</v>
      </c>
      <c r="LU60" s="324">
        <f t="shared" si="680"/>
        <v>2.3263478740408408</v>
      </c>
      <c r="LV60" s="324">
        <f>(LU60-LU51)/LT51</f>
        <v>1.879432516327707</v>
      </c>
      <c r="LW60" s="324">
        <f>SQRT(1/MA47+(LV60-LU48)^2/MD47)/LT51</f>
        <v>8.2211494114560857E-2</v>
      </c>
      <c r="LX60" s="324">
        <f>LV60-_xlfn.T.INV.2T(0.05,LZ51)*LW60</f>
        <v>1.6511768159023372</v>
      </c>
      <c r="LY60" s="324">
        <f>LV60+_xlfn.T.INV.2T(0.05,LZ51)*LW60</f>
        <v>2.1076882167530768</v>
      </c>
      <c r="LZ60" s="203">
        <v>99</v>
      </c>
      <c r="MA60" s="204">
        <f>10^LV60</f>
        <v>75.758700462489202</v>
      </c>
      <c r="MB60" s="204">
        <f t="shared" si="659"/>
        <v>44.789562044396369</v>
      </c>
      <c r="MC60" s="205">
        <f t="shared" si="660"/>
        <v>128.14103183407249</v>
      </c>
      <c r="MD60" s="267"/>
      <c r="ME60" s="321">
        <f>LV30-LV60</f>
        <v>-0.64193722897011196</v>
      </c>
      <c r="MF60" s="321">
        <f>SQRT(LW30^2+LW60^2)</f>
        <v>0.10456894133791191</v>
      </c>
      <c r="MG60" s="218">
        <f>10^ME60</f>
        <v>0.22806716865158985</v>
      </c>
      <c r="MH60" s="204">
        <f>10^(ME60-1.96*MF60)</f>
        <v>0.14226813750518377</v>
      </c>
      <c r="MI60" s="219">
        <f>10^(ME60+1.96*MF60)</f>
        <v>0.36560985705500987</v>
      </c>
    </row>
    <row r="61" spans="1:347" ht="14.1" customHeight="1" x14ac:dyDescent="0.2">
      <c r="A61" s="14"/>
      <c r="B61" s="58"/>
      <c r="C61" s="22"/>
      <c r="D61" s="22"/>
      <c r="E61" s="14"/>
      <c r="F61" s="19"/>
      <c r="G61" s="19"/>
      <c r="H61" s="19"/>
      <c r="I61" s="19"/>
      <c r="J61" s="31"/>
      <c r="K61" s="17"/>
      <c r="L61" s="17"/>
      <c r="M61" s="19"/>
      <c r="N61" s="19"/>
      <c r="O61" s="19"/>
      <c r="P61" s="70"/>
      <c r="Q61" s="26"/>
      <c r="R61" s="26"/>
      <c r="S61" s="80"/>
      <c r="T61" s="26"/>
      <c r="U61" s="26"/>
      <c r="V61" s="37"/>
      <c r="W61" s="26"/>
      <c r="X61" s="19"/>
      <c r="Y61" s="14"/>
      <c r="Z61" s="274"/>
      <c r="AA61" s="287"/>
      <c r="AB61" s="273"/>
      <c r="AC61" s="273"/>
      <c r="AD61" s="274"/>
      <c r="AE61" s="274"/>
      <c r="AF61" s="274"/>
      <c r="AG61" s="305"/>
      <c r="AH61" s="267"/>
      <c r="AI61" s="267"/>
      <c r="AJ61" s="312"/>
      <c r="AK61" s="267"/>
      <c r="AL61" s="267"/>
      <c r="AM61" s="264"/>
      <c r="AN61" s="267"/>
      <c r="AO61" s="274"/>
      <c r="AP61" s="14"/>
      <c r="AQ61" s="274"/>
      <c r="AR61" s="287"/>
      <c r="AS61" s="273"/>
      <c r="AT61" s="273"/>
      <c r="AU61" s="274"/>
      <c r="AV61" s="274"/>
      <c r="AW61" s="274"/>
      <c r="AX61" s="305"/>
      <c r="AY61" s="267"/>
      <c r="AZ61" s="267"/>
      <c r="BA61" s="312"/>
      <c r="BB61" s="267"/>
      <c r="BC61" s="267"/>
      <c r="BD61" s="264"/>
      <c r="BE61" s="267"/>
      <c r="BF61" s="274"/>
      <c r="BH61" s="274"/>
      <c r="BI61" s="287"/>
      <c r="BJ61" s="273"/>
      <c r="BK61" s="273"/>
      <c r="BL61" s="274"/>
      <c r="BM61" s="274"/>
      <c r="BN61" s="274"/>
      <c r="BO61" s="305"/>
      <c r="BP61" s="267"/>
      <c r="BQ61" s="267"/>
      <c r="BR61" s="312"/>
      <c r="BS61" s="267"/>
      <c r="BT61" s="267"/>
      <c r="BU61" s="264"/>
      <c r="BV61" s="267"/>
      <c r="BW61" s="274"/>
      <c r="BY61" s="274"/>
      <c r="BZ61" s="287"/>
      <c r="CA61" s="273"/>
      <c r="CB61" s="273"/>
      <c r="CC61" s="274"/>
      <c r="CD61" s="274"/>
      <c r="CE61" s="274"/>
      <c r="CF61" s="305"/>
      <c r="CG61" s="267"/>
      <c r="CH61" s="267"/>
      <c r="CI61" s="312"/>
      <c r="CJ61" s="267"/>
      <c r="CK61" s="267"/>
      <c r="CL61" s="264"/>
      <c r="CM61" s="267"/>
      <c r="CN61" s="274"/>
      <c r="CP61" s="274"/>
      <c r="CQ61" s="287"/>
      <c r="CR61" s="273"/>
      <c r="CS61" s="273"/>
      <c r="CT61" s="274"/>
      <c r="CU61" s="274"/>
      <c r="CV61" s="274"/>
      <c r="CW61" s="305"/>
      <c r="CX61" s="267"/>
      <c r="CY61" s="267"/>
      <c r="CZ61" s="312"/>
      <c r="DA61" s="267"/>
      <c r="DB61" s="267"/>
      <c r="DC61" s="264"/>
      <c r="DD61" s="267"/>
      <c r="DE61" s="274"/>
      <c r="DG61" s="274"/>
      <c r="DH61" s="287"/>
      <c r="DI61" s="273"/>
      <c r="DJ61" s="273"/>
      <c r="DK61" s="274"/>
      <c r="DL61" s="274"/>
      <c r="DM61" s="274"/>
      <c r="DN61" s="305"/>
      <c r="DO61" s="267"/>
      <c r="DP61" s="267"/>
      <c r="DQ61" s="312"/>
      <c r="DR61" s="267"/>
      <c r="DS61" s="267"/>
      <c r="DT61" s="264"/>
      <c r="DU61" s="267"/>
      <c r="DV61" s="274"/>
      <c r="DX61" s="274"/>
      <c r="DY61" s="287"/>
      <c r="DZ61" s="273"/>
      <c r="EA61" s="273"/>
      <c r="EB61" s="274"/>
      <c r="EC61" s="274"/>
      <c r="ED61" s="274"/>
      <c r="EE61" s="305"/>
      <c r="EF61" s="267"/>
      <c r="EG61" s="267"/>
      <c r="EH61" s="312"/>
      <c r="EI61" s="267"/>
      <c r="EJ61" s="267"/>
      <c r="EK61" s="264"/>
      <c r="EL61" s="267"/>
      <c r="EM61" s="274"/>
      <c r="EO61" s="274"/>
      <c r="EP61" s="287"/>
      <c r="EQ61" s="273"/>
      <c r="ER61" s="273"/>
      <c r="ES61" s="274"/>
      <c r="ET61" s="274"/>
      <c r="EU61" s="274"/>
      <c r="EV61" s="305"/>
      <c r="EW61" s="267"/>
      <c r="EX61" s="267"/>
      <c r="EY61" s="312"/>
      <c r="EZ61" s="267"/>
      <c r="FA61" s="267"/>
      <c r="FB61" s="264"/>
      <c r="FC61" s="267"/>
      <c r="FD61" s="274"/>
      <c r="FF61" s="274"/>
      <c r="FG61" s="287"/>
      <c r="FH61" s="273"/>
      <c r="FI61" s="273"/>
      <c r="FJ61" s="274"/>
      <c r="FK61" s="274"/>
      <c r="FL61" s="274"/>
      <c r="FM61" s="305"/>
      <c r="FN61" s="267"/>
      <c r="FO61" s="267"/>
      <c r="FP61" s="312"/>
      <c r="FQ61" s="267"/>
      <c r="FR61" s="267"/>
      <c r="FS61" s="264"/>
      <c r="FT61" s="267"/>
      <c r="FU61" s="274"/>
      <c r="FW61" s="274"/>
      <c r="FX61" s="287"/>
      <c r="FY61" s="273"/>
      <c r="FZ61" s="273"/>
      <c r="GA61" s="274"/>
      <c r="GB61" s="274"/>
      <c r="GC61" s="274"/>
      <c r="GD61" s="305"/>
      <c r="GE61" s="267"/>
      <c r="GF61" s="267"/>
      <c r="GG61" s="312"/>
      <c r="GH61" s="267"/>
      <c r="GI61" s="267"/>
      <c r="GJ61" s="264"/>
      <c r="GK61" s="267"/>
      <c r="GL61" s="274"/>
      <c r="GN61" s="274"/>
      <c r="GO61" s="287"/>
      <c r="GP61" s="273"/>
      <c r="GQ61" s="273"/>
      <c r="GR61" s="274"/>
      <c r="GS61" s="274"/>
      <c r="GT61" s="274"/>
      <c r="GU61" s="305"/>
      <c r="GV61" s="267"/>
      <c r="GW61" s="267"/>
      <c r="GX61" s="312"/>
      <c r="GY61" s="267"/>
      <c r="GZ61" s="267"/>
      <c r="HA61" s="264"/>
      <c r="HB61" s="267"/>
      <c r="HC61" s="274"/>
      <c r="HE61" s="274"/>
      <c r="HF61" s="287"/>
      <c r="HG61" s="273"/>
      <c r="HH61" s="273"/>
      <c r="HI61" s="274"/>
      <c r="HJ61" s="274"/>
      <c r="HK61" s="274"/>
      <c r="HL61" s="305"/>
      <c r="HM61" s="267"/>
      <c r="HN61" s="267"/>
      <c r="HO61" s="312"/>
      <c r="HP61" s="267"/>
      <c r="HQ61" s="267"/>
      <c r="HR61" s="264"/>
      <c r="HS61" s="267"/>
      <c r="HT61" s="274"/>
      <c r="HV61" s="274"/>
      <c r="HW61" s="287"/>
      <c r="HX61" s="273"/>
      <c r="HY61" s="273"/>
      <c r="HZ61" s="274"/>
      <c r="IA61" s="274"/>
      <c r="IB61" s="274"/>
      <c r="IC61" s="305"/>
      <c r="ID61" s="267"/>
      <c r="IE61" s="267"/>
      <c r="IF61" s="312"/>
      <c r="IG61" s="267"/>
      <c r="IH61" s="267"/>
      <c r="II61" s="264"/>
      <c r="IJ61" s="267"/>
      <c r="IK61" s="274"/>
      <c r="IM61" s="274"/>
      <c r="IN61" s="287"/>
      <c r="IO61" s="273"/>
      <c r="IP61" s="273"/>
      <c r="IQ61" s="274"/>
      <c r="IR61" s="274"/>
      <c r="IS61" s="274"/>
      <c r="IT61" s="305"/>
      <c r="IU61" s="267"/>
      <c r="IV61" s="267"/>
      <c r="IW61" s="312"/>
      <c r="IX61" s="267"/>
      <c r="IY61" s="267"/>
      <c r="IZ61" s="264"/>
      <c r="JA61" s="267"/>
      <c r="JB61" s="274"/>
      <c r="JD61" s="274"/>
      <c r="JE61" s="287"/>
      <c r="JF61" s="273"/>
      <c r="JG61" s="273"/>
      <c r="JH61" s="274"/>
      <c r="JI61" s="274"/>
      <c r="JJ61" s="274"/>
      <c r="JK61" s="305"/>
      <c r="JL61" s="267"/>
      <c r="JM61" s="267"/>
      <c r="JN61" s="312"/>
      <c r="JO61" s="267"/>
      <c r="JP61" s="267"/>
      <c r="JQ61" s="264"/>
      <c r="JR61" s="267"/>
      <c r="JS61" s="274"/>
      <c r="JU61" s="274"/>
      <c r="JV61" s="287"/>
      <c r="JW61" s="273"/>
      <c r="JX61" s="273"/>
      <c r="JY61" s="274"/>
      <c r="JZ61" s="274"/>
      <c r="KA61" s="274"/>
      <c r="KB61" s="305"/>
      <c r="KC61" s="267"/>
      <c r="KD61" s="267"/>
      <c r="KE61" s="312"/>
      <c r="KF61" s="267"/>
      <c r="KG61" s="267"/>
      <c r="KH61" s="264"/>
      <c r="KI61" s="267"/>
      <c r="KJ61" s="274"/>
      <c r="KL61" s="274"/>
      <c r="KM61" s="287"/>
      <c r="KN61" s="273"/>
      <c r="KO61" s="273"/>
      <c r="KP61" s="274"/>
      <c r="KQ61" s="274"/>
      <c r="KR61" s="274"/>
      <c r="KS61" s="305"/>
      <c r="KT61" s="267"/>
      <c r="KU61" s="267"/>
      <c r="KV61" s="312"/>
      <c r="KW61" s="267"/>
      <c r="KX61" s="267"/>
      <c r="KY61" s="264"/>
      <c r="KZ61" s="267"/>
      <c r="LA61" s="274"/>
      <c r="LC61" s="274"/>
      <c r="LD61" s="287"/>
      <c r="LE61" s="273"/>
      <c r="LF61" s="273"/>
      <c r="LG61" s="274"/>
      <c r="LH61" s="274"/>
      <c r="LI61" s="274"/>
      <c r="LJ61" s="305"/>
      <c r="LK61" s="267"/>
      <c r="LL61" s="267"/>
      <c r="LM61" s="312"/>
      <c r="LN61" s="267"/>
      <c r="LO61" s="267"/>
      <c r="LP61" s="264"/>
      <c r="LQ61" s="267"/>
      <c r="LR61" s="274"/>
      <c r="LT61" s="274"/>
      <c r="LU61" s="287"/>
      <c r="LV61" s="273"/>
      <c r="LW61" s="273"/>
      <c r="LX61" s="274"/>
      <c r="LY61" s="274"/>
      <c r="LZ61" s="274"/>
      <c r="MA61" s="305"/>
      <c r="MB61" s="267"/>
      <c r="MC61" s="267"/>
      <c r="MD61" s="312"/>
      <c r="ME61" s="267"/>
      <c r="MF61" s="267"/>
      <c r="MG61" s="264"/>
      <c r="MH61" s="267"/>
      <c r="MI61" s="274"/>
    </row>
    <row r="62" spans="1:347" ht="14.1" customHeight="1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19"/>
      <c r="K62" s="14"/>
      <c r="L62" s="17"/>
      <c r="M62" s="19"/>
      <c r="N62" s="57"/>
      <c r="O62" s="57"/>
      <c r="P62" s="57"/>
      <c r="Q62" s="57"/>
      <c r="R62" s="20"/>
      <c r="S62" s="17"/>
      <c r="T62" s="14"/>
      <c r="U62" s="14"/>
      <c r="V62" s="14"/>
      <c r="W62" s="14"/>
      <c r="X62" s="14"/>
      <c r="Y62" s="22"/>
      <c r="Z62" s="276"/>
      <c r="AA62" s="274"/>
      <c r="AB62" s="272"/>
      <c r="AC62" s="273"/>
      <c r="AD62" s="274"/>
      <c r="AE62" s="294"/>
      <c r="AF62" s="294"/>
      <c r="AG62" s="294"/>
      <c r="AH62" s="294"/>
      <c r="AI62" s="275"/>
      <c r="AJ62" s="273"/>
      <c r="AK62" s="272"/>
      <c r="AL62" s="272"/>
      <c r="AM62" s="272"/>
      <c r="AN62" s="272"/>
      <c r="AO62" s="272"/>
      <c r="AP62" s="22"/>
      <c r="AQ62" s="276"/>
      <c r="AR62" s="274"/>
      <c r="AS62" s="272"/>
      <c r="AT62" s="273"/>
      <c r="AU62" s="274"/>
      <c r="AV62" s="294"/>
      <c r="AW62" s="294"/>
      <c r="AX62" s="294"/>
      <c r="AY62" s="294"/>
      <c r="AZ62" s="275"/>
      <c r="BA62" s="273"/>
      <c r="BB62" s="272"/>
      <c r="BC62" s="272"/>
      <c r="BD62" s="272"/>
      <c r="BE62" s="272"/>
      <c r="BF62" s="272"/>
      <c r="BH62" s="276"/>
      <c r="BI62" s="274"/>
      <c r="BJ62" s="272"/>
      <c r="BK62" s="273"/>
      <c r="BL62" s="274"/>
      <c r="BM62" s="294"/>
      <c r="BN62" s="294"/>
      <c r="BO62" s="294"/>
      <c r="BP62" s="294"/>
      <c r="BQ62" s="275"/>
      <c r="BR62" s="273"/>
      <c r="BS62" s="272"/>
      <c r="BT62" s="272"/>
      <c r="BU62" s="272"/>
      <c r="BV62" s="272"/>
      <c r="BW62" s="272"/>
      <c r="BY62" s="276"/>
      <c r="BZ62" s="274"/>
      <c r="CA62" s="272"/>
      <c r="CB62" s="273"/>
      <c r="CC62" s="274"/>
      <c r="CD62" s="294"/>
      <c r="CE62" s="294"/>
      <c r="CF62" s="294"/>
      <c r="CG62" s="294"/>
      <c r="CH62" s="275"/>
      <c r="CI62" s="273"/>
      <c r="CJ62" s="272"/>
      <c r="CK62" s="272"/>
      <c r="CL62" s="272"/>
      <c r="CM62" s="272"/>
      <c r="CN62" s="272"/>
      <c r="CP62" s="276"/>
      <c r="CQ62" s="274"/>
      <c r="CR62" s="272"/>
      <c r="CS62" s="273"/>
      <c r="CT62" s="274"/>
      <c r="CU62" s="294"/>
      <c r="CV62" s="294"/>
      <c r="CW62" s="294"/>
      <c r="CX62" s="294"/>
      <c r="CY62" s="275"/>
      <c r="CZ62" s="273"/>
      <c r="DA62" s="272"/>
      <c r="DB62" s="272"/>
      <c r="DC62" s="272"/>
      <c r="DD62" s="272"/>
      <c r="DE62" s="272"/>
      <c r="DG62" s="276"/>
      <c r="DH62" s="274"/>
      <c r="DI62" s="272"/>
      <c r="DJ62" s="273"/>
      <c r="DK62" s="274"/>
      <c r="DL62" s="294"/>
      <c r="DM62" s="294"/>
      <c r="DN62" s="294"/>
      <c r="DO62" s="294"/>
      <c r="DP62" s="275"/>
      <c r="DQ62" s="273"/>
      <c r="DR62" s="272"/>
      <c r="DS62" s="272"/>
      <c r="DT62" s="272"/>
      <c r="DU62" s="272"/>
      <c r="DV62" s="272"/>
      <c r="DX62" s="276"/>
      <c r="DY62" s="274"/>
      <c r="DZ62" s="272"/>
      <c r="EA62" s="273"/>
      <c r="EB62" s="274"/>
      <c r="EC62" s="294"/>
      <c r="ED62" s="294"/>
      <c r="EE62" s="294"/>
      <c r="EF62" s="294"/>
      <c r="EG62" s="275"/>
      <c r="EH62" s="273"/>
      <c r="EI62" s="272"/>
      <c r="EJ62" s="272"/>
      <c r="EK62" s="272"/>
      <c r="EL62" s="272"/>
      <c r="EM62" s="272"/>
      <c r="EO62" s="276"/>
      <c r="EP62" s="274"/>
      <c r="EQ62" s="272"/>
      <c r="ER62" s="273"/>
      <c r="ES62" s="274"/>
      <c r="ET62" s="294"/>
      <c r="EU62" s="294"/>
      <c r="EV62" s="294"/>
      <c r="EW62" s="294"/>
      <c r="EX62" s="275"/>
      <c r="EY62" s="273"/>
      <c r="EZ62" s="272"/>
      <c r="FA62" s="272"/>
      <c r="FB62" s="272"/>
      <c r="FC62" s="272"/>
      <c r="FD62" s="272"/>
      <c r="FF62" s="276"/>
      <c r="FG62" s="274"/>
      <c r="FH62" s="272"/>
      <c r="FI62" s="273"/>
      <c r="FJ62" s="274"/>
      <c r="FK62" s="294"/>
      <c r="FL62" s="294"/>
      <c r="FM62" s="294"/>
      <c r="FN62" s="294"/>
      <c r="FO62" s="275"/>
      <c r="FP62" s="273"/>
      <c r="FQ62" s="272"/>
      <c r="FR62" s="272"/>
      <c r="FS62" s="272"/>
      <c r="FT62" s="272"/>
      <c r="FU62" s="272"/>
      <c r="FW62" s="276"/>
      <c r="FX62" s="274"/>
      <c r="FY62" s="272"/>
      <c r="FZ62" s="273"/>
      <c r="GA62" s="274"/>
      <c r="GB62" s="294"/>
      <c r="GC62" s="294"/>
      <c r="GD62" s="294"/>
      <c r="GE62" s="294"/>
      <c r="GF62" s="275"/>
      <c r="GG62" s="273"/>
      <c r="GH62" s="272"/>
      <c r="GI62" s="272"/>
      <c r="GJ62" s="272"/>
      <c r="GK62" s="272"/>
      <c r="GL62" s="272"/>
      <c r="GN62" s="276"/>
      <c r="GO62" s="274"/>
      <c r="GP62" s="272"/>
      <c r="GQ62" s="273"/>
      <c r="GR62" s="274"/>
      <c r="GS62" s="294"/>
      <c r="GT62" s="294"/>
      <c r="GU62" s="294"/>
      <c r="GV62" s="294"/>
      <c r="GW62" s="275"/>
      <c r="GX62" s="273"/>
      <c r="GY62" s="272"/>
      <c r="GZ62" s="272"/>
      <c r="HA62" s="272"/>
      <c r="HB62" s="272"/>
      <c r="HC62" s="272"/>
      <c r="HE62" s="276"/>
      <c r="HF62" s="274"/>
      <c r="HG62" s="272"/>
      <c r="HH62" s="273"/>
      <c r="HI62" s="274"/>
      <c r="HJ62" s="294"/>
      <c r="HK62" s="294"/>
      <c r="HL62" s="294"/>
      <c r="HM62" s="294"/>
      <c r="HN62" s="275"/>
      <c r="HO62" s="273"/>
      <c r="HP62" s="272"/>
      <c r="HQ62" s="272"/>
      <c r="HR62" s="272"/>
      <c r="HS62" s="272"/>
      <c r="HT62" s="272"/>
      <c r="HV62" s="276"/>
      <c r="HW62" s="274"/>
      <c r="HX62" s="272"/>
      <c r="HY62" s="273"/>
      <c r="HZ62" s="274"/>
      <c r="IA62" s="294"/>
      <c r="IB62" s="294"/>
      <c r="IC62" s="294"/>
      <c r="ID62" s="294"/>
      <c r="IE62" s="275"/>
      <c r="IF62" s="273"/>
      <c r="IG62" s="272"/>
      <c r="IH62" s="272"/>
      <c r="II62" s="272"/>
      <c r="IJ62" s="272"/>
      <c r="IK62" s="272"/>
      <c r="IM62" s="276"/>
      <c r="IN62" s="274"/>
      <c r="IO62" s="272"/>
      <c r="IP62" s="273"/>
      <c r="IQ62" s="274"/>
      <c r="IR62" s="294"/>
      <c r="IS62" s="294"/>
      <c r="IT62" s="294"/>
      <c r="IU62" s="294"/>
      <c r="IV62" s="275"/>
      <c r="IW62" s="273"/>
      <c r="IX62" s="272"/>
      <c r="IY62" s="272"/>
      <c r="IZ62" s="272"/>
      <c r="JA62" s="272"/>
      <c r="JB62" s="272"/>
      <c r="JD62" s="276"/>
      <c r="JE62" s="274"/>
      <c r="JF62" s="272"/>
      <c r="JG62" s="273"/>
      <c r="JH62" s="274"/>
      <c r="JI62" s="294"/>
      <c r="JJ62" s="294"/>
      <c r="JK62" s="294"/>
      <c r="JL62" s="294"/>
      <c r="JM62" s="275"/>
      <c r="JN62" s="273"/>
      <c r="JO62" s="272"/>
      <c r="JP62" s="272"/>
      <c r="JQ62" s="272"/>
      <c r="JR62" s="272"/>
      <c r="JS62" s="272"/>
      <c r="JU62" s="276"/>
      <c r="JV62" s="274"/>
      <c r="JW62" s="272"/>
      <c r="JX62" s="273"/>
      <c r="JY62" s="274"/>
      <c r="JZ62" s="294"/>
      <c r="KA62" s="294"/>
      <c r="KB62" s="294"/>
      <c r="KC62" s="294"/>
      <c r="KD62" s="275"/>
      <c r="KE62" s="273"/>
      <c r="KF62" s="272"/>
      <c r="KG62" s="272"/>
      <c r="KH62" s="272"/>
      <c r="KI62" s="272"/>
      <c r="KJ62" s="272"/>
      <c r="KL62" s="276"/>
      <c r="KM62" s="274"/>
      <c r="KN62" s="272"/>
      <c r="KO62" s="273"/>
      <c r="KP62" s="274"/>
      <c r="KQ62" s="294"/>
      <c r="KR62" s="294"/>
      <c r="KS62" s="294"/>
      <c r="KT62" s="294"/>
      <c r="KU62" s="275"/>
      <c r="KV62" s="273"/>
      <c r="KW62" s="272"/>
      <c r="KX62" s="272"/>
      <c r="KY62" s="272"/>
      <c r="KZ62" s="272"/>
      <c r="LA62" s="272"/>
      <c r="LC62" s="276"/>
      <c r="LD62" s="274"/>
      <c r="LE62" s="272"/>
      <c r="LF62" s="273"/>
      <c r="LG62" s="274"/>
      <c r="LH62" s="294"/>
      <c r="LI62" s="294"/>
      <c r="LJ62" s="294"/>
      <c r="LK62" s="294"/>
      <c r="LL62" s="275"/>
      <c r="LM62" s="273"/>
      <c r="LN62" s="272"/>
      <c r="LO62" s="272"/>
      <c r="LP62" s="272"/>
      <c r="LQ62" s="272"/>
      <c r="LR62" s="272"/>
      <c r="LT62" s="276"/>
      <c r="LU62" s="274"/>
      <c r="LV62" s="272"/>
      <c r="LW62" s="273"/>
      <c r="LX62" s="274"/>
      <c r="LY62" s="294"/>
      <c r="LZ62" s="294"/>
      <c r="MA62" s="294"/>
      <c r="MB62" s="294"/>
      <c r="MC62" s="275"/>
      <c r="MD62" s="273"/>
      <c r="ME62" s="272"/>
      <c r="MF62" s="272"/>
      <c r="MG62" s="272"/>
      <c r="MH62" s="272"/>
      <c r="MI62" s="272"/>
    </row>
    <row r="63" spans="1:347" ht="14.1" customHeight="1" outlineLevel="1" x14ac:dyDescent="0.15">
      <c r="A63" s="14"/>
      <c r="B63" s="42" t="s">
        <v>28</v>
      </c>
      <c r="C63" s="14"/>
      <c r="D63" s="62" t="s">
        <v>112</v>
      </c>
      <c r="E63" s="14"/>
      <c r="F63" s="14"/>
      <c r="G63" s="32"/>
      <c r="H63" s="32"/>
      <c r="I63" s="42" t="s">
        <v>28</v>
      </c>
      <c r="J63" s="14"/>
      <c r="K63" s="67" t="str">
        <f>D63</f>
        <v>Mixture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91" t="s">
        <v>28</v>
      </c>
      <c r="AA63" s="272"/>
      <c r="AB63" s="302" t="str">
        <f>K63</f>
        <v>Mixture</v>
      </c>
      <c r="AC63" s="261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14"/>
      <c r="AQ63" s="291" t="s">
        <v>28</v>
      </c>
      <c r="AR63" s="272"/>
      <c r="AS63" s="302" t="str">
        <f>AB63</f>
        <v>Mixture</v>
      </c>
      <c r="AT63" s="261"/>
      <c r="AU63" s="272"/>
      <c r="AV63" s="272"/>
      <c r="AW63" s="272"/>
      <c r="AX63" s="272"/>
      <c r="AY63" s="272"/>
      <c r="AZ63" s="272"/>
      <c r="BA63" s="272"/>
      <c r="BB63" s="272"/>
      <c r="BC63" s="272"/>
      <c r="BD63" s="272"/>
      <c r="BE63" s="272"/>
      <c r="BF63" s="272"/>
      <c r="BH63" s="291" t="s">
        <v>28</v>
      </c>
      <c r="BI63" s="272"/>
      <c r="BJ63" s="302" t="str">
        <f>AS63</f>
        <v>Mixture</v>
      </c>
      <c r="BK63" s="261"/>
      <c r="BL63" s="272"/>
      <c r="BM63" s="272"/>
      <c r="BN63" s="272"/>
      <c r="BO63" s="272"/>
      <c r="BP63" s="272"/>
      <c r="BQ63" s="272"/>
      <c r="BR63" s="272"/>
      <c r="BS63" s="272"/>
      <c r="BT63" s="272"/>
      <c r="BU63" s="272"/>
      <c r="BV63" s="272"/>
      <c r="BW63" s="272"/>
      <c r="BY63" s="291" t="s">
        <v>28</v>
      </c>
      <c r="BZ63" s="272"/>
      <c r="CA63" s="302" t="str">
        <f>BJ63</f>
        <v>Mixture</v>
      </c>
      <c r="CB63" s="261"/>
      <c r="CC63" s="272"/>
      <c r="CD63" s="272"/>
      <c r="CE63" s="272"/>
      <c r="CF63" s="272"/>
      <c r="CG63" s="272"/>
      <c r="CH63" s="272"/>
      <c r="CI63" s="272"/>
      <c r="CJ63" s="272"/>
      <c r="CK63" s="272"/>
      <c r="CL63" s="272"/>
      <c r="CM63" s="272"/>
      <c r="CN63" s="272"/>
      <c r="CP63" s="291" t="s">
        <v>28</v>
      </c>
      <c r="CQ63" s="272"/>
      <c r="CR63" s="302" t="str">
        <f>CA63</f>
        <v>Mixture</v>
      </c>
      <c r="CS63" s="261"/>
      <c r="CT63" s="272"/>
      <c r="CU63" s="272"/>
      <c r="CV63" s="272"/>
      <c r="CW63" s="272"/>
      <c r="CX63" s="272"/>
      <c r="CY63" s="272"/>
      <c r="CZ63" s="272"/>
      <c r="DA63" s="272"/>
      <c r="DB63" s="272"/>
      <c r="DC63" s="272"/>
      <c r="DD63" s="272"/>
      <c r="DE63" s="272"/>
      <c r="DG63" s="291" t="s">
        <v>28</v>
      </c>
      <c r="DH63" s="272"/>
      <c r="DI63" s="302" t="str">
        <f>CR63</f>
        <v>Mixture</v>
      </c>
      <c r="DJ63" s="261"/>
      <c r="DK63" s="272"/>
      <c r="DL63" s="272"/>
      <c r="DM63" s="272"/>
      <c r="DN63" s="272"/>
      <c r="DO63" s="272"/>
      <c r="DP63" s="272"/>
      <c r="DQ63" s="272"/>
      <c r="DR63" s="272"/>
      <c r="DS63" s="272"/>
      <c r="DT63" s="272"/>
      <c r="DU63" s="272"/>
      <c r="DV63" s="272"/>
      <c r="DX63" s="291" t="s">
        <v>28</v>
      </c>
      <c r="DY63" s="272"/>
      <c r="DZ63" s="302" t="str">
        <f>DI63</f>
        <v>Mixture</v>
      </c>
      <c r="EA63" s="261"/>
      <c r="EB63" s="272"/>
      <c r="EC63" s="272"/>
      <c r="ED63" s="272"/>
      <c r="EE63" s="272"/>
      <c r="EF63" s="272"/>
      <c r="EG63" s="272"/>
      <c r="EH63" s="272"/>
      <c r="EI63" s="272"/>
      <c r="EJ63" s="272"/>
      <c r="EK63" s="272"/>
      <c r="EL63" s="272"/>
      <c r="EM63" s="272"/>
      <c r="EO63" s="291" t="s">
        <v>28</v>
      </c>
      <c r="EP63" s="272"/>
      <c r="EQ63" s="302" t="str">
        <f>DZ63</f>
        <v>Mixture</v>
      </c>
      <c r="ER63" s="261"/>
      <c r="ES63" s="272"/>
      <c r="ET63" s="272"/>
      <c r="EU63" s="272"/>
      <c r="EV63" s="272"/>
      <c r="EW63" s="272"/>
      <c r="EX63" s="272"/>
      <c r="EY63" s="272"/>
      <c r="EZ63" s="272"/>
      <c r="FA63" s="272"/>
      <c r="FB63" s="272"/>
      <c r="FC63" s="272"/>
      <c r="FD63" s="272"/>
      <c r="FF63" s="291" t="s">
        <v>28</v>
      </c>
      <c r="FG63" s="272"/>
      <c r="FH63" s="302" t="str">
        <f>EQ63</f>
        <v>Mixture</v>
      </c>
      <c r="FI63" s="261"/>
      <c r="FJ63" s="272"/>
      <c r="FK63" s="272"/>
      <c r="FL63" s="272"/>
      <c r="FM63" s="272"/>
      <c r="FN63" s="272"/>
      <c r="FO63" s="272"/>
      <c r="FP63" s="272"/>
      <c r="FQ63" s="272"/>
      <c r="FR63" s="272"/>
      <c r="FS63" s="272"/>
      <c r="FT63" s="272"/>
      <c r="FU63" s="272"/>
      <c r="FW63" s="291" t="s">
        <v>28</v>
      </c>
      <c r="FX63" s="272"/>
      <c r="FY63" s="302" t="str">
        <f>FH63</f>
        <v>Mixture</v>
      </c>
      <c r="FZ63" s="261"/>
      <c r="GA63" s="272"/>
      <c r="GB63" s="272"/>
      <c r="GC63" s="272"/>
      <c r="GD63" s="272"/>
      <c r="GE63" s="272"/>
      <c r="GF63" s="272"/>
      <c r="GG63" s="272"/>
      <c r="GH63" s="272"/>
      <c r="GI63" s="272"/>
      <c r="GJ63" s="272"/>
      <c r="GK63" s="272"/>
      <c r="GL63" s="272"/>
      <c r="GN63" s="291" t="s">
        <v>28</v>
      </c>
      <c r="GO63" s="272"/>
      <c r="GP63" s="302" t="str">
        <f>FY63</f>
        <v>Mixture</v>
      </c>
      <c r="GQ63" s="261"/>
      <c r="GR63" s="272"/>
      <c r="GS63" s="272"/>
      <c r="GT63" s="272"/>
      <c r="GU63" s="272"/>
      <c r="GV63" s="272"/>
      <c r="GW63" s="272"/>
      <c r="GX63" s="272"/>
      <c r="GY63" s="272"/>
      <c r="GZ63" s="272"/>
      <c r="HA63" s="272"/>
      <c r="HB63" s="272"/>
      <c r="HC63" s="272"/>
      <c r="HE63" s="291" t="s">
        <v>28</v>
      </c>
      <c r="HF63" s="272"/>
      <c r="HG63" s="302" t="str">
        <f>GP63</f>
        <v>Mixture</v>
      </c>
      <c r="HH63" s="261"/>
      <c r="HI63" s="272"/>
      <c r="HJ63" s="272"/>
      <c r="HK63" s="272"/>
      <c r="HL63" s="272"/>
      <c r="HM63" s="272"/>
      <c r="HN63" s="272"/>
      <c r="HO63" s="272"/>
      <c r="HP63" s="272"/>
      <c r="HQ63" s="272"/>
      <c r="HR63" s="272"/>
      <c r="HS63" s="272"/>
      <c r="HT63" s="272"/>
      <c r="HV63" s="291" t="s">
        <v>28</v>
      </c>
      <c r="HW63" s="272"/>
      <c r="HX63" s="302" t="str">
        <f>HG63</f>
        <v>Mixture</v>
      </c>
      <c r="HY63" s="261"/>
      <c r="HZ63" s="272"/>
      <c r="IA63" s="272"/>
      <c r="IB63" s="272"/>
      <c r="IC63" s="272"/>
      <c r="ID63" s="272"/>
      <c r="IE63" s="272"/>
      <c r="IF63" s="272"/>
      <c r="IG63" s="272"/>
      <c r="IH63" s="272"/>
      <c r="II63" s="272"/>
      <c r="IJ63" s="272"/>
      <c r="IK63" s="272"/>
      <c r="IM63" s="291" t="s">
        <v>28</v>
      </c>
      <c r="IN63" s="272"/>
      <c r="IO63" s="302" t="str">
        <f>HX63</f>
        <v>Mixture</v>
      </c>
      <c r="IP63" s="261"/>
      <c r="IQ63" s="272"/>
      <c r="IR63" s="272"/>
      <c r="IS63" s="272"/>
      <c r="IT63" s="272"/>
      <c r="IU63" s="272"/>
      <c r="IV63" s="272"/>
      <c r="IW63" s="272"/>
      <c r="IX63" s="272"/>
      <c r="IY63" s="272"/>
      <c r="IZ63" s="272"/>
      <c r="JA63" s="272"/>
      <c r="JB63" s="272"/>
      <c r="JD63" s="291" t="s">
        <v>28</v>
      </c>
      <c r="JE63" s="272"/>
      <c r="JF63" s="302" t="str">
        <f>IO63</f>
        <v>Mixture</v>
      </c>
      <c r="JG63" s="261"/>
      <c r="JH63" s="272"/>
      <c r="JI63" s="272"/>
      <c r="JJ63" s="272"/>
      <c r="JK63" s="272"/>
      <c r="JL63" s="272"/>
      <c r="JM63" s="272"/>
      <c r="JN63" s="272"/>
      <c r="JO63" s="272"/>
      <c r="JP63" s="272"/>
      <c r="JQ63" s="272"/>
      <c r="JR63" s="272"/>
      <c r="JS63" s="272"/>
      <c r="JU63" s="291" t="s">
        <v>28</v>
      </c>
      <c r="JV63" s="272"/>
      <c r="JW63" s="302" t="str">
        <f>JF63</f>
        <v>Mixture</v>
      </c>
      <c r="JX63" s="261"/>
      <c r="JY63" s="272"/>
      <c r="JZ63" s="272"/>
      <c r="KA63" s="272"/>
      <c r="KB63" s="272"/>
      <c r="KC63" s="272"/>
      <c r="KD63" s="272"/>
      <c r="KE63" s="272"/>
      <c r="KF63" s="272"/>
      <c r="KG63" s="272"/>
      <c r="KH63" s="272"/>
      <c r="KI63" s="272"/>
      <c r="KJ63" s="272"/>
      <c r="KL63" s="291" t="s">
        <v>28</v>
      </c>
      <c r="KM63" s="272"/>
      <c r="KN63" s="302" t="str">
        <f>JW63</f>
        <v>Mixture</v>
      </c>
      <c r="KO63" s="261"/>
      <c r="KP63" s="272"/>
      <c r="KQ63" s="272"/>
      <c r="KR63" s="272"/>
      <c r="KS63" s="272"/>
      <c r="KT63" s="272"/>
      <c r="KU63" s="272"/>
      <c r="KV63" s="272"/>
      <c r="KW63" s="272"/>
      <c r="KX63" s="272"/>
      <c r="KY63" s="272"/>
      <c r="KZ63" s="272"/>
      <c r="LA63" s="272"/>
      <c r="LC63" s="291" t="s">
        <v>28</v>
      </c>
      <c r="LD63" s="272"/>
      <c r="LE63" s="302" t="str">
        <f>KN63</f>
        <v>Mixture</v>
      </c>
      <c r="LF63" s="261"/>
      <c r="LG63" s="272"/>
      <c r="LH63" s="272"/>
      <c r="LI63" s="272"/>
      <c r="LJ63" s="272"/>
      <c r="LK63" s="272"/>
      <c r="LL63" s="272"/>
      <c r="LM63" s="272"/>
      <c r="LN63" s="272"/>
      <c r="LO63" s="272"/>
      <c r="LP63" s="272"/>
      <c r="LQ63" s="272"/>
      <c r="LR63" s="272"/>
      <c r="LT63" s="291" t="s">
        <v>28</v>
      </c>
      <c r="LU63" s="272"/>
      <c r="LV63" s="302" t="str">
        <f>LE63</f>
        <v>Mixture</v>
      </c>
      <c r="LW63" s="261"/>
      <c r="LX63" s="272"/>
      <c r="LY63" s="272"/>
      <c r="LZ63" s="272"/>
      <c r="MA63" s="272"/>
      <c r="MB63" s="272"/>
      <c r="MC63" s="272"/>
      <c r="MD63" s="272"/>
      <c r="ME63" s="272"/>
      <c r="MF63" s="272"/>
      <c r="MG63" s="272"/>
      <c r="MH63" s="272"/>
      <c r="MI63" s="272"/>
    </row>
    <row r="64" spans="1:347" s="46" customFormat="1" ht="14.1" customHeight="1" outlineLevel="1" thickBot="1" x14ac:dyDescent="0.2">
      <c r="A64" s="14"/>
      <c r="B64" s="41" t="s">
        <v>15</v>
      </c>
      <c r="C64" s="14"/>
      <c r="D64" s="14"/>
      <c r="E64" s="14"/>
      <c r="F64" s="14"/>
      <c r="G64" s="14"/>
      <c r="H64" s="14"/>
      <c r="I64" s="290" t="s">
        <v>82</v>
      </c>
      <c r="J64" s="299"/>
      <c r="K64" s="299"/>
      <c r="L64" s="280"/>
      <c r="M64" s="299"/>
      <c r="N64" s="299"/>
      <c r="O64" s="299"/>
      <c r="P64" s="299"/>
      <c r="Q64" s="304"/>
      <c r="R64" s="304"/>
      <c r="S64" s="299"/>
      <c r="T64" s="299"/>
      <c r="U64" s="299"/>
      <c r="V64" s="299"/>
      <c r="W64" s="299"/>
      <c r="X64" s="299"/>
      <c r="Y64" s="299"/>
      <c r="Z64" s="290" t="s">
        <v>84</v>
      </c>
      <c r="AA64" s="299"/>
      <c r="AB64" s="299"/>
      <c r="AC64" s="280"/>
      <c r="AD64" s="299"/>
      <c r="AE64" s="299"/>
      <c r="AF64" s="299"/>
      <c r="AG64" s="299"/>
      <c r="AH64" s="304"/>
      <c r="AI64" s="304"/>
      <c r="AJ64" s="299"/>
      <c r="AK64" s="299"/>
      <c r="AL64" s="299"/>
      <c r="AM64" s="299"/>
      <c r="AN64" s="299"/>
      <c r="AO64" s="299"/>
      <c r="AP64" s="303"/>
      <c r="AQ64" s="290" t="s">
        <v>85</v>
      </c>
      <c r="AR64" s="299"/>
      <c r="AS64" s="299"/>
      <c r="AT64" s="280"/>
      <c r="AU64" s="299"/>
      <c r="AV64" s="299"/>
      <c r="AW64" s="299"/>
      <c r="AX64" s="299"/>
      <c r="AY64" s="304"/>
      <c r="AZ64" s="304"/>
      <c r="BA64" s="299"/>
      <c r="BB64" s="299"/>
      <c r="BC64" s="299"/>
      <c r="BD64" s="299"/>
      <c r="BE64" s="299"/>
      <c r="BF64" s="299"/>
      <c r="BG64" s="303"/>
      <c r="BH64" s="290" t="s">
        <v>100</v>
      </c>
      <c r="BI64" s="299"/>
      <c r="BJ64" s="299"/>
      <c r="BK64" s="280"/>
      <c r="BL64" s="299"/>
      <c r="BM64" s="299"/>
      <c r="BN64" s="299"/>
      <c r="BO64" s="299"/>
      <c r="BP64" s="304"/>
      <c r="BQ64" s="304"/>
      <c r="BR64" s="299"/>
      <c r="BS64" s="299"/>
      <c r="BT64" s="299"/>
      <c r="BU64" s="299"/>
      <c r="BV64" s="299"/>
      <c r="BW64" s="299"/>
      <c r="BX64" s="303"/>
      <c r="BY64" s="290" t="s">
        <v>86</v>
      </c>
      <c r="BZ64" s="299"/>
      <c r="CA64" s="299"/>
      <c r="CB64" s="280"/>
      <c r="CC64" s="299"/>
      <c r="CD64" s="299"/>
      <c r="CE64" s="299"/>
      <c r="CF64" s="299"/>
      <c r="CG64" s="304"/>
      <c r="CH64" s="304"/>
      <c r="CI64" s="299"/>
      <c r="CJ64" s="299"/>
      <c r="CK64" s="299"/>
      <c r="CL64" s="299"/>
      <c r="CM64" s="299"/>
      <c r="CN64" s="299"/>
      <c r="CO64" s="303"/>
      <c r="CP64" s="290" t="s">
        <v>87</v>
      </c>
      <c r="CQ64" s="299"/>
      <c r="CR64" s="299"/>
      <c r="CS64" s="280"/>
      <c r="CT64" s="299"/>
      <c r="CU64" s="299"/>
      <c r="CV64" s="299"/>
      <c r="CW64" s="299"/>
      <c r="CX64" s="304"/>
      <c r="CY64" s="304"/>
      <c r="CZ64" s="299"/>
      <c r="DA64" s="299"/>
      <c r="DB64" s="299"/>
      <c r="DC64" s="299"/>
      <c r="DD64" s="299"/>
      <c r="DE64" s="299"/>
      <c r="DF64" s="303"/>
      <c r="DG64" s="290" t="s">
        <v>88</v>
      </c>
      <c r="DH64" s="299"/>
      <c r="DI64" s="299"/>
      <c r="DJ64" s="280"/>
      <c r="DK64" s="299"/>
      <c r="DL64" s="299"/>
      <c r="DM64" s="299"/>
      <c r="DN64" s="299"/>
      <c r="DO64" s="304"/>
      <c r="DP64" s="304"/>
      <c r="DQ64" s="299"/>
      <c r="DR64" s="299"/>
      <c r="DS64" s="299"/>
      <c r="DT64" s="299"/>
      <c r="DU64" s="299"/>
      <c r="DV64" s="299"/>
      <c r="DW64" s="303"/>
      <c r="DX64" s="290" t="s">
        <v>101</v>
      </c>
      <c r="DY64" s="299"/>
      <c r="DZ64" s="299"/>
      <c r="EA64" s="280"/>
      <c r="EB64" s="299"/>
      <c r="EC64" s="299"/>
      <c r="ED64" s="299"/>
      <c r="EE64" s="299"/>
      <c r="EF64" s="304"/>
      <c r="EG64" s="304"/>
      <c r="EH64" s="299"/>
      <c r="EI64" s="299"/>
      <c r="EJ64" s="299"/>
      <c r="EK64" s="299"/>
      <c r="EL64" s="299"/>
      <c r="EM64" s="299"/>
      <c r="EN64" s="303"/>
      <c r="EO64" s="290" t="s">
        <v>102</v>
      </c>
      <c r="EP64" s="299"/>
      <c r="EQ64" s="299"/>
      <c r="ER64" s="280"/>
      <c r="ES64" s="299"/>
      <c r="ET64" s="299"/>
      <c r="EU64" s="299"/>
      <c r="EV64" s="299"/>
      <c r="EW64" s="304"/>
      <c r="EX64" s="304"/>
      <c r="EY64" s="299"/>
      <c r="EZ64" s="299"/>
      <c r="FA64" s="299"/>
      <c r="FB64" s="299"/>
      <c r="FC64" s="299"/>
      <c r="FD64" s="299"/>
      <c r="FE64" s="303"/>
      <c r="FF64" s="290" t="s">
        <v>89</v>
      </c>
      <c r="FG64" s="299"/>
      <c r="FH64" s="299"/>
      <c r="FI64" s="280"/>
      <c r="FJ64" s="299"/>
      <c r="FK64" s="299"/>
      <c r="FL64" s="299"/>
      <c r="FM64" s="299"/>
      <c r="FN64" s="304"/>
      <c r="FO64" s="304"/>
      <c r="FP64" s="299"/>
      <c r="FQ64" s="299"/>
      <c r="FR64" s="299"/>
      <c r="FS64" s="299"/>
      <c r="FT64" s="299"/>
      <c r="FU64" s="299"/>
      <c r="FV64" s="303"/>
      <c r="FW64" s="290" t="s">
        <v>103</v>
      </c>
      <c r="FX64" s="299"/>
      <c r="FY64" s="299"/>
      <c r="FZ64" s="280"/>
      <c r="GA64" s="299"/>
      <c r="GB64" s="299"/>
      <c r="GC64" s="299"/>
      <c r="GD64" s="299"/>
      <c r="GE64" s="304"/>
      <c r="GF64" s="304"/>
      <c r="GG64" s="299"/>
      <c r="GH64" s="299"/>
      <c r="GI64" s="299"/>
      <c r="GJ64" s="299"/>
      <c r="GK64" s="299"/>
      <c r="GL64" s="299"/>
      <c r="GM64" s="303"/>
      <c r="GN64" s="290" t="s">
        <v>104</v>
      </c>
      <c r="GO64" s="299"/>
      <c r="GP64" s="299"/>
      <c r="GQ64" s="280"/>
      <c r="GR64" s="299"/>
      <c r="GS64" s="299"/>
      <c r="GT64" s="299"/>
      <c r="GU64" s="299"/>
      <c r="GV64" s="304"/>
      <c r="GW64" s="304"/>
      <c r="GX64" s="299"/>
      <c r="GY64" s="299"/>
      <c r="GZ64" s="299"/>
      <c r="HA64" s="299"/>
      <c r="HB64" s="299"/>
      <c r="HC64" s="299"/>
      <c r="HD64" s="303"/>
      <c r="HE64" s="290" t="s">
        <v>94</v>
      </c>
      <c r="HF64" s="299"/>
      <c r="HG64" s="299"/>
      <c r="HH64" s="280"/>
      <c r="HI64" s="299"/>
      <c r="HJ64" s="299"/>
      <c r="HK64" s="299"/>
      <c r="HL64" s="299"/>
      <c r="HM64" s="304"/>
      <c r="HN64" s="304"/>
      <c r="HO64" s="299"/>
      <c r="HP64" s="299"/>
      <c r="HQ64" s="299"/>
      <c r="HR64" s="299"/>
      <c r="HS64" s="299"/>
      <c r="HT64" s="299"/>
      <c r="HU64" s="303"/>
      <c r="HV64" s="290" t="s">
        <v>105</v>
      </c>
      <c r="HW64" s="299"/>
      <c r="HX64" s="299"/>
      <c r="HY64" s="280"/>
      <c r="HZ64" s="299"/>
      <c r="IA64" s="299"/>
      <c r="IB64" s="299"/>
      <c r="IC64" s="299"/>
      <c r="ID64" s="304"/>
      <c r="IE64" s="304"/>
      <c r="IF64" s="299"/>
      <c r="IG64" s="299"/>
      <c r="IH64" s="299"/>
      <c r="II64" s="299"/>
      <c r="IJ64" s="299"/>
      <c r="IK64" s="299"/>
      <c r="IL64" s="303"/>
      <c r="IM64" s="290" t="s">
        <v>93</v>
      </c>
      <c r="IN64" s="299"/>
      <c r="IO64" s="299"/>
      <c r="IP64" s="280"/>
      <c r="IQ64" s="299"/>
      <c r="IR64" s="299"/>
      <c r="IS64" s="299"/>
      <c r="IT64" s="299"/>
      <c r="IU64" s="304"/>
      <c r="IV64" s="304"/>
      <c r="IW64" s="299"/>
      <c r="IX64" s="299"/>
      <c r="IY64" s="299"/>
      <c r="IZ64" s="299"/>
      <c r="JA64" s="299"/>
      <c r="JB64" s="299"/>
      <c r="JC64" s="303"/>
      <c r="JD64" s="290" t="s">
        <v>92</v>
      </c>
      <c r="JE64" s="299"/>
      <c r="JF64" s="299"/>
      <c r="JG64" s="280"/>
      <c r="JH64" s="299"/>
      <c r="JI64" s="299"/>
      <c r="JJ64" s="299"/>
      <c r="JK64" s="299"/>
      <c r="JL64" s="304"/>
      <c r="JM64" s="304"/>
      <c r="JN64" s="299"/>
      <c r="JO64" s="299"/>
      <c r="JP64" s="299"/>
      <c r="JQ64" s="299"/>
      <c r="JR64" s="299"/>
      <c r="JS64" s="299"/>
      <c r="JT64" s="303"/>
      <c r="JU64" s="290" t="s">
        <v>91</v>
      </c>
      <c r="JV64" s="299"/>
      <c r="JW64" s="299"/>
      <c r="JX64" s="280"/>
      <c r="JY64" s="299"/>
      <c r="JZ64" s="299"/>
      <c r="KA64" s="299"/>
      <c r="KB64" s="299"/>
      <c r="KC64" s="304"/>
      <c r="KD64" s="304"/>
      <c r="KE64" s="299"/>
      <c r="KF64" s="299"/>
      <c r="KG64" s="299"/>
      <c r="KH64" s="299"/>
      <c r="KI64" s="299"/>
      <c r="KJ64" s="299"/>
      <c r="KK64" s="303"/>
      <c r="KL64" s="290" t="s">
        <v>106</v>
      </c>
      <c r="KM64" s="299"/>
      <c r="KN64" s="299"/>
      <c r="KO64" s="280"/>
      <c r="KP64" s="299"/>
      <c r="KQ64" s="299"/>
      <c r="KR64" s="299"/>
      <c r="KS64" s="299"/>
      <c r="KT64" s="304"/>
      <c r="KU64" s="304"/>
      <c r="KV64" s="299"/>
      <c r="KW64" s="299"/>
      <c r="KX64" s="299"/>
      <c r="KY64" s="299"/>
      <c r="KZ64" s="299"/>
      <c r="LA64" s="299"/>
      <c r="LB64" s="303"/>
      <c r="LC64" s="290" t="s">
        <v>90</v>
      </c>
      <c r="LD64" s="299"/>
      <c r="LE64" s="299"/>
      <c r="LF64" s="280"/>
      <c r="LG64" s="299"/>
      <c r="LH64" s="299"/>
      <c r="LI64" s="299"/>
      <c r="LJ64" s="299"/>
      <c r="LK64" s="304"/>
      <c r="LL64" s="304"/>
      <c r="LM64" s="299"/>
      <c r="LN64" s="299"/>
      <c r="LO64" s="299"/>
      <c r="LP64" s="299"/>
      <c r="LQ64" s="299"/>
      <c r="LR64" s="299"/>
      <c r="LS64" s="303"/>
      <c r="LT64" s="290" t="s">
        <v>107</v>
      </c>
      <c r="LU64" s="299"/>
      <c r="LV64" s="299"/>
      <c r="LW64" s="280"/>
      <c r="LX64" s="299"/>
      <c r="LY64" s="299"/>
      <c r="LZ64" s="299"/>
      <c r="MA64" s="299"/>
      <c r="MB64" s="304"/>
      <c r="MC64" s="304"/>
      <c r="MD64" s="299"/>
      <c r="ME64" s="299"/>
      <c r="MF64" s="299"/>
      <c r="MG64" s="299"/>
      <c r="MH64" s="299"/>
      <c r="MI64" s="299"/>
    </row>
    <row r="65" spans="1:347" s="46" customFormat="1" ht="24" customHeight="1" outlineLevel="1" x14ac:dyDescent="0.15">
      <c r="A65" s="258" t="s">
        <v>122</v>
      </c>
      <c r="B65" s="255" t="s">
        <v>31</v>
      </c>
      <c r="C65" s="256" t="s">
        <v>9</v>
      </c>
      <c r="D65" s="257" t="s">
        <v>8</v>
      </c>
      <c r="E65" s="114" t="s">
        <v>34</v>
      </c>
      <c r="F65" s="115" t="s">
        <v>35</v>
      </c>
      <c r="G65" s="115" t="s">
        <v>36</v>
      </c>
      <c r="H65" s="38"/>
      <c r="I65" s="116" t="s">
        <v>117</v>
      </c>
      <c r="J65" s="116" t="s">
        <v>7</v>
      </c>
      <c r="K65" s="117" t="s">
        <v>13</v>
      </c>
      <c r="L65" s="117" t="s">
        <v>12</v>
      </c>
      <c r="M65" s="117" t="s">
        <v>14</v>
      </c>
      <c r="N65" s="117" t="s">
        <v>10</v>
      </c>
      <c r="O65" s="117" t="s">
        <v>11</v>
      </c>
      <c r="P65" s="117" t="s">
        <v>32</v>
      </c>
      <c r="Q65" s="117" t="s">
        <v>142</v>
      </c>
      <c r="R65" s="117" t="s">
        <v>141</v>
      </c>
      <c r="S65" s="118" t="s">
        <v>37</v>
      </c>
      <c r="T65" s="118" t="s">
        <v>38</v>
      </c>
      <c r="U65" s="118" t="s">
        <v>39</v>
      </c>
      <c r="V65" s="119" t="s">
        <v>97</v>
      </c>
      <c r="W65" s="120" t="s">
        <v>23</v>
      </c>
      <c r="X65" s="120" t="s">
        <v>30</v>
      </c>
      <c r="Y65" s="44"/>
      <c r="Z65" s="331" t="s">
        <v>117</v>
      </c>
      <c r="AA65" s="331" t="s">
        <v>7</v>
      </c>
      <c r="AB65" s="332" t="s">
        <v>13</v>
      </c>
      <c r="AC65" s="332" t="s">
        <v>12</v>
      </c>
      <c r="AD65" s="332" t="s">
        <v>14</v>
      </c>
      <c r="AE65" s="332" t="s">
        <v>10</v>
      </c>
      <c r="AF65" s="332" t="s">
        <v>11</v>
      </c>
      <c r="AG65" s="332" t="s">
        <v>32</v>
      </c>
      <c r="AH65" s="332" t="s">
        <v>142</v>
      </c>
      <c r="AI65" s="332" t="s">
        <v>141</v>
      </c>
      <c r="AJ65" s="333" t="s">
        <v>37</v>
      </c>
      <c r="AK65" s="333" t="s">
        <v>38</v>
      </c>
      <c r="AL65" s="333" t="s">
        <v>39</v>
      </c>
      <c r="AM65" s="334" t="s">
        <v>97</v>
      </c>
      <c r="AN65" s="335" t="s">
        <v>23</v>
      </c>
      <c r="AO65" s="335" t="s">
        <v>30</v>
      </c>
      <c r="AP65" s="44"/>
      <c r="AQ65" s="331" t="s">
        <v>117</v>
      </c>
      <c r="AR65" s="331" t="s">
        <v>7</v>
      </c>
      <c r="AS65" s="332" t="s">
        <v>13</v>
      </c>
      <c r="AT65" s="332" t="s">
        <v>12</v>
      </c>
      <c r="AU65" s="332" t="s">
        <v>14</v>
      </c>
      <c r="AV65" s="332" t="s">
        <v>10</v>
      </c>
      <c r="AW65" s="332" t="s">
        <v>11</v>
      </c>
      <c r="AX65" s="332" t="s">
        <v>32</v>
      </c>
      <c r="AY65" s="332" t="s">
        <v>142</v>
      </c>
      <c r="AZ65" s="332" t="s">
        <v>141</v>
      </c>
      <c r="BA65" s="333" t="s">
        <v>37</v>
      </c>
      <c r="BB65" s="333" t="s">
        <v>38</v>
      </c>
      <c r="BC65" s="333" t="s">
        <v>39</v>
      </c>
      <c r="BD65" s="334" t="s">
        <v>97</v>
      </c>
      <c r="BE65" s="335" t="s">
        <v>23</v>
      </c>
      <c r="BF65" s="335" t="s">
        <v>30</v>
      </c>
      <c r="BH65" s="331" t="s">
        <v>117</v>
      </c>
      <c r="BI65" s="331" t="s">
        <v>7</v>
      </c>
      <c r="BJ65" s="332" t="s">
        <v>13</v>
      </c>
      <c r="BK65" s="332" t="s">
        <v>12</v>
      </c>
      <c r="BL65" s="332" t="s">
        <v>14</v>
      </c>
      <c r="BM65" s="332" t="s">
        <v>10</v>
      </c>
      <c r="BN65" s="332" t="s">
        <v>11</v>
      </c>
      <c r="BO65" s="332" t="s">
        <v>32</v>
      </c>
      <c r="BP65" s="332" t="s">
        <v>142</v>
      </c>
      <c r="BQ65" s="332" t="s">
        <v>141</v>
      </c>
      <c r="BR65" s="333" t="s">
        <v>37</v>
      </c>
      <c r="BS65" s="333" t="s">
        <v>38</v>
      </c>
      <c r="BT65" s="333" t="s">
        <v>39</v>
      </c>
      <c r="BU65" s="334" t="s">
        <v>97</v>
      </c>
      <c r="BV65" s="335" t="s">
        <v>23</v>
      </c>
      <c r="BW65" s="335" t="s">
        <v>30</v>
      </c>
      <c r="BY65" s="331" t="s">
        <v>117</v>
      </c>
      <c r="BZ65" s="331" t="s">
        <v>7</v>
      </c>
      <c r="CA65" s="332" t="s">
        <v>13</v>
      </c>
      <c r="CB65" s="332" t="s">
        <v>12</v>
      </c>
      <c r="CC65" s="332" t="s">
        <v>14</v>
      </c>
      <c r="CD65" s="332" t="s">
        <v>10</v>
      </c>
      <c r="CE65" s="332" t="s">
        <v>11</v>
      </c>
      <c r="CF65" s="332" t="s">
        <v>32</v>
      </c>
      <c r="CG65" s="332" t="s">
        <v>142</v>
      </c>
      <c r="CH65" s="332" t="s">
        <v>141</v>
      </c>
      <c r="CI65" s="333" t="s">
        <v>37</v>
      </c>
      <c r="CJ65" s="333" t="s">
        <v>38</v>
      </c>
      <c r="CK65" s="333" t="s">
        <v>39</v>
      </c>
      <c r="CL65" s="334" t="s">
        <v>97</v>
      </c>
      <c r="CM65" s="335" t="s">
        <v>23</v>
      </c>
      <c r="CN65" s="335" t="s">
        <v>30</v>
      </c>
      <c r="CP65" s="331" t="s">
        <v>117</v>
      </c>
      <c r="CQ65" s="331" t="s">
        <v>7</v>
      </c>
      <c r="CR65" s="332" t="s">
        <v>13</v>
      </c>
      <c r="CS65" s="332" t="s">
        <v>12</v>
      </c>
      <c r="CT65" s="332" t="s">
        <v>14</v>
      </c>
      <c r="CU65" s="332" t="s">
        <v>10</v>
      </c>
      <c r="CV65" s="332" t="s">
        <v>11</v>
      </c>
      <c r="CW65" s="332" t="s">
        <v>32</v>
      </c>
      <c r="CX65" s="332" t="s">
        <v>142</v>
      </c>
      <c r="CY65" s="332" t="s">
        <v>141</v>
      </c>
      <c r="CZ65" s="333" t="s">
        <v>37</v>
      </c>
      <c r="DA65" s="333" t="s">
        <v>38</v>
      </c>
      <c r="DB65" s="333" t="s">
        <v>39</v>
      </c>
      <c r="DC65" s="334" t="s">
        <v>97</v>
      </c>
      <c r="DD65" s="335" t="s">
        <v>23</v>
      </c>
      <c r="DE65" s="335" t="s">
        <v>30</v>
      </c>
      <c r="DG65" s="331" t="s">
        <v>117</v>
      </c>
      <c r="DH65" s="331" t="s">
        <v>7</v>
      </c>
      <c r="DI65" s="332" t="s">
        <v>13</v>
      </c>
      <c r="DJ65" s="332" t="s">
        <v>12</v>
      </c>
      <c r="DK65" s="332" t="s">
        <v>14</v>
      </c>
      <c r="DL65" s="332" t="s">
        <v>10</v>
      </c>
      <c r="DM65" s="332" t="s">
        <v>11</v>
      </c>
      <c r="DN65" s="332" t="s">
        <v>32</v>
      </c>
      <c r="DO65" s="332" t="s">
        <v>142</v>
      </c>
      <c r="DP65" s="332" t="s">
        <v>141</v>
      </c>
      <c r="DQ65" s="333" t="s">
        <v>37</v>
      </c>
      <c r="DR65" s="333" t="s">
        <v>38</v>
      </c>
      <c r="DS65" s="333" t="s">
        <v>39</v>
      </c>
      <c r="DT65" s="334" t="s">
        <v>97</v>
      </c>
      <c r="DU65" s="335" t="s">
        <v>23</v>
      </c>
      <c r="DV65" s="335" t="s">
        <v>30</v>
      </c>
      <c r="DX65" s="331" t="s">
        <v>117</v>
      </c>
      <c r="DY65" s="331" t="s">
        <v>7</v>
      </c>
      <c r="DZ65" s="332" t="s">
        <v>13</v>
      </c>
      <c r="EA65" s="332" t="s">
        <v>12</v>
      </c>
      <c r="EB65" s="332" t="s">
        <v>14</v>
      </c>
      <c r="EC65" s="332" t="s">
        <v>10</v>
      </c>
      <c r="ED65" s="332" t="s">
        <v>11</v>
      </c>
      <c r="EE65" s="332" t="s">
        <v>32</v>
      </c>
      <c r="EF65" s="332" t="s">
        <v>142</v>
      </c>
      <c r="EG65" s="332" t="s">
        <v>141</v>
      </c>
      <c r="EH65" s="333" t="s">
        <v>37</v>
      </c>
      <c r="EI65" s="333" t="s">
        <v>38</v>
      </c>
      <c r="EJ65" s="333" t="s">
        <v>39</v>
      </c>
      <c r="EK65" s="334" t="s">
        <v>97</v>
      </c>
      <c r="EL65" s="335" t="s">
        <v>23</v>
      </c>
      <c r="EM65" s="335" t="s">
        <v>30</v>
      </c>
      <c r="EO65" s="331" t="s">
        <v>117</v>
      </c>
      <c r="EP65" s="331" t="s">
        <v>7</v>
      </c>
      <c r="EQ65" s="332" t="s">
        <v>13</v>
      </c>
      <c r="ER65" s="332" t="s">
        <v>12</v>
      </c>
      <c r="ES65" s="332" t="s">
        <v>14</v>
      </c>
      <c r="ET65" s="332" t="s">
        <v>10</v>
      </c>
      <c r="EU65" s="332" t="s">
        <v>11</v>
      </c>
      <c r="EV65" s="332" t="s">
        <v>32</v>
      </c>
      <c r="EW65" s="332" t="s">
        <v>142</v>
      </c>
      <c r="EX65" s="332" t="s">
        <v>141</v>
      </c>
      <c r="EY65" s="333" t="s">
        <v>37</v>
      </c>
      <c r="EZ65" s="333" t="s">
        <v>38</v>
      </c>
      <c r="FA65" s="333" t="s">
        <v>39</v>
      </c>
      <c r="FB65" s="334" t="s">
        <v>97</v>
      </c>
      <c r="FC65" s="335" t="s">
        <v>23</v>
      </c>
      <c r="FD65" s="335" t="s">
        <v>30</v>
      </c>
      <c r="FF65" s="331" t="s">
        <v>117</v>
      </c>
      <c r="FG65" s="331" t="s">
        <v>7</v>
      </c>
      <c r="FH65" s="332" t="s">
        <v>13</v>
      </c>
      <c r="FI65" s="332" t="s">
        <v>12</v>
      </c>
      <c r="FJ65" s="332" t="s">
        <v>14</v>
      </c>
      <c r="FK65" s="332" t="s">
        <v>10</v>
      </c>
      <c r="FL65" s="332" t="s">
        <v>11</v>
      </c>
      <c r="FM65" s="332" t="s">
        <v>32</v>
      </c>
      <c r="FN65" s="332" t="s">
        <v>142</v>
      </c>
      <c r="FO65" s="332" t="s">
        <v>141</v>
      </c>
      <c r="FP65" s="333" t="s">
        <v>37</v>
      </c>
      <c r="FQ65" s="333" t="s">
        <v>38</v>
      </c>
      <c r="FR65" s="333" t="s">
        <v>39</v>
      </c>
      <c r="FS65" s="334" t="s">
        <v>97</v>
      </c>
      <c r="FT65" s="335" t="s">
        <v>23</v>
      </c>
      <c r="FU65" s="335" t="s">
        <v>30</v>
      </c>
      <c r="FW65" s="331" t="s">
        <v>117</v>
      </c>
      <c r="FX65" s="331" t="s">
        <v>7</v>
      </c>
      <c r="FY65" s="332" t="s">
        <v>13</v>
      </c>
      <c r="FZ65" s="332" t="s">
        <v>12</v>
      </c>
      <c r="GA65" s="332" t="s">
        <v>14</v>
      </c>
      <c r="GB65" s="332" t="s">
        <v>10</v>
      </c>
      <c r="GC65" s="332" t="s">
        <v>11</v>
      </c>
      <c r="GD65" s="332" t="s">
        <v>32</v>
      </c>
      <c r="GE65" s="332" t="s">
        <v>142</v>
      </c>
      <c r="GF65" s="332" t="s">
        <v>141</v>
      </c>
      <c r="GG65" s="333" t="s">
        <v>37</v>
      </c>
      <c r="GH65" s="333" t="s">
        <v>38</v>
      </c>
      <c r="GI65" s="333" t="s">
        <v>39</v>
      </c>
      <c r="GJ65" s="334" t="s">
        <v>97</v>
      </c>
      <c r="GK65" s="335" t="s">
        <v>23</v>
      </c>
      <c r="GL65" s="335" t="s">
        <v>30</v>
      </c>
      <c r="GN65" s="331" t="s">
        <v>117</v>
      </c>
      <c r="GO65" s="331" t="s">
        <v>7</v>
      </c>
      <c r="GP65" s="332" t="s">
        <v>13</v>
      </c>
      <c r="GQ65" s="332" t="s">
        <v>12</v>
      </c>
      <c r="GR65" s="332" t="s">
        <v>14</v>
      </c>
      <c r="GS65" s="332" t="s">
        <v>10</v>
      </c>
      <c r="GT65" s="332" t="s">
        <v>11</v>
      </c>
      <c r="GU65" s="332" t="s">
        <v>32</v>
      </c>
      <c r="GV65" s="332" t="s">
        <v>142</v>
      </c>
      <c r="GW65" s="332" t="s">
        <v>141</v>
      </c>
      <c r="GX65" s="333" t="s">
        <v>37</v>
      </c>
      <c r="GY65" s="333" t="s">
        <v>38</v>
      </c>
      <c r="GZ65" s="333" t="s">
        <v>39</v>
      </c>
      <c r="HA65" s="334" t="s">
        <v>97</v>
      </c>
      <c r="HB65" s="335" t="s">
        <v>23</v>
      </c>
      <c r="HC65" s="335" t="s">
        <v>30</v>
      </c>
      <c r="HE65" s="331" t="s">
        <v>117</v>
      </c>
      <c r="HF65" s="331" t="s">
        <v>7</v>
      </c>
      <c r="HG65" s="332" t="s">
        <v>13</v>
      </c>
      <c r="HH65" s="332" t="s">
        <v>12</v>
      </c>
      <c r="HI65" s="332" t="s">
        <v>14</v>
      </c>
      <c r="HJ65" s="332" t="s">
        <v>10</v>
      </c>
      <c r="HK65" s="332" t="s">
        <v>11</v>
      </c>
      <c r="HL65" s="332" t="s">
        <v>32</v>
      </c>
      <c r="HM65" s="332" t="s">
        <v>142</v>
      </c>
      <c r="HN65" s="332" t="s">
        <v>141</v>
      </c>
      <c r="HO65" s="333" t="s">
        <v>37</v>
      </c>
      <c r="HP65" s="333" t="s">
        <v>38</v>
      </c>
      <c r="HQ65" s="333" t="s">
        <v>39</v>
      </c>
      <c r="HR65" s="334" t="s">
        <v>97</v>
      </c>
      <c r="HS65" s="335" t="s">
        <v>23</v>
      </c>
      <c r="HT65" s="335" t="s">
        <v>30</v>
      </c>
      <c r="HV65" s="331" t="s">
        <v>117</v>
      </c>
      <c r="HW65" s="331" t="s">
        <v>7</v>
      </c>
      <c r="HX65" s="332" t="s">
        <v>13</v>
      </c>
      <c r="HY65" s="332" t="s">
        <v>12</v>
      </c>
      <c r="HZ65" s="332" t="s">
        <v>14</v>
      </c>
      <c r="IA65" s="332" t="s">
        <v>10</v>
      </c>
      <c r="IB65" s="332" t="s">
        <v>11</v>
      </c>
      <c r="IC65" s="332" t="s">
        <v>32</v>
      </c>
      <c r="ID65" s="332" t="s">
        <v>142</v>
      </c>
      <c r="IE65" s="332" t="s">
        <v>141</v>
      </c>
      <c r="IF65" s="333" t="s">
        <v>37</v>
      </c>
      <c r="IG65" s="333" t="s">
        <v>38</v>
      </c>
      <c r="IH65" s="333" t="s">
        <v>39</v>
      </c>
      <c r="II65" s="334" t="s">
        <v>97</v>
      </c>
      <c r="IJ65" s="335" t="s">
        <v>23</v>
      </c>
      <c r="IK65" s="335" t="s">
        <v>30</v>
      </c>
      <c r="IM65" s="331" t="s">
        <v>117</v>
      </c>
      <c r="IN65" s="331" t="s">
        <v>7</v>
      </c>
      <c r="IO65" s="332" t="s">
        <v>13</v>
      </c>
      <c r="IP65" s="332" t="s">
        <v>12</v>
      </c>
      <c r="IQ65" s="332" t="s">
        <v>14</v>
      </c>
      <c r="IR65" s="332" t="s">
        <v>10</v>
      </c>
      <c r="IS65" s="332" t="s">
        <v>11</v>
      </c>
      <c r="IT65" s="332" t="s">
        <v>32</v>
      </c>
      <c r="IU65" s="332" t="s">
        <v>32</v>
      </c>
      <c r="IV65" s="332" t="s">
        <v>33</v>
      </c>
      <c r="IW65" s="333" t="s">
        <v>37</v>
      </c>
      <c r="IX65" s="333" t="s">
        <v>38</v>
      </c>
      <c r="IY65" s="333" t="s">
        <v>39</v>
      </c>
      <c r="IZ65" s="334" t="s">
        <v>97</v>
      </c>
      <c r="JA65" s="335" t="s">
        <v>23</v>
      </c>
      <c r="JB65" s="335" t="s">
        <v>30</v>
      </c>
      <c r="JD65" s="331" t="s">
        <v>117</v>
      </c>
      <c r="JE65" s="331" t="s">
        <v>7</v>
      </c>
      <c r="JF65" s="332" t="s">
        <v>13</v>
      </c>
      <c r="JG65" s="332" t="s">
        <v>12</v>
      </c>
      <c r="JH65" s="332" t="s">
        <v>14</v>
      </c>
      <c r="JI65" s="332" t="s">
        <v>10</v>
      </c>
      <c r="JJ65" s="332" t="s">
        <v>11</v>
      </c>
      <c r="JK65" s="332" t="s">
        <v>32</v>
      </c>
      <c r="JL65" s="332" t="s">
        <v>142</v>
      </c>
      <c r="JM65" s="332" t="s">
        <v>141</v>
      </c>
      <c r="JN65" s="333" t="s">
        <v>37</v>
      </c>
      <c r="JO65" s="333" t="s">
        <v>38</v>
      </c>
      <c r="JP65" s="333" t="s">
        <v>39</v>
      </c>
      <c r="JQ65" s="334" t="s">
        <v>97</v>
      </c>
      <c r="JR65" s="335" t="s">
        <v>23</v>
      </c>
      <c r="JS65" s="335" t="s">
        <v>30</v>
      </c>
      <c r="JU65" s="331" t="s">
        <v>117</v>
      </c>
      <c r="JV65" s="331" t="s">
        <v>7</v>
      </c>
      <c r="JW65" s="332" t="s">
        <v>13</v>
      </c>
      <c r="JX65" s="332" t="s">
        <v>12</v>
      </c>
      <c r="JY65" s="332" t="s">
        <v>14</v>
      </c>
      <c r="JZ65" s="332" t="s">
        <v>10</v>
      </c>
      <c r="KA65" s="332" t="s">
        <v>11</v>
      </c>
      <c r="KB65" s="332" t="s">
        <v>32</v>
      </c>
      <c r="KC65" s="332" t="s">
        <v>142</v>
      </c>
      <c r="KD65" s="332" t="s">
        <v>141</v>
      </c>
      <c r="KE65" s="333" t="s">
        <v>37</v>
      </c>
      <c r="KF65" s="333" t="s">
        <v>38</v>
      </c>
      <c r="KG65" s="333" t="s">
        <v>39</v>
      </c>
      <c r="KH65" s="334" t="s">
        <v>97</v>
      </c>
      <c r="KI65" s="335" t="s">
        <v>23</v>
      </c>
      <c r="KJ65" s="335" t="s">
        <v>30</v>
      </c>
      <c r="KL65" s="331" t="s">
        <v>117</v>
      </c>
      <c r="KM65" s="331" t="s">
        <v>7</v>
      </c>
      <c r="KN65" s="332" t="s">
        <v>13</v>
      </c>
      <c r="KO65" s="332" t="s">
        <v>12</v>
      </c>
      <c r="KP65" s="332" t="s">
        <v>14</v>
      </c>
      <c r="KQ65" s="332" t="s">
        <v>10</v>
      </c>
      <c r="KR65" s="332" t="s">
        <v>11</v>
      </c>
      <c r="KS65" s="332" t="s">
        <v>32</v>
      </c>
      <c r="KT65" s="332" t="s">
        <v>142</v>
      </c>
      <c r="KU65" s="332" t="s">
        <v>141</v>
      </c>
      <c r="KV65" s="333" t="s">
        <v>37</v>
      </c>
      <c r="KW65" s="333" t="s">
        <v>38</v>
      </c>
      <c r="KX65" s="333" t="s">
        <v>39</v>
      </c>
      <c r="KY65" s="334" t="s">
        <v>97</v>
      </c>
      <c r="KZ65" s="335" t="s">
        <v>23</v>
      </c>
      <c r="LA65" s="335" t="s">
        <v>30</v>
      </c>
      <c r="LC65" s="331" t="s">
        <v>117</v>
      </c>
      <c r="LD65" s="331" t="s">
        <v>7</v>
      </c>
      <c r="LE65" s="332" t="s">
        <v>13</v>
      </c>
      <c r="LF65" s="332" t="s">
        <v>12</v>
      </c>
      <c r="LG65" s="332" t="s">
        <v>14</v>
      </c>
      <c r="LH65" s="332" t="s">
        <v>10</v>
      </c>
      <c r="LI65" s="332" t="s">
        <v>11</v>
      </c>
      <c r="LJ65" s="332" t="s">
        <v>32</v>
      </c>
      <c r="LK65" s="332" t="s">
        <v>142</v>
      </c>
      <c r="LL65" s="332" t="s">
        <v>141</v>
      </c>
      <c r="LM65" s="333" t="s">
        <v>37</v>
      </c>
      <c r="LN65" s="333" t="s">
        <v>38</v>
      </c>
      <c r="LO65" s="333" t="s">
        <v>39</v>
      </c>
      <c r="LP65" s="334" t="s">
        <v>97</v>
      </c>
      <c r="LQ65" s="335" t="s">
        <v>23</v>
      </c>
      <c r="LR65" s="335" t="s">
        <v>30</v>
      </c>
      <c r="LT65" s="331" t="s">
        <v>117</v>
      </c>
      <c r="LU65" s="331" t="s">
        <v>7</v>
      </c>
      <c r="LV65" s="332" t="s">
        <v>13</v>
      </c>
      <c r="LW65" s="332" t="s">
        <v>12</v>
      </c>
      <c r="LX65" s="332" t="s">
        <v>14</v>
      </c>
      <c r="LY65" s="332" t="s">
        <v>10</v>
      </c>
      <c r="LZ65" s="332" t="s">
        <v>11</v>
      </c>
      <c r="MA65" s="332" t="s">
        <v>32</v>
      </c>
      <c r="MB65" s="332" t="s">
        <v>142</v>
      </c>
      <c r="MC65" s="332" t="s">
        <v>141</v>
      </c>
      <c r="MD65" s="333" t="s">
        <v>37</v>
      </c>
      <c r="ME65" s="333" t="s">
        <v>38</v>
      </c>
      <c r="MF65" s="333" t="s">
        <v>39</v>
      </c>
      <c r="MG65" s="334" t="s">
        <v>97</v>
      </c>
      <c r="MH65" s="335" t="s">
        <v>23</v>
      </c>
      <c r="MI65" s="335" t="s">
        <v>30</v>
      </c>
    </row>
    <row r="66" spans="1:347" ht="14.1" customHeight="1" outlineLevel="1" x14ac:dyDescent="0.15">
      <c r="A66" s="15" t="s">
        <v>22</v>
      </c>
      <c r="B66" s="244">
        <v>0</v>
      </c>
      <c r="C66" s="95">
        <v>48</v>
      </c>
      <c r="D66" s="245">
        <v>0</v>
      </c>
      <c r="E66" s="23">
        <f>D66/C66</f>
        <v>0</v>
      </c>
      <c r="F66" s="14" t="s">
        <v>4</v>
      </c>
      <c r="G66" s="14" t="s">
        <v>4</v>
      </c>
      <c r="H66" s="14"/>
      <c r="I66" s="14"/>
      <c r="J66" s="58" t="s">
        <v>4</v>
      </c>
      <c r="K66" s="14"/>
      <c r="L66" s="17"/>
      <c r="M66" s="17"/>
      <c r="N66" s="17"/>
      <c r="O66" s="17"/>
      <c r="P66" s="34"/>
      <c r="Q66" s="16"/>
      <c r="R66" s="16"/>
      <c r="S66" s="17"/>
      <c r="T66" s="34"/>
      <c r="U66" s="34"/>
      <c r="V66" s="34"/>
      <c r="W66" s="34"/>
      <c r="X66" s="34"/>
      <c r="Y66" s="44"/>
      <c r="Z66" s="272"/>
      <c r="AA66" s="282" t="s">
        <v>4</v>
      </c>
      <c r="AB66" s="272"/>
      <c r="AC66" s="273"/>
      <c r="AD66" s="273"/>
      <c r="AE66" s="273"/>
      <c r="AF66" s="273"/>
      <c r="AG66" s="271"/>
      <c r="AH66" s="262"/>
      <c r="AI66" s="262"/>
      <c r="AJ66" s="273"/>
      <c r="AK66" s="271"/>
      <c r="AL66" s="271"/>
      <c r="AM66" s="271"/>
      <c r="AN66" s="271"/>
      <c r="AO66" s="271"/>
      <c r="AP66" s="44"/>
      <c r="AQ66" s="272"/>
      <c r="AR66" s="282" t="s">
        <v>4</v>
      </c>
      <c r="AS66" s="272"/>
      <c r="AT66" s="273"/>
      <c r="AU66" s="273"/>
      <c r="AV66" s="273"/>
      <c r="AW66" s="273"/>
      <c r="AX66" s="271"/>
      <c r="AY66" s="262"/>
      <c r="AZ66" s="262"/>
      <c r="BA66" s="273"/>
      <c r="BB66" s="271"/>
      <c r="BC66" s="271"/>
      <c r="BD66" s="271"/>
      <c r="BE66" s="271"/>
      <c r="BF66" s="271"/>
      <c r="BH66" s="272"/>
      <c r="BI66" s="282" t="s">
        <v>4</v>
      </c>
      <c r="BJ66" s="272"/>
      <c r="BK66" s="273"/>
      <c r="BL66" s="273"/>
      <c r="BM66" s="273"/>
      <c r="BN66" s="273"/>
      <c r="BO66" s="271"/>
      <c r="BP66" s="262"/>
      <c r="BQ66" s="262"/>
      <c r="BR66" s="273"/>
      <c r="BS66" s="271"/>
      <c r="BT66" s="271"/>
      <c r="BU66" s="271"/>
      <c r="BV66" s="271"/>
      <c r="BW66" s="271"/>
      <c r="BY66" s="272"/>
      <c r="BZ66" s="282" t="s">
        <v>4</v>
      </c>
      <c r="CA66" s="272"/>
      <c r="CB66" s="273"/>
      <c r="CC66" s="273"/>
      <c r="CD66" s="273"/>
      <c r="CE66" s="273"/>
      <c r="CF66" s="271"/>
      <c r="CG66" s="262"/>
      <c r="CH66" s="262"/>
      <c r="CI66" s="273"/>
      <c r="CJ66" s="271"/>
      <c r="CK66" s="271"/>
      <c r="CL66" s="271"/>
      <c r="CM66" s="271"/>
      <c r="CN66" s="271"/>
      <c r="CP66" s="272"/>
      <c r="CQ66" s="282" t="s">
        <v>4</v>
      </c>
      <c r="CR66" s="272"/>
      <c r="CS66" s="273"/>
      <c r="CT66" s="273"/>
      <c r="CU66" s="273"/>
      <c r="CV66" s="273"/>
      <c r="CW66" s="271"/>
      <c r="CX66" s="262"/>
      <c r="CY66" s="262"/>
      <c r="CZ66" s="273"/>
      <c r="DA66" s="271"/>
      <c r="DB66" s="271"/>
      <c r="DC66" s="271"/>
      <c r="DD66" s="271"/>
      <c r="DE66" s="271"/>
      <c r="DG66" s="272"/>
      <c r="DH66" s="282" t="s">
        <v>4</v>
      </c>
      <c r="DI66" s="272"/>
      <c r="DJ66" s="273"/>
      <c r="DK66" s="273"/>
      <c r="DL66" s="273"/>
      <c r="DM66" s="273"/>
      <c r="DN66" s="271"/>
      <c r="DO66" s="262"/>
      <c r="DP66" s="262"/>
      <c r="DQ66" s="273"/>
      <c r="DR66" s="271"/>
      <c r="DS66" s="271"/>
      <c r="DT66" s="271"/>
      <c r="DU66" s="271"/>
      <c r="DV66" s="271"/>
      <c r="DX66" s="272"/>
      <c r="DY66" s="282" t="s">
        <v>4</v>
      </c>
      <c r="DZ66" s="272"/>
      <c r="EA66" s="273"/>
      <c r="EB66" s="273"/>
      <c r="EC66" s="273"/>
      <c r="ED66" s="273"/>
      <c r="EE66" s="271"/>
      <c r="EF66" s="262"/>
      <c r="EG66" s="262"/>
      <c r="EH66" s="273"/>
      <c r="EI66" s="271"/>
      <c r="EJ66" s="271"/>
      <c r="EK66" s="271"/>
      <c r="EL66" s="271"/>
      <c r="EM66" s="271"/>
      <c r="EO66" s="272"/>
      <c r="EP66" s="282" t="s">
        <v>4</v>
      </c>
      <c r="EQ66" s="272"/>
      <c r="ER66" s="273"/>
      <c r="ES66" s="273"/>
      <c r="ET66" s="273"/>
      <c r="EU66" s="273"/>
      <c r="EV66" s="271"/>
      <c r="EW66" s="262"/>
      <c r="EX66" s="262"/>
      <c r="EY66" s="273"/>
      <c r="EZ66" s="271"/>
      <c r="FA66" s="271"/>
      <c r="FB66" s="271"/>
      <c r="FC66" s="271"/>
      <c r="FD66" s="271"/>
      <c r="FF66" s="272"/>
      <c r="FG66" s="282" t="s">
        <v>4</v>
      </c>
      <c r="FH66" s="272"/>
      <c r="FI66" s="273"/>
      <c r="FJ66" s="273"/>
      <c r="FK66" s="273"/>
      <c r="FL66" s="273"/>
      <c r="FM66" s="271"/>
      <c r="FN66" s="262"/>
      <c r="FO66" s="262"/>
      <c r="FP66" s="273"/>
      <c r="FQ66" s="271"/>
      <c r="FR66" s="271"/>
      <c r="FS66" s="271"/>
      <c r="FT66" s="271"/>
      <c r="FU66" s="271"/>
      <c r="FW66" s="272"/>
      <c r="FX66" s="282" t="s">
        <v>4</v>
      </c>
      <c r="FY66" s="272"/>
      <c r="FZ66" s="273"/>
      <c r="GA66" s="273"/>
      <c r="GB66" s="273"/>
      <c r="GC66" s="273"/>
      <c r="GD66" s="271"/>
      <c r="GE66" s="262"/>
      <c r="GF66" s="262"/>
      <c r="GG66" s="273"/>
      <c r="GH66" s="271"/>
      <c r="GI66" s="271"/>
      <c r="GJ66" s="271"/>
      <c r="GK66" s="271"/>
      <c r="GL66" s="271"/>
      <c r="GN66" s="272"/>
      <c r="GO66" s="282" t="s">
        <v>4</v>
      </c>
      <c r="GP66" s="272"/>
      <c r="GQ66" s="273"/>
      <c r="GR66" s="273"/>
      <c r="GS66" s="273"/>
      <c r="GT66" s="273"/>
      <c r="GU66" s="271"/>
      <c r="GV66" s="262"/>
      <c r="GW66" s="262"/>
      <c r="GX66" s="273"/>
      <c r="GY66" s="271"/>
      <c r="GZ66" s="271"/>
      <c r="HA66" s="271"/>
      <c r="HB66" s="271"/>
      <c r="HC66" s="271"/>
      <c r="HE66" s="272"/>
      <c r="HF66" s="282" t="s">
        <v>4</v>
      </c>
      <c r="HG66" s="272"/>
      <c r="HH66" s="273"/>
      <c r="HI66" s="273"/>
      <c r="HJ66" s="273"/>
      <c r="HK66" s="273"/>
      <c r="HL66" s="271"/>
      <c r="HM66" s="262"/>
      <c r="HN66" s="262"/>
      <c r="HO66" s="273"/>
      <c r="HP66" s="271"/>
      <c r="HQ66" s="271"/>
      <c r="HR66" s="271"/>
      <c r="HS66" s="271"/>
      <c r="HT66" s="271"/>
      <c r="HV66" s="272"/>
      <c r="HW66" s="282" t="s">
        <v>4</v>
      </c>
      <c r="HX66" s="272"/>
      <c r="HY66" s="273"/>
      <c r="HZ66" s="273"/>
      <c r="IA66" s="273"/>
      <c r="IB66" s="273"/>
      <c r="IC66" s="271"/>
      <c r="ID66" s="262"/>
      <c r="IE66" s="262"/>
      <c r="IF66" s="273"/>
      <c r="IG66" s="271"/>
      <c r="IH66" s="271"/>
      <c r="II66" s="271"/>
      <c r="IJ66" s="271"/>
      <c r="IK66" s="271"/>
      <c r="IM66" s="272"/>
      <c r="IN66" s="282" t="s">
        <v>4</v>
      </c>
      <c r="IO66" s="272"/>
      <c r="IP66" s="273"/>
      <c r="IQ66" s="273"/>
      <c r="IR66" s="273"/>
      <c r="IS66" s="273"/>
      <c r="IT66" s="271"/>
      <c r="IU66" s="262"/>
      <c r="IV66" s="262"/>
      <c r="IW66" s="273"/>
      <c r="IX66" s="271"/>
      <c r="IY66" s="271"/>
      <c r="IZ66" s="271"/>
      <c r="JA66" s="271"/>
      <c r="JB66" s="271"/>
      <c r="JD66" s="272"/>
      <c r="JE66" s="282" t="s">
        <v>4</v>
      </c>
      <c r="JF66" s="272"/>
      <c r="JG66" s="273"/>
      <c r="JH66" s="273"/>
      <c r="JI66" s="273"/>
      <c r="JJ66" s="273"/>
      <c r="JK66" s="271"/>
      <c r="JL66" s="262"/>
      <c r="JM66" s="262"/>
      <c r="JN66" s="273"/>
      <c r="JO66" s="271"/>
      <c r="JP66" s="271"/>
      <c r="JQ66" s="271"/>
      <c r="JR66" s="271"/>
      <c r="JS66" s="271"/>
      <c r="JU66" s="272"/>
      <c r="JV66" s="282" t="s">
        <v>4</v>
      </c>
      <c r="JW66" s="272"/>
      <c r="JX66" s="273"/>
      <c r="JY66" s="273"/>
      <c r="JZ66" s="273"/>
      <c r="KA66" s="273"/>
      <c r="KB66" s="271"/>
      <c r="KC66" s="262"/>
      <c r="KD66" s="262"/>
      <c r="KE66" s="273"/>
      <c r="KF66" s="271"/>
      <c r="KG66" s="271"/>
      <c r="KH66" s="271"/>
      <c r="KI66" s="271"/>
      <c r="KJ66" s="271"/>
      <c r="KL66" s="272"/>
      <c r="KM66" s="282" t="s">
        <v>4</v>
      </c>
      <c r="KN66" s="272"/>
      <c r="KO66" s="273"/>
      <c r="KP66" s="273"/>
      <c r="KQ66" s="273"/>
      <c r="KR66" s="273"/>
      <c r="KS66" s="271"/>
      <c r="KT66" s="262"/>
      <c r="KU66" s="262"/>
      <c r="KV66" s="273"/>
      <c r="KW66" s="271"/>
      <c r="KX66" s="271"/>
      <c r="KY66" s="271"/>
      <c r="KZ66" s="271"/>
      <c r="LA66" s="271"/>
      <c r="LC66" s="272"/>
      <c r="LD66" s="282" t="s">
        <v>4</v>
      </c>
      <c r="LE66" s="272"/>
      <c r="LF66" s="273"/>
      <c r="LG66" s="273"/>
      <c r="LH66" s="273"/>
      <c r="LI66" s="273"/>
      <c r="LJ66" s="271"/>
      <c r="LK66" s="262"/>
      <c r="LL66" s="262"/>
      <c r="LM66" s="273"/>
      <c r="LN66" s="271"/>
      <c r="LO66" s="271"/>
      <c r="LP66" s="271"/>
      <c r="LQ66" s="271"/>
      <c r="LR66" s="271"/>
      <c r="LT66" s="272"/>
      <c r="LU66" s="282" t="s">
        <v>4</v>
      </c>
      <c r="LV66" s="272"/>
      <c r="LW66" s="273"/>
      <c r="LX66" s="273"/>
      <c r="LY66" s="273"/>
      <c r="LZ66" s="273"/>
      <c r="MA66" s="271"/>
      <c r="MB66" s="262"/>
      <c r="MC66" s="262"/>
      <c r="MD66" s="273"/>
      <c r="ME66" s="271"/>
      <c r="MF66" s="271"/>
      <c r="MG66" s="271"/>
      <c r="MH66" s="271"/>
      <c r="MI66" s="271"/>
    </row>
    <row r="67" spans="1:347" ht="14.1" customHeight="1" outlineLevel="1" x14ac:dyDescent="0.2">
      <c r="A67" s="14">
        <v>1</v>
      </c>
      <c r="B67" s="246">
        <v>2.5</v>
      </c>
      <c r="C67" s="96">
        <v>47</v>
      </c>
      <c r="D67" s="247">
        <v>7</v>
      </c>
      <c r="E67" s="17">
        <f t="shared" ref="E67:E76" si="681">IFERROR(D67/C67,"")</f>
        <v>0.14893617021276595</v>
      </c>
      <c r="F67" s="34">
        <f>IFERROR((E67-E66)/(1-E66),"")</f>
        <v>0.14893617021276595</v>
      </c>
      <c r="G67" s="17">
        <f t="shared" ref="G67:G76" si="682">IFERROR(_xlfn.NORM.S.INV(F67),"")</f>
        <v>-1.0410069117561171</v>
      </c>
      <c r="H67" s="17"/>
      <c r="I67" s="34"/>
      <c r="J67" s="18">
        <f>IFERROR(LOG10($B67),"")</f>
        <v>0.3979400086720376</v>
      </c>
      <c r="K67" s="17">
        <f>IFERROR(C81+B81*J67,"")</f>
        <v>-1.067591151797765</v>
      </c>
      <c r="L67" s="37">
        <f>IFERROR(_xlfn.NORM.S.DIST(K67,TRUE)*(1-$E$66)+$E$66,"")</f>
        <v>0.14285248831976582</v>
      </c>
      <c r="M67" s="37">
        <f t="shared" ref="M67:M76" si="683">IFERROR(1/SQRT(2*PI())*EXP(-0.5*(K67)^2),"")</f>
        <v>0.22564011354371241</v>
      </c>
      <c r="N67" s="37">
        <f>IFERROR(K67-L67/M67+$F67/M67,"")</f>
        <v>-1.0406292707853202</v>
      </c>
      <c r="O67" s="37">
        <f>IFERROR(M67^2/((1-L67)*(L67+$E$66/(1-$E$66))),"")</f>
        <v>0.41580455330442989</v>
      </c>
      <c r="P67" s="17">
        <f>IFERROR($C67*O67,"")</f>
        <v>19.542814005308205</v>
      </c>
      <c r="Q67" s="17">
        <f t="shared" ref="Q67:Q76" si="684">IFERROR(P67*J67,"")</f>
        <v>7.7768675747483655</v>
      </c>
      <c r="R67" s="17">
        <f>IFERROR(P67*N67,"")</f>
        <v>-20.336824287437022</v>
      </c>
      <c r="S67" s="34">
        <f t="shared" ref="S67:S76" si="685">IFERROR(P67*(J67-J$78)^2,"")</f>
        <v>5.7638613200561091</v>
      </c>
      <c r="T67" s="34">
        <f>IFERROR(P67*(N67-N78)^2,"")</f>
        <v>37.598928536781834</v>
      </c>
      <c r="U67" s="34">
        <f t="shared" ref="U67:U76" si="686">IFERROR(P67*(J67-J$78)*(N67-N$78),"")</f>
        <v>14.721243489213492</v>
      </c>
      <c r="V67" s="34">
        <f>IFERROR($C67*($F67-L67)^2/(L67*(1-L67)),"")</f>
        <v>1.4206512383368055E-2</v>
      </c>
      <c r="W67" s="39">
        <f>IFERROR($D67-$C67*L67,"")</f>
        <v>0.28593304897100591</v>
      </c>
      <c r="X67" s="34">
        <f>IFERROR(W67/SQRT($C67*L67*(1-L67)),"")</f>
        <v>0.11919107509947234</v>
      </c>
      <c r="Y67" s="44"/>
      <c r="Z67" s="271"/>
      <c r="AA67" s="263">
        <f>IFERROR(LOG10($B67),"")</f>
        <v>0.3979400086720376</v>
      </c>
      <c r="AB67" s="273">
        <f>IFERROR(J81+I81*AA67,"")</f>
        <v>-1.0279016899937219</v>
      </c>
      <c r="AC67" s="264">
        <f>IFERROR(_xlfn.NORM.S.DIST(AB67,TRUE)*(1-$E$66)+$E$66,"")</f>
        <v>0.15199803726189498</v>
      </c>
      <c r="AD67" s="264">
        <f t="shared" ref="AD67:AD76" si="687">IFERROR(1/SQRT(2*PI())*EXP(-0.5*(AB67)^2),"")</f>
        <v>0.23522107194904923</v>
      </c>
      <c r="AE67" s="264">
        <f>IFERROR(AB67-AC67/AD67+$F67/AD67,"")</f>
        <v>-1.0409186659974377</v>
      </c>
      <c r="AF67" s="264">
        <f>IFERROR(AD67^2/((1-AC67)*(AC67+$E$66/(1-$E$66))),"")</f>
        <v>0.4292572235297607</v>
      </c>
      <c r="AG67" s="273">
        <f>IFERROR($C67*AF67,"")</f>
        <v>20.175089505898754</v>
      </c>
      <c r="AH67" s="273">
        <f t="shared" ref="AH67:AH76" si="688">IFERROR(AG67*AA67,"")</f>
        <v>8.0284752929364842</v>
      </c>
      <c r="AI67" s="273">
        <f>IFERROR(AG67*AE67,"")</f>
        <v>-21.000627254859033</v>
      </c>
      <c r="AJ67" s="271">
        <f t="shared" ref="AJ67:AJ76" si="689">IFERROR(AG67*(AA67-AA$78)^2,"")</f>
        <v>6.1372214934431337</v>
      </c>
      <c r="AK67" s="271">
        <f>IFERROR(AG67*(AE67-AE78)^2,"")</f>
        <v>40.099378229179301</v>
      </c>
      <c r="AL67" s="271">
        <f t="shared" ref="AL67:AL76" si="690">IFERROR(AG67*(AA67-AA$78)*(AE67-AE$78),"")</f>
        <v>15.68753536862387</v>
      </c>
      <c r="AM67" s="271">
        <f>IFERROR($C67*($F67-AC67)^2/(AC67*(1-AC67)),"")</f>
        <v>3.4185007429038215E-3</v>
      </c>
      <c r="AN67" s="289">
        <f>IFERROR($D67-$C67*AC67,"")</f>
        <v>-0.1439077513090643</v>
      </c>
      <c r="AO67" s="271">
        <f>IFERROR(AN67/SQRT($C67*AC67*(1-AC67)),"")</f>
        <v>-5.8467946286010562E-2</v>
      </c>
      <c r="AP67" s="44"/>
      <c r="AQ67" s="271"/>
      <c r="AR67" s="263">
        <f>IFERROR(LOG10($B67),"")</f>
        <v>0.3979400086720376</v>
      </c>
      <c r="AS67" s="273">
        <f>IFERROR(AA81+Z81*AR67,"")</f>
        <v>-1.028141059187258</v>
      </c>
      <c r="AT67" s="264">
        <f>IFERROR(_xlfn.NORM.S.DIST(AS67,TRUE)*(1-$E$66)+$E$66,"")</f>
        <v>0.15194173951039605</v>
      </c>
      <c r="AU67" s="264">
        <f t="shared" ref="AU67:AU76" si="691">IFERROR(1/SQRT(2*PI())*EXP(-0.5*(AS67)^2),"")</f>
        <v>0.23516319665744329</v>
      </c>
      <c r="AV67" s="264">
        <f>IFERROR(AS67-AT67/AU67+$F67/AU67,"")</f>
        <v>-1.0409218401102533</v>
      </c>
      <c r="AW67" s="264">
        <f>IFERROR(AU67^2/((1-AT67)*(AT67+$E$66/(1-$E$66))),"")</f>
        <v>0.42917649365082355</v>
      </c>
      <c r="AX67" s="273">
        <f>IFERROR($C67*AW67,"")</f>
        <v>20.171295201588705</v>
      </c>
      <c r="AY67" s="273">
        <f t="shared" ref="AY67:AY76" si="692">IFERROR(AX67*AR67,"")</f>
        <v>8.0269653874464399</v>
      </c>
      <c r="AZ67" s="273">
        <f>IFERROR(AX67*AV67,"")</f>
        <v>-20.996741718644838</v>
      </c>
      <c r="BA67" s="271">
        <f t="shared" ref="BA67:BA76" si="693">IFERROR(AX67*(AR67-AR$78)^2,"")</f>
        <v>6.1306441766805859</v>
      </c>
      <c r="BB67" s="271">
        <f>IFERROR(AX67*(AV67-AV78)^2,"")</f>
        <v>40.057304630881255</v>
      </c>
      <c r="BC67" s="271">
        <f t="shared" ref="BC67:BC76" si="694">IFERROR(AX67*(AR67-AR$78)*(AV67-AV$78),"")</f>
        <v>15.670899188267164</v>
      </c>
      <c r="BD67" s="271">
        <f>IFERROR($C67*($F67-AT67)^2/(AT67*(1-AT67)),"")</f>
        <v>3.2949480104590922E-3</v>
      </c>
      <c r="BE67" s="289">
        <f>IFERROR($D67-$C67*AT67,"")</f>
        <v>-0.1412617569886141</v>
      </c>
      <c r="BF67" s="271">
        <f>IFERROR(BE67/SQRT($C67*AT67*(1-AT67)),"")</f>
        <v>-5.7401637698405984E-2</v>
      </c>
      <c r="BH67" s="271"/>
      <c r="BI67" s="263">
        <f>IFERROR(LOG10($B67),"")</f>
        <v>0.3979400086720376</v>
      </c>
      <c r="BJ67" s="273">
        <f>IFERROR(AR81+AQ81*BI67,"")</f>
        <v>-1.0281786955109626</v>
      </c>
      <c r="BK67" s="264">
        <f>IFERROR(_xlfn.NORM.S.DIST(BJ67,TRUE)*(1-$E$66)+$E$66,"")</f>
        <v>0.15193288900344362</v>
      </c>
      <c r="BL67" s="264">
        <f t="shared" ref="BL67:BL76" si="695">IFERROR(1/SQRT(2*PI())*EXP(-0.5*(BJ67)^2),"")</f>
        <v>0.23515409692130168</v>
      </c>
      <c r="BM67" s="264">
        <f>IFERROR(BJ67-BK67/BL67+$F67/BL67,"")</f>
        <v>-1.0409223339587357</v>
      </c>
      <c r="BN67" s="264">
        <f>IFERROR(BL67^2/((1-BK67)*(BK67+$E$66/(1-$E$66))),"")</f>
        <v>0.42916379990492182</v>
      </c>
      <c r="BO67" s="273">
        <f>IFERROR($C67*BN67,"")</f>
        <v>20.170698595531327</v>
      </c>
      <c r="BP67" s="273">
        <f t="shared" ref="BP67:BP76" si="696">IFERROR(BO67*BI67,"")</f>
        <v>8.0267279740267927</v>
      </c>
      <c r="BQ67" s="273">
        <f>IFERROR(BO67*BM67,"")</f>
        <v>-20.996130659638659</v>
      </c>
      <c r="BR67" s="271">
        <f t="shared" ref="BR67:BR76" si="697">IFERROR(BO67*(BI67-BI$78)^2,"")</f>
        <v>6.1304144053398471</v>
      </c>
      <c r="BS67" s="271">
        <f>IFERROR(BO67*(BM67-BM78)^2,"")</f>
        <v>40.055851508661497</v>
      </c>
      <c r="BT67" s="271">
        <f t="shared" ref="BT67:BT76" si="698">IFERROR(BO67*(BI67-BI$78)*(BM67-BM$78),"")</f>
        <v>15.670321282821622</v>
      </c>
      <c r="BU67" s="271">
        <f>IFERROR($C67*($F67-BK67)^2/(BK67*(1-BK67)),"")</f>
        <v>3.2757279244405796E-3</v>
      </c>
      <c r="BV67" s="289">
        <f>IFERROR($D67-$C67*BK67,"")</f>
        <v>-0.14084578316185059</v>
      </c>
      <c r="BW67" s="271">
        <f>IFERROR(BV67/SQRT($C67*BK67*(1-BK67)),"")</f>
        <v>-5.7233975263304752E-2</v>
      </c>
      <c r="BY67" s="271"/>
      <c r="BZ67" s="263">
        <f>IFERROR(LOG10($B67),"")</f>
        <v>0.3979400086720376</v>
      </c>
      <c r="CA67" s="273">
        <f>IFERROR(BI81+BH81*BZ67,"")</f>
        <v>-1.0281792881978689</v>
      </c>
      <c r="CB67" s="264">
        <f>IFERROR(_xlfn.NORM.S.DIST(CA67,TRUE)*(1-$E$66)+$E$66,"")</f>
        <v>0.15193274963073186</v>
      </c>
      <c r="CC67" s="264">
        <f t="shared" ref="CC67:CC76" si="699">IFERROR(1/SQRT(2*PI())*EXP(-0.5*(CA67)^2),"")</f>
        <v>0.23515395362120742</v>
      </c>
      <c r="CD67" s="264">
        <f>IFERROR(CA67-CB67/CC67+$F67/CC67,"")</f>
        <v>-1.0409223417243805</v>
      </c>
      <c r="CE67" s="264">
        <f>IFERROR(CC67^2/((1-CB67)*(CB67+$E$66/(1-$E$66))),"")</f>
        <v>0.42916360000610559</v>
      </c>
      <c r="CF67" s="273">
        <f>IFERROR($C67*CE67,"")</f>
        <v>20.170689200286962</v>
      </c>
      <c r="CG67" s="273">
        <f t="shared" ref="CG67:CG76" si="700">IFERROR(CF67*BZ67,"")</f>
        <v>8.0267242352831687</v>
      </c>
      <c r="CH67" s="273">
        <f>IFERROR(CF67*CD67,"")</f>
        <v>-20.996121036557376</v>
      </c>
      <c r="CI67" s="271">
        <f t="shared" ref="CI67:CI76" si="701">IFERROR(CF67*(BZ67-BZ$78)^2,"")</f>
        <v>6.130409806072004</v>
      </c>
      <c r="CJ67" s="271">
        <f>IFERROR(CF67*(CD67-CD78)^2,"")</f>
        <v>40.055822318967728</v>
      </c>
      <c r="CK67" s="271">
        <f t="shared" ref="CK67:CK76" si="702">IFERROR(CF67*(BZ67-BZ$78)*(CD67-CD$78),"")</f>
        <v>15.670309694912785</v>
      </c>
      <c r="CL67" s="271">
        <f>IFERROR($C67*($F67-CB67)^2/(CB67*(1-CB67)),"")</f>
        <v>3.2754256999047628E-3</v>
      </c>
      <c r="CM67" s="289">
        <f>IFERROR($D67-$C67*CB67,"")</f>
        <v>-0.14083923264439768</v>
      </c>
      <c r="CN67" s="271">
        <f>IFERROR(CM67/SQRT($C67*CB67*(1-CB67)),"")</f>
        <v>-5.7231334947778004E-2</v>
      </c>
      <c r="CP67" s="271"/>
      <c r="CQ67" s="263">
        <f>IFERROR(LOG10($B67),"")</f>
        <v>0.3979400086720376</v>
      </c>
      <c r="CR67" s="273">
        <f>IFERROR(BZ81+BY81*CQ67,"")</f>
        <v>-1.0281793038823024</v>
      </c>
      <c r="CS67" s="264">
        <f>IFERROR(_xlfn.NORM.S.DIST(CR67,TRUE)*(1-$E$66)+$E$66,"")</f>
        <v>0.15193274594247538</v>
      </c>
      <c r="CT67" s="264">
        <f t="shared" ref="CT67:CT76" si="703">IFERROR(1/SQRT(2*PI())*EXP(-0.5*(CR67)^2),"")</f>
        <v>0.23515394982901844</v>
      </c>
      <c r="CU67" s="264">
        <f>IFERROR(CR67-CS67/CT67+$F67/CT67,"")</f>
        <v>-1.0409223419298805</v>
      </c>
      <c r="CV67" s="264">
        <f>IFERROR(CT67^2/((1-CS67)*(CS67+$E$66/(1-$E$66))),"")</f>
        <v>0.42916359471612875</v>
      </c>
      <c r="CW67" s="273">
        <f>IFERROR($C67*CV67,"")</f>
        <v>20.17068895165805</v>
      </c>
      <c r="CX67" s="273">
        <f t="shared" ref="CX67:CX76" si="704">IFERROR(CW67*CQ67,"")</f>
        <v>8.0267241363437769</v>
      </c>
      <c r="CY67" s="273">
        <f>IFERROR(CW67*CU67,"")</f>
        <v>-20.996120781899066</v>
      </c>
      <c r="CZ67" s="271">
        <f t="shared" ref="CZ67:CZ76" si="705">IFERROR(CW67*(CQ67-CQ$78)^2,"")</f>
        <v>6.1304096968362378</v>
      </c>
      <c r="DA67" s="271">
        <f>IFERROR(CW67*(CU67-CU78)^2,"")</f>
        <v>40.055821626711598</v>
      </c>
      <c r="DB67" s="271">
        <f t="shared" ref="DB67:DB76" si="706">IFERROR(CW67*(CQ67-CQ$78)*(CU67-CU$78),"")</f>
        <v>15.670309419891346</v>
      </c>
      <c r="DC67" s="271">
        <f>IFERROR($C67*($F67-CS67)^2/(CS67*(1-CS67)),"")</f>
        <v>3.2754177022442242E-3</v>
      </c>
      <c r="DD67" s="289">
        <f>IFERROR($D67-$C67*CS67,"")</f>
        <v>-0.14083905929634266</v>
      </c>
      <c r="DE67" s="271">
        <f>IFERROR(DD67/SQRT($C67*CS67*(1-CS67)),"")</f>
        <v>-5.7231265076391521E-2</v>
      </c>
      <c r="DG67" s="271"/>
      <c r="DH67" s="263">
        <f>IFERROR(LOG10($B67),"")</f>
        <v>0.3979400086720376</v>
      </c>
      <c r="DI67" s="273">
        <f>IFERROR(CQ81+CP81*DH67,"")</f>
        <v>-1.0281793042164373</v>
      </c>
      <c r="DJ67" s="264">
        <f>IFERROR(_xlfn.NORM.S.DIST(DI67,TRUE)*(1-$E$66)+$E$66,"")</f>
        <v>0.15193274586390221</v>
      </c>
      <c r="DK67" s="264">
        <f t="shared" ref="DK67:DK76" si="707">IFERROR(1/SQRT(2*PI())*EXP(-0.5*(DI67)^2),"")</f>
        <v>0.23515394974823112</v>
      </c>
      <c r="DL67" s="264">
        <f>IFERROR(DI67-DJ67/DK67+$F67/DK67,"")</f>
        <v>-1.0409223419342584</v>
      </c>
      <c r="DM67" s="264">
        <f>IFERROR(DK67^2/((1-DJ67)*(DJ67+$E$66/(1-$E$66))),"")</f>
        <v>0.42916359460343312</v>
      </c>
      <c r="DN67" s="273">
        <f>IFERROR($C67*DM67,"")</f>
        <v>20.170688946361356</v>
      </c>
      <c r="DO67" s="273">
        <f t="shared" ref="DO67:DO76" si="708">IFERROR(DN67*DH67,"")</f>
        <v>8.0267241342360105</v>
      </c>
      <c r="DP67" s="273">
        <f>IFERROR(DN67*DL67,"")</f>
        <v>-20.996120776473919</v>
      </c>
      <c r="DQ67" s="271">
        <f t="shared" ref="DQ67:DQ76" si="709">IFERROR(DN67*(DH67-DH$78)^2,"")</f>
        <v>6.1304096944146282</v>
      </c>
      <c r="DR67" s="271">
        <f>IFERROR(DN67*(DL67-DL78)^2,"")</f>
        <v>40.055821611356606</v>
      </c>
      <c r="DS67" s="271">
        <f t="shared" ref="DS67:DS76" si="710">IFERROR(DN67*(DH67-DH$78)*(DL67-DL$78),"")</f>
        <v>15.670309413792808</v>
      </c>
      <c r="DT67" s="271">
        <f>IFERROR($C67*($F67-DJ67)^2/(DJ67*(1-DJ67)),"")</f>
        <v>3.2754175318652919E-3</v>
      </c>
      <c r="DU67" s="289">
        <f>IFERROR($D67-$C67*DJ67,"")</f>
        <v>-0.14083905560340337</v>
      </c>
      <c r="DV67" s="271">
        <f>IFERROR(DU67/SQRT($C67*DJ67*(1-DJ67)),"")</f>
        <v>-5.7231263587878764E-2</v>
      </c>
      <c r="DX67" s="271"/>
      <c r="DY67" s="263">
        <f>IFERROR(LOG10($B67),"")</f>
        <v>0.3979400086720376</v>
      </c>
      <c r="DZ67" s="273">
        <f>IFERROR(DH81+DG81*DY67,"")</f>
        <v>-1.028179304224168</v>
      </c>
      <c r="EA67" s="264">
        <f>IFERROR(_xlfn.NORM.S.DIST(DZ67,TRUE)*(1-$E$66)+$E$66,"")</f>
        <v>0.1519327458620843</v>
      </c>
      <c r="EB67" s="264">
        <f t="shared" ref="EB67:EB76" si="711">IFERROR(1/SQRT(2*PI())*EXP(-0.5*(DZ67)^2),"")</f>
        <v>0.23515394974636203</v>
      </c>
      <c r="EC67" s="264">
        <f>IFERROR(DZ67-EA67/EB67+$F67/EB67,"")</f>
        <v>-1.0409223419343592</v>
      </c>
      <c r="ED67" s="264">
        <f>IFERROR(EB67^2/((1-EA67)*(EA67+$E$66/(1-$E$66))),"")</f>
        <v>0.42916359460082582</v>
      </c>
      <c r="EE67" s="273">
        <f>IFERROR($C67*ED67,"")</f>
        <v>20.170688946238812</v>
      </c>
      <c r="EF67" s="273">
        <f t="shared" ref="EF67:EF76" si="712">IFERROR(EE67*DY67,"")</f>
        <v>8.026724134187246</v>
      </c>
      <c r="EG67" s="273">
        <f>IFERROR(EE67*EC67,"")</f>
        <v>-20.996120776348395</v>
      </c>
      <c r="EH67" s="271">
        <f t="shared" ref="EH67:EH76" si="713">IFERROR(EE67*(DY67-DY$78)^2,"")</f>
        <v>6.1304096943594946</v>
      </c>
      <c r="EI67" s="271">
        <f>IFERROR(EE67*(EC67-EC78)^2,"")</f>
        <v>40.055821611007069</v>
      </c>
      <c r="EJ67" s="271">
        <f t="shared" ref="EJ67:EJ76" si="714">IFERROR(EE67*(DY67-DY$78)*(EC67-EC$78),"")</f>
        <v>15.670309413653973</v>
      </c>
      <c r="EK67" s="271">
        <f>IFERROR($C67*($F67-EA67)^2/(EA67*(1-EA67)),"")</f>
        <v>3.2754175279233219E-3</v>
      </c>
      <c r="EL67" s="289">
        <f>IFERROR($D67-$C67*EA67,"")</f>
        <v>-0.14083905551796239</v>
      </c>
      <c r="EM67" s="271">
        <f>IFERROR(EL67/SQRT($C67*EA67*(1-EA67)),"")</f>
        <v>-5.7231263553440076E-2</v>
      </c>
      <c r="EO67" s="271"/>
      <c r="EP67" s="263">
        <f>IFERROR(LOG10($B67),"")</f>
        <v>0.3979400086720376</v>
      </c>
      <c r="EQ67" s="273">
        <f>IFERROR(DY81+DX81*EP67,"")</f>
        <v>-1.028179304224341</v>
      </c>
      <c r="ER67" s="264">
        <f>IFERROR(_xlfn.NORM.S.DIST(EQ67,TRUE)*(1-$E$66)+$E$66,"")</f>
        <v>0.15193274586204356</v>
      </c>
      <c r="ES67" s="264">
        <f t="shared" ref="ES67:ES76" si="715">IFERROR(1/SQRT(2*PI())*EXP(-0.5*(EQ67)^2),"")</f>
        <v>0.2351539497463202</v>
      </c>
      <c r="ET67" s="264">
        <f>IFERROR(EQ67-ER67/ES67+$F67/ES67,"")</f>
        <v>-1.0409223419343614</v>
      </c>
      <c r="EU67" s="264">
        <f>IFERROR(ES67^2/((1-ER67)*(ER67+$E$66/(1-$E$66))),"")</f>
        <v>0.42916359460076764</v>
      </c>
      <c r="EV67" s="273">
        <f>IFERROR($C67*EU67,"")</f>
        <v>20.17068894623608</v>
      </c>
      <c r="EW67" s="273">
        <f t="shared" ref="EW67:EW76" si="716">IFERROR(EV67*EP67,"")</f>
        <v>8.0267241341861588</v>
      </c>
      <c r="EX67" s="273">
        <f>IFERROR(EV67*ET67,"")</f>
        <v>-20.996120776345595</v>
      </c>
      <c r="EY67" s="271">
        <f t="shared" ref="EY67:EY76" si="717">IFERROR(EV67*(EP67-EP$78)^2,"")</f>
        <v>6.1304096943582573</v>
      </c>
      <c r="EZ67" s="271">
        <f>IFERROR(EV67*(ET67-ET78)^2,"")</f>
        <v>40.055821610999168</v>
      </c>
      <c r="FA67" s="271">
        <f t="shared" ref="FA67:FA76" si="718">IFERROR(EV67*(EP67-EP$78)*(ET67-ET$78),"")</f>
        <v>15.670309413650845</v>
      </c>
      <c r="FB67" s="271">
        <f>IFERROR($C67*($F67-ER67)^2/(ER67*(1-ER67)),"")</f>
        <v>3.2754175278349694E-3</v>
      </c>
      <c r="FC67" s="289">
        <f>IFERROR($D67-$C67*ER67,"")</f>
        <v>-0.14083905551604747</v>
      </c>
      <c r="FD67" s="271">
        <f>IFERROR(FC67/SQRT($C67*ER67*(1-ER67)),"")</f>
        <v>-5.7231263552668235E-2</v>
      </c>
      <c r="FF67" s="271"/>
      <c r="FG67" s="263">
        <f>IFERROR(LOG10($B67),"")</f>
        <v>0.3979400086720376</v>
      </c>
      <c r="FH67" s="273">
        <f>IFERROR(EP81+EO81*FG67,"")</f>
        <v>-1.0281793042243454</v>
      </c>
      <c r="FI67" s="264">
        <f>IFERROR(_xlfn.NORM.S.DIST(FH67,TRUE)*(1-$E$66)+$E$66,"")</f>
        <v>0.15193274586204261</v>
      </c>
      <c r="FJ67" s="264">
        <f t="shared" ref="FJ67:FJ76" si="719">IFERROR(1/SQRT(2*PI())*EXP(-0.5*(FH67)^2),"")</f>
        <v>0.23515394974631909</v>
      </c>
      <c r="FK67" s="264">
        <f>IFERROR(FH67-FI67/FJ67+$F67/FJ67,"")</f>
        <v>-1.0409223419343618</v>
      </c>
      <c r="FL67" s="264">
        <f>IFERROR(FJ67^2/((1-FI67)*(FI67+$E$66/(1-$E$66))),"")</f>
        <v>0.42916359460076581</v>
      </c>
      <c r="FM67" s="273">
        <f>IFERROR($C67*FL67,"")</f>
        <v>20.170688946235995</v>
      </c>
      <c r="FN67" s="273">
        <f t="shared" ref="FN67:FN76" si="720">IFERROR(FM67*FG67,"")</f>
        <v>8.0267241341861251</v>
      </c>
      <c r="FO67" s="273">
        <f>IFERROR(FM67*FK67,"")</f>
        <v>-20.996120776345517</v>
      </c>
      <c r="FP67" s="271">
        <f t="shared" ref="FP67:FP76" si="721">IFERROR(FM67*(FG67-FG$78)^2,"")</f>
        <v>6.1304096943582289</v>
      </c>
      <c r="FQ67" s="271">
        <f>IFERROR(FM67*(FK67-FK78)^2,"")</f>
        <v>40.055821610999011</v>
      </c>
      <c r="FR67" s="271">
        <f t="shared" ref="FR67:FR76" si="722">IFERROR(FM67*(FG67-FG$78)*(FK67-FK$78),"")</f>
        <v>15.670309413650777</v>
      </c>
      <c r="FS67" s="271">
        <f>IFERROR($C67*($F67-FI67)^2/(FI67*(1-FI67)),"")</f>
        <v>3.2754175278329237E-3</v>
      </c>
      <c r="FT67" s="289">
        <f>IFERROR($D67-$C67*FI67,"")</f>
        <v>-0.14083905551600306</v>
      </c>
      <c r="FU67" s="271">
        <f>IFERROR(FT67/SQRT($C67*FI67*(1-FI67)),"")</f>
        <v>-5.7231263552650333E-2</v>
      </c>
      <c r="FW67" s="271"/>
      <c r="FX67" s="263">
        <f>IFERROR(LOG10($B67),"")</f>
        <v>0.3979400086720376</v>
      </c>
      <c r="FY67" s="273">
        <f>IFERROR(FG81+FF81*FX67,"")</f>
        <v>-1.0281793042243457</v>
      </c>
      <c r="FZ67" s="264">
        <f>IFERROR(_xlfn.NORM.S.DIST(FY67,TRUE)*(1-$E$66)+$E$66,"")</f>
        <v>0.15193274586204253</v>
      </c>
      <c r="GA67" s="264">
        <f t="shared" ref="GA67:GA76" si="723">IFERROR(1/SQRT(2*PI())*EXP(-0.5*(FY67)^2),"")</f>
        <v>0.23515394974631906</v>
      </c>
      <c r="GB67" s="264">
        <f>IFERROR(FY67-FZ67/GA67+$F67/GA67,"")</f>
        <v>-1.0409223419343618</v>
      </c>
      <c r="GC67" s="264">
        <f>IFERROR(GA67^2/((1-FZ67)*(FZ67+$E$66/(1-$E$66))),"")</f>
        <v>0.42916359460076592</v>
      </c>
      <c r="GD67" s="273">
        <f>IFERROR($C67*GC67,"")</f>
        <v>20.170688946235998</v>
      </c>
      <c r="GE67" s="273">
        <f t="shared" ref="GE67:GE76" si="724">IFERROR(GD67*FX67,"")</f>
        <v>8.0267241341861268</v>
      </c>
      <c r="GF67" s="273">
        <f>IFERROR(GD67*GB67,"")</f>
        <v>-20.996120776345521</v>
      </c>
      <c r="GG67" s="271">
        <f t="shared" ref="GG67:GG76" si="725">IFERROR(GD67*(FX67-FX$78)^2,"")</f>
        <v>6.1304096943582298</v>
      </c>
      <c r="GH67" s="271">
        <f>IFERROR(GD67*(GB67-GB78)^2,"")</f>
        <v>40.055821610999004</v>
      </c>
      <c r="GI67" s="271">
        <f t="shared" ref="GI67:GI76" si="726">IFERROR(GD67*(FX67-FX$78)*(GB67-GB$78),"")</f>
        <v>15.670309413650777</v>
      </c>
      <c r="GJ67" s="271">
        <f>IFERROR($C67*($F67-FZ67)^2/(FZ67*(1-FZ67)),"")</f>
        <v>3.2754175278327429E-3</v>
      </c>
      <c r="GK67" s="289">
        <f>IFERROR($D67-$C67*FZ67,"")</f>
        <v>-0.14083905551599862</v>
      </c>
      <c r="GL67" s="271">
        <f>IFERROR(GK67/SQRT($C67*FZ67*(1-FZ67)),"")</f>
        <v>-5.7231263552648549E-2</v>
      </c>
      <c r="GN67" s="271"/>
      <c r="GO67" s="263">
        <f>IFERROR(LOG10($B67),"")</f>
        <v>0.3979400086720376</v>
      </c>
      <c r="GP67" s="273">
        <f>IFERROR(FX81+FW81*GO67,"")</f>
        <v>-1.0281793042243466</v>
      </c>
      <c r="GQ67" s="264">
        <f>IFERROR(_xlfn.NORM.S.DIST(GP67,TRUE)*(1-$E$66)+$E$66,"")</f>
        <v>0.15193274586204233</v>
      </c>
      <c r="GR67" s="264">
        <f t="shared" ref="GR67:GR76" si="727">IFERROR(1/SQRT(2*PI())*EXP(-0.5*(GP67)^2),"")</f>
        <v>0.23515394974631884</v>
      </c>
      <c r="GS67" s="264">
        <f>IFERROR(GP67-GQ67/GR67+$F67/GR67,"")</f>
        <v>-1.0409223419343621</v>
      </c>
      <c r="GT67" s="264">
        <f>IFERROR(GR67^2/((1-GQ67)*(GQ67+$E$66/(1-$E$66))),"")</f>
        <v>0.42916359460076559</v>
      </c>
      <c r="GU67" s="273">
        <f>IFERROR($C67*GT67,"")</f>
        <v>20.170688946235984</v>
      </c>
      <c r="GV67" s="273">
        <f t="shared" ref="GV67:GV76" si="728">IFERROR(GU67*GO67,"")</f>
        <v>8.0267241341861197</v>
      </c>
      <c r="GW67" s="273">
        <f>IFERROR(GU67*GS67,"")</f>
        <v>-20.99612077634551</v>
      </c>
      <c r="GX67" s="271">
        <f t="shared" ref="GX67:GX76" si="729">IFERROR(GU67*(GO67-GO$78)^2,"")</f>
        <v>6.1304096943582209</v>
      </c>
      <c r="GY67" s="271">
        <f>IFERROR(GU67*(GS67-GS78)^2,"")</f>
        <v>40.055821610999004</v>
      </c>
      <c r="GZ67" s="271">
        <f t="shared" ref="GZ67:GZ76" si="730">IFERROR(GU67*(GO67-GO$78)*(GS67-GS$78),"")</f>
        <v>15.670309413650765</v>
      </c>
      <c r="HA67" s="271">
        <f>IFERROR($C67*($F67-GQ67)^2/(GQ67*(1-GQ67)),"")</f>
        <v>3.2754175278323218E-3</v>
      </c>
      <c r="HB67" s="289">
        <f>IFERROR($D67-$C67*GQ67,"")</f>
        <v>-0.14083905551598974</v>
      </c>
      <c r="HC67" s="271">
        <f>IFERROR(HB67/SQRT($C67*GQ67*(1-GQ67)),"")</f>
        <v>-5.7231263552644962E-2</v>
      </c>
      <c r="HE67" s="271"/>
      <c r="HF67" s="263">
        <f>IFERROR(LOG10($B67),"")</f>
        <v>0.3979400086720376</v>
      </c>
      <c r="HG67" s="273">
        <f>IFERROR(GO81+GN81*HF67,"")</f>
        <v>-1.0281793042243454</v>
      </c>
      <c r="HH67" s="264">
        <f>IFERROR(_xlfn.NORM.S.DIST(HG67,TRUE)*(1-$E$66)+$E$66,"")</f>
        <v>0.15193274586204261</v>
      </c>
      <c r="HI67" s="264">
        <f t="shared" ref="HI67:HI76" si="731">IFERROR(1/SQRT(2*PI())*EXP(-0.5*(HG67)^2),"")</f>
        <v>0.23515394974631909</v>
      </c>
      <c r="HJ67" s="264">
        <f>IFERROR(HG67-HH67/HI67+$F67/HI67,"")</f>
        <v>-1.0409223419343618</v>
      </c>
      <c r="HK67" s="264">
        <f>IFERROR(HI67^2/((1-HH67)*(HH67+$E$66/(1-$E$66))),"")</f>
        <v>0.42916359460076581</v>
      </c>
      <c r="HL67" s="273">
        <f>IFERROR($C67*HK67,"")</f>
        <v>20.170688946235995</v>
      </c>
      <c r="HM67" s="273">
        <f t="shared" ref="HM67:HM76" si="732">IFERROR(HL67*HF67,"")</f>
        <v>8.0267241341861251</v>
      </c>
      <c r="HN67" s="273">
        <f>IFERROR(HL67*HJ67,"")</f>
        <v>-20.996120776345517</v>
      </c>
      <c r="HO67" s="271">
        <f t="shared" ref="HO67:HO76" si="733">IFERROR(HL67*(HF67-HF$78)^2,"")</f>
        <v>6.1304096943582262</v>
      </c>
      <c r="HP67" s="271">
        <f>IFERROR(HL67*(HJ67-HJ78)^2,"")</f>
        <v>40.055821610998997</v>
      </c>
      <c r="HQ67" s="271">
        <f t="shared" ref="HQ67:HQ76" si="734">IFERROR(HL67*(HF67-HF$78)*(HJ67-HJ$78),"")</f>
        <v>15.670309413650772</v>
      </c>
      <c r="HR67" s="271">
        <f>IFERROR($C67*($F67-HH67)^2/(HH67*(1-HH67)),"")</f>
        <v>3.2754175278329237E-3</v>
      </c>
      <c r="HS67" s="289">
        <f>IFERROR($D67-$C67*HH67,"")</f>
        <v>-0.14083905551600306</v>
      </c>
      <c r="HT67" s="271">
        <f>IFERROR(HS67/SQRT($C67*HH67*(1-HH67)),"")</f>
        <v>-5.7231263552650333E-2</v>
      </c>
      <c r="HV67" s="271"/>
      <c r="HW67" s="263">
        <f>IFERROR(LOG10($B67),"")</f>
        <v>0.3979400086720376</v>
      </c>
      <c r="HX67" s="273">
        <f>IFERROR(HF81+HE81*HW67,"")</f>
        <v>-1.0281793042243457</v>
      </c>
      <c r="HY67" s="264">
        <f>IFERROR(_xlfn.NORM.S.DIST(HX67,TRUE)*(1-$E$66)+$E$66,"")</f>
        <v>0.15193274586204253</v>
      </c>
      <c r="HZ67" s="264">
        <f t="shared" ref="HZ67:HZ76" si="735">IFERROR(1/SQRT(2*PI())*EXP(-0.5*(HX67)^2),"")</f>
        <v>0.23515394974631906</v>
      </c>
      <c r="IA67" s="264">
        <f>IFERROR(HX67-HY67/HZ67+$F67/HZ67,"")</f>
        <v>-1.0409223419343618</v>
      </c>
      <c r="IB67" s="264">
        <f>IFERROR(HZ67^2/((1-HY67)*(HY67+$E$66/(1-$E$66))),"")</f>
        <v>0.42916359460076592</v>
      </c>
      <c r="IC67" s="273">
        <f>IFERROR($C67*IB67,"")</f>
        <v>20.170688946235998</v>
      </c>
      <c r="ID67" s="273">
        <f t="shared" ref="ID67:ID76" si="736">IFERROR(IC67*HW67,"")</f>
        <v>8.0267241341861268</v>
      </c>
      <c r="IE67" s="273">
        <f>IFERROR(IC67*IA67,"")</f>
        <v>-20.996120776345521</v>
      </c>
      <c r="IF67" s="271">
        <f t="shared" ref="IF67:IF76" si="737">IFERROR(IC67*(HW67-HW$78)^2,"")</f>
        <v>6.1304096943582298</v>
      </c>
      <c r="IG67" s="271">
        <f>IFERROR(IC67*(IA67-IA78)^2,"")</f>
        <v>40.055821610999004</v>
      </c>
      <c r="IH67" s="271">
        <f t="shared" ref="IH67:IH76" si="738">IFERROR(IC67*(HW67-HW$78)*(IA67-IA$78),"")</f>
        <v>15.670309413650777</v>
      </c>
      <c r="II67" s="271">
        <f>IFERROR($C67*($F67-HY67)^2/(HY67*(1-HY67)),"")</f>
        <v>3.2754175278327429E-3</v>
      </c>
      <c r="IJ67" s="289">
        <f>IFERROR($D67-$C67*HY67,"")</f>
        <v>-0.14083905551599862</v>
      </c>
      <c r="IK67" s="271">
        <f>IFERROR(IJ67/SQRT($C67*HY67*(1-HY67)),"")</f>
        <v>-5.7231263552648549E-2</v>
      </c>
      <c r="IM67" s="271"/>
      <c r="IN67" s="263">
        <f>IFERROR(LOG10($B67),"")</f>
        <v>0.3979400086720376</v>
      </c>
      <c r="IO67" s="273">
        <f>IFERROR(HW81+HV81*IN67,"")</f>
        <v>-1.0281793042243466</v>
      </c>
      <c r="IP67" s="264">
        <f>IFERROR(_xlfn.NORM.S.DIST(IO67,TRUE)*(1-$E$66)+$E$66,"")</f>
        <v>0.15193274586204233</v>
      </c>
      <c r="IQ67" s="264">
        <f t="shared" ref="IQ67:IQ76" si="739">IFERROR(1/SQRT(2*PI())*EXP(-0.5*(IO67)^2),"")</f>
        <v>0.23515394974631884</v>
      </c>
      <c r="IR67" s="264">
        <f>IFERROR(IO67-IP67/IQ67+$F67/IQ67,"")</f>
        <v>-1.0409223419343621</v>
      </c>
      <c r="IS67" s="264">
        <f>IFERROR(IQ67^2/((1-IP67)*(IP67+$E$66/(1-$E$66))),"")</f>
        <v>0.42916359460076559</v>
      </c>
      <c r="IT67" s="273">
        <f>IFERROR($C67*IS67,"")</f>
        <v>20.170688946235984</v>
      </c>
      <c r="IU67" s="273">
        <f t="shared" ref="IU67:IU76" si="740">IFERROR(IT67*IN67,"")</f>
        <v>8.0267241341861197</v>
      </c>
      <c r="IV67" s="273">
        <f>IFERROR(IT67*IR67,"")</f>
        <v>-20.99612077634551</v>
      </c>
      <c r="IW67" s="271">
        <f t="shared" ref="IW67:IW76" si="741">IFERROR(IT67*(IN67-IN$78)^2,"")</f>
        <v>6.1304096943582209</v>
      </c>
      <c r="IX67" s="271">
        <f>IFERROR(IT67*(IR67-IR78)^2,"")</f>
        <v>40.055821610999004</v>
      </c>
      <c r="IY67" s="271">
        <f t="shared" ref="IY67:IY76" si="742">IFERROR(IT67*(IN67-IN$78)*(IR67-IR$78),"")</f>
        <v>15.670309413650765</v>
      </c>
      <c r="IZ67" s="271">
        <f>IFERROR($C67*($F67-IP67)^2/(IP67*(1-IP67)),"")</f>
        <v>3.2754175278323218E-3</v>
      </c>
      <c r="JA67" s="289">
        <f>IFERROR($D67-$C67*IP67,"")</f>
        <v>-0.14083905551598974</v>
      </c>
      <c r="JB67" s="271">
        <f>IFERROR(JA67/SQRT($C67*IP67*(1-IP67)),"")</f>
        <v>-5.7231263552644962E-2</v>
      </c>
      <c r="JD67" s="271"/>
      <c r="JE67" s="263">
        <f>IFERROR(LOG10($B67),"")</f>
        <v>0.3979400086720376</v>
      </c>
      <c r="JF67" s="273">
        <f>IFERROR(IN81+IM81*JE67,"")</f>
        <v>-1.0281793042243454</v>
      </c>
      <c r="JG67" s="264">
        <f>IFERROR(_xlfn.NORM.S.DIST(JF67,TRUE)*(1-$E$66)+$E$66,"")</f>
        <v>0.15193274586204261</v>
      </c>
      <c r="JH67" s="264">
        <f t="shared" ref="JH67:JH76" si="743">IFERROR(1/SQRT(2*PI())*EXP(-0.5*(JF67)^2),"")</f>
        <v>0.23515394974631909</v>
      </c>
      <c r="JI67" s="264">
        <f>IFERROR(JF67-JG67/JH67+$F67/JH67,"")</f>
        <v>-1.0409223419343618</v>
      </c>
      <c r="JJ67" s="264">
        <f>IFERROR(JH67^2/((1-JG67)*(JG67+$E$66/(1-$E$66))),"")</f>
        <v>0.42916359460076581</v>
      </c>
      <c r="JK67" s="273">
        <f>IFERROR($C67*JJ67,"")</f>
        <v>20.170688946235995</v>
      </c>
      <c r="JL67" s="273">
        <f t="shared" ref="JL67:JL76" si="744">IFERROR(JK67*JE67,"")</f>
        <v>8.0267241341861251</v>
      </c>
      <c r="JM67" s="273">
        <f>IFERROR(JK67*JI67,"")</f>
        <v>-20.996120776345517</v>
      </c>
      <c r="JN67" s="271">
        <f t="shared" ref="JN67:JN76" si="745">IFERROR(JK67*(JE67-JE$78)^2,"")</f>
        <v>6.1304096943582262</v>
      </c>
      <c r="JO67" s="271">
        <f>IFERROR(JK67*(JI67-JI78)^2,"")</f>
        <v>40.055821610998997</v>
      </c>
      <c r="JP67" s="271">
        <f t="shared" ref="JP67:JP76" si="746">IFERROR(JK67*(JE67-JE$78)*(JI67-JI$78),"")</f>
        <v>15.670309413650772</v>
      </c>
      <c r="JQ67" s="271">
        <f>IFERROR($C67*($F67-JG67)^2/(JG67*(1-JG67)),"")</f>
        <v>3.2754175278329237E-3</v>
      </c>
      <c r="JR67" s="289">
        <f>IFERROR($D67-$C67*JG67,"")</f>
        <v>-0.14083905551600306</v>
      </c>
      <c r="JS67" s="271">
        <f>IFERROR(JR67/SQRT($C67*JG67*(1-JG67)),"")</f>
        <v>-5.7231263552650333E-2</v>
      </c>
      <c r="JU67" s="271"/>
      <c r="JV67" s="263">
        <f>IFERROR(LOG10($B67),"")</f>
        <v>0.3979400086720376</v>
      </c>
      <c r="JW67" s="273">
        <f>IFERROR(JE81+JD81*JV67,"")</f>
        <v>-1.0281793042243457</v>
      </c>
      <c r="JX67" s="264">
        <f>IFERROR(_xlfn.NORM.S.DIST(JW67,TRUE)*(1-$E$66)+$E$66,"")</f>
        <v>0.15193274586204253</v>
      </c>
      <c r="JY67" s="264">
        <f t="shared" ref="JY67:JY76" si="747">IFERROR(1/SQRT(2*PI())*EXP(-0.5*(JW67)^2),"")</f>
        <v>0.23515394974631906</v>
      </c>
      <c r="JZ67" s="264">
        <f>IFERROR(JW67-JX67/JY67+$F67/JY67,"")</f>
        <v>-1.0409223419343618</v>
      </c>
      <c r="KA67" s="264">
        <f>IFERROR(JY67^2/((1-JX67)*(JX67+$E$66/(1-$E$66))),"")</f>
        <v>0.42916359460076592</v>
      </c>
      <c r="KB67" s="273">
        <f>IFERROR($C67*KA67,"")</f>
        <v>20.170688946235998</v>
      </c>
      <c r="KC67" s="273">
        <f t="shared" ref="KC67:KC76" si="748">IFERROR(KB67*JV67,"")</f>
        <v>8.0267241341861268</v>
      </c>
      <c r="KD67" s="273">
        <f>IFERROR(KB67*JZ67,"")</f>
        <v>-20.996120776345521</v>
      </c>
      <c r="KE67" s="271">
        <f t="shared" ref="KE67:KE76" si="749">IFERROR(KB67*(JV67-JV$78)^2,"")</f>
        <v>6.1304096943582298</v>
      </c>
      <c r="KF67" s="271">
        <f>IFERROR(KB67*(JZ67-JZ78)^2,"")</f>
        <v>40.055821610999004</v>
      </c>
      <c r="KG67" s="271">
        <f t="shared" ref="KG67:KG76" si="750">IFERROR(KB67*(JV67-JV$78)*(JZ67-JZ$78),"")</f>
        <v>15.670309413650777</v>
      </c>
      <c r="KH67" s="271">
        <f>IFERROR($C67*($F67-JX67)^2/(JX67*(1-JX67)),"")</f>
        <v>3.2754175278327429E-3</v>
      </c>
      <c r="KI67" s="289">
        <f>IFERROR($D67-$C67*JX67,"")</f>
        <v>-0.14083905551599862</v>
      </c>
      <c r="KJ67" s="271">
        <f>IFERROR(KI67/SQRT($C67*JX67*(1-JX67)),"")</f>
        <v>-5.7231263552648549E-2</v>
      </c>
      <c r="KL67" s="271"/>
      <c r="KM67" s="263">
        <f>IFERROR(LOG10($B67),"")</f>
        <v>0.3979400086720376</v>
      </c>
      <c r="KN67" s="273">
        <f>IFERROR(JV81+JU81*KM67,"")</f>
        <v>-1.0281793042243466</v>
      </c>
      <c r="KO67" s="264">
        <f>IFERROR(_xlfn.NORM.S.DIST(KN67,TRUE)*(1-$E$66)+$E$66,"")</f>
        <v>0.15193274586204233</v>
      </c>
      <c r="KP67" s="264">
        <f t="shared" ref="KP67:KP76" si="751">IFERROR(1/SQRT(2*PI())*EXP(-0.5*(KN67)^2),"")</f>
        <v>0.23515394974631884</v>
      </c>
      <c r="KQ67" s="264">
        <f>IFERROR(KN67-KO67/KP67+$F67/KP67,"")</f>
        <v>-1.0409223419343621</v>
      </c>
      <c r="KR67" s="264">
        <f>IFERROR(KP67^2/((1-KO67)*(KO67+$E$66/(1-$E$66))),"")</f>
        <v>0.42916359460076559</v>
      </c>
      <c r="KS67" s="273">
        <f>IFERROR($C67*KR67,"")</f>
        <v>20.170688946235984</v>
      </c>
      <c r="KT67" s="273">
        <f t="shared" ref="KT67:KT76" si="752">IFERROR(KS67*KM67,"")</f>
        <v>8.0267241341861197</v>
      </c>
      <c r="KU67" s="273">
        <f>IFERROR(KS67*KQ67,"")</f>
        <v>-20.99612077634551</v>
      </c>
      <c r="KV67" s="271">
        <f t="shared" ref="KV67:KV76" si="753">IFERROR(KS67*(KM67-KM$78)^2,"")</f>
        <v>6.1304096943582209</v>
      </c>
      <c r="KW67" s="271">
        <f>IFERROR(KS67*(KQ67-KQ78)^2,"")</f>
        <v>40.055821610999004</v>
      </c>
      <c r="KX67" s="271">
        <f t="shared" ref="KX67:KX76" si="754">IFERROR(KS67*(KM67-KM$78)*(KQ67-KQ$78),"")</f>
        <v>15.670309413650765</v>
      </c>
      <c r="KY67" s="271">
        <f>IFERROR($C67*($F67-KO67)^2/(KO67*(1-KO67)),"")</f>
        <v>3.2754175278323218E-3</v>
      </c>
      <c r="KZ67" s="289">
        <f>IFERROR($D67-$C67*KO67,"")</f>
        <v>-0.14083905551598974</v>
      </c>
      <c r="LA67" s="271">
        <f>IFERROR(KZ67/SQRT($C67*KO67*(1-KO67)),"")</f>
        <v>-5.7231263552644962E-2</v>
      </c>
      <c r="LC67" s="271"/>
      <c r="LD67" s="263">
        <f>IFERROR(LOG10($B67),"")</f>
        <v>0.3979400086720376</v>
      </c>
      <c r="LE67" s="273">
        <f>IFERROR(KM81+KL81*LD67,"")</f>
        <v>-1.0281793042243454</v>
      </c>
      <c r="LF67" s="264">
        <f>IFERROR(_xlfn.NORM.S.DIST(LE67,TRUE)*(1-$E$66)+$E$66,"")</f>
        <v>0.15193274586204261</v>
      </c>
      <c r="LG67" s="264">
        <f t="shared" ref="LG67:LG76" si="755">IFERROR(1/SQRT(2*PI())*EXP(-0.5*(LE67)^2),"")</f>
        <v>0.23515394974631909</v>
      </c>
      <c r="LH67" s="264">
        <f>IFERROR(LE67-LF67/LG67+$F67/LG67,"")</f>
        <v>-1.0409223419343618</v>
      </c>
      <c r="LI67" s="264">
        <f>IFERROR(LG67^2/((1-LF67)*(LF67+$E$66/(1-$E$66))),"")</f>
        <v>0.42916359460076581</v>
      </c>
      <c r="LJ67" s="273">
        <f>IFERROR($C67*LI67,"")</f>
        <v>20.170688946235995</v>
      </c>
      <c r="LK67" s="273">
        <f t="shared" ref="LK67:LK76" si="756">IFERROR(LJ67*LD67,"")</f>
        <v>8.0267241341861251</v>
      </c>
      <c r="LL67" s="273">
        <f>IFERROR(LJ67*LH67,"")</f>
        <v>-20.996120776345517</v>
      </c>
      <c r="LM67" s="271">
        <f t="shared" ref="LM67:LM76" si="757">IFERROR(LJ67*(LD67-LD$78)^2,"")</f>
        <v>6.1304096943582262</v>
      </c>
      <c r="LN67" s="271">
        <f>IFERROR(LJ67*(LH67-LH78)^2,"")</f>
        <v>40.055821610998997</v>
      </c>
      <c r="LO67" s="271">
        <f t="shared" ref="LO67:LO76" si="758">IFERROR(LJ67*(LD67-LD$78)*(LH67-LH$78),"")</f>
        <v>15.670309413650772</v>
      </c>
      <c r="LP67" s="271">
        <f>IFERROR($C67*($F67-LF67)^2/(LF67*(1-LF67)),"")</f>
        <v>3.2754175278329237E-3</v>
      </c>
      <c r="LQ67" s="289">
        <f>IFERROR($D67-$C67*LF67,"")</f>
        <v>-0.14083905551600306</v>
      </c>
      <c r="LR67" s="271">
        <f>IFERROR(LQ67/SQRT($C67*LF67*(1-LF67)),"")</f>
        <v>-5.7231263552650333E-2</v>
      </c>
      <c r="LT67" s="271"/>
      <c r="LU67" s="475">
        <f>IFERROR(LOG10($B67),"")</f>
        <v>0.3979400086720376</v>
      </c>
      <c r="LV67" s="474">
        <f>IFERROR(LD81+LC81*LU67,"")</f>
        <v>-1.0281793042243457</v>
      </c>
      <c r="LW67" s="477">
        <f>IFERROR(_xlfn.NORM.S.DIST(LV67,TRUE)*(1-$E$66)+$E$66,"")</f>
        <v>0.15193274586204253</v>
      </c>
      <c r="LX67" s="264">
        <f t="shared" ref="LX67:LX76" si="759">IFERROR(1/SQRT(2*PI())*EXP(-0.5*(LV67)^2),"")</f>
        <v>0.23515394974631906</v>
      </c>
      <c r="LY67" s="264">
        <f>IFERROR(LV67-LW67/LX67+$F67/LX67,"")</f>
        <v>-1.0409223419343618</v>
      </c>
      <c r="LZ67" s="264">
        <f>IFERROR(LX67^2/((1-LW67)*(LW67+$E$66/(1-$E$66))),"")</f>
        <v>0.42916359460076592</v>
      </c>
      <c r="MA67" s="273">
        <f>IFERROR($C67*LZ67,"")</f>
        <v>20.170688946235998</v>
      </c>
      <c r="MB67" s="273">
        <f t="shared" ref="MB67:MB76" si="760">IFERROR(MA67*LU67,"")</f>
        <v>8.0267241341861268</v>
      </c>
      <c r="MC67" s="273">
        <f>IFERROR(MA67*LY67,"")</f>
        <v>-20.996120776345521</v>
      </c>
      <c r="MD67" s="271">
        <f t="shared" ref="MD67:MD76" si="761">IFERROR(MA67*(LU67-LU$78)^2,"")</f>
        <v>6.1304096943582298</v>
      </c>
      <c r="ME67" s="271">
        <f>IFERROR(MA67*(LY67-LY78)^2,"")</f>
        <v>40.055821610999004</v>
      </c>
      <c r="MF67" s="271">
        <f t="shared" ref="MF67:MF76" si="762">IFERROR(MA67*(LU67-LU$78)*(LY67-LY$78),"")</f>
        <v>15.670309413650777</v>
      </c>
      <c r="MG67" s="271">
        <f>IFERROR($C67*($F67-LW67)^2/(LW67*(1-LW67)),"")</f>
        <v>3.2754175278327429E-3</v>
      </c>
      <c r="MH67" s="289">
        <f>IFERROR($D67-$C67*LW67,"")</f>
        <v>-0.14083905551599862</v>
      </c>
      <c r="MI67" s="271">
        <f>IFERROR(MH67/SQRT($C67*LW67*(1-LW67)),"")</f>
        <v>-5.7231263552648549E-2</v>
      </c>
    </row>
    <row r="68" spans="1:347" ht="14.1" customHeight="1" outlineLevel="1" x14ac:dyDescent="0.2">
      <c r="A68" s="14">
        <v>2</v>
      </c>
      <c r="B68" s="246">
        <v>5.0999999999999996</v>
      </c>
      <c r="C68" s="96">
        <v>46</v>
      </c>
      <c r="D68" s="247">
        <v>22</v>
      </c>
      <c r="E68" s="17">
        <f t="shared" si="681"/>
        <v>0.47826086956521741</v>
      </c>
      <c r="F68" s="34">
        <f>IFERROR((E68-E66)/(1-E66),"")</f>
        <v>0.47826086956521741</v>
      </c>
      <c r="G68" s="17">
        <f t="shared" si="682"/>
        <v>-5.4518914848101077E-2</v>
      </c>
      <c r="H68" s="17"/>
      <c r="I68" s="34"/>
      <c r="J68" s="18">
        <f t="shared" ref="J68:J76" si="763">IFERROR(LOG10($B68),"")</f>
        <v>0.70757017609793638</v>
      </c>
      <c r="K68" s="17">
        <f>IFERROR(C81+B81*J68,"")</f>
        <v>-0.24288653401448812</v>
      </c>
      <c r="L68" s="37">
        <f t="shared" ref="L68:L76" si="764">IFERROR(_xlfn.NORM.S.DIST(K68,TRUE)*(1-$E$66)+$E$66,"")</f>
        <v>0.40404664877977892</v>
      </c>
      <c r="M68" s="37">
        <f t="shared" si="683"/>
        <v>0.38734656596254508</v>
      </c>
      <c r="N68" s="37">
        <f t="shared" ref="N68:N76" si="765">IFERROR(K68-L68/M68+$F68/M68,"")</f>
        <v>-5.1290099950284551E-2</v>
      </c>
      <c r="O68" s="37">
        <f t="shared" ref="O68:O76" si="766">IFERROR(M68^2/((1-L68)*(L68+$E$66/(1-$E$66))),"")</f>
        <v>0.623096977830224</v>
      </c>
      <c r="P68" s="17">
        <f t="shared" ref="P68:P76" si="767">IFERROR($C68*O68,"")</f>
        <v>28.662460980190303</v>
      </c>
      <c r="Q68" s="17">
        <f t="shared" si="684"/>
        <v>20.280702563153483</v>
      </c>
      <c r="R68" s="17">
        <f t="shared" ref="R68:R76" si="768">IFERROR(P68*N68,"")</f>
        <v>-1.4701004884950917</v>
      </c>
      <c r="S68" s="34">
        <f t="shared" si="685"/>
        <v>1.5620604321920402</v>
      </c>
      <c r="T68" s="34">
        <f>IFERROR(P68*(N68-N78)^2,"")</f>
        <v>4.5338039536078458</v>
      </c>
      <c r="U68" s="34">
        <f t="shared" si="686"/>
        <v>2.6612169703439537</v>
      </c>
      <c r="V68" s="34">
        <f t="shared" ref="V68:V76" si="769">IFERROR($C68*($F68-L68)^2/(L68*(1-L68)),"")</f>
        <v>1.0521758276298825</v>
      </c>
      <c r="W68" s="39">
        <f t="shared" ref="W68:W76" si="770">IFERROR($D68-$C68*L68,"")</f>
        <v>3.4138541561301707</v>
      </c>
      <c r="X68" s="34">
        <f t="shared" ref="X68:X76" si="771">IFERROR(W68/SQRT($C68*L68*(1-L68)),"")</f>
        <v>1.0257562223208214</v>
      </c>
      <c r="Y68" s="44"/>
      <c r="Z68" s="271"/>
      <c r="AA68" s="263">
        <f t="shared" ref="AA68:AA76" si="772">IFERROR(LOG10($B68),"")</f>
        <v>0.70757017609793638</v>
      </c>
      <c r="AB68" s="273">
        <f>IFERROR(J81+I81*AA68,"")</f>
        <v>-0.24434436630735568</v>
      </c>
      <c r="AC68" s="264">
        <f t="shared" ref="AC68:AC76" si="773">IFERROR(_xlfn.NORM.S.DIST(AB68,TRUE)*(1-$E$66)+$E$66,"")</f>
        <v>0.4034820626098341</v>
      </c>
      <c r="AD68" s="264">
        <f t="shared" si="687"/>
        <v>0.38720902407295887</v>
      </c>
      <c r="AE68" s="264">
        <f t="shared" ref="AE68:AE76" si="774">IFERROR(AB68-AC68/AD68+$F68/AD68,"")</f>
        <v>-5.1221783138185373E-2</v>
      </c>
      <c r="AF68" s="264">
        <f t="shared" ref="AF68:AF76" si="775">IFERROR(AD68^2/((1-AC68)*(AC68+$E$66/(1-$E$66))),"")</f>
        <v>0.62293567111378834</v>
      </c>
      <c r="AG68" s="273">
        <f t="shared" ref="AG68:AG76" si="776">IFERROR($C68*AF68,"")</f>
        <v>28.655040871234263</v>
      </c>
      <c r="AH68" s="273">
        <f t="shared" si="688"/>
        <v>20.275452315352791</v>
      </c>
      <c r="AI68" s="273">
        <f t="shared" ref="AI68:AI76" si="777">IFERROR(AG68*AE68,"")</f>
        <v>-1.4677622893221998</v>
      </c>
      <c r="AJ68" s="271">
        <f t="shared" si="689"/>
        <v>1.676923737974737</v>
      </c>
      <c r="AK68" s="271">
        <f>IFERROR(AG68*(AE68-AE78)^2,"")</f>
        <v>5.0575112147297512</v>
      </c>
      <c r="AL68" s="271">
        <f t="shared" si="690"/>
        <v>2.9122260576840127</v>
      </c>
      <c r="AM68" s="271">
        <f t="shared" ref="AM68:AM76" si="778">IFERROR($C68*($F68-AC68)^2/(AC68*(1-AC68)),"")</f>
        <v>1.0687279215303616</v>
      </c>
      <c r="AN68" s="289">
        <f t="shared" ref="AN68:AN76" si="779">IFERROR($D68-$C68*AC68,"")</f>
        <v>3.4398251199476313</v>
      </c>
      <c r="AO68" s="271">
        <f t="shared" ref="AO68:AO76" si="780">IFERROR(AN68/SQRT($C68*AC68*(1-AC68)),"")</f>
        <v>1.0337929780813766</v>
      </c>
      <c r="AP68" s="44"/>
      <c r="AQ68" s="271"/>
      <c r="AR68" s="263">
        <f t="shared" ref="AR68:AR76" si="781">IFERROR(LOG10($B68),"")</f>
        <v>0.70757017609793638</v>
      </c>
      <c r="AS68" s="273">
        <f>IFERROR(AA81+Z81*AR68,"")</f>
        <v>-0.24385935778690948</v>
      </c>
      <c r="AT68" s="264">
        <f t="shared" ref="AT68:AT76" si="782">IFERROR(_xlfn.NORM.S.DIST(AS68,TRUE)*(1-$E$66)+$E$66,"")</f>
        <v>0.40366987340676452</v>
      </c>
      <c r="AU68" s="264">
        <f t="shared" si="691"/>
        <v>0.38725486903730344</v>
      </c>
      <c r="AV68" s="264">
        <f t="shared" ref="AV68:AV76" si="783">IFERROR(AS68-AT68/AU68+$F68/AU68,"")</f>
        <v>-5.1244617153996419E-2</v>
      </c>
      <c r="AW68" s="264">
        <f t="shared" ref="AW68:AW76" si="784">IFERROR(AU68^2/((1-AT68)*(AT68+$E$66/(1-$E$66))),"")</f>
        <v>0.62298943967177267</v>
      </c>
      <c r="AX68" s="273">
        <f t="shared" ref="AX68:AX76" si="785">IFERROR($C68*AW68,"")</f>
        <v>28.657514224901544</v>
      </c>
      <c r="AY68" s="273">
        <f t="shared" si="692"/>
        <v>20.277202386642703</v>
      </c>
      <c r="AZ68" s="273">
        <f t="shared" ref="AZ68:AZ76" si="786">IFERROR(AX68*AV68,"")</f>
        <v>-1.4685433450402861</v>
      </c>
      <c r="BA68" s="271">
        <f t="shared" si="693"/>
        <v>1.6736901114316345</v>
      </c>
      <c r="BB68" s="271">
        <f>IFERROR(AX68*(AV68-AV78)^2,"")</f>
        <v>5.0438082948062046</v>
      </c>
      <c r="BC68" s="271">
        <f t="shared" si="694"/>
        <v>2.9054727785635848</v>
      </c>
      <c r="BD68" s="271">
        <f t="shared" ref="BD68:BD76" si="787">IFERROR($C68*($F68-AT68)^2/(AT68*(1-AT68)),"")</f>
        <v>1.0632063385926667</v>
      </c>
      <c r="BE68" s="289">
        <f t="shared" ref="BE68:BE76" si="788">IFERROR($D68-$C68*AT68,"")</f>
        <v>3.4311858232888319</v>
      </c>
      <c r="BF68" s="271">
        <f t="shared" ref="BF68:BF76" si="789">IFERROR(BE68/SQRT($C68*AT68*(1-AT68)),"")</f>
        <v>1.0311189740241744</v>
      </c>
      <c r="BH68" s="271"/>
      <c r="BI68" s="263">
        <f t="shared" ref="BI68:BI76" si="790">IFERROR(LOG10($B68),"")</f>
        <v>0.70757017609793638</v>
      </c>
      <c r="BJ68" s="273">
        <f>IFERROR(AR81+AQ81*BI68,"")</f>
        <v>-0.243871906900893</v>
      </c>
      <c r="BK68" s="264">
        <f t="shared" ref="BK68:BK76" si="791">IFERROR(_xlfn.NORM.S.DIST(BJ68,TRUE)*(1-$E$66)+$E$66,"")</f>
        <v>0.40366501370870828</v>
      </c>
      <c r="BL68" s="264">
        <f t="shared" si="695"/>
        <v>0.38725368392396398</v>
      </c>
      <c r="BM68" s="264">
        <f t="shared" ref="BM68:BM76" si="792">IFERROR(BJ68-BK68/BL68+$F68/BL68,"")</f>
        <v>-5.1244027675460657E-2</v>
      </c>
      <c r="BN68" s="264">
        <f t="shared" ref="BN68:BN76" si="793">IFERROR(BL68^2/((1-BK68)*(BK68+$E$66/(1-$E$66))),"")</f>
        <v>0.62298804975996969</v>
      </c>
      <c r="BO68" s="273">
        <f t="shared" ref="BO68:BO76" si="794">IFERROR($C68*BN68,"")</f>
        <v>28.657450288958607</v>
      </c>
      <c r="BP68" s="273">
        <f t="shared" si="696"/>
        <v>20.277157147476299</v>
      </c>
      <c r="BQ68" s="273">
        <f t="shared" ref="BQ68:BQ76" si="795">IFERROR(BO68*BM68,"")</f>
        <v>-1.4685231757155328</v>
      </c>
      <c r="BR68" s="271">
        <f t="shared" si="697"/>
        <v>1.6736562056541746</v>
      </c>
      <c r="BS68" s="271">
        <f>IFERROR(BO68*(BM68-BM78)^2,"")</f>
        <v>5.0436574925491016</v>
      </c>
      <c r="BT68" s="271">
        <f t="shared" si="698"/>
        <v>2.9053999142285005</v>
      </c>
      <c r="BU68" s="271">
        <f t="shared" ref="BU68:BU76" si="796">IFERROR($C68*($F68-BK68)^2/(BK68*(1-BK68)),"")</f>
        <v>1.0633490175384077</v>
      </c>
      <c r="BV68" s="289">
        <f t="shared" ref="BV68:BV76" si="797">IFERROR($D68-$C68*BK68,"")</f>
        <v>3.4314093693994181</v>
      </c>
      <c r="BW68" s="271">
        <f t="shared" ref="BW68:BW76" si="798">IFERROR(BV68/SQRT($C68*BK68*(1-BK68)),"")</f>
        <v>1.0311881581643605</v>
      </c>
      <c r="BY68" s="271"/>
      <c r="BZ68" s="263">
        <f t="shared" ref="BZ68:BZ76" si="799">IFERROR(LOG10($B68),"")</f>
        <v>0.70757017609793638</v>
      </c>
      <c r="CA68" s="273">
        <f>IFERROR(BI81+BH81*BZ68,"")</f>
        <v>-0.24387199624605338</v>
      </c>
      <c r="CB68" s="264">
        <f t="shared" ref="CB68:CB76" si="800">IFERROR(_xlfn.NORM.S.DIST(CA68,TRUE)*(1-$E$66)+$E$66,"")</f>
        <v>0.40366497910946619</v>
      </c>
      <c r="CC68" s="264">
        <f t="shared" si="699"/>
        <v>0.38725367548617928</v>
      </c>
      <c r="CD68" s="264">
        <f t="shared" ref="CD68:CD76" si="801">IFERROR(CA68-CB68/CC68+$F68/CC68,"")</f>
        <v>-5.1244023478333345E-2</v>
      </c>
      <c r="CE68" s="264">
        <f t="shared" ref="CE68:CE76" si="802">IFERROR(CC68^2/((1-CB68)*(CB68+$E$66/(1-$E$66))),"")</f>
        <v>0.62298803986405249</v>
      </c>
      <c r="CF68" s="273">
        <f t="shared" ref="CF68:CF76" si="803">IFERROR($C68*CE68,"")</f>
        <v>28.657449833746416</v>
      </c>
      <c r="CG68" s="273">
        <f t="shared" si="700"/>
        <v>20.277156825381727</v>
      </c>
      <c r="CH68" s="273">
        <f t="shared" ref="CH68:CH76" si="804">IFERROR(CF68*CD68,"")</f>
        <v>-1.4685230321096614</v>
      </c>
      <c r="CI68" s="271">
        <f t="shared" si="701"/>
        <v>1.6736550930337801</v>
      </c>
      <c r="CJ68" s="271">
        <f>IFERROR(CF68*(CD68-CD78)^2,"")</f>
        <v>5.0436526700979787</v>
      </c>
      <c r="CK68" s="271">
        <f t="shared" si="702"/>
        <v>2.9053975595093533</v>
      </c>
      <c r="CL68" s="271">
        <f t="shared" ref="CL68:CL76" si="805">IFERROR($C68*($F68-CB68)^2/(CB68*(1-CB68)),"")</f>
        <v>1.0633500333965036</v>
      </c>
      <c r="CM68" s="289">
        <f t="shared" ref="CM68:CM76" si="806">IFERROR($D68-$C68*CB68,"")</f>
        <v>3.4314109609645556</v>
      </c>
      <c r="CN68" s="271">
        <f t="shared" ref="CN68:CN76" si="807">IFERROR(CM68/SQRT($C68*CB68*(1-CB68)),"")</f>
        <v>1.0311886507310404</v>
      </c>
      <c r="CP68" s="271"/>
      <c r="CQ68" s="263">
        <f t="shared" ref="CQ68:CQ76" si="808">IFERROR(LOG10($B68),"")</f>
        <v>0.70757017609793638</v>
      </c>
      <c r="CR68" s="273">
        <f>IFERROR(BZ81+BY81*CQ68,"")</f>
        <v>-0.2438719999875516</v>
      </c>
      <c r="CS68" s="264">
        <f t="shared" ref="CS68:CS76" si="809">IFERROR(_xlfn.NORM.S.DIST(CR68,TRUE)*(1-$E$66)+$E$66,"")</f>
        <v>0.40366497766055726</v>
      </c>
      <c r="CT68" s="264">
        <f t="shared" si="703"/>
        <v>0.38725367513283099</v>
      </c>
      <c r="CU68" s="264">
        <f t="shared" ref="CU68:CU76" si="810">IFERROR(CR68-CS68/CT68+$F68/CT68,"")</f>
        <v>-5.1244023302570607E-2</v>
      </c>
      <c r="CV68" s="264">
        <f t="shared" ref="CV68:CV76" si="811">IFERROR(CT68^2/((1-CS68)*(CS68+$E$66/(1-$E$66))),"")</f>
        <v>0.62298803944964221</v>
      </c>
      <c r="CW68" s="273">
        <f t="shared" ref="CW68:CW76" si="812">IFERROR($C68*CV68,"")</f>
        <v>28.657449814683542</v>
      </c>
      <c r="CX68" s="273">
        <f t="shared" si="704"/>
        <v>20.277156811893409</v>
      </c>
      <c r="CY68" s="273">
        <f t="shared" ref="CY68:CY76" si="813">IFERROR(CW68*CU68,"")</f>
        <v>-1.468523026095891</v>
      </c>
      <c r="CZ68" s="271">
        <f t="shared" si="705"/>
        <v>1.6736550709503792</v>
      </c>
      <c r="DA68" s="271">
        <f>IFERROR(CW68*(CU68-CU78)^2,"")</f>
        <v>5.0436525736105402</v>
      </c>
      <c r="DB68" s="271">
        <f t="shared" si="706"/>
        <v>2.9053975125505995</v>
      </c>
      <c r="DC68" s="271">
        <f t="shared" ref="DC68:DC76" si="814">IFERROR($C68*($F68-CS68)^2/(CS68*(1-CS68)),"")</f>
        <v>1.0633500759375012</v>
      </c>
      <c r="DD68" s="289">
        <f t="shared" ref="DD68:DD76" si="815">IFERROR($D68-$C68*CS68,"")</f>
        <v>3.4314110276143666</v>
      </c>
      <c r="DE68" s="271">
        <f t="shared" ref="DE68:DE76" si="816">IFERROR(DD68/SQRT($C68*CS68*(1-CS68)),"")</f>
        <v>1.0311886713582052</v>
      </c>
      <c r="DG68" s="271"/>
      <c r="DH68" s="263">
        <f t="shared" ref="DH68:DH76" si="817">IFERROR(LOG10($B68),"")</f>
        <v>0.70757017609793638</v>
      </c>
      <c r="DI68" s="273">
        <f>IFERROR(CQ81+CP81*DH68,"")</f>
        <v>-0.24387200005682885</v>
      </c>
      <c r="DJ68" s="264">
        <f t="shared" ref="DJ68:DJ76" si="818">IFERROR(_xlfn.NORM.S.DIST(DI68,TRUE)*(1-$E$66)+$E$66,"")</f>
        <v>0.40366497763372938</v>
      </c>
      <c r="DK68" s="264">
        <f t="shared" si="707"/>
        <v>0.38725367512628839</v>
      </c>
      <c r="DL68" s="264">
        <f t="shared" ref="DL68:DL76" si="819">IFERROR(DI68-DJ68/DK68+$F68/DK68,"")</f>
        <v>-5.1244023299316321E-2</v>
      </c>
      <c r="DM68" s="264">
        <f t="shared" ref="DM68:DM76" si="820">IFERROR(DK68^2/((1-DJ68)*(DJ68+$E$66/(1-$E$66))),"")</f>
        <v>0.6229880394419689</v>
      </c>
      <c r="DN68" s="273">
        <f t="shared" ref="DN68:DN76" si="821">IFERROR($C68*DM68,"")</f>
        <v>28.657449814330569</v>
      </c>
      <c r="DO68" s="273">
        <f t="shared" si="708"/>
        <v>20.277156811643653</v>
      </c>
      <c r="DP68" s="273">
        <f t="shared" ref="DP68:DP76" si="822">IFERROR(DN68*DL68,"")</f>
        <v>-1.4685230259845439</v>
      </c>
      <c r="DQ68" s="271">
        <f t="shared" si="709"/>
        <v>1.6736550704241762</v>
      </c>
      <c r="DR68" s="271">
        <f>IFERROR(DN68*(DL68-DL78)^2,"")</f>
        <v>5.0436525713192317</v>
      </c>
      <c r="DS68" s="271">
        <f t="shared" si="710"/>
        <v>2.9053975114339119</v>
      </c>
      <c r="DT68" s="271">
        <f t="shared" ref="DT68:DT76" si="823">IFERROR($C68*($F68-DJ68)^2/(DJ68*(1-DJ68)),"")</f>
        <v>1.0633500767251867</v>
      </c>
      <c r="DU68" s="289">
        <f t="shared" ref="DU68:DU76" si="824">IFERROR($D68-$C68*DJ68,"")</f>
        <v>3.4314110288484478</v>
      </c>
      <c r="DV68" s="271">
        <f t="shared" ref="DV68:DV76" si="825">IFERROR(DU68/SQRT($C68*DJ68*(1-DJ68)),"")</f>
        <v>1.0311886717401357</v>
      </c>
      <c r="DX68" s="271"/>
      <c r="DY68" s="263">
        <f t="shared" ref="DY68:DY76" si="826">IFERROR(LOG10($B68),"")</f>
        <v>0.70757017609793638</v>
      </c>
      <c r="DZ68" s="273">
        <f>IFERROR(DH81+DG81*DY68,"")</f>
        <v>-0.24387200005852971</v>
      </c>
      <c r="EA68" s="264">
        <f t="shared" ref="EA68:EA76" si="827">IFERROR(_xlfn.NORM.S.DIST(DZ68,TRUE)*(1-$E$66)+$E$66,"")</f>
        <v>0.40366497763307074</v>
      </c>
      <c r="EB68" s="264">
        <f t="shared" si="711"/>
        <v>0.38725367512612779</v>
      </c>
      <c r="EC68" s="264">
        <f t="shared" ref="EC68:EC76" si="828">IFERROR(DZ68-EA68/EB68+$F68/EB68,"")</f>
        <v>-5.1244023299236385E-2</v>
      </c>
      <c r="ED68" s="264">
        <f t="shared" ref="ED68:ED76" si="829">IFERROR(EB68^2/((1-EA68)*(EA68+$E$66/(1-$E$66))),"")</f>
        <v>0.62298803944178061</v>
      </c>
      <c r="EE68" s="273">
        <f t="shared" ref="EE68:EE76" si="830">IFERROR($C68*ED68,"")</f>
        <v>28.657449814321907</v>
      </c>
      <c r="EF68" s="273">
        <f t="shared" si="712"/>
        <v>20.277156811637525</v>
      </c>
      <c r="EG68" s="273">
        <f t="shared" ref="EG68:EG76" si="831">IFERROR(EE68*EC68,"")</f>
        <v>-1.4685230259818092</v>
      </c>
      <c r="EH68" s="271">
        <f t="shared" si="713"/>
        <v>1.673655070412529</v>
      </c>
      <c r="EI68" s="271">
        <f>IFERROR(EE68*(EC68-EC78)^2,"")</f>
        <v>5.0436525712684448</v>
      </c>
      <c r="EJ68" s="271">
        <f t="shared" si="714"/>
        <v>2.9053975114091743</v>
      </c>
      <c r="EK68" s="271">
        <f t="shared" ref="EK68:EK76" si="832">IFERROR($C68*($F68-EA68)^2/(EA68*(1-EA68)),"")</f>
        <v>1.0633500767445245</v>
      </c>
      <c r="EL68" s="289">
        <f t="shared" ref="EL68:EL76" si="833">IFERROR($D68-$C68*EA68,"")</f>
        <v>3.4314110288787454</v>
      </c>
      <c r="EM68" s="271">
        <f t="shared" ref="EM68:EM76" si="834">IFERROR(EL68/SQRT($C68*EA68*(1-EA68)),"")</f>
        <v>1.0311886717495127</v>
      </c>
      <c r="EO68" s="271"/>
      <c r="EP68" s="263">
        <f t="shared" ref="EP68:EP76" si="835">IFERROR(LOG10($B68),"")</f>
        <v>0.70757017609793638</v>
      </c>
      <c r="EQ68" s="273">
        <f>IFERROR(DY81+DX81*EP68,"")</f>
        <v>-0.2438720000585668</v>
      </c>
      <c r="ER68" s="264">
        <f t="shared" ref="ER68:ER76" si="836">IFERROR(_xlfn.NORM.S.DIST(EQ68,TRUE)*(1-$E$66)+$E$66,"")</f>
        <v>0.40366497763305637</v>
      </c>
      <c r="ES68" s="264">
        <f t="shared" si="715"/>
        <v>0.3872536751261243</v>
      </c>
      <c r="ET68" s="264">
        <f t="shared" ref="ET68:ET76" si="837">IFERROR(EQ68-ER68/ES68+$F68/ES68,"")</f>
        <v>-5.1244023299234609E-2</v>
      </c>
      <c r="EU68" s="264">
        <f t="shared" ref="EU68:EU76" si="838">IFERROR(ES68^2/((1-ER68)*(ER68+$E$66/(1-$E$66))),"")</f>
        <v>0.62298803944177639</v>
      </c>
      <c r="EV68" s="273">
        <f t="shared" ref="EV68:EV76" si="839">IFERROR($C68*EU68,"")</f>
        <v>28.657449814321716</v>
      </c>
      <c r="EW68" s="273">
        <f t="shared" si="716"/>
        <v>20.27715681163739</v>
      </c>
      <c r="EX68" s="273">
        <f t="shared" ref="EX68:EX76" si="840">IFERROR(EV68*ET68,"")</f>
        <v>-1.4685230259817486</v>
      </c>
      <c r="EY68" s="271">
        <f t="shared" si="717"/>
        <v>1.6736550704122641</v>
      </c>
      <c r="EZ68" s="271">
        <f>IFERROR(EV68*(ET68-ET78)^2,"")</f>
        <v>5.0436525712672724</v>
      </c>
      <c r="FA68" s="271">
        <f t="shared" si="718"/>
        <v>2.9053975114086068</v>
      </c>
      <c r="FB68" s="271">
        <f t="shared" ref="FB68:FB76" si="841">IFERROR($C68*($F68-ER68)^2/(ER68*(1-ER68)),"")</f>
        <v>1.0633500767449469</v>
      </c>
      <c r="FC68" s="289">
        <f t="shared" ref="FC68:FC76" si="842">IFERROR($D68-$C68*ER68,"")</f>
        <v>3.4314110288794062</v>
      </c>
      <c r="FD68" s="271">
        <f t="shared" ref="FD68:FD76" si="843">IFERROR(FC68/SQRT($C68*ER68*(1-ER68)),"")</f>
        <v>1.031188671749717</v>
      </c>
      <c r="FF68" s="271"/>
      <c r="FG68" s="263">
        <f t="shared" ref="FG68:FG76" si="844">IFERROR(LOG10($B68),"")</f>
        <v>0.70757017609793638</v>
      </c>
      <c r="FH68" s="273">
        <f>IFERROR(EP81+EO81*FG68,"")</f>
        <v>-0.24387200005856857</v>
      </c>
      <c r="FI68" s="264">
        <f t="shared" ref="FI68:FI76" si="845">IFERROR(_xlfn.NORM.S.DIST(FH68,TRUE)*(1-$E$66)+$E$66,"")</f>
        <v>0.40366497763305564</v>
      </c>
      <c r="FJ68" s="264">
        <f t="shared" si="719"/>
        <v>0.38725367512612408</v>
      </c>
      <c r="FK68" s="264">
        <f t="shared" ref="FK68:FK76" si="846">IFERROR(FH68-FI68/FJ68+$F68/FJ68,"")</f>
        <v>-5.1244023299234609E-2</v>
      </c>
      <c r="FL68" s="264">
        <f t="shared" ref="FL68:FL76" si="847">IFERROR(FJ68^2/((1-FI68)*(FI68+$E$66/(1-$E$66))),"")</f>
        <v>0.62298803944177616</v>
      </c>
      <c r="FM68" s="273">
        <f t="shared" ref="FM68:FM76" si="848">IFERROR($C68*FL68,"")</f>
        <v>28.657449814321705</v>
      </c>
      <c r="FN68" s="273">
        <f t="shared" si="720"/>
        <v>20.277156811637383</v>
      </c>
      <c r="FO68" s="273">
        <f t="shared" ref="FO68:FO76" si="849">IFERROR(FM68*FK68,"")</f>
        <v>-1.4685230259817479</v>
      </c>
      <c r="FP68" s="271">
        <f t="shared" si="721"/>
        <v>1.6736550704122619</v>
      </c>
      <c r="FQ68" s="271">
        <f>IFERROR(FM68*(FK68-FK78)^2,"")</f>
        <v>5.0436525712672644</v>
      </c>
      <c r="FR68" s="271">
        <f t="shared" si="722"/>
        <v>2.9053975114086024</v>
      </c>
      <c r="FS68" s="271">
        <f t="shared" ref="FS68:FS76" si="850">IFERROR($C68*($F68-FI68)^2/(FI68*(1-FI68)),"")</f>
        <v>1.063350076744968</v>
      </c>
      <c r="FT68" s="289">
        <f t="shared" ref="FT68:FT76" si="851">IFERROR($D68-$C68*FI68,"")</f>
        <v>3.4314110288794417</v>
      </c>
      <c r="FU68" s="271">
        <f t="shared" ref="FU68:FU76" si="852">IFERROR(FT68/SQRT($C68*FI68*(1-FI68)),"")</f>
        <v>1.0311886717497281</v>
      </c>
      <c r="FW68" s="271"/>
      <c r="FX68" s="263">
        <f t="shared" ref="FX68:FX76" si="853">IFERROR(LOG10($B68),"")</f>
        <v>0.70757017609793638</v>
      </c>
      <c r="FY68" s="273">
        <f>IFERROR(FG81+FF81*FX68,"")</f>
        <v>-0.24387200005856857</v>
      </c>
      <c r="FZ68" s="264">
        <f t="shared" ref="FZ68:FZ76" si="854">IFERROR(_xlfn.NORM.S.DIST(FY68,TRUE)*(1-$E$66)+$E$66,"")</f>
        <v>0.40366497763305564</v>
      </c>
      <c r="GA68" s="264">
        <f t="shared" si="723"/>
        <v>0.38725367512612408</v>
      </c>
      <c r="GB68" s="264">
        <f t="shared" ref="GB68:GB76" si="855">IFERROR(FY68-FZ68/GA68+$F68/GA68,"")</f>
        <v>-5.1244023299234609E-2</v>
      </c>
      <c r="GC68" s="264">
        <f t="shared" ref="GC68:GC76" si="856">IFERROR(GA68^2/((1-FZ68)*(FZ68+$E$66/(1-$E$66))),"")</f>
        <v>0.62298803944177616</v>
      </c>
      <c r="GD68" s="273">
        <f t="shared" ref="GD68:GD76" si="857">IFERROR($C68*GC68,"")</f>
        <v>28.657449814321705</v>
      </c>
      <c r="GE68" s="273">
        <f t="shared" si="724"/>
        <v>20.277156811637383</v>
      </c>
      <c r="GF68" s="273">
        <f t="shared" ref="GF68:GF76" si="858">IFERROR(GD68*GB68,"")</f>
        <v>-1.4685230259817479</v>
      </c>
      <c r="GG68" s="271">
        <f t="shared" si="725"/>
        <v>1.6736550704122619</v>
      </c>
      <c r="GH68" s="271">
        <f>IFERROR(GD68*(GB68-GB78)^2,"")</f>
        <v>5.0436525712672617</v>
      </c>
      <c r="GI68" s="271">
        <f t="shared" si="726"/>
        <v>2.9053975114086015</v>
      </c>
      <c r="GJ68" s="271">
        <f t="shared" ref="GJ68:GJ76" si="859">IFERROR($C68*($F68-FZ68)^2/(FZ68*(1-FZ68)),"")</f>
        <v>1.063350076744968</v>
      </c>
      <c r="GK68" s="289">
        <f t="shared" ref="GK68:GK76" si="860">IFERROR($D68-$C68*FZ68,"")</f>
        <v>3.4314110288794417</v>
      </c>
      <c r="GL68" s="271">
        <f t="shared" ref="GL68:GL76" si="861">IFERROR(GK68/SQRT($C68*FZ68*(1-FZ68)),"")</f>
        <v>1.0311886717497281</v>
      </c>
      <c r="GN68" s="271"/>
      <c r="GO68" s="263">
        <f t="shared" ref="GO68:GO76" si="862">IFERROR(LOG10($B68),"")</f>
        <v>0.70757017609793638</v>
      </c>
      <c r="GP68" s="273">
        <f>IFERROR(FX81+FW81*GO68,"")</f>
        <v>-0.24387200005856902</v>
      </c>
      <c r="GQ68" s="264">
        <f t="shared" ref="GQ68:GQ76" si="863">IFERROR(_xlfn.NORM.S.DIST(GP68,TRUE)*(1-$E$66)+$E$66,"")</f>
        <v>0.40366497763305548</v>
      </c>
      <c r="GR68" s="264">
        <f t="shared" si="727"/>
        <v>0.38725367512612408</v>
      </c>
      <c r="GS68" s="264">
        <f t="shared" ref="GS68:GS76" si="864">IFERROR(GP68-GQ68/GR68+$F68/GR68,"")</f>
        <v>-5.1244023299234609E-2</v>
      </c>
      <c r="GT68" s="264">
        <f t="shared" ref="GT68:GT76" si="865">IFERROR(GR68^2/((1-GQ68)*(GQ68+$E$66/(1-$E$66))),"")</f>
        <v>0.62298803944177628</v>
      </c>
      <c r="GU68" s="273">
        <f t="shared" ref="GU68:GU76" si="866">IFERROR($C68*GT68,"")</f>
        <v>28.657449814321708</v>
      </c>
      <c r="GV68" s="273">
        <f t="shared" si="728"/>
        <v>20.277156811637386</v>
      </c>
      <c r="GW68" s="273">
        <f t="shared" ref="GW68:GW76" si="867">IFERROR(GU68*GS68,"")</f>
        <v>-1.4685230259817481</v>
      </c>
      <c r="GX68" s="271">
        <f t="shared" si="729"/>
        <v>1.6736550704122592</v>
      </c>
      <c r="GY68" s="271">
        <f>IFERROR(GU68*(GS68-GS78)^2,"")</f>
        <v>5.0436525712672662</v>
      </c>
      <c r="GZ68" s="271">
        <f t="shared" si="730"/>
        <v>2.9053975114086001</v>
      </c>
      <c r="HA68" s="271">
        <f t="shared" ref="HA68:HA76" si="868">IFERROR($C68*($F68-GQ68)^2/(GQ68*(1-GQ68)),"")</f>
        <v>1.0633500767449731</v>
      </c>
      <c r="HB68" s="289">
        <f t="shared" ref="HB68:HB76" si="869">IFERROR($D68-$C68*GQ68,"")</f>
        <v>3.4314110288794488</v>
      </c>
      <c r="HC68" s="271">
        <f t="shared" ref="HC68:HC76" si="870">IFERROR(HB68/SQRT($C68*GQ68*(1-GQ68)),"")</f>
        <v>1.0311886717497303</v>
      </c>
      <c r="HE68" s="271"/>
      <c r="HF68" s="263">
        <f t="shared" ref="HF68:HF76" si="871">IFERROR(LOG10($B68),"")</f>
        <v>0.70757017609793638</v>
      </c>
      <c r="HG68" s="273">
        <f>IFERROR(GO81+GN81*HF68,"")</f>
        <v>-0.24387200005856791</v>
      </c>
      <c r="HH68" s="264">
        <f t="shared" ref="HH68:HH76" si="872">IFERROR(_xlfn.NORM.S.DIST(HG68,TRUE)*(1-$E$66)+$E$66,"")</f>
        <v>0.40366497763305592</v>
      </c>
      <c r="HI68" s="264">
        <f t="shared" si="731"/>
        <v>0.38725367512612419</v>
      </c>
      <c r="HJ68" s="264">
        <f t="shared" ref="HJ68:HJ76" si="873">IFERROR(HG68-HH68/HI68+$F68/HI68,"")</f>
        <v>-5.1244023299234387E-2</v>
      </c>
      <c r="HK68" s="264">
        <f t="shared" ref="HK68:HK76" si="874">IFERROR(HI68^2/((1-HH68)*(HH68+$E$66/(1-$E$66))),"")</f>
        <v>0.62298803944177639</v>
      </c>
      <c r="HL68" s="273">
        <f t="shared" ref="HL68:HL76" si="875">IFERROR($C68*HK68,"")</f>
        <v>28.657449814321716</v>
      </c>
      <c r="HM68" s="273">
        <f t="shared" si="732"/>
        <v>20.27715681163739</v>
      </c>
      <c r="HN68" s="273">
        <f t="shared" ref="HN68:HN76" si="876">IFERROR(HL68*HJ68,"")</f>
        <v>-1.4685230259817421</v>
      </c>
      <c r="HO68" s="271">
        <f t="shared" si="733"/>
        <v>1.6736550704122612</v>
      </c>
      <c r="HP68" s="271">
        <f>IFERROR(HL68*(HJ68-HJ78)^2,"")</f>
        <v>5.0436525712672529</v>
      </c>
      <c r="HQ68" s="271">
        <f t="shared" si="734"/>
        <v>2.9053975114085984</v>
      </c>
      <c r="HR68" s="271">
        <f t="shared" ref="HR68:HR76" si="877">IFERROR($C68*($F68-HH68)^2/(HH68*(1-HH68)),"")</f>
        <v>1.06335007674496</v>
      </c>
      <c r="HS68" s="289">
        <f t="shared" ref="HS68:HS76" si="878">IFERROR($D68-$C68*HH68,"")</f>
        <v>3.4314110288794275</v>
      </c>
      <c r="HT68" s="271">
        <f t="shared" ref="HT68:HT76" si="879">IFERROR(HS68/SQRT($C68*HH68*(1-HH68)),"")</f>
        <v>1.0311886717497236</v>
      </c>
      <c r="HV68" s="271"/>
      <c r="HW68" s="263">
        <f t="shared" ref="HW68:HW76" si="880">IFERROR(LOG10($B68),"")</f>
        <v>0.70757017609793638</v>
      </c>
      <c r="HX68" s="273">
        <f>IFERROR(HF81+HE81*HW68,"")</f>
        <v>-0.24387200005856857</v>
      </c>
      <c r="HY68" s="264">
        <f t="shared" ref="HY68:HY76" si="881">IFERROR(_xlfn.NORM.S.DIST(HX68,TRUE)*(1-$E$66)+$E$66,"")</f>
        <v>0.40366497763305564</v>
      </c>
      <c r="HZ68" s="264">
        <f t="shared" si="735"/>
        <v>0.38725367512612408</v>
      </c>
      <c r="IA68" s="264">
        <f t="shared" ref="IA68:IA76" si="882">IFERROR(HX68-HY68/HZ68+$F68/HZ68,"")</f>
        <v>-5.1244023299234609E-2</v>
      </c>
      <c r="IB68" s="264">
        <f t="shared" ref="IB68:IB76" si="883">IFERROR(HZ68^2/((1-HY68)*(HY68+$E$66/(1-$E$66))),"")</f>
        <v>0.62298803944177616</v>
      </c>
      <c r="IC68" s="273">
        <f t="shared" ref="IC68:IC76" si="884">IFERROR($C68*IB68,"")</f>
        <v>28.657449814321705</v>
      </c>
      <c r="ID68" s="273">
        <f t="shared" si="736"/>
        <v>20.277156811637383</v>
      </c>
      <c r="IE68" s="273">
        <f t="shared" ref="IE68:IE76" si="885">IFERROR(IC68*IA68,"")</f>
        <v>-1.4685230259817479</v>
      </c>
      <c r="IF68" s="271">
        <f t="shared" si="737"/>
        <v>1.6736550704122619</v>
      </c>
      <c r="IG68" s="271">
        <f>IFERROR(IC68*(IA68-IA78)^2,"")</f>
        <v>5.0436525712672617</v>
      </c>
      <c r="IH68" s="271">
        <f t="shared" si="738"/>
        <v>2.9053975114086015</v>
      </c>
      <c r="II68" s="271">
        <f t="shared" ref="II68:II76" si="886">IFERROR($C68*($F68-HY68)^2/(HY68*(1-HY68)),"")</f>
        <v>1.063350076744968</v>
      </c>
      <c r="IJ68" s="289">
        <f t="shared" ref="IJ68:IJ76" si="887">IFERROR($D68-$C68*HY68,"")</f>
        <v>3.4314110288794417</v>
      </c>
      <c r="IK68" s="271">
        <f t="shared" ref="IK68:IK76" si="888">IFERROR(IJ68/SQRT($C68*HY68*(1-HY68)),"")</f>
        <v>1.0311886717497281</v>
      </c>
      <c r="IM68" s="271"/>
      <c r="IN68" s="263">
        <f t="shared" ref="IN68:IN76" si="889">IFERROR(LOG10($B68),"")</f>
        <v>0.70757017609793638</v>
      </c>
      <c r="IO68" s="273">
        <f>IFERROR(HW81+HV81*IN68,"")</f>
        <v>-0.24387200005856902</v>
      </c>
      <c r="IP68" s="264">
        <f t="shared" ref="IP68:IP76" si="890">IFERROR(_xlfn.NORM.S.DIST(IO68,TRUE)*(1-$E$66)+$E$66,"")</f>
        <v>0.40366497763305548</v>
      </c>
      <c r="IQ68" s="264">
        <f t="shared" si="739"/>
        <v>0.38725367512612408</v>
      </c>
      <c r="IR68" s="264">
        <f t="shared" ref="IR68:IR76" si="891">IFERROR(IO68-IP68/IQ68+$F68/IQ68,"")</f>
        <v>-5.1244023299234609E-2</v>
      </c>
      <c r="IS68" s="264">
        <f t="shared" ref="IS68:IS76" si="892">IFERROR(IQ68^2/((1-IP68)*(IP68+$E$66/(1-$E$66))),"")</f>
        <v>0.62298803944177628</v>
      </c>
      <c r="IT68" s="273">
        <f t="shared" ref="IT68:IT76" si="893">IFERROR($C68*IS68,"")</f>
        <v>28.657449814321708</v>
      </c>
      <c r="IU68" s="273">
        <f t="shared" si="740"/>
        <v>20.277156811637386</v>
      </c>
      <c r="IV68" s="273">
        <f t="shared" ref="IV68:IV76" si="894">IFERROR(IT68*IR68,"")</f>
        <v>-1.4685230259817481</v>
      </c>
      <c r="IW68" s="271">
        <f t="shared" si="741"/>
        <v>1.6736550704122592</v>
      </c>
      <c r="IX68" s="271">
        <f>IFERROR(IT68*(IR68-IR78)^2,"")</f>
        <v>5.0436525712672662</v>
      </c>
      <c r="IY68" s="271">
        <f t="shared" si="742"/>
        <v>2.9053975114086001</v>
      </c>
      <c r="IZ68" s="271">
        <f t="shared" ref="IZ68:IZ76" si="895">IFERROR($C68*($F68-IP68)^2/(IP68*(1-IP68)),"")</f>
        <v>1.0633500767449731</v>
      </c>
      <c r="JA68" s="289">
        <f t="shared" ref="JA68:JA76" si="896">IFERROR($D68-$C68*IP68,"")</f>
        <v>3.4314110288794488</v>
      </c>
      <c r="JB68" s="271">
        <f t="shared" ref="JB68:JB76" si="897">IFERROR(JA68/SQRT($C68*IP68*(1-IP68)),"")</f>
        <v>1.0311886717497303</v>
      </c>
      <c r="JD68" s="271"/>
      <c r="JE68" s="263">
        <f t="shared" ref="JE68:JE76" si="898">IFERROR(LOG10($B68),"")</f>
        <v>0.70757017609793638</v>
      </c>
      <c r="JF68" s="273">
        <f>IFERROR(IN81+IM81*JE68,"")</f>
        <v>-0.24387200005856791</v>
      </c>
      <c r="JG68" s="264">
        <f t="shared" ref="JG68:JG76" si="899">IFERROR(_xlfn.NORM.S.DIST(JF68,TRUE)*(1-$E$66)+$E$66,"")</f>
        <v>0.40366497763305592</v>
      </c>
      <c r="JH68" s="264">
        <f t="shared" si="743"/>
        <v>0.38725367512612419</v>
      </c>
      <c r="JI68" s="264">
        <f t="shared" ref="JI68:JI76" si="900">IFERROR(JF68-JG68/JH68+$F68/JH68,"")</f>
        <v>-5.1244023299234387E-2</v>
      </c>
      <c r="JJ68" s="264">
        <f t="shared" ref="JJ68:JJ76" si="901">IFERROR(JH68^2/((1-JG68)*(JG68+$E$66/(1-$E$66))),"")</f>
        <v>0.62298803944177639</v>
      </c>
      <c r="JK68" s="273">
        <f t="shared" ref="JK68:JK76" si="902">IFERROR($C68*JJ68,"")</f>
        <v>28.657449814321716</v>
      </c>
      <c r="JL68" s="273">
        <f t="shared" si="744"/>
        <v>20.27715681163739</v>
      </c>
      <c r="JM68" s="273">
        <f t="shared" ref="JM68:JM76" si="903">IFERROR(JK68*JI68,"")</f>
        <v>-1.4685230259817421</v>
      </c>
      <c r="JN68" s="271">
        <f t="shared" si="745"/>
        <v>1.6736550704122612</v>
      </c>
      <c r="JO68" s="271">
        <f>IFERROR(JK68*(JI68-JI78)^2,"")</f>
        <v>5.0436525712672529</v>
      </c>
      <c r="JP68" s="271">
        <f t="shared" si="746"/>
        <v>2.9053975114085984</v>
      </c>
      <c r="JQ68" s="271">
        <f t="shared" ref="JQ68:JQ76" si="904">IFERROR($C68*($F68-JG68)^2/(JG68*(1-JG68)),"")</f>
        <v>1.06335007674496</v>
      </c>
      <c r="JR68" s="289">
        <f t="shared" ref="JR68:JR76" si="905">IFERROR($D68-$C68*JG68,"")</f>
        <v>3.4314110288794275</v>
      </c>
      <c r="JS68" s="271">
        <f t="shared" ref="JS68:JS76" si="906">IFERROR(JR68/SQRT($C68*JG68*(1-JG68)),"")</f>
        <v>1.0311886717497236</v>
      </c>
      <c r="JU68" s="271"/>
      <c r="JV68" s="263">
        <f t="shared" ref="JV68:JV76" si="907">IFERROR(LOG10($B68),"")</f>
        <v>0.70757017609793638</v>
      </c>
      <c r="JW68" s="273">
        <f>IFERROR(JE81+JD81*JV68,"")</f>
        <v>-0.24387200005856857</v>
      </c>
      <c r="JX68" s="264">
        <f t="shared" ref="JX68:JX76" si="908">IFERROR(_xlfn.NORM.S.DIST(JW68,TRUE)*(1-$E$66)+$E$66,"")</f>
        <v>0.40366497763305564</v>
      </c>
      <c r="JY68" s="264">
        <f t="shared" si="747"/>
        <v>0.38725367512612408</v>
      </c>
      <c r="JZ68" s="264">
        <f t="shared" ref="JZ68:JZ76" si="909">IFERROR(JW68-JX68/JY68+$F68/JY68,"")</f>
        <v>-5.1244023299234609E-2</v>
      </c>
      <c r="KA68" s="264">
        <f t="shared" ref="KA68:KA76" si="910">IFERROR(JY68^2/((1-JX68)*(JX68+$E$66/(1-$E$66))),"")</f>
        <v>0.62298803944177616</v>
      </c>
      <c r="KB68" s="273">
        <f t="shared" ref="KB68:KB76" si="911">IFERROR($C68*KA68,"")</f>
        <v>28.657449814321705</v>
      </c>
      <c r="KC68" s="273">
        <f t="shared" si="748"/>
        <v>20.277156811637383</v>
      </c>
      <c r="KD68" s="273">
        <f t="shared" ref="KD68:KD76" si="912">IFERROR(KB68*JZ68,"")</f>
        <v>-1.4685230259817479</v>
      </c>
      <c r="KE68" s="271">
        <f t="shared" si="749"/>
        <v>1.6736550704122619</v>
      </c>
      <c r="KF68" s="271">
        <f>IFERROR(KB68*(JZ68-JZ78)^2,"")</f>
        <v>5.0436525712672617</v>
      </c>
      <c r="KG68" s="271">
        <f t="shared" si="750"/>
        <v>2.9053975114086015</v>
      </c>
      <c r="KH68" s="271">
        <f t="shared" ref="KH68:KH76" si="913">IFERROR($C68*($F68-JX68)^2/(JX68*(1-JX68)),"")</f>
        <v>1.063350076744968</v>
      </c>
      <c r="KI68" s="289">
        <f t="shared" ref="KI68:KI76" si="914">IFERROR($D68-$C68*JX68,"")</f>
        <v>3.4314110288794417</v>
      </c>
      <c r="KJ68" s="271">
        <f t="shared" ref="KJ68:KJ76" si="915">IFERROR(KI68/SQRT($C68*JX68*(1-JX68)),"")</f>
        <v>1.0311886717497281</v>
      </c>
      <c r="KL68" s="271"/>
      <c r="KM68" s="263">
        <f t="shared" ref="KM68:KM76" si="916">IFERROR(LOG10($B68),"")</f>
        <v>0.70757017609793638</v>
      </c>
      <c r="KN68" s="273">
        <f>IFERROR(JV81+JU81*KM68,"")</f>
        <v>-0.24387200005856902</v>
      </c>
      <c r="KO68" s="264">
        <f t="shared" ref="KO68:KO76" si="917">IFERROR(_xlfn.NORM.S.DIST(KN68,TRUE)*(1-$E$66)+$E$66,"")</f>
        <v>0.40366497763305548</v>
      </c>
      <c r="KP68" s="264">
        <f t="shared" si="751"/>
        <v>0.38725367512612408</v>
      </c>
      <c r="KQ68" s="264">
        <f t="shared" ref="KQ68:KQ76" si="918">IFERROR(KN68-KO68/KP68+$F68/KP68,"")</f>
        <v>-5.1244023299234609E-2</v>
      </c>
      <c r="KR68" s="264">
        <f t="shared" ref="KR68:KR76" si="919">IFERROR(KP68^2/((1-KO68)*(KO68+$E$66/(1-$E$66))),"")</f>
        <v>0.62298803944177628</v>
      </c>
      <c r="KS68" s="273">
        <f t="shared" ref="KS68:KS76" si="920">IFERROR($C68*KR68,"")</f>
        <v>28.657449814321708</v>
      </c>
      <c r="KT68" s="273">
        <f t="shared" si="752"/>
        <v>20.277156811637386</v>
      </c>
      <c r="KU68" s="273">
        <f t="shared" ref="KU68:KU76" si="921">IFERROR(KS68*KQ68,"")</f>
        <v>-1.4685230259817481</v>
      </c>
      <c r="KV68" s="271">
        <f t="shared" si="753"/>
        <v>1.6736550704122592</v>
      </c>
      <c r="KW68" s="271">
        <f>IFERROR(KS68*(KQ68-KQ78)^2,"")</f>
        <v>5.0436525712672662</v>
      </c>
      <c r="KX68" s="271">
        <f t="shared" si="754"/>
        <v>2.9053975114086001</v>
      </c>
      <c r="KY68" s="271">
        <f t="shared" ref="KY68:KY76" si="922">IFERROR($C68*($F68-KO68)^2/(KO68*(1-KO68)),"")</f>
        <v>1.0633500767449731</v>
      </c>
      <c r="KZ68" s="289">
        <f t="shared" ref="KZ68:KZ76" si="923">IFERROR($D68-$C68*KO68,"")</f>
        <v>3.4314110288794488</v>
      </c>
      <c r="LA68" s="271">
        <f t="shared" ref="LA68:LA76" si="924">IFERROR(KZ68/SQRT($C68*KO68*(1-KO68)),"")</f>
        <v>1.0311886717497303</v>
      </c>
      <c r="LC68" s="271"/>
      <c r="LD68" s="263">
        <f t="shared" ref="LD68:LD76" si="925">IFERROR(LOG10($B68),"")</f>
        <v>0.70757017609793638</v>
      </c>
      <c r="LE68" s="273">
        <f>IFERROR(KM81+KL81*LD68,"")</f>
        <v>-0.24387200005856791</v>
      </c>
      <c r="LF68" s="264">
        <f t="shared" ref="LF68:LF76" si="926">IFERROR(_xlfn.NORM.S.DIST(LE68,TRUE)*(1-$E$66)+$E$66,"")</f>
        <v>0.40366497763305592</v>
      </c>
      <c r="LG68" s="264">
        <f t="shared" si="755"/>
        <v>0.38725367512612419</v>
      </c>
      <c r="LH68" s="264">
        <f t="shared" ref="LH68:LH76" si="927">IFERROR(LE68-LF68/LG68+$F68/LG68,"")</f>
        <v>-5.1244023299234387E-2</v>
      </c>
      <c r="LI68" s="264">
        <f t="shared" ref="LI68:LI76" si="928">IFERROR(LG68^2/((1-LF68)*(LF68+$E$66/(1-$E$66))),"")</f>
        <v>0.62298803944177639</v>
      </c>
      <c r="LJ68" s="273">
        <f t="shared" ref="LJ68:LJ76" si="929">IFERROR($C68*LI68,"")</f>
        <v>28.657449814321716</v>
      </c>
      <c r="LK68" s="273">
        <f t="shared" si="756"/>
        <v>20.27715681163739</v>
      </c>
      <c r="LL68" s="273">
        <f t="shared" ref="LL68:LL76" si="930">IFERROR(LJ68*LH68,"")</f>
        <v>-1.4685230259817421</v>
      </c>
      <c r="LM68" s="271">
        <f t="shared" si="757"/>
        <v>1.6736550704122612</v>
      </c>
      <c r="LN68" s="271">
        <f>IFERROR(LJ68*(LH68-LH78)^2,"")</f>
        <v>5.0436525712672529</v>
      </c>
      <c r="LO68" s="271">
        <f t="shared" si="758"/>
        <v>2.9053975114085984</v>
      </c>
      <c r="LP68" s="271">
        <f t="shared" ref="LP68:LP76" si="931">IFERROR($C68*($F68-LF68)^2/(LF68*(1-LF68)),"")</f>
        <v>1.06335007674496</v>
      </c>
      <c r="LQ68" s="289">
        <f t="shared" ref="LQ68:LQ76" si="932">IFERROR($D68-$C68*LF68,"")</f>
        <v>3.4314110288794275</v>
      </c>
      <c r="LR68" s="271">
        <f t="shared" ref="LR68:LR76" si="933">IFERROR(LQ68/SQRT($C68*LF68*(1-LF68)),"")</f>
        <v>1.0311886717497236</v>
      </c>
      <c r="LT68" s="271"/>
      <c r="LU68" s="475">
        <f t="shared" ref="LU68:LU76" si="934">IFERROR(LOG10($B68),"")</f>
        <v>0.70757017609793638</v>
      </c>
      <c r="LV68" s="474">
        <f>IFERROR(LD81+LC81*LU68,"")</f>
        <v>-0.24387200005856857</v>
      </c>
      <c r="LW68" s="477">
        <f t="shared" ref="LW68:LW76" si="935">IFERROR(_xlfn.NORM.S.DIST(LV68,TRUE)*(1-$E$66)+$E$66,"")</f>
        <v>0.40366497763305564</v>
      </c>
      <c r="LX68" s="264">
        <f t="shared" si="759"/>
        <v>0.38725367512612408</v>
      </c>
      <c r="LY68" s="264">
        <f t="shared" ref="LY68:LY76" si="936">IFERROR(LV68-LW68/LX68+$F68/LX68,"")</f>
        <v>-5.1244023299234609E-2</v>
      </c>
      <c r="LZ68" s="264">
        <f t="shared" ref="LZ68:LZ76" si="937">IFERROR(LX68^2/((1-LW68)*(LW68+$E$66/(1-$E$66))),"")</f>
        <v>0.62298803944177616</v>
      </c>
      <c r="MA68" s="273">
        <f t="shared" ref="MA68:MA76" si="938">IFERROR($C68*LZ68,"")</f>
        <v>28.657449814321705</v>
      </c>
      <c r="MB68" s="273">
        <f t="shared" si="760"/>
        <v>20.277156811637383</v>
      </c>
      <c r="MC68" s="273">
        <f t="shared" ref="MC68:MC76" si="939">IFERROR(MA68*LY68,"")</f>
        <v>-1.4685230259817479</v>
      </c>
      <c r="MD68" s="271">
        <f t="shared" si="761"/>
        <v>1.6736550704122619</v>
      </c>
      <c r="ME68" s="271">
        <f>IFERROR(MA68*(LY68-LY78)^2,"")</f>
        <v>5.0436525712672617</v>
      </c>
      <c r="MF68" s="271">
        <f t="shared" si="762"/>
        <v>2.9053975114086015</v>
      </c>
      <c r="MG68" s="271">
        <f t="shared" ref="MG68:MG76" si="940">IFERROR($C68*($F68-LW68)^2/(LW68*(1-LW68)),"")</f>
        <v>1.063350076744968</v>
      </c>
      <c r="MH68" s="289">
        <f t="shared" ref="MH68:MH76" si="941">IFERROR($D68-$C68*LW68,"")</f>
        <v>3.4314110288794417</v>
      </c>
      <c r="MI68" s="476">
        <f t="shared" ref="MI68:MI76" si="942">IFERROR(MH68/SQRT($C68*LW68*(1-LW68)),"")</f>
        <v>1.0311886717497281</v>
      </c>
    </row>
    <row r="69" spans="1:347" ht="14.1" customHeight="1" outlineLevel="1" x14ac:dyDescent="0.2">
      <c r="A69" s="14">
        <v>3</v>
      </c>
      <c r="B69" s="246">
        <v>10</v>
      </c>
      <c r="C69" s="96">
        <v>46</v>
      </c>
      <c r="D69" s="247">
        <v>27</v>
      </c>
      <c r="E69" s="17">
        <f t="shared" si="681"/>
        <v>0.58695652173913049</v>
      </c>
      <c r="F69" s="34">
        <f>IFERROR((E69-E66)/(1-E66),"")</f>
        <v>0.58695652173913049</v>
      </c>
      <c r="G69" s="17">
        <f t="shared" si="682"/>
        <v>0.21972291581858003</v>
      </c>
      <c r="H69" s="17"/>
      <c r="I69" s="34"/>
      <c r="J69" s="18">
        <f t="shared" si="763"/>
        <v>1</v>
      </c>
      <c r="K69" s="17">
        <f>IFERROR(C81+B81*J69,"")</f>
        <v>0.5360047095440037</v>
      </c>
      <c r="L69" s="37">
        <f t="shared" si="764"/>
        <v>0.70402235220765985</v>
      </c>
      <c r="M69" s="37">
        <f t="shared" si="683"/>
        <v>0.34555997648813469</v>
      </c>
      <c r="N69" s="37">
        <f t="shared" si="765"/>
        <v>0.19723332849968012</v>
      </c>
      <c r="O69" s="37">
        <f t="shared" si="766"/>
        <v>0.57306186554392291</v>
      </c>
      <c r="P69" s="17">
        <f t="shared" si="767"/>
        <v>26.360845815020454</v>
      </c>
      <c r="Q69" s="17">
        <f t="shared" si="684"/>
        <v>26.360845815020454</v>
      </c>
      <c r="R69" s="17">
        <f t="shared" si="768"/>
        <v>5.1992373621633474</v>
      </c>
      <c r="S69" s="34">
        <f t="shared" si="685"/>
        <v>9.1702198372491231E-2</v>
      </c>
      <c r="T69" s="34">
        <f>IFERROR(P69*(N69-N78)^2,"")</f>
        <v>0.58676215707298474</v>
      </c>
      <c r="U69" s="34">
        <f t="shared" si="686"/>
        <v>-0.23196417767702346</v>
      </c>
      <c r="V69" s="34">
        <f t="shared" si="769"/>
        <v>3.0253301123306757</v>
      </c>
      <c r="W69" s="39">
        <f t="shared" si="770"/>
        <v>-5.3850282015523518</v>
      </c>
      <c r="X69" s="34">
        <f t="shared" si="771"/>
        <v>-1.7393476111262742</v>
      </c>
      <c r="Y69" s="44"/>
      <c r="Z69" s="271"/>
      <c r="AA69" s="263">
        <f t="shared" si="772"/>
        <v>1</v>
      </c>
      <c r="AB69" s="273">
        <f>IFERROR(J81+I81*AA69,"")</f>
        <v>0.4956853668665393</v>
      </c>
      <c r="AC69" s="264">
        <f t="shared" si="773"/>
        <v>0.68994179357456642</v>
      </c>
      <c r="AD69" s="264">
        <f t="shared" si="687"/>
        <v>0.35282237887795742</v>
      </c>
      <c r="AE69" s="264">
        <f t="shared" si="774"/>
        <v>0.20379551519967842</v>
      </c>
      <c r="AF69" s="264">
        <f t="shared" si="775"/>
        <v>0.58191099599901486</v>
      </c>
      <c r="AG69" s="273">
        <f t="shared" si="776"/>
        <v>26.767905815954684</v>
      </c>
      <c r="AH69" s="273">
        <f t="shared" si="688"/>
        <v>26.767905815954684</v>
      </c>
      <c r="AI69" s="273">
        <f t="shared" si="777"/>
        <v>5.4551791565789536</v>
      </c>
      <c r="AJ69" s="271">
        <f t="shared" si="689"/>
        <v>6.8314964313480941E-2</v>
      </c>
      <c r="AK69" s="271">
        <f>IFERROR(AG69*(AE69-AE78)^2,"")</f>
        <v>0.72961716196718318</v>
      </c>
      <c r="AL69" s="271">
        <f t="shared" si="690"/>
        <v>-0.22325718439121139</v>
      </c>
      <c r="AM69" s="271">
        <f t="shared" si="778"/>
        <v>2.2806171571762968</v>
      </c>
      <c r="AN69" s="289">
        <f t="shared" si="779"/>
        <v>-4.737322504430054</v>
      </c>
      <c r="AO69" s="271">
        <f t="shared" si="780"/>
        <v>-1.5101712343891001</v>
      </c>
      <c r="AP69" s="44"/>
      <c r="AQ69" s="271"/>
      <c r="AR69" s="263">
        <f t="shared" si="781"/>
        <v>1</v>
      </c>
      <c r="AS69" s="273">
        <f>IFERROR(AA81+Z81*AR69,"")</f>
        <v>0.49685451301187999</v>
      </c>
      <c r="AT69" s="264">
        <f t="shared" si="782"/>
        <v>0.69035417489992534</v>
      </c>
      <c r="AU69" s="264">
        <f t="shared" si="691"/>
        <v>0.35261772644570122</v>
      </c>
      <c r="AV69" s="264">
        <f t="shared" si="783"/>
        <v>0.20362576866309912</v>
      </c>
      <c r="AW69" s="264">
        <f t="shared" si="784"/>
        <v>0.58166254264178929</v>
      </c>
      <c r="AX69" s="273">
        <f t="shared" si="785"/>
        <v>26.756476961522306</v>
      </c>
      <c r="AY69" s="273">
        <f t="shared" si="692"/>
        <v>26.756476961522306</v>
      </c>
      <c r="AZ69" s="273">
        <f t="shared" si="786"/>
        <v>5.4483081880064823</v>
      </c>
      <c r="BA69" s="271">
        <f t="shared" si="693"/>
        <v>6.8946425542013787E-2</v>
      </c>
      <c r="BB69" s="271">
        <f>IFERROR(AX69*(AV69-AV78)^2,"")</f>
        <v>0.72541721252265567</v>
      </c>
      <c r="BC69" s="271">
        <f t="shared" si="694"/>
        <v>-0.22364016595881983</v>
      </c>
      <c r="BD69" s="271">
        <f t="shared" si="787"/>
        <v>2.3006047409133803</v>
      </c>
      <c r="BE69" s="289">
        <f t="shared" si="788"/>
        <v>-4.7562920453965667</v>
      </c>
      <c r="BF69" s="271">
        <f t="shared" si="789"/>
        <v>-1.5167744528813054</v>
      </c>
      <c r="BH69" s="271"/>
      <c r="BI69" s="263">
        <f t="shared" si="790"/>
        <v>1</v>
      </c>
      <c r="BJ69" s="273">
        <f>IFERROR(AR81+AQ81*BI69,"")</f>
        <v>0.49686565748170297</v>
      </c>
      <c r="BK69" s="264">
        <f t="shared" si="791"/>
        <v>0.69035810462665681</v>
      </c>
      <c r="BL69" s="264">
        <f t="shared" si="695"/>
        <v>0.35261577392134241</v>
      </c>
      <c r="BM69" s="264">
        <f t="shared" si="792"/>
        <v>0.20362414494916381</v>
      </c>
      <c r="BN69" s="264">
        <f t="shared" si="793"/>
        <v>0.58166017197352682</v>
      </c>
      <c r="BO69" s="273">
        <f t="shared" si="794"/>
        <v>26.756367910782235</v>
      </c>
      <c r="BP69" s="273">
        <f t="shared" si="696"/>
        <v>26.756367910782235</v>
      </c>
      <c r="BQ69" s="273">
        <f t="shared" si="795"/>
        <v>5.4482425377782766</v>
      </c>
      <c r="BR69" s="271">
        <f t="shared" si="697"/>
        <v>6.8952061844667165E-2</v>
      </c>
      <c r="BS69" s="271">
        <f>IFERROR(BO69*(BM69-BM78)^2,"")</f>
        <v>0.72538261971271101</v>
      </c>
      <c r="BT69" s="271">
        <f t="shared" si="698"/>
        <v>-0.22364397433304017</v>
      </c>
      <c r="BU69" s="271">
        <f t="shared" si="796"/>
        <v>2.3007957203572387</v>
      </c>
      <c r="BV69" s="289">
        <f t="shared" si="797"/>
        <v>-4.7564728128262139</v>
      </c>
      <c r="BW69" s="271">
        <f t="shared" si="798"/>
        <v>-1.5168374073569131</v>
      </c>
      <c r="BY69" s="271"/>
      <c r="BZ69" s="263">
        <f t="shared" si="799"/>
        <v>1</v>
      </c>
      <c r="CA69" s="273">
        <f>IFERROR(BI81+BH81*BZ69,"")</f>
        <v>0.49686604351702446</v>
      </c>
      <c r="CB69" s="264">
        <f t="shared" si="800"/>
        <v>0.69035824074878738</v>
      </c>
      <c r="CC69" s="264">
        <f t="shared" si="699"/>
        <v>0.3526157062869042</v>
      </c>
      <c r="CD69" s="264">
        <f t="shared" si="801"/>
        <v>0.20362408870312132</v>
      </c>
      <c r="CE69" s="264">
        <f t="shared" si="802"/>
        <v>0.5816600898547134</v>
      </c>
      <c r="CF69" s="273">
        <f t="shared" si="803"/>
        <v>26.756364133316815</v>
      </c>
      <c r="CG69" s="273">
        <f t="shared" si="700"/>
        <v>26.756364133316815</v>
      </c>
      <c r="CH69" s="273">
        <f t="shared" si="804"/>
        <v>5.4482402636555172</v>
      </c>
      <c r="CI69" s="271">
        <f t="shared" si="701"/>
        <v>6.8952265109957805E-2</v>
      </c>
      <c r="CJ69" s="271">
        <f>IFERROR(CF69*(CD69-CD78)^2,"")</f>
        <v>0.72538131207859724</v>
      </c>
      <c r="CK69" s="271">
        <f t="shared" si="702"/>
        <v>-0.22364410239541863</v>
      </c>
      <c r="CL69" s="271">
        <f t="shared" si="805"/>
        <v>2.3008023358830112</v>
      </c>
      <c r="CM69" s="289">
        <f t="shared" si="806"/>
        <v>-4.7564790744442185</v>
      </c>
      <c r="CN69" s="271">
        <f t="shared" si="807"/>
        <v>-1.5168395880524126</v>
      </c>
      <c r="CP69" s="271"/>
      <c r="CQ69" s="263">
        <f t="shared" si="808"/>
        <v>1</v>
      </c>
      <c r="CR69" s="273">
        <f>IFERROR(BZ81+BY81*CQ69,"")</f>
        <v>0.49686605105501647</v>
      </c>
      <c r="CS69" s="264">
        <f t="shared" si="809"/>
        <v>0.69035824340680174</v>
      </c>
      <c r="CT69" s="264">
        <f t="shared" si="703"/>
        <v>0.35261570496622707</v>
      </c>
      <c r="CU69" s="264">
        <f t="shared" si="810"/>
        <v>0.20362408760482098</v>
      </c>
      <c r="CV69" s="264">
        <f t="shared" si="811"/>
        <v>0.58166008825120419</v>
      </c>
      <c r="CW69" s="273">
        <f t="shared" si="812"/>
        <v>26.756364059555391</v>
      </c>
      <c r="CX69" s="273">
        <f t="shared" si="704"/>
        <v>26.756364059555391</v>
      </c>
      <c r="CY69" s="273">
        <f t="shared" si="813"/>
        <v>5.4482402192493904</v>
      </c>
      <c r="CZ69" s="271">
        <f t="shared" si="705"/>
        <v>6.8952269032659774E-2</v>
      </c>
      <c r="DA69" s="271">
        <f>IFERROR(CW69*(CU69-CU78)^2,"")</f>
        <v>0.72538128717705208</v>
      </c>
      <c r="DB69" s="271">
        <f t="shared" si="706"/>
        <v>-0.22364410491825878</v>
      </c>
      <c r="DC69" s="271">
        <f t="shared" si="814"/>
        <v>2.3008024650624339</v>
      </c>
      <c r="DD69" s="289">
        <f t="shared" si="815"/>
        <v>-4.7564791967128812</v>
      </c>
      <c r="DE69" s="271">
        <f t="shared" si="816"/>
        <v>-1.5168396306341805</v>
      </c>
      <c r="DG69" s="271"/>
      <c r="DH69" s="263">
        <f t="shared" si="817"/>
        <v>1</v>
      </c>
      <c r="DI69" s="273">
        <f>IFERROR(CQ81+CP81*DH69,"")</f>
        <v>0.49686605123588379</v>
      </c>
      <c r="DJ69" s="264">
        <f t="shared" si="818"/>
        <v>0.69035824347057839</v>
      </c>
      <c r="DK69" s="264">
        <f t="shared" si="707"/>
        <v>0.35261570493453864</v>
      </c>
      <c r="DL69" s="264">
        <f t="shared" si="819"/>
        <v>0.20362408757846828</v>
      </c>
      <c r="DM69" s="264">
        <f t="shared" si="820"/>
        <v>0.58166008821272952</v>
      </c>
      <c r="DN69" s="273">
        <f t="shared" si="821"/>
        <v>26.756364057785557</v>
      </c>
      <c r="DO69" s="273">
        <f t="shared" si="708"/>
        <v>26.756364057785557</v>
      </c>
      <c r="DP69" s="273">
        <f t="shared" si="822"/>
        <v>5.4482402181839076</v>
      </c>
      <c r="DQ69" s="271">
        <f t="shared" si="709"/>
        <v>6.8952269127258131E-2</v>
      </c>
      <c r="DR69" s="271">
        <f>IFERROR(DN69*(DL69-DL78)^2,"")</f>
        <v>0.72538128657307155</v>
      </c>
      <c r="DS69" s="271">
        <f t="shared" si="710"/>
        <v>-0.22364410497856452</v>
      </c>
      <c r="DT69" s="271">
        <f t="shared" si="823"/>
        <v>2.3008024681619776</v>
      </c>
      <c r="DU69" s="289">
        <f t="shared" si="824"/>
        <v>-4.7564791996466056</v>
      </c>
      <c r="DV69" s="271">
        <f t="shared" si="825"/>
        <v>-1.516839631655891</v>
      </c>
      <c r="DX69" s="271"/>
      <c r="DY69" s="263">
        <f t="shared" si="826"/>
        <v>1</v>
      </c>
      <c r="DZ69" s="273">
        <f>IFERROR(DH81+DG81*DY69,"")</f>
        <v>0.49686605123987748</v>
      </c>
      <c r="EA69" s="264">
        <f t="shared" si="827"/>
        <v>0.69035824347198671</v>
      </c>
      <c r="EB69" s="264">
        <f t="shared" si="711"/>
        <v>0.35261570493383892</v>
      </c>
      <c r="EC69" s="264">
        <f t="shared" si="828"/>
        <v>0.2036240875778863</v>
      </c>
      <c r="ED69" s="264">
        <f t="shared" si="829"/>
        <v>0.58166008821187998</v>
      </c>
      <c r="EE69" s="273">
        <f t="shared" si="830"/>
        <v>26.756364057746477</v>
      </c>
      <c r="EF69" s="273">
        <f t="shared" si="712"/>
        <v>26.756364057746477</v>
      </c>
      <c r="EG69" s="273">
        <f t="shared" si="831"/>
        <v>5.448240218160378</v>
      </c>
      <c r="EH69" s="271">
        <f t="shared" si="713"/>
        <v>6.8952269129342506E-2</v>
      </c>
      <c r="EI69" s="271">
        <f>IFERROR(EE69*(EC69-EC78)^2,"")</f>
        <v>0.72538128655979217</v>
      </c>
      <c r="EJ69" s="271">
        <f t="shared" si="714"/>
        <v>-0.22364410497989767</v>
      </c>
      <c r="EK69" s="271">
        <f t="shared" si="832"/>
        <v>2.3008024682304216</v>
      </c>
      <c r="EL69" s="289">
        <f t="shared" si="833"/>
        <v>-4.7564791997113893</v>
      </c>
      <c r="EM69" s="271">
        <f t="shared" si="834"/>
        <v>-1.5168396316784529</v>
      </c>
      <c r="EO69" s="271"/>
      <c r="EP69" s="263">
        <f t="shared" si="835"/>
        <v>1</v>
      </c>
      <c r="EQ69" s="273">
        <f>IFERROR(DY81+DX81*EP69,"")</f>
        <v>0.49686605123996896</v>
      </c>
      <c r="ER69" s="264">
        <f t="shared" si="836"/>
        <v>0.69035824347201902</v>
      </c>
      <c r="ES69" s="264">
        <f t="shared" si="715"/>
        <v>0.35261570493382294</v>
      </c>
      <c r="ET69" s="264">
        <f t="shared" si="837"/>
        <v>0.20362408757787276</v>
      </c>
      <c r="EU69" s="264">
        <f t="shared" si="838"/>
        <v>0.58166008821186077</v>
      </c>
      <c r="EV69" s="273">
        <f t="shared" si="839"/>
        <v>26.756364057745596</v>
      </c>
      <c r="EW69" s="273">
        <f t="shared" si="716"/>
        <v>26.756364057745596</v>
      </c>
      <c r="EX69" s="273">
        <f t="shared" si="840"/>
        <v>5.4482402181598362</v>
      </c>
      <c r="EY69" s="271">
        <f t="shared" si="717"/>
        <v>6.8952269129389995E-2</v>
      </c>
      <c r="EZ69" s="271">
        <f>IFERROR(EV69*(ET69-ET78)^2,"")</f>
        <v>0.72538128655948608</v>
      </c>
      <c r="FA69" s="271">
        <f t="shared" si="718"/>
        <v>-0.22364410497992751</v>
      </c>
      <c r="FB69" s="271">
        <f t="shared" si="841"/>
        <v>2.3008024682319919</v>
      </c>
      <c r="FC69" s="289">
        <f t="shared" si="842"/>
        <v>-4.7564791997128744</v>
      </c>
      <c r="FD69" s="271">
        <f t="shared" si="843"/>
        <v>-1.5168396316789701</v>
      </c>
      <c r="FF69" s="271"/>
      <c r="FG69" s="263">
        <f t="shared" si="844"/>
        <v>1</v>
      </c>
      <c r="FH69" s="273">
        <f>IFERROR(EP81+EO81*FG69,"")</f>
        <v>0.49686605123996985</v>
      </c>
      <c r="FI69" s="264">
        <f t="shared" si="845"/>
        <v>0.69035824347201924</v>
      </c>
      <c r="FJ69" s="264">
        <f t="shared" si="719"/>
        <v>0.35261570493382277</v>
      </c>
      <c r="FK69" s="264">
        <f t="shared" si="846"/>
        <v>0.20362408757787276</v>
      </c>
      <c r="FL69" s="264">
        <f t="shared" si="847"/>
        <v>0.58166008821186044</v>
      </c>
      <c r="FM69" s="273">
        <f t="shared" si="848"/>
        <v>26.756364057745579</v>
      </c>
      <c r="FN69" s="273">
        <f t="shared" si="720"/>
        <v>26.756364057745579</v>
      </c>
      <c r="FO69" s="273">
        <f t="shared" si="849"/>
        <v>5.4482402181598326</v>
      </c>
      <c r="FP69" s="271">
        <f t="shared" si="721"/>
        <v>6.8952269129390259E-2</v>
      </c>
      <c r="FQ69" s="271">
        <f>IFERROR(FM69*(FK69-FK78)^2,"")</f>
        <v>0.7253812865594832</v>
      </c>
      <c r="FR69" s="271">
        <f t="shared" si="722"/>
        <v>-0.22364410497992751</v>
      </c>
      <c r="FS69" s="271">
        <f t="shared" si="850"/>
        <v>2.3008024682320025</v>
      </c>
      <c r="FT69" s="289">
        <f t="shared" si="851"/>
        <v>-4.756479199712885</v>
      </c>
      <c r="FU69" s="271">
        <f t="shared" si="852"/>
        <v>-1.5168396316789736</v>
      </c>
      <c r="FW69" s="271"/>
      <c r="FX69" s="263">
        <f t="shared" si="853"/>
        <v>1</v>
      </c>
      <c r="FY69" s="273">
        <f>IFERROR(FG81+FF81*FX69,"")</f>
        <v>0.49686605123996985</v>
      </c>
      <c r="FZ69" s="264">
        <f t="shared" si="854"/>
        <v>0.69035824347201924</v>
      </c>
      <c r="GA69" s="264">
        <f t="shared" si="723"/>
        <v>0.35261570493382277</v>
      </c>
      <c r="GB69" s="264">
        <f t="shared" si="855"/>
        <v>0.20362408757787276</v>
      </c>
      <c r="GC69" s="264">
        <f t="shared" si="856"/>
        <v>0.58166008821186044</v>
      </c>
      <c r="GD69" s="273">
        <f t="shared" si="857"/>
        <v>26.756364057745579</v>
      </c>
      <c r="GE69" s="273">
        <f t="shared" si="724"/>
        <v>26.756364057745579</v>
      </c>
      <c r="GF69" s="273">
        <f t="shared" si="858"/>
        <v>5.4482402181598326</v>
      </c>
      <c r="GG69" s="271">
        <f t="shared" si="725"/>
        <v>6.8952269129390259E-2</v>
      </c>
      <c r="GH69" s="271">
        <f>IFERROR(GD69*(GB69-GB78)^2,"")</f>
        <v>0.72538128655948209</v>
      </c>
      <c r="GI69" s="271">
        <f t="shared" si="726"/>
        <v>-0.22364410497992734</v>
      </c>
      <c r="GJ69" s="271">
        <f t="shared" si="859"/>
        <v>2.3008024682320025</v>
      </c>
      <c r="GK69" s="289">
        <f t="shared" si="860"/>
        <v>-4.756479199712885</v>
      </c>
      <c r="GL69" s="271">
        <f t="shared" si="861"/>
        <v>-1.5168396316789736</v>
      </c>
      <c r="GN69" s="271"/>
      <c r="GO69" s="263">
        <f t="shared" si="862"/>
        <v>1</v>
      </c>
      <c r="GP69" s="273">
        <f>IFERROR(FX81+FW81*GO69,"")</f>
        <v>0.49686605123996985</v>
      </c>
      <c r="GQ69" s="264">
        <f t="shared" si="863"/>
        <v>0.69035824347201924</v>
      </c>
      <c r="GR69" s="264">
        <f t="shared" si="727"/>
        <v>0.35261570493382277</v>
      </c>
      <c r="GS69" s="264">
        <f t="shared" si="864"/>
        <v>0.20362408757787276</v>
      </c>
      <c r="GT69" s="264">
        <f t="shared" si="865"/>
        <v>0.58166008821186044</v>
      </c>
      <c r="GU69" s="273">
        <f t="shared" si="866"/>
        <v>26.756364057745579</v>
      </c>
      <c r="GV69" s="273">
        <f t="shared" si="728"/>
        <v>26.756364057745579</v>
      </c>
      <c r="GW69" s="273">
        <f t="shared" si="867"/>
        <v>5.4482402181598326</v>
      </c>
      <c r="GX69" s="271">
        <f t="shared" si="729"/>
        <v>6.8952269129390856E-2</v>
      </c>
      <c r="GY69" s="271">
        <f>IFERROR(GU69*(GS69-GS78)^2,"")</f>
        <v>0.72538128655948364</v>
      </c>
      <c r="GZ69" s="271">
        <f t="shared" si="730"/>
        <v>-0.22364410497992854</v>
      </c>
      <c r="HA69" s="271">
        <f t="shared" si="868"/>
        <v>2.3008024682320025</v>
      </c>
      <c r="HB69" s="289">
        <f t="shared" si="869"/>
        <v>-4.756479199712885</v>
      </c>
      <c r="HC69" s="271">
        <f t="shared" si="870"/>
        <v>-1.5168396316789736</v>
      </c>
      <c r="HE69" s="271"/>
      <c r="HF69" s="263">
        <f t="shared" si="871"/>
        <v>1</v>
      </c>
      <c r="HG69" s="273">
        <f>IFERROR(GO81+GN81*HF69,"")</f>
        <v>0.49686605123997074</v>
      </c>
      <c r="HH69" s="264">
        <f t="shared" si="872"/>
        <v>0.69035824347201957</v>
      </c>
      <c r="HI69" s="264">
        <f t="shared" si="731"/>
        <v>0.3526157049338226</v>
      </c>
      <c r="HJ69" s="264">
        <f t="shared" si="873"/>
        <v>0.20362408757787276</v>
      </c>
      <c r="HK69" s="264">
        <f t="shared" si="874"/>
        <v>0.58166008821186022</v>
      </c>
      <c r="HL69" s="273">
        <f t="shared" si="875"/>
        <v>26.756364057745571</v>
      </c>
      <c r="HM69" s="273">
        <f t="shared" si="732"/>
        <v>26.756364057745571</v>
      </c>
      <c r="HN69" s="273">
        <f t="shared" si="876"/>
        <v>5.4482402181598308</v>
      </c>
      <c r="HO69" s="271">
        <f t="shared" si="733"/>
        <v>6.8952269129390537E-2</v>
      </c>
      <c r="HP69" s="271">
        <f>IFERROR(HL69*(HJ69-HJ78)^2,"")</f>
        <v>0.72538128655947998</v>
      </c>
      <c r="HQ69" s="271">
        <f t="shared" si="734"/>
        <v>-0.22364410497992745</v>
      </c>
      <c r="HR69" s="271">
        <f t="shared" si="877"/>
        <v>2.3008024682320189</v>
      </c>
      <c r="HS69" s="289">
        <f t="shared" si="878"/>
        <v>-4.7564791997128992</v>
      </c>
      <c r="HT69" s="271">
        <f t="shared" si="879"/>
        <v>-1.516839631678979</v>
      </c>
      <c r="HV69" s="271"/>
      <c r="HW69" s="263">
        <f t="shared" si="880"/>
        <v>1</v>
      </c>
      <c r="HX69" s="273">
        <f>IFERROR(HF81+HE81*HW69,"")</f>
        <v>0.49686605123996985</v>
      </c>
      <c r="HY69" s="264">
        <f t="shared" si="881"/>
        <v>0.69035824347201924</v>
      </c>
      <c r="HZ69" s="264">
        <f t="shared" si="735"/>
        <v>0.35261570493382277</v>
      </c>
      <c r="IA69" s="264">
        <f t="shared" si="882"/>
        <v>0.20362408757787276</v>
      </c>
      <c r="IB69" s="264">
        <f t="shared" si="883"/>
        <v>0.58166008821186044</v>
      </c>
      <c r="IC69" s="273">
        <f t="shared" si="884"/>
        <v>26.756364057745579</v>
      </c>
      <c r="ID69" s="273">
        <f t="shared" si="736"/>
        <v>26.756364057745579</v>
      </c>
      <c r="IE69" s="273">
        <f t="shared" si="885"/>
        <v>5.4482402181598326</v>
      </c>
      <c r="IF69" s="271">
        <f t="shared" si="737"/>
        <v>6.8952269129390259E-2</v>
      </c>
      <c r="IG69" s="271">
        <f>IFERROR(IC69*(IA69-IA78)^2,"")</f>
        <v>0.72538128655948209</v>
      </c>
      <c r="IH69" s="271">
        <f t="shared" si="738"/>
        <v>-0.22364410497992734</v>
      </c>
      <c r="II69" s="271">
        <f t="shared" si="886"/>
        <v>2.3008024682320025</v>
      </c>
      <c r="IJ69" s="289">
        <f t="shared" si="887"/>
        <v>-4.756479199712885</v>
      </c>
      <c r="IK69" s="271">
        <f t="shared" si="888"/>
        <v>-1.5168396316789736</v>
      </c>
      <c r="IM69" s="271"/>
      <c r="IN69" s="263">
        <f t="shared" si="889"/>
        <v>1</v>
      </c>
      <c r="IO69" s="273">
        <f>IFERROR(HW81+HV81*IN69,"")</f>
        <v>0.49686605123996985</v>
      </c>
      <c r="IP69" s="264">
        <f t="shared" si="890"/>
        <v>0.69035824347201924</v>
      </c>
      <c r="IQ69" s="264">
        <f t="shared" si="739"/>
        <v>0.35261570493382277</v>
      </c>
      <c r="IR69" s="264">
        <f t="shared" si="891"/>
        <v>0.20362408757787276</v>
      </c>
      <c r="IS69" s="264">
        <f t="shared" si="892"/>
        <v>0.58166008821186044</v>
      </c>
      <c r="IT69" s="273">
        <f t="shared" si="893"/>
        <v>26.756364057745579</v>
      </c>
      <c r="IU69" s="273">
        <f t="shared" si="740"/>
        <v>26.756364057745579</v>
      </c>
      <c r="IV69" s="273">
        <f t="shared" si="894"/>
        <v>5.4482402181598326</v>
      </c>
      <c r="IW69" s="271">
        <f t="shared" si="741"/>
        <v>6.8952269129390856E-2</v>
      </c>
      <c r="IX69" s="271">
        <f>IFERROR(IT69*(IR69-IR78)^2,"")</f>
        <v>0.72538128655948364</v>
      </c>
      <c r="IY69" s="271">
        <f t="shared" si="742"/>
        <v>-0.22364410497992854</v>
      </c>
      <c r="IZ69" s="271">
        <f t="shared" si="895"/>
        <v>2.3008024682320025</v>
      </c>
      <c r="JA69" s="289">
        <f t="shared" si="896"/>
        <v>-4.756479199712885</v>
      </c>
      <c r="JB69" s="271">
        <f t="shared" si="897"/>
        <v>-1.5168396316789736</v>
      </c>
      <c r="JD69" s="271"/>
      <c r="JE69" s="263">
        <f t="shared" si="898"/>
        <v>1</v>
      </c>
      <c r="JF69" s="273">
        <f>IFERROR(IN81+IM81*JE69,"")</f>
        <v>0.49686605123997074</v>
      </c>
      <c r="JG69" s="264">
        <f t="shared" si="899"/>
        <v>0.69035824347201957</v>
      </c>
      <c r="JH69" s="264">
        <f t="shared" si="743"/>
        <v>0.3526157049338226</v>
      </c>
      <c r="JI69" s="264">
        <f t="shared" si="900"/>
        <v>0.20362408757787276</v>
      </c>
      <c r="JJ69" s="264">
        <f t="shared" si="901"/>
        <v>0.58166008821186022</v>
      </c>
      <c r="JK69" s="273">
        <f t="shared" si="902"/>
        <v>26.756364057745571</v>
      </c>
      <c r="JL69" s="273">
        <f t="shared" si="744"/>
        <v>26.756364057745571</v>
      </c>
      <c r="JM69" s="273">
        <f t="shared" si="903"/>
        <v>5.4482402181598308</v>
      </c>
      <c r="JN69" s="271">
        <f t="shared" si="745"/>
        <v>6.8952269129390537E-2</v>
      </c>
      <c r="JO69" s="271">
        <f>IFERROR(JK69*(JI69-JI78)^2,"")</f>
        <v>0.72538128655947998</v>
      </c>
      <c r="JP69" s="271">
        <f t="shared" si="746"/>
        <v>-0.22364410497992745</v>
      </c>
      <c r="JQ69" s="271">
        <f t="shared" si="904"/>
        <v>2.3008024682320189</v>
      </c>
      <c r="JR69" s="289">
        <f t="shared" si="905"/>
        <v>-4.7564791997128992</v>
      </c>
      <c r="JS69" s="271">
        <f t="shared" si="906"/>
        <v>-1.516839631678979</v>
      </c>
      <c r="JU69" s="271"/>
      <c r="JV69" s="263">
        <f t="shared" si="907"/>
        <v>1</v>
      </c>
      <c r="JW69" s="273">
        <f>IFERROR(JE81+JD81*JV69,"")</f>
        <v>0.49686605123996985</v>
      </c>
      <c r="JX69" s="264">
        <f t="shared" si="908"/>
        <v>0.69035824347201924</v>
      </c>
      <c r="JY69" s="264">
        <f t="shared" si="747"/>
        <v>0.35261570493382277</v>
      </c>
      <c r="JZ69" s="264">
        <f t="shared" si="909"/>
        <v>0.20362408757787276</v>
      </c>
      <c r="KA69" s="264">
        <f t="shared" si="910"/>
        <v>0.58166008821186044</v>
      </c>
      <c r="KB69" s="273">
        <f t="shared" si="911"/>
        <v>26.756364057745579</v>
      </c>
      <c r="KC69" s="273">
        <f t="shared" si="748"/>
        <v>26.756364057745579</v>
      </c>
      <c r="KD69" s="273">
        <f t="shared" si="912"/>
        <v>5.4482402181598326</v>
      </c>
      <c r="KE69" s="271">
        <f t="shared" si="749"/>
        <v>6.8952269129390259E-2</v>
      </c>
      <c r="KF69" s="271">
        <f>IFERROR(KB69*(JZ69-JZ78)^2,"")</f>
        <v>0.72538128655948209</v>
      </c>
      <c r="KG69" s="271">
        <f t="shared" si="750"/>
        <v>-0.22364410497992734</v>
      </c>
      <c r="KH69" s="271">
        <f t="shared" si="913"/>
        <v>2.3008024682320025</v>
      </c>
      <c r="KI69" s="289">
        <f t="shared" si="914"/>
        <v>-4.756479199712885</v>
      </c>
      <c r="KJ69" s="271">
        <f t="shared" si="915"/>
        <v>-1.5168396316789736</v>
      </c>
      <c r="KL69" s="271"/>
      <c r="KM69" s="263">
        <f t="shared" si="916"/>
        <v>1</v>
      </c>
      <c r="KN69" s="273">
        <f>IFERROR(JV81+JU81*KM69,"")</f>
        <v>0.49686605123996985</v>
      </c>
      <c r="KO69" s="264">
        <f t="shared" si="917"/>
        <v>0.69035824347201924</v>
      </c>
      <c r="KP69" s="264">
        <f t="shared" si="751"/>
        <v>0.35261570493382277</v>
      </c>
      <c r="KQ69" s="264">
        <f t="shared" si="918"/>
        <v>0.20362408757787276</v>
      </c>
      <c r="KR69" s="264">
        <f t="shared" si="919"/>
        <v>0.58166008821186044</v>
      </c>
      <c r="KS69" s="273">
        <f t="shared" si="920"/>
        <v>26.756364057745579</v>
      </c>
      <c r="KT69" s="273">
        <f t="shared" si="752"/>
        <v>26.756364057745579</v>
      </c>
      <c r="KU69" s="273">
        <f t="shared" si="921"/>
        <v>5.4482402181598326</v>
      </c>
      <c r="KV69" s="271">
        <f t="shared" si="753"/>
        <v>6.8952269129390856E-2</v>
      </c>
      <c r="KW69" s="271">
        <f>IFERROR(KS69*(KQ69-KQ78)^2,"")</f>
        <v>0.72538128655948364</v>
      </c>
      <c r="KX69" s="271">
        <f t="shared" si="754"/>
        <v>-0.22364410497992854</v>
      </c>
      <c r="KY69" s="271">
        <f t="shared" si="922"/>
        <v>2.3008024682320025</v>
      </c>
      <c r="KZ69" s="289">
        <f t="shared" si="923"/>
        <v>-4.756479199712885</v>
      </c>
      <c r="LA69" s="271">
        <f t="shared" si="924"/>
        <v>-1.5168396316789736</v>
      </c>
      <c r="LC69" s="271"/>
      <c r="LD69" s="263">
        <f t="shared" si="925"/>
        <v>1</v>
      </c>
      <c r="LE69" s="273">
        <f>IFERROR(KM81+KL81*LD69,"")</f>
        <v>0.49686605123997074</v>
      </c>
      <c r="LF69" s="264">
        <f t="shared" si="926"/>
        <v>0.69035824347201957</v>
      </c>
      <c r="LG69" s="264">
        <f t="shared" si="755"/>
        <v>0.3526157049338226</v>
      </c>
      <c r="LH69" s="264">
        <f t="shared" si="927"/>
        <v>0.20362408757787276</v>
      </c>
      <c r="LI69" s="264">
        <f t="shared" si="928"/>
        <v>0.58166008821186022</v>
      </c>
      <c r="LJ69" s="273">
        <f t="shared" si="929"/>
        <v>26.756364057745571</v>
      </c>
      <c r="LK69" s="273">
        <f t="shared" si="756"/>
        <v>26.756364057745571</v>
      </c>
      <c r="LL69" s="273">
        <f t="shared" si="930"/>
        <v>5.4482402181598308</v>
      </c>
      <c r="LM69" s="271">
        <f t="shared" si="757"/>
        <v>6.8952269129390537E-2</v>
      </c>
      <c r="LN69" s="271">
        <f>IFERROR(LJ69*(LH69-LH78)^2,"")</f>
        <v>0.72538128655947998</v>
      </c>
      <c r="LO69" s="271">
        <f t="shared" si="758"/>
        <v>-0.22364410497992745</v>
      </c>
      <c r="LP69" s="271">
        <f t="shared" si="931"/>
        <v>2.3008024682320189</v>
      </c>
      <c r="LQ69" s="289">
        <f t="shared" si="932"/>
        <v>-4.7564791997128992</v>
      </c>
      <c r="LR69" s="271">
        <f t="shared" si="933"/>
        <v>-1.516839631678979</v>
      </c>
      <c r="LT69" s="271"/>
      <c r="LU69" s="475">
        <f t="shared" si="934"/>
        <v>1</v>
      </c>
      <c r="LV69" s="474">
        <f>IFERROR(LD81+LC81*LU69,"")</f>
        <v>0.49686605123996985</v>
      </c>
      <c r="LW69" s="477">
        <f t="shared" si="935"/>
        <v>0.69035824347201924</v>
      </c>
      <c r="LX69" s="264">
        <f t="shared" si="759"/>
        <v>0.35261570493382277</v>
      </c>
      <c r="LY69" s="264">
        <f t="shared" si="936"/>
        <v>0.20362408757787276</v>
      </c>
      <c r="LZ69" s="264">
        <f t="shared" si="937"/>
        <v>0.58166008821186044</v>
      </c>
      <c r="MA69" s="273">
        <f t="shared" si="938"/>
        <v>26.756364057745579</v>
      </c>
      <c r="MB69" s="273">
        <f t="shared" si="760"/>
        <v>26.756364057745579</v>
      </c>
      <c r="MC69" s="273">
        <f t="shared" si="939"/>
        <v>5.4482402181598326</v>
      </c>
      <c r="MD69" s="271">
        <f t="shared" si="761"/>
        <v>6.8952269129390259E-2</v>
      </c>
      <c r="ME69" s="271">
        <f>IFERROR(MA69*(LY69-LY78)^2,"")</f>
        <v>0.72538128655948209</v>
      </c>
      <c r="MF69" s="271">
        <f t="shared" si="762"/>
        <v>-0.22364410497992734</v>
      </c>
      <c r="MG69" s="271">
        <f t="shared" si="940"/>
        <v>2.3008024682320025</v>
      </c>
      <c r="MH69" s="289">
        <f t="shared" si="941"/>
        <v>-4.756479199712885</v>
      </c>
      <c r="MI69" s="476">
        <f t="shared" si="942"/>
        <v>-1.5168396316789736</v>
      </c>
    </row>
    <row r="70" spans="1:347" ht="14.1" customHeight="1" outlineLevel="1" x14ac:dyDescent="0.2">
      <c r="A70" s="14">
        <v>4</v>
      </c>
      <c r="B70" s="246">
        <v>15.1</v>
      </c>
      <c r="C70" s="96">
        <v>48</v>
      </c>
      <c r="D70" s="247">
        <v>38</v>
      </c>
      <c r="E70" s="17">
        <f t="shared" si="681"/>
        <v>0.79166666666666663</v>
      </c>
      <c r="F70" s="34">
        <f>IFERROR((E70-E66)/(1-E66),"")</f>
        <v>0.79166666666666663</v>
      </c>
      <c r="G70" s="17">
        <f t="shared" si="682"/>
        <v>0.81221780149991241</v>
      </c>
      <c r="H70" s="17"/>
      <c r="I70" s="34"/>
      <c r="J70" s="18">
        <f t="shared" si="763"/>
        <v>1.1789769472931695</v>
      </c>
      <c r="K70" s="17">
        <f>IFERROR(C81+B81*J70,"")</f>
        <v>1.0127125062568534</v>
      </c>
      <c r="L70" s="37">
        <f t="shared" si="764"/>
        <v>0.84440124876316958</v>
      </c>
      <c r="M70" s="37">
        <f t="shared" si="683"/>
        <v>0.23889483534390119</v>
      </c>
      <c r="N70" s="37">
        <f t="shared" si="765"/>
        <v>0.79196858761755395</v>
      </c>
      <c r="O70" s="37">
        <f t="shared" si="766"/>
        <v>0.43436872454184483</v>
      </c>
      <c r="P70" s="17">
        <f t="shared" si="767"/>
        <v>20.849698778008552</v>
      </c>
      <c r="Q70" s="17">
        <f t="shared" si="684"/>
        <v>24.581314217278649</v>
      </c>
      <c r="R70" s="17">
        <f t="shared" si="768"/>
        <v>16.512306493470874</v>
      </c>
      <c r="S70" s="34">
        <f t="shared" si="685"/>
        <v>1.1805904253926327</v>
      </c>
      <c r="T70" s="34">
        <f>IFERROR(P70*(N70-N78)^2,"")</f>
        <v>4.1388113113171521</v>
      </c>
      <c r="U70" s="34">
        <f t="shared" si="686"/>
        <v>2.2104843375712382</v>
      </c>
      <c r="V70" s="34">
        <f t="shared" si="769"/>
        <v>1.0159615703901366</v>
      </c>
      <c r="W70" s="39">
        <f t="shared" si="770"/>
        <v>-2.5312599406321397</v>
      </c>
      <c r="X70" s="34">
        <f t="shared" si="771"/>
        <v>-1.0079491903812092</v>
      </c>
      <c r="Y70" s="44"/>
      <c r="Z70" s="271"/>
      <c r="AA70" s="263">
        <f t="shared" si="772"/>
        <v>1.1789769472931695</v>
      </c>
      <c r="AB70" s="273">
        <f>IFERROR(J81+I81*AA70,"")</f>
        <v>0.94860860425152005</v>
      </c>
      <c r="AC70" s="264">
        <f t="shared" si="773"/>
        <v>0.82859014338113246</v>
      </c>
      <c r="AD70" s="264">
        <f t="shared" si="687"/>
        <v>0.25439485412045559</v>
      </c>
      <c r="AE70" s="264">
        <f t="shared" si="774"/>
        <v>0.80346621588786782</v>
      </c>
      <c r="AF70" s="264">
        <f t="shared" si="775"/>
        <v>0.45566019320200907</v>
      </c>
      <c r="AG70" s="273">
        <f t="shared" si="776"/>
        <v>21.871689273696436</v>
      </c>
      <c r="AH70" s="273">
        <f t="shared" si="688"/>
        <v>25.786217452047385</v>
      </c>
      <c r="AI70" s="273">
        <f t="shared" si="777"/>
        <v>17.573163415812143</v>
      </c>
      <c r="AJ70" s="271">
        <f t="shared" si="689"/>
        <v>1.1519419621535645</v>
      </c>
      <c r="AK70" s="271">
        <f>IFERROR(AG70*(AE70-AE78)^2,"")</f>
        <v>4.1305543515365333</v>
      </c>
      <c r="AL70" s="271">
        <f t="shared" si="690"/>
        <v>2.1813204451641073</v>
      </c>
      <c r="AM70" s="271">
        <f t="shared" si="778"/>
        <v>0.46075584988919072</v>
      </c>
      <c r="AN70" s="289">
        <f t="shared" si="779"/>
        <v>-1.7723268822943581</v>
      </c>
      <c r="AO70" s="271">
        <f t="shared" si="780"/>
        <v>-0.67878998953224834</v>
      </c>
      <c r="AP70" s="44"/>
      <c r="AQ70" s="271"/>
      <c r="AR70" s="263">
        <f t="shared" si="781"/>
        <v>1.1789769472931695</v>
      </c>
      <c r="AS70" s="273">
        <f>IFERROR(AA81+Z81*AR70,"")</f>
        <v>0.95019646577273509</v>
      </c>
      <c r="AT70" s="264">
        <f t="shared" si="782"/>
        <v>0.82899378294230852</v>
      </c>
      <c r="AU70" s="264">
        <f t="shared" si="691"/>
        <v>0.25401163777836094</v>
      </c>
      <c r="AV70" s="264">
        <f t="shared" si="783"/>
        <v>0.80324604805915056</v>
      </c>
      <c r="AW70" s="264">
        <f t="shared" si="784"/>
        <v>0.45513900528988471</v>
      </c>
      <c r="AX70" s="273">
        <f t="shared" si="785"/>
        <v>21.846672253914466</v>
      </c>
      <c r="AY70" s="273">
        <f t="shared" si="692"/>
        <v>25.756722962434463</v>
      </c>
      <c r="AZ70" s="273">
        <f t="shared" si="786"/>
        <v>17.548253151200292</v>
      </c>
      <c r="BA70" s="271">
        <f t="shared" si="693"/>
        <v>1.1530701642449024</v>
      </c>
      <c r="BB70" s="271">
        <f>IFERROR(AX70*(AV70-AV78)^2,"")</f>
        <v>4.1332439478765943</v>
      </c>
      <c r="BC70" s="271">
        <f t="shared" si="694"/>
        <v>2.183098778764331</v>
      </c>
      <c r="BD70" s="271">
        <f t="shared" si="787"/>
        <v>0.47176633130225554</v>
      </c>
      <c r="BE70" s="289">
        <f t="shared" si="788"/>
        <v>-1.7917015812308108</v>
      </c>
      <c r="BF70" s="271">
        <f t="shared" si="789"/>
        <v>-0.68685248147055245</v>
      </c>
      <c r="BH70" s="271"/>
      <c r="BI70" s="263">
        <f t="shared" si="790"/>
        <v>1.1789769472931695</v>
      </c>
      <c r="BJ70" s="273">
        <f>IFERROR(AR81+AQ81*BI70,"")</f>
        <v>0.95022211151757707</v>
      </c>
      <c r="BK70" s="264">
        <f t="shared" si="791"/>
        <v>0.82900029718058577</v>
      </c>
      <c r="BL70" s="264">
        <f t="shared" si="695"/>
        <v>0.25400544788864188</v>
      </c>
      <c r="BM70" s="264">
        <f t="shared" si="792"/>
        <v>0.80324246669402743</v>
      </c>
      <c r="BN70" s="264">
        <f t="shared" si="793"/>
        <v>0.45513058469360307</v>
      </c>
      <c r="BO70" s="273">
        <f t="shared" si="794"/>
        <v>21.846268065292946</v>
      </c>
      <c r="BP70" s="273">
        <f t="shared" si="696"/>
        <v>25.756246433367334</v>
      </c>
      <c r="BQ70" s="273">
        <f t="shared" si="795"/>
        <v>17.547850248824865</v>
      </c>
      <c r="BR70" s="271">
        <f t="shared" si="697"/>
        <v>1.1530706966810926</v>
      </c>
      <c r="BS70" s="271">
        <f>IFERROR(BO70*(BM70-BM78)^2,"")</f>
        <v>4.1331985095973049</v>
      </c>
      <c r="BT70" s="271">
        <f t="shared" si="698"/>
        <v>2.1830872829510546</v>
      </c>
      <c r="BU70" s="271">
        <f t="shared" si="796"/>
        <v>0.47194527839001954</v>
      </c>
      <c r="BV70" s="289">
        <f t="shared" si="797"/>
        <v>-1.7920142646681185</v>
      </c>
      <c r="BW70" s="271">
        <f t="shared" si="798"/>
        <v>-0.68698273514697561</v>
      </c>
      <c r="BY70" s="271"/>
      <c r="BZ70" s="263">
        <f t="shared" si="799"/>
        <v>1.1789769472931695</v>
      </c>
      <c r="CA70" s="273">
        <f>IFERROR(BI81+BH81*BZ70,"")</f>
        <v>0.95022278850183906</v>
      </c>
      <c r="CB70" s="264">
        <f t="shared" si="800"/>
        <v>0.82900046913822112</v>
      </c>
      <c r="CC70" s="264">
        <f t="shared" si="699"/>
        <v>0.25400528449063625</v>
      </c>
      <c r="CD70" s="264">
        <f t="shared" si="801"/>
        <v>0.80324237214388416</v>
      </c>
      <c r="CE70" s="264">
        <f t="shared" si="802"/>
        <v>0.45513036240946392</v>
      </c>
      <c r="CF70" s="273">
        <f t="shared" si="803"/>
        <v>21.84625739565427</v>
      </c>
      <c r="CG70" s="273">
        <f t="shared" si="700"/>
        <v>25.756233854109297</v>
      </c>
      <c r="CH70" s="273">
        <f t="shared" si="804"/>
        <v>17.547839612951208</v>
      </c>
      <c r="CI70" s="271">
        <f t="shared" si="701"/>
        <v>1.1530709205866561</v>
      </c>
      <c r="CJ70" s="271">
        <f>IFERROR(CF70*(CD70-CD78)^2,"")</f>
        <v>4.1331983625759685</v>
      </c>
      <c r="CK70" s="271">
        <f t="shared" si="702"/>
        <v>2.1830874560820352</v>
      </c>
      <c r="CL70" s="271">
        <f t="shared" si="805"/>
        <v>0.47195000263139919</v>
      </c>
      <c r="CM70" s="289">
        <f t="shared" si="806"/>
        <v>-1.7920225186346102</v>
      </c>
      <c r="CN70" s="271">
        <f t="shared" si="807"/>
        <v>-0.68698617353728186</v>
      </c>
      <c r="CP70" s="271"/>
      <c r="CQ70" s="263">
        <f t="shared" si="808"/>
        <v>1.1789769472931695</v>
      </c>
      <c r="CR70" s="273">
        <f>IFERROR(BZ81+BY81*CQ70,"")</f>
        <v>0.95022280294326045</v>
      </c>
      <c r="CS70" s="264">
        <f t="shared" si="809"/>
        <v>0.82900047280641853</v>
      </c>
      <c r="CT70" s="264">
        <f t="shared" si="703"/>
        <v>0.25400528100503156</v>
      </c>
      <c r="CU70" s="264">
        <f t="shared" si="810"/>
        <v>0.80324237012693489</v>
      </c>
      <c r="CV70" s="264">
        <f t="shared" si="811"/>
        <v>0.4551303576677006</v>
      </c>
      <c r="CW70" s="273">
        <f t="shared" si="812"/>
        <v>21.846257168049629</v>
      </c>
      <c r="CX70" s="273">
        <f t="shared" si="704"/>
        <v>25.756233585768673</v>
      </c>
      <c r="CY70" s="273">
        <f t="shared" si="813"/>
        <v>17.547839386066723</v>
      </c>
      <c r="CZ70" s="271">
        <f t="shared" si="705"/>
        <v>1.1530709237706696</v>
      </c>
      <c r="DA70" s="271">
        <f>IFERROR(CW70*(CU70-CU78)^2,"")</f>
        <v>4.133198351453192</v>
      </c>
      <c r="DB70" s="271">
        <f t="shared" si="706"/>
        <v>2.1830874561587179</v>
      </c>
      <c r="DC70" s="271">
        <f t="shared" si="814"/>
        <v>0.47195010340913984</v>
      </c>
      <c r="DD70" s="289">
        <f t="shared" si="815"/>
        <v>-1.7920226947080877</v>
      </c>
      <c r="DE70" s="271">
        <f t="shared" si="816"/>
        <v>-0.68698624688499998</v>
      </c>
      <c r="DG70" s="271"/>
      <c r="DH70" s="263">
        <f t="shared" si="817"/>
        <v>1.1789769472931695</v>
      </c>
      <c r="DI70" s="273">
        <f>IFERROR(CQ81+CP81*DH70,"")</f>
        <v>0.95022280327722486</v>
      </c>
      <c r="DJ70" s="264">
        <f t="shared" si="818"/>
        <v>0.82900047289124723</v>
      </c>
      <c r="DK70" s="264">
        <f t="shared" si="707"/>
        <v>0.25400528092442531</v>
      </c>
      <c r="DL70" s="264">
        <f t="shared" si="819"/>
        <v>0.8032423700802922</v>
      </c>
      <c r="DM70" s="264">
        <f t="shared" si="820"/>
        <v>0.45513035755804493</v>
      </c>
      <c r="DN70" s="273">
        <f t="shared" si="821"/>
        <v>21.846257162786156</v>
      </c>
      <c r="DO70" s="273">
        <f t="shared" si="708"/>
        <v>25.756233579563158</v>
      </c>
      <c r="DP70" s="273">
        <f t="shared" si="822"/>
        <v>17.547839380819912</v>
      </c>
      <c r="DQ70" s="271">
        <f t="shared" si="709"/>
        <v>1.1530709238592629</v>
      </c>
      <c r="DR70" s="271">
        <f>IFERROR(DN70*(DL70-DL78)^2,"")</f>
        <v>4.1331983512710133</v>
      </c>
      <c r="DS70" s="271">
        <f t="shared" si="710"/>
        <v>2.183087456194472</v>
      </c>
      <c r="DT70" s="271">
        <f t="shared" si="823"/>
        <v>0.47195010573967022</v>
      </c>
      <c r="DU70" s="289">
        <f t="shared" si="824"/>
        <v>-1.7920226987798671</v>
      </c>
      <c r="DV70" s="271">
        <f t="shared" si="825"/>
        <v>-0.68698624858119928</v>
      </c>
      <c r="DX70" s="271"/>
      <c r="DY70" s="263">
        <f t="shared" si="826"/>
        <v>1.1789769472931695</v>
      </c>
      <c r="DZ70" s="273">
        <f>IFERROR(DH81+DG81*DY70,"")</f>
        <v>0.95022280328470377</v>
      </c>
      <c r="EA70" s="264">
        <f t="shared" si="827"/>
        <v>0.82900047289314682</v>
      </c>
      <c r="EB70" s="264">
        <f t="shared" si="711"/>
        <v>0.25400528092262026</v>
      </c>
      <c r="EC70" s="264">
        <f t="shared" si="828"/>
        <v>0.8032423700792477</v>
      </c>
      <c r="ED70" s="264">
        <f t="shared" si="829"/>
        <v>0.45513035755558934</v>
      </c>
      <c r="EE70" s="273">
        <f t="shared" si="830"/>
        <v>21.846257162668287</v>
      </c>
      <c r="EF70" s="273">
        <f t="shared" si="712"/>
        <v>25.756233579424197</v>
      </c>
      <c r="EG70" s="273">
        <f t="shared" si="831"/>
        <v>17.547839380702417</v>
      </c>
      <c r="EH70" s="271">
        <f t="shared" si="713"/>
        <v>1.1530709238611159</v>
      </c>
      <c r="EI70" s="271">
        <f>IFERROR(EE70*(EC70-EC78)^2,"")</f>
        <v>4.1331983512662802</v>
      </c>
      <c r="EJ70" s="271">
        <f t="shared" si="714"/>
        <v>2.183087456194976</v>
      </c>
      <c r="EK70" s="271">
        <f t="shared" si="832"/>
        <v>0.47195010579185853</v>
      </c>
      <c r="EL70" s="289">
        <f t="shared" si="833"/>
        <v>-1.792022698871051</v>
      </c>
      <c r="EM70" s="271">
        <f t="shared" si="834"/>
        <v>-0.68698624861918411</v>
      </c>
      <c r="EO70" s="271"/>
      <c r="EP70" s="263">
        <f t="shared" si="835"/>
        <v>1.1789769472931695</v>
      </c>
      <c r="EQ70" s="273">
        <f>IFERROR(DY81+DX81*EP70,"")</f>
        <v>0.95022280328487385</v>
      </c>
      <c r="ER70" s="264">
        <f t="shared" si="836"/>
        <v>0.82900047289319012</v>
      </c>
      <c r="ES70" s="264">
        <f t="shared" si="715"/>
        <v>0.25400528092257918</v>
      </c>
      <c r="ET70" s="264">
        <f t="shared" si="837"/>
        <v>0.80324237007922372</v>
      </c>
      <c r="EU70" s="264">
        <f t="shared" si="838"/>
        <v>0.45513035755553349</v>
      </c>
      <c r="EV70" s="273">
        <f t="shared" si="839"/>
        <v>21.846257162665609</v>
      </c>
      <c r="EW70" s="273">
        <f t="shared" si="716"/>
        <v>25.756233579421039</v>
      </c>
      <c r="EX70" s="273">
        <f t="shared" si="840"/>
        <v>17.547839380699742</v>
      </c>
      <c r="EY70" s="271">
        <f t="shared" si="717"/>
        <v>1.1530709238611583</v>
      </c>
      <c r="EZ70" s="271">
        <f>IFERROR(EV70*(ET70-ET78)^2,"")</f>
        <v>4.1331983512661843</v>
      </c>
      <c r="FA70" s="271">
        <f t="shared" si="718"/>
        <v>2.1830874561949907</v>
      </c>
      <c r="FB70" s="271">
        <f t="shared" si="841"/>
        <v>0.47195010579304791</v>
      </c>
      <c r="FC70" s="289">
        <f t="shared" si="842"/>
        <v>-1.7920226988731258</v>
      </c>
      <c r="FD70" s="271">
        <f t="shared" si="843"/>
        <v>-0.68698624862004842</v>
      </c>
      <c r="FF70" s="271"/>
      <c r="FG70" s="263">
        <f t="shared" si="844"/>
        <v>1.1789769472931695</v>
      </c>
      <c r="FH70" s="273">
        <f>IFERROR(EP81+EO81*FG70,"")</f>
        <v>0.95022280328487652</v>
      </c>
      <c r="FI70" s="264">
        <f t="shared" si="845"/>
        <v>0.82900047289319068</v>
      </c>
      <c r="FJ70" s="264">
        <f t="shared" si="719"/>
        <v>0.25400528092257857</v>
      </c>
      <c r="FK70" s="264">
        <f t="shared" si="846"/>
        <v>0.80324237007922372</v>
      </c>
      <c r="FL70" s="264">
        <f t="shared" si="847"/>
        <v>0.45513035755553249</v>
      </c>
      <c r="FM70" s="273">
        <f t="shared" si="848"/>
        <v>21.846257162665559</v>
      </c>
      <c r="FN70" s="273">
        <f t="shared" si="720"/>
        <v>25.756233579420979</v>
      </c>
      <c r="FO70" s="273">
        <f t="shared" si="849"/>
        <v>17.547839380699699</v>
      </c>
      <c r="FP70" s="271">
        <f t="shared" si="721"/>
        <v>1.1530709238611569</v>
      </c>
      <c r="FQ70" s="271">
        <f>IFERROR(FM70*(FK70-FK78)^2,"")</f>
        <v>4.1331983512661807</v>
      </c>
      <c r="FR70" s="271">
        <f t="shared" si="722"/>
        <v>2.183087456194988</v>
      </c>
      <c r="FS70" s="271">
        <f t="shared" si="850"/>
        <v>0.47195010579306323</v>
      </c>
      <c r="FT70" s="289">
        <f t="shared" si="851"/>
        <v>-1.7920226988731542</v>
      </c>
      <c r="FU70" s="271">
        <f t="shared" si="852"/>
        <v>-0.6869862486200603</v>
      </c>
      <c r="FW70" s="271"/>
      <c r="FX70" s="263">
        <f t="shared" si="853"/>
        <v>1.1789769472931695</v>
      </c>
      <c r="FY70" s="273">
        <f>IFERROR(FG81+FF81*FX70,"")</f>
        <v>0.95022280328487652</v>
      </c>
      <c r="FZ70" s="264">
        <f t="shared" si="854"/>
        <v>0.82900047289319068</v>
      </c>
      <c r="GA70" s="264">
        <f t="shared" si="723"/>
        <v>0.25400528092257857</v>
      </c>
      <c r="GB70" s="264">
        <f t="shared" si="855"/>
        <v>0.80324237007922372</v>
      </c>
      <c r="GC70" s="264">
        <f t="shared" si="856"/>
        <v>0.45513035755553249</v>
      </c>
      <c r="GD70" s="273">
        <f t="shared" si="857"/>
        <v>21.846257162665559</v>
      </c>
      <c r="GE70" s="273">
        <f t="shared" si="724"/>
        <v>25.756233579420979</v>
      </c>
      <c r="GF70" s="273">
        <f t="shared" si="858"/>
        <v>17.547839380699699</v>
      </c>
      <c r="GG70" s="271">
        <f t="shared" si="725"/>
        <v>1.1530709238611569</v>
      </c>
      <c r="GH70" s="271">
        <f>IFERROR(GD70*(GB70-GB78)^2,"")</f>
        <v>4.1331983512661825</v>
      </c>
      <c r="GI70" s="271">
        <f t="shared" si="726"/>
        <v>2.1830874561949885</v>
      </c>
      <c r="GJ70" s="271">
        <f t="shared" si="859"/>
        <v>0.47195010579306323</v>
      </c>
      <c r="GK70" s="289">
        <f t="shared" si="860"/>
        <v>-1.7920226988731542</v>
      </c>
      <c r="GL70" s="271">
        <f t="shared" si="861"/>
        <v>-0.6869862486200603</v>
      </c>
      <c r="GN70" s="271"/>
      <c r="GO70" s="263">
        <f t="shared" si="862"/>
        <v>1.1789769472931695</v>
      </c>
      <c r="GP70" s="273">
        <f>IFERROR(FX81+FW81*GO70,"")</f>
        <v>0.95022280328487696</v>
      </c>
      <c r="GQ70" s="264">
        <f t="shared" si="863"/>
        <v>0.82900047289319079</v>
      </c>
      <c r="GR70" s="264">
        <f t="shared" si="727"/>
        <v>0.2540052809225784</v>
      </c>
      <c r="GS70" s="264">
        <f t="shared" si="864"/>
        <v>0.80324237007922417</v>
      </c>
      <c r="GT70" s="264">
        <f t="shared" si="865"/>
        <v>0.45513035755553222</v>
      </c>
      <c r="GU70" s="273">
        <f t="shared" si="866"/>
        <v>21.846257162665545</v>
      </c>
      <c r="GV70" s="273">
        <f t="shared" si="728"/>
        <v>25.756233579420961</v>
      </c>
      <c r="GW70" s="273">
        <f t="shared" si="867"/>
        <v>17.547839380699699</v>
      </c>
      <c r="GX70" s="271">
        <f t="shared" si="729"/>
        <v>1.1530709238611583</v>
      </c>
      <c r="GY70" s="271">
        <f>IFERROR(GU70*(GS70-GS78)^2,"")</f>
        <v>4.1331983512661852</v>
      </c>
      <c r="GZ70" s="271">
        <f t="shared" si="730"/>
        <v>2.1830874561949907</v>
      </c>
      <c r="HA70" s="271">
        <f t="shared" si="868"/>
        <v>0.47195010579306634</v>
      </c>
      <c r="HB70" s="289">
        <f t="shared" si="869"/>
        <v>-1.7920226988731542</v>
      </c>
      <c r="HC70" s="271">
        <f t="shared" si="870"/>
        <v>-0.68698624862006041</v>
      </c>
      <c r="HE70" s="271"/>
      <c r="HF70" s="263">
        <f t="shared" si="871"/>
        <v>1.1789769472931695</v>
      </c>
      <c r="HG70" s="273">
        <f>IFERROR(GO81+GN81*HF70,"")</f>
        <v>0.9502228032848774</v>
      </c>
      <c r="HH70" s="264">
        <f t="shared" si="872"/>
        <v>0.82900047289319101</v>
      </c>
      <c r="HI70" s="264">
        <f t="shared" si="731"/>
        <v>0.25400528092257835</v>
      </c>
      <c r="HJ70" s="264">
        <f t="shared" si="873"/>
        <v>0.80324237007922328</v>
      </c>
      <c r="HK70" s="264">
        <f t="shared" si="874"/>
        <v>0.45513035755553244</v>
      </c>
      <c r="HL70" s="273">
        <f t="shared" si="875"/>
        <v>21.846257162665559</v>
      </c>
      <c r="HM70" s="273">
        <f t="shared" si="732"/>
        <v>25.756233579420979</v>
      </c>
      <c r="HN70" s="273">
        <f t="shared" si="876"/>
        <v>17.547839380699692</v>
      </c>
      <c r="HO70" s="271">
        <f t="shared" si="733"/>
        <v>1.1530709238611581</v>
      </c>
      <c r="HP70" s="271">
        <f>IFERROR(HL70*(HJ70-HJ78)^2,"")</f>
        <v>4.1331983512661781</v>
      </c>
      <c r="HQ70" s="271">
        <f t="shared" si="734"/>
        <v>2.1830874561949885</v>
      </c>
      <c r="HR70" s="271">
        <f t="shared" si="877"/>
        <v>0.47195010579307239</v>
      </c>
      <c r="HS70" s="289">
        <f t="shared" si="878"/>
        <v>-1.7920226988731685</v>
      </c>
      <c r="HT70" s="271">
        <f t="shared" si="879"/>
        <v>-0.68698624862006619</v>
      </c>
      <c r="HV70" s="271"/>
      <c r="HW70" s="263">
        <f t="shared" si="880"/>
        <v>1.1789769472931695</v>
      </c>
      <c r="HX70" s="273">
        <f>IFERROR(HF81+HE81*HW70,"")</f>
        <v>0.95022280328487652</v>
      </c>
      <c r="HY70" s="264">
        <f t="shared" si="881"/>
        <v>0.82900047289319068</v>
      </c>
      <c r="HZ70" s="264">
        <f t="shared" si="735"/>
        <v>0.25400528092257857</v>
      </c>
      <c r="IA70" s="264">
        <f t="shared" si="882"/>
        <v>0.80324237007922372</v>
      </c>
      <c r="IB70" s="264">
        <f t="shared" si="883"/>
        <v>0.45513035755553249</v>
      </c>
      <c r="IC70" s="273">
        <f t="shared" si="884"/>
        <v>21.846257162665559</v>
      </c>
      <c r="ID70" s="273">
        <f t="shared" si="736"/>
        <v>25.756233579420979</v>
      </c>
      <c r="IE70" s="273">
        <f t="shared" si="885"/>
        <v>17.547839380699699</v>
      </c>
      <c r="IF70" s="271">
        <f t="shared" si="737"/>
        <v>1.1530709238611569</v>
      </c>
      <c r="IG70" s="271">
        <f>IFERROR(IC70*(IA70-IA78)^2,"")</f>
        <v>4.1331983512661825</v>
      </c>
      <c r="IH70" s="271">
        <f t="shared" si="738"/>
        <v>2.1830874561949885</v>
      </c>
      <c r="II70" s="271">
        <f t="shared" si="886"/>
        <v>0.47195010579306323</v>
      </c>
      <c r="IJ70" s="289">
        <f t="shared" si="887"/>
        <v>-1.7920226988731542</v>
      </c>
      <c r="IK70" s="271">
        <f t="shared" si="888"/>
        <v>-0.6869862486200603</v>
      </c>
      <c r="IM70" s="271"/>
      <c r="IN70" s="263">
        <f t="shared" si="889"/>
        <v>1.1789769472931695</v>
      </c>
      <c r="IO70" s="273">
        <f>IFERROR(HW81+HV81*IN70,"")</f>
        <v>0.95022280328487696</v>
      </c>
      <c r="IP70" s="264">
        <f t="shared" si="890"/>
        <v>0.82900047289319079</v>
      </c>
      <c r="IQ70" s="264">
        <f t="shared" si="739"/>
        <v>0.2540052809225784</v>
      </c>
      <c r="IR70" s="264">
        <f t="shared" si="891"/>
        <v>0.80324237007922417</v>
      </c>
      <c r="IS70" s="264">
        <f t="shared" si="892"/>
        <v>0.45513035755553222</v>
      </c>
      <c r="IT70" s="273">
        <f t="shared" si="893"/>
        <v>21.846257162665545</v>
      </c>
      <c r="IU70" s="273">
        <f t="shared" si="740"/>
        <v>25.756233579420961</v>
      </c>
      <c r="IV70" s="273">
        <f t="shared" si="894"/>
        <v>17.547839380699699</v>
      </c>
      <c r="IW70" s="271">
        <f t="shared" si="741"/>
        <v>1.1530709238611583</v>
      </c>
      <c r="IX70" s="271">
        <f>IFERROR(IT70*(IR70-IR78)^2,"")</f>
        <v>4.1331983512661852</v>
      </c>
      <c r="IY70" s="271">
        <f t="shared" si="742"/>
        <v>2.1830874561949907</v>
      </c>
      <c r="IZ70" s="271">
        <f t="shared" si="895"/>
        <v>0.47195010579306634</v>
      </c>
      <c r="JA70" s="289">
        <f t="shared" si="896"/>
        <v>-1.7920226988731542</v>
      </c>
      <c r="JB70" s="271">
        <f t="shared" si="897"/>
        <v>-0.68698624862006041</v>
      </c>
      <c r="JD70" s="271"/>
      <c r="JE70" s="263">
        <f t="shared" si="898"/>
        <v>1.1789769472931695</v>
      </c>
      <c r="JF70" s="273">
        <f>IFERROR(IN81+IM81*JE70,"")</f>
        <v>0.9502228032848774</v>
      </c>
      <c r="JG70" s="264">
        <f t="shared" si="899"/>
        <v>0.82900047289319101</v>
      </c>
      <c r="JH70" s="264">
        <f t="shared" si="743"/>
        <v>0.25400528092257835</v>
      </c>
      <c r="JI70" s="264">
        <f t="shared" si="900"/>
        <v>0.80324237007922328</v>
      </c>
      <c r="JJ70" s="264">
        <f t="shared" si="901"/>
        <v>0.45513035755553244</v>
      </c>
      <c r="JK70" s="273">
        <f t="shared" si="902"/>
        <v>21.846257162665559</v>
      </c>
      <c r="JL70" s="273">
        <f t="shared" si="744"/>
        <v>25.756233579420979</v>
      </c>
      <c r="JM70" s="273">
        <f t="shared" si="903"/>
        <v>17.547839380699692</v>
      </c>
      <c r="JN70" s="271">
        <f t="shared" si="745"/>
        <v>1.1530709238611581</v>
      </c>
      <c r="JO70" s="271">
        <f>IFERROR(JK70*(JI70-JI78)^2,"")</f>
        <v>4.1331983512661781</v>
      </c>
      <c r="JP70" s="271">
        <f t="shared" si="746"/>
        <v>2.1830874561949885</v>
      </c>
      <c r="JQ70" s="271">
        <f t="shared" si="904"/>
        <v>0.47195010579307239</v>
      </c>
      <c r="JR70" s="289">
        <f t="shared" si="905"/>
        <v>-1.7920226988731685</v>
      </c>
      <c r="JS70" s="271">
        <f t="shared" si="906"/>
        <v>-0.68698624862006619</v>
      </c>
      <c r="JU70" s="271"/>
      <c r="JV70" s="263">
        <f t="shared" si="907"/>
        <v>1.1789769472931695</v>
      </c>
      <c r="JW70" s="273">
        <f>IFERROR(JE81+JD81*JV70,"")</f>
        <v>0.95022280328487652</v>
      </c>
      <c r="JX70" s="264">
        <f t="shared" si="908"/>
        <v>0.82900047289319068</v>
      </c>
      <c r="JY70" s="264">
        <f t="shared" si="747"/>
        <v>0.25400528092257857</v>
      </c>
      <c r="JZ70" s="264">
        <f t="shared" si="909"/>
        <v>0.80324237007922372</v>
      </c>
      <c r="KA70" s="264">
        <f t="shared" si="910"/>
        <v>0.45513035755553249</v>
      </c>
      <c r="KB70" s="273">
        <f t="shared" si="911"/>
        <v>21.846257162665559</v>
      </c>
      <c r="KC70" s="273">
        <f t="shared" si="748"/>
        <v>25.756233579420979</v>
      </c>
      <c r="KD70" s="273">
        <f t="shared" si="912"/>
        <v>17.547839380699699</v>
      </c>
      <c r="KE70" s="271">
        <f t="shared" si="749"/>
        <v>1.1530709238611569</v>
      </c>
      <c r="KF70" s="271">
        <f>IFERROR(KB70*(JZ70-JZ78)^2,"")</f>
        <v>4.1331983512661825</v>
      </c>
      <c r="KG70" s="271">
        <f t="shared" si="750"/>
        <v>2.1830874561949885</v>
      </c>
      <c r="KH70" s="271">
        <f t="shared" si="913"/>
        <v>0.47195010579306323</v>
      </c>
      <c r="KI70" s="289">
        <f t="shared" si="914"/>
        <v>-1.7920226988731542</v>
      </c>
      <c r="KJ70" s="271">
        <f t="shared" si="915"/>
        <v>-0.6869862486200603</v>
      </c>
      <c r="KL70" s="271"/>
      <c r="KM70" s="263">
        <f t="shared" si="916"/>
        <v>1.1789769472931695</v>
      </c>
      <c r="KN70" s="273">
        <f>IFERROR(JV81+JU81*KM70,"")</f>
        <v>0.95022280328487696</v>
      </c>
      <c r="KO70" s="264">
        <f t="shared" si="917"/>
        <v>0.82900047289319079</v>
      </c>
      <c r="KP70" s="264">
        <f t="shared" si="751"/>
        <v>0.2540052809225784</v>
      </c>
      <c r="KQ70" s="264">
        <f t="shared" si="918"/>
        <v>0.80324237007922417</v>
      </c>
      <c r="KR70" s="264">
        <f t="shared" si="919"/>
        <v>0.45513035755553222</v>
      </c>
      <c r="KS70" s="273">
        <f t="shared" si="920"/>
        <v>21.846257162665545</v>
      </c>
      <c r="KT70" s="273">
        <f t="shared" si="752"/>
        <v>25.756233579420961</v>
      </c>
      <c r="KU70" s="273">
        <f t="shared" si="921"/>
        <v>17.547839380699699</v>
      </c>
      <c r="KV70" s="271">
        <f t="shared" si="753"/>
        <v>1.1530709238611583</v>
      </c>
      <c r="KW70" s="271">
        <f>IFERROR(KS70*(KQ70-KQ78)^2,"")</f>
        <v>4.1331983512661852</v>
      </c>
      <c r="KX70" s="271">
        <f t="shared" si="754"/>
        <v>2.1830874561949907</v>
      </c>
      <c r="KY70" s="271">
        <f t="shared" si="922"/>
        <v>0.47195010579306634</v>
      </c>
      <c r="KZ70" s="289">
        <f t="shared" si="923"/>
        <v>-1.7920226988731542</v>
      </c>
      <c r="LA70" s="271">
        <f t="shared" si="924"/>
        <v>-0.68698624862006041</v>
      </c>
      <c r="LC70" s="271"/>
      <c r="LD70" s="263">
        <f t="shared" si="925"/>
        <v>1.1789769472931695</v>
      </c>
      <c r="LE70" s="273">
        <f>IFERROR(KM81+KL81*LD70,"")</f>
        <v>0.9502228032848774</v>
      </c>
      <c r="LF70" s="264">
        <f t="shared" si="926"/>
        <v>0.82900047289319101</v>
      </c>
      <c r="LG70" s="264">
        <f t="shared" si="755"/>
        <v>0.25400528092257835</v>
      </c>
      <c r="LH70" s="264">
        <f t="shared" si="927"/>
        <v>0.80324237007922328</v>
      </c>
      <c r="LI70" s="264">
        <f t="shared" si="928"/>
        <v>0.45513035755553244</v>
      </c>
      <c r="LJ70" s="273">
        <f t="shared" si="929"/>
        <v>21.846257162665559</v>
      </c>
      <c r="LK70" s="273">
        <f t="shared" si="756"/>
        <v>25.756233579420979</v>
      </c>
      <c r="LL70" s="273">
        <f t="shared" si="930"/>
        <v>17.547839380699692</v>
      </c>
      <c r="LM70" s="271">
        <f t="shared" si="757"/>
        <v>1.1530709238611581</v>
      </c>
      <c r="LN70" s="271">
        <f>IFERROR(LJ70*(LH70-LH78)^2,"")</f>
        <v>4.1331983512661781</v>
      </c>
      <c r="LO70" s="271">
        <f t="shared" si="758"/>
        <v>2.1830874561949885</v>
      </c>
      <c r="LP70" s="271">
        <f t="shared" si="931"/>
        <v>0.47195010579307239</v>
      </c>
      <c r="LQ70" s="289">
        <f t="shared" si="932"/>
        <v>-1.7920226988731685</v>
      </c>
      <c r="LR70" s="271">
        <f t="shared" si="933"/>
        <v>-0.68698624862006619</v>
      </c>
      <c r="LT70" s="271"/>
      <c r="LU70" s="475">
        <f t="shared" si="934"/>
        <v>1.1789769472931695</v>
      </c>
      <c r="LV70" s="474">
        <f>IFERROR(LD81+LC81*LU70,"")</f>
        <v>0.95022280328487652</v>
      </c>
      <c r="LW70" s="477">
        <f t="shared" si="935"/>
        <v>0.82900047289319068</v>
      </c>
      <c r="LX70" s="264">
        <f t="shared" si="759"/>
        <v>0.25400528092257857</v>
      </c>
      <c r="LY70" s="264">
        <f t="shared" si="936"/>
        <v>0.80324237007922372</v>
      </c>
      <c r="LZ70" s="264">
        <f t="shared" si="937"/>
        <v>0.45513035755553249</v>
      </c>
      <c r="MA70" s="273">
        <f t="shared" si="938"/>
        <v>21.846257162665559</v>
      </c>
      <c r="MB70" s="273">
        <f t="shared" si="760"/>
        <v>25.756233579420979</v>
      </c>
      <c r="MC70" s="273">
        <f t="shared" si="939"/>
        <v>17.547839380699699</v>
      </c>
      <c r="MD70" s="271">
        <f t="shared" si="761"/>
        <v>1.1530709238611569</v>
      </c>
      <c r="ME70" s="271">
        <f>IFERROR(MA70*(LY70-LY78)^2,"")</f>
        <v>4.1331983512661825</v>
      </c>
      <c r="MF70" s="271">
        <f t="shared" si="762"/>
        <v>2.1830874561949885</v>
      </c>
      <c r="MG70" s="271">
        <f t="shared" si="940"/>
        <v>0.47195010579306323</v>
      </c>
      <c r="MH70" s="289">
        <f t="shared" si="941"/>
        <v>-1.7920226988731542</v>
      </c>
      <c r="MI70" s="476">
        <f t="shared" si="942"/>
        <v>-0.6869862486200603</v>
      </c>
    </row>
    <row r="71" spans="1:347" ht="14.1" customHeight="1" outlineLevel="1" x14ac:dyDescent="0.2">
      <c r="A71" s="14">
        <v>5</v>
      </c>
      <c r="B71" s="246">
        <v>20.399999999999999</v>
      </c>
      <c r="C71" s="96">
        <v>46</v>
      </c>
      <c r="D71" s="247">
        <v>43</v>
      </c>
      <c r="E71" s="17">
        <f t="shared" si="681"/>
        <v>0.93478260869565222</v>
      </c>
      <c r="F71" s="34">
        <f>IFERROR((E71-E66)/(1-E66),"")</f>
        <v>0.93478260869565222</v>
      </c>
      <c r="G71" s="17">
        <f t="shared" si="682"/>
        <v>1.5123895860676808</v>
      </c>
      <c r="H71" s="17"/>
      <c r="I71" s="34"/>
      <c r="J71" s="18">
        <f t="shared" si="763"/>
        <v>1.3096301674258988</v>
      </c>
      <c r="K71" s="17">
        <f>IFERROR(C81+B81*J71,"")</f>
        <v>1.3607093273272803</v>
      </c>
      <c r="L71" s="37">
        <f t="shared" si="764"/>
        <v>0.91319721709374069</v>
      </c>
      <c r="M71" s="37">
        <f t="shared" si="683"/>
        <v>0.15807218709542897</v>
      </c>
      <c r="N71" s="37">
        <f t="shared" si="765"/>
        <v>1.4972633410253406</v>
      </c>
      <c r="O71" s="37">
        <f t="shared" si="766"/>
        <v>0.31521922449714246</v>
      </c>
      <c r="P71" s="17">
        <f t="shared" si="767"/>
        <v>14.500084326868553</v>
      </c>
      <c r="Q71" s="17">
        <f t="shared" si="684"/>
        <v>18.989747864686514</v>
      </c>
      <c r="R71" s="17">
        <f t="shared" si="768"/>
        <v>21.710444704396387</v>
      </c>
      <c r="S71" s="34">
        <f t="shared" si="685"/>
        <v>1.9701844530377759</v>
      </c>
      <c r="T71" s="34">
        <f>IFERROR(P71*(N71-N78)^2,"")</f>
        <v>19.204252608247327</v>
      </c>
      <c r="U71" s="34">
        <f t="shared" si="686"/>
        <v>6.1510909537234975</v>
      </c>
      <c r="V71" s="34">
        <f t="shared" si="769"/>
        <v>0.27038305297022952</v>
      </c>
      <c r="W71" s="39">
        <f t="shared" si="770"/>
        <v>0.99292801368792993</v>
      </c>
      <c r="X71" s="34">
        <f t="shared" si="771"/>
        <v>0.51998370452373732</v>
      </c>
      <c r="Y71" s="44"/>
      <c r="Z71" s="271"/>
      <c r="AA71" s="263">
        <f t="shared" si="772"/>
        <v>1.3096301674258988</v>
      </c>
      <c r="AB71" s="273">
        <f>IFERROR(J81+I81*AA71,"")</f>
        <v>1.2792426905529055</v>
      </c>
      <c r="AC71" s="264">
        <f t="shared" si="773"/>
        <v>0.89959419657220263</v>
      </c>
      <c r="AD71" s="264">
        <f t="shared" si="687"/>
        <v>0.17601792124516752</v>
      </c>
      <c r="AE71" s="264">
        <f t="shared" si="774"/>
        <v>1.4791564940708852</v>
      </c>
      <c r="AF71" s="264">
        <f t="shared" si="775"/>
        <v>0.3430112109465433</v>
      </c>
      <c r="AG71" s="273">
        <f t="shared" si="776"/>
        <v>15.778515703540991</v>
      </c>
      <c r="AH71" s="273">
        <f t="shared" si="688"/>
        <v>20.664020162560561</v>
      </c>
      <c r="AI71" s="273">
        <f t="shared" si="777"/>
        <v>23.338893969692101</v>
      </c>
      <c r="AJ71" s="271">
        <f t="shared" si="689"/>
        <v>2.0465852926143944</v>
      </c>
      <c r="AK71" s="271">
        <f>IFERROR(AG71*(AE71-AE78)^2,"")</f>
        <v>19.449941833671939</v>
      </c>
      <c r="AL71" s="271">
        <f t="shared" si="690"/>
        <v>6.3091968505506655</v>
      </c>
      <c r="AM71" s="271">
        <f t="shared" si="778"/>
        <v>0.63059672435532343</v>
      </c>
      <c r="AN71" s="289">
        <f t="shared" si="779"/>
        <v>1.618666957678677</v>
      </c>
      <c r="AO71" s="271">
        <f t="shared" si="780"/>
        <v>0.79410120536070239</v>
      </c>
      <c r="AP71" s="44"/>
      <c r="AQ71" s="271"/>
      <c r="AR71" s="263">
        <f t="shared" si="781"/>
        <v>1.3096301674258988</v>
      </c>
      <c r="AS71" s="273">
        <f>IFERROR(AA81+Z81*AR71,"")</f>
        <v>1.2811362144122285</v>
      </c>
      <c r="AT71" s="264">
        <f t="shared" si="782"/>
        <v>0.89992708716739245</v>
      </c>
      <c r="AU71" s="264">
        <f t="shared" si="691"/>
        <v>0.17559175834370644</v>
      </c>
      <c r="AV71" s="264">
        <f t="shared" si="783"/>
        <v>1.47963938937351</v>
      </c>
      <c r="AW71" s="264">
        <f t="shared" si="784"/>
        <v>0.34236108228106016</v>
      </c>
      <c r="AX71" s="273">
        <f t="shared" si="785"/>
        <v>15.748609784928767</v>
      </c>
      <c r="AY71" s="273">
        <f t="shared" si="692"/>
        <v>20.624854469361409</v>
      </c>
      <c r="AZ71" s="273">
        <f t="shared" si="786"/>
        <v>23.302263365653687</v>
      </c>
      <c r="BA71" s="271">
        <f t="shared" si="693"/>
        <v>2.0454726032818118</v>
      </c>
      <c r="BB71" s="271">
        <f>IFERROR(AX71*(AV71-AV78)^2,"")</f>
        <v>19.451330909301095</v>
      </c>
      <c r="BC71" s="271">
        <f t="shared" si="694"/>
        <v>6.3077067522471344</v>
      </c>
      <c r="BD71" s="271">
        <f t="shared" si="787"/>
        <v>0.6205505105438025</v>
      </c>
      <c r="BE71" s="289">
        <f t="shared" si="788"/>
        <v>1.6033539902999507</v>
      </c>
      <c r="BF71" s="271">
        <f t="shared" si="789"/>
        <v>0.78775028438192496</v>
      </c>
      <c r="BH71" s="271"/>
      <c r="BI71" s="263">
        <f t="shared" si="790"/>
        <v>1.3096301674258988</v>
      </c>
      <c r="BJ71" s="273">
        <f>IFERROR(AR81+AQ81*BI71,"")</f>
        <v>1.2811724460917726</v>
      </c>
      <c r="BK71" s="264">
        <f t="shared" si="791"/>
        <v>0.89993344900405781</v>
      </c>
      <c r="BL71" s="264">
        <f t="shared" si="695"/>
        <v>0.17558360784911514</v>
      </c>
      <c r="BM71" s="264">
        <f t="shared" si="792"/>
        <v>1.4796486029408871</v>
      </c>
      <c r="BN71" s="264">
        <f t="shared" si="793"/>
        <v>0.34234864385577274</v>
      </c>
      <c r="BO71" s="273">
        <f t="shared" si="794"/>
        <v>15.748037617365545</v>
      </c>
      <c r="BP71" s="273">
        <f t="shared" si="696"/>
        <v>20.62410514145979</v>
      </c>
      <c r="BQ71" s="273">
        <f t="shared" si="795"/>
        <v>23.301561859595466</v>
      </c>
      <c r="BR71" s="271">
        <f t="shared" si="697"/>
        <v>2.0454230143484713</v>
      </c>
      <c r="BS71" s="271">
        <f>IFERROR(BO71*(BM71-BM78)^2,"")</f>
        <v>19.451129240892062</v>
      </c>
      <c r="BT71" s="271">
        <f t="shared" si="698"/>
        <v>6.3075975937267224</v>
      </c>
      <c r="BU71" s="271">
        <f t="shared" si="796"/>
        <v>0.62035905747522291</v>
      </c>
      <c r="BV71" s="289">
        <f t="shared" si="797"/>
        <v>1.6030613458133445</v>
      </c>
      <c r="BW71" s="271">
        <f t="shared" si="798"/>
        <v>0.78762875612513294</v>
      </c>
      <c r="BY71" s="271"/>
      <c r="BZ71" s="263">
        <f t="shared" si="799"/>
        <v>1.3096301674258988</v>
      </c>
      <c r="CA71" s="273">
        <f>IFERROR(BI81+BH81*BZ71,"")</f>
        <v>1.2811733354688402</v>
      </c>
      <c r="CB71" s="264">
        <f t="shared" si="800"/>
        <v>0.89993360516400311</v>
      </c>
      <c r="CC71" s="264">
        <f t="shared" si="699"/>
        <v>0.17558340778122658</v>
      </c>
      <c r="CD71" s="264">
        <f t="shared" si="801"/>
        <v>1.4796488290933301</v>
      </c>
      <c r="CE71" s="264">
        <f t="shared" si="802"/>
        <v>0.34234833853112667</v>
      </c>
      <c r="CF71" s="273">
        <f t="shared" si="803"/>
        <v>15.748023572431826</v>
      </c>
      <c r="CG71" s="273">
        <f t="shared" si="700"/>
        <v>20.624086747790894</v>
      </c>
      <c r="CH71" s="273">
        <f t="shared" si="804"/>
        <v>23.301544639482913</v>
      </c>
      <c r="CI71" s="271">
        <f t="shared" si="701"/>
        <v>2.0454220801451637</v>
      </c>
      <c r="CJ71" s="271">
        <f>IFERROR(CF71*(CD71-CD78)^2,"")</f>
        <v>19.451126566392958</v>
      </c>
      <c r="CK71" s="271">
        <f t="shared" si="702"/>
        <v>6.3075957196540697</v>
      </c>
      <c r="CL71" s="271">
        <f t="shared" si="805"/>
        <v>0.62035435825377983</v>
      </c>
      <c r="CM71" s="289">
        <f t="shared" si="806"/>
        <v>1.6030541624558552</v>
      </c>
      <c r="CN71" s="271">
        <f t="shared" si="807"/>
        <v>0.7876257729745626</v>
      </c>
      <c r="CP71" s="271"/>
      <c r="CQ71" s="263">
        <f t="shared" si="808"/>
        <v>1.3096301674258988</v>
      </c>
      <c r="CR71" s="273">
        <f>IFERROR(BZ81+BY81*CQ71,"")</f>
        <v>1.2811733549497673</v>
      </c>
      <c r="CS71" s="264">
        <f t="shared" si="809"/>
        <v>0.89993360858453064</v>
      </c>
      <c r="CT71" s="264">
        <f t="shared" si="703"/>
        <v>0.17558340339893791</v>
      </c>
      <c r="CU71" s="264">
        <f t="shared" si="810"/>
        <v>1.4796488340469702</v>
      </c>
      <c r="CV71" s="264">
        <f t="shared" si="811"/>
        <v>0.342348331843292</v>
      </c>
      <c r="CW71" s="273">
        <f t="shared" si="812"/>
        <v>15.748023264791431</v>
      </c>
      <c r="CX71" s="273">
        <f t="shared" si="704"/>
        <v>20.624086344895751</v>
      </c>
      <c r="CY71" s="273">
        <f t="shared" si="813"/>
        <v>23.301544262293202</v>
      </c>
      <c r="CZ71" s="271">
        <f t="shared" si="705"/>
        <v>2.0454220573726229</v>
      </c>
      <c r="DA71" s="271">
        <f>IFERROR(CW71*(CU71-CU78)^2,"")</f>
        <v>19.451126489235509</v>
      </c>
      <c r="DB71" s="271">
        <f t="shared" si="706"/>
        <v>6.3075956720312396</v>
      </c>
      <c r="DC71" s="271">
        <f t="shared" si="814"/>
        <v>0.62035425532216759</v>
      </c>
      <c r="DD71" s="289">
        <f t="shared" si="815"/>
        <v>1.6030540051115878</v>
      </c>
      <c r="DE71" s="271">
        <f t="shared" si="816"/>
        <v>0.78762570763159057</v>
      </c>
      <c r="DG71" s="271"/>
      <c r="DH71" s="263">
        <f t="shared" si="817"/>
        <v>1.3096301674258988</v>
      </c>
      <c r="DI71" s="273">
        <f>IFERROR(CQ81+CP81*DH71,"")</f>
        <v>1.2811733553954925</v>
      </c>
      <c r="DJ71" s="264">
        <f t="shared" si="818"/>
        <v>0.89993360866279259</v>
      </c>
      <c r="DK71" s="264">
        <f t="shared" si="707"/>
        <v>0.17558340329867078</v>
      </c>
      <c r="DL71" s="264">
        <f t="shared" si="819"/>
        <v>1.4796488341603098</v>
      </c>
      <c r="DM71" s="264">
        <f t="shared" si="820"/>
        <v>0.34234833169027379</v>
      </c>
      <c r="DN71" s="273">
        <f t="shared" si="821"/>
        <v>15.748023257752594</v>
      </c>
      <c r="DO71" s="273">
        <f t="shared" si="708"/>
        <v>20.624086335677479</v>
      </c>
      <c r="DP71" s="273">
        <f t="shared" si="822"/>
        <v>23.301544253663071</v>
      </c>
      <c r="DQ71" s="271">
        <f t="shared" si="709"/>
        <v>2.0454220568727219</v>
      </c>
      <c r="DR71" s="271">
        <f>IFERROR(DN71*(DL71-DL78)^2,"")</f>
        <v>19.45112648764011</v>
      </c>
      <c r="DS71" s="271">
        <f t="shared" si="710"/>
        <v>6.3075956710017742</v>
      </c>
      <c r="DT71" s="271">
        <f t="shared" si="823"/>
        <v>0.6203542529670838</v>
      </c>
      <c r="DU71" s="289">
        <f t="shared" si="824"/>
        <v>1.6030540015115378</v>
      </c>
      <c r="DV71" s="271">
        <f t="shared" si="825"/>
        <v>0.78762570613653782</v>
      </c>
      <c r="DX71" s="271"/>
      <c r="DY71" s="263">
        <f t="shared" si="826"/>
        <v>1.3096301674258988</v>
      </c>
      <c r="DZ71" s="273">
        <f>IFERROR(DH81+DG81*DY71,"")</f>
        <v>1.2811733554055156</v>
      </c>
      <c r="EA71" s="264">
        <f t="shared" si="827"/>
        <v>0.89993360866455252</v>
      </c>
      <c r="EB71" s="264">
        <f t="shared" si="711"/>
        <v>0.17558340329641603</v>
      </c>
      <c r="EC71" s="264">
        <f t="shared" si="828"/>
        <v>1.479648834162858</v>
      </c>
      <c r="ED71" s="264">
        <f t="shared" si="829"/>
        <v>0.34234833168683282</v>
      </c>
      <c r="EE71" s="273">
        <f t="shared" si="830"/>
        <v>15.74802325759431</v>
      </c>
      <c r="EF71" s="273">
        <f t="shared" si="712"/>
        <v>20.624086335470185</v>
      </c>
      <c r="EG71" s="273">
        <f t="shared" si="831"/>
        <v>23.301544253468993</v>
      </c>
      <c r="EH71" s="271">
        <f t="shared" si="713"/>
        <v>2.0454220568612933</v>
      </c>
      <c r="EI71" s="271">
        <f>IFERROR(EE71*(EC71-EC78)^2,"")</f>
        <v>19.451126487602714</v>
      </c>
      <c r="EJ71" s="271">
        <f t="shared" si="714"/>
        <v>6.3075956709780892</v>
      </c>
      <c r="EK71" s="271">
        <f t="shared" si="832"/>
        <v>0.62035425291412349</v>
      </c>
      <c r="EL71" s="289">
        <f t="shared" si="833"/>
        <v>1.6030540014305856</v>
      </c>
      <c r="EM71" s="271">
        <f t="shared" si="834"/>
        <v>0.78762570610291993</v>
      </c>
      <c r="EO71" s="271"/>
      <c r="EP71" s="263">
        <f t="shared" si="835"/>
        <v>1.3096301674258988</v>
      </c>
      <c r="EQ71" s="273">
        <f>IFERROR(DY81+DX81*EP71,"")</f>
        <v>1.2811733554057434</v>
      </c>
      <c r="ER71" s="264">
        <f t="shared" si="836"/>
        <v>0.89993360866459249</v>
      </c>
      <c r="ES71" s="264">
        <f t="shared" si="715"/>
        <v>0.17558340329636479</v>
      </c>
      <c r="ET71" s="264">
        <f t="shared" si="837"/>
        <v>1.4796488341629153</v>
      </c>
      <c r="EU71" s="264">
        <f t="shared" si="838"/>
        <v>0.3423483316867546</v>
      </c>
      <c r="EV71" s="273">
        <f t="shared" si="839"/>
        <v>15.748023257590711</v>
      </c>
      <c r="EW71" s="273">
        <f t="shared" si="716"/>
        <v>20.624086335465471</v>
      </c>
      <c r="EX71" s="273">
        <f t="shared" si="840"/>
        <v>23.30154425346457</v>
      </c>
      <c r="EY71" s="271">
        <f t="shared" si="717"/>
        <v>2.045422056861034</v>
      </c>
      <c r="EZ71" s="271">
        <f>IFERROR(EV71*(ET71-ET78)^2,"")</f>
        <v>19.451126487601876</v>
      </c>
      <c r="FA71" s="271">
        <f t="shared" si="718"/>
        <v>6.3075956709775527</v>
      </c>
      <c r="FB71" s="271">
        <f t="shared" si="841"/>
        <v>0.62035425291292068</v>
      </c>
      <c r="FC71" s="289">
        <f t="shared" si="842"/>
        <v>1.6030540014287453</v>
      </c>
      <c r="FD71" s="271">
        <f t="shared" si="843"/>
        <v>0.78762570610215543</v>
      </c>
      <c r="FF71" s="271"/>
      <c r="FG71" s="263">
        <f t="shared" si="844"/>
        <v>1.3096301674258988</v>
      </c>
      <c r="FH71" s="273">
        <f>IFERROR(EP81+EO81*FG71,"")</f>
        <v>1.2811733554057469</v>
      </c>
      <c r="FI71" s="264">
        <f t="shared" si="845"/>
        <v>0.89993360866459304</v>
      </c>
      <c r="FJ71" s="264">
        <f t="shared" si="719"/>
        <v>0.17558340329636402</v>
      </c>
      <c r="FK71" s="264">
        <f t="shared" si="846"/>
        <v>1.479648834162917</v>
      </c>
      <c r="FL71" s="264">
        <f t="shared" si="847"/>
        <v>0.34234833168675322</v>
      </c>
      <c r="FM71" s="273">
        <f t="shared" si="848"/>
        <v>15.748023257590647</v>
      </c>
      <c r="FN71" s="273">
        <f t="shared" si="720"/>
        <v>20.624086335465389</v>
      </c>
      <c r="FO71" s="273">
        <f t="shared" si="849"/>
        <v>23.301544253464503</v>
      </c>
      <c r="FP71" s="271">
        <f t="shared" si="721"/>
        <v>2.0454220568610268</v>
      </c>
      <c r="FQ71" s="271">
        <f>IFERROR(FM71*(FK71-FK78)^2,"")</f>
        <v>19.451126487601869</v>
      </c>
      <c r="FR71" s="271">
        <f t="shared" si="722"/>
        <v>6.3075956709775403</v>
      </c>
      <c r="FS71" s="271">
        <f t="shared" si="850"/>
        <v>0.62035425291290403</v>
      </c>
      <c r="FT71" s="289">
        <f t="shared" si="851"/>
        <v>1.6030540014287169</v>
      </c>
      <c r="FU71" s="271">
        <f t="shared" si="852"/>
        <v>0.78762570610214355</v>
      </c>
      <c r="FW71" s="271"/>
      <c r="FX71" s="263">
        <f t="shared" si="853"/>
        <v>1.3096301674258988</v>
      </c>
      <c r="FY71" s="273">
        <f>IFERROR(FG81+FF81*FX71,"")</f>
        <v>1.2811733554057469</v>
      </c>
      <c r="FZ71" s="264">
        <f t="shared" si="854"/>
        <v>0.89993360866459304</v>
      </c>
      <c r="GA71" s="264">
        <f t="shared" si="723"/>
        <v>0.17558340329636402</v>
      </c>
      <c r="GB71" s="264">
        <f t="shared" si="855"/>
        <v>1.479648834162917</v>
      </c>
      <c r="GC71" s="264">
        <f t="shared" si="856"/>
        <v>0.34234833168675322</v>
      </c>
      <c r="GD71" s="273">
        <f t="shared" si="857"/>
        <v>15.748023257590647</v>
      </c>
      <c r="GE71" s="273">
        <f t="shared" si="724"/>
        <v>20.624086335465389</v>
      </c>
      <c r="GF71" s="273">
        <f t="shared" si="858"/>
        <v>23.301544253464503</v>
      </c>
      <c r="GG71" s="271">
        <f t="shared" si="725"/>
        <v>2.0454220568610268</v>
      </c>
      <c r="GH71" s="271">
        <f>IFERROR(GD71*(GB71-GB78)^2,"")</f>
        <v>19.451126487601876</v>
      </c>
      <c r="GI71" s="271">
        <f t="shared" si="726"/>
        <v>6.3075956709775411</v>
      </c>
      <c r="GJ71" s="271">
        <f t="shared" si="859"/>
        <v>0.62035425291290403</v>
      </c>
      <c r="GK71" s="289">
        <f t="shared" si="860"/>
        <v>1.6030540014287169</v>
      </c>
      <c r="GL71" s="271">
        <f t="shared" si="861"/>
        <v>0.78762570610214355</v>
      </c>
      <c r="GN71" s="271"/>
      <c r="GO71" s="263">
        <f t="shared" si="862"/>
        <v>1.3096301674258988</v>
      </c>
      <c r="GP71" s="273">
        <f>IFERROR(FX81+FW81*GO71,"")</f>
        <v>1.2811733554057474</v>
      </c>
      <c r="GQ71" s="264">
        <f t="shared" si="863"/>
        <v>0.89993360866459315</v>
      </c>
      <c r="GR71" s="264">
        <f t="shared" si="727"/>
        <v>0.1755834032963639</v>
      </c>
      <c r="GS71" s="264">
        <f t="shared" si="864"/>
        <v>1.4796488341629175</v>
      </c>
      <c r="GT71" s="264">
        <f t="shared" si="865"/>
        <v>0.3423483316867531</v>
      </c>
      <c r="GU71" s="273">
        <f t="shared" si="866"/>
        <v>15.748023257590642</v>
      </c>
      <c r="GV71" s="273">
        <f t="shared" si="728"/>
        <v>20.624086335465382</v>
      </c>
      <c r="GW71" s="273">
        <f t="shared" si="867"/>
        <v>23.301544253464503</v>
      </c>
      <c r="GX71" s="271">
        <f t="shared" si="729"/>
        <v>2.0454220568610291</v>
      </c>
      <c r="GY71" s="271">
        <f>IFERROR(GU71*(GS71-GS78)^2,"")</f>
        <v>19.451126487601876</v>
      </c>
      <c r="GZ71" s="271">
        <f t="shared" si="730"/>
        <v>6.3075956709775447</v>
      </c>
      <c r="HA71" s="271">
        <f t="shared" si="868"/>
        <v>0.62035425291290069</v>
      </c>
      <c r="HB71" s="289">
        <f t="shared" si="869"/>
        <v>1.6030540014287169</v>
      </c>
      <c r="HC71" s="271">
        <f t="shared" si="870"/>
        <v>0.78762570610214389</v>
      </c>
      <c r="HE71" s="271"/>
      <c r="HF71" s="263">
        <f t="shared" si="871"/>
        <v>1.3096301674258988</v>
      </c>
      <c r="HG71" s="273">
        <f>IFERROR(GO81+GN81*HF71,"")</f>
        <v>1.2811733554057483</v>
      </c>
      <c r="HH71" s="264">
        <f t="shared" si="872"/>
        <v>0.89993360866459338</v>
      </c>
      <c r="HI71" s="264">
        <f t="shared" si="731"/>
        <v>0.17558340329636371</v>
      </c>
      <c r="HJ71" s="264">
        <f t="shared" si="873"/>
        <v>1.4796488341629166</v>
      </c>
      <c r="HK71" s="264">
        <f t="shared" si="874"/>
        <v>0.34234833168675305</v>
      </c>
      <c r="HL71" s="273">
        <f t="shared" si="875"/>
        <v>15.74802325759064</v>
      </c>
      <c r="HM71" s="273">
        <f t="shared" si="732"/>
        <v>20.624086335465378</v>
      </c>
      <c r="HN71" s="273">
        <f t="shared" si="876"/>
        <v>23.301544253464488</v>
      </c>
      <c r="HO71" s="271">
        <f t="shared" si="733"/>
        <v>2.0454220568610273</v>
      </c>
      <c r="HP71" s="271">
        <f>IFERROR(HL71*(HJ71-HJ78)^2,"")</f>
        <v>19.451126487601847</v>
      </c>
      <c r="HQ71" s="271">
        <f t="shared" si="734"/>
        <v>6.3075956709775376</v>
      </c>
      <c r="HR71" s="271">
        <f t="shared" si="877"/>
        <v>0.62035425291289403</v>
      </c>
      <c r="HS71" s="289">
        <f t="shared" si="878"/>
        <v>1.6030540014287027</v>
      </c>
      <c r="HT71" s="271">
        <f t="shared" si="879"/>
        <v>0.78762570610213756</v>
      </c>
      <c r="HV71" s="271"/>
      <c r="HW71" s="263">
        <f t="shared" si="880"/>
        <v>1.3096301674258988</v>
      </c>
      <c r="HX71" s="273">
        <f>IFERROR(HF81+HE81*HW71,"")</f>
        <v>1.2811733554057469</v>
      </c>
      <c r="HY71" s="264">
        <f t="shared" si="881"/>
        <v>0.89993360866459304</v>
      </c>
      <c r="HZ71" s="264">
        <f t="shared" si="735"/>
        <v>0.17558340329636402</v>
      </c>
      <c r="IA71" s="264">
        <f t="shared" si="882"/>
        <v>1.479648834162917</v>
      </c>
      <c r="IB71" s="264">
        <f t="shared" si="883"/>
        <v>0.34234833168675322</v>
      </c>
      <c r="IC71" s="273">
        <f t="shared" si="884"/>
        <v>15.748023257590647</v>
      </c>
      <c r="ID71" s="273">
        <f t="shared" si="736"/>
        <v>20.624086335465389</v>
      </c>
      <c r="IE71" s="273">
        <f t="shared" si="885"/>
        <v>23.301544253464503</v>
      </c>
      <c r="IF71" s="271">
        <f t="shared" si="737"/>
        <v>2.0454220568610268</v>
      </c>
      <c r="IG71" s="271">
        <f>IFERROR(IC71*(IA71-IA78)^2,"")</f>
        <v>19.451126487601876</v>
      </c>
      <c r="IH71" s="271">
        <f t="shared" si="738"/>
        <v>6.3075956709775411</v>
      </c>
      <c r="II71" s="271">
        <f t="shared" si="886"/>
        <v>0.62035425291290403</v>
      </c>
      <c r="IJ71" s="289">
        <f t="shared" si="887"/>
        <v>1.6030540014287169</v>
      </c>
      <c r="IK71" s="271">
        <f t="shared" si="888"/>
        <v>0.78762570610214355</v>
      </c>
      <c r="IM71" s="271"/>
      <c r="IN71" s="263">
        <f t="shared" si="889"/>
        <v>1.3096301674258988</v>
      </c>
      <c r="IO71" s="273">
        <f>IFERROR(HW81+HV81*IN71,"")</f>
        <v>1.2811733554057474</v>
      </c>
      <c r="IP71" s="264">
        <f t="shared" si="890"/>
        <v>0.89993360866459315</v>
      </c>
      <c r="IQ71" s="264">
        <f t="shared" si="739"/>
        <v>0.1755834032963639</v>
      </c>
      <c r="IR71" s="264">
        <f t="shared" si="891"/>
        <v>1.4796488341629175</v>
      </c>
      <c r="IS71" s="264">
        <f t="shared" si="892"/>
        <v>0.3423483316867531</v>
      </c>
      <c r="IT71" s="273">
        <f t="shared" si="893"/>
        <v>15.748023257590642</v>
      </c>
      <c r="IU71" s="273">
        <f t="shared" si="740"/>
        <v>20.624086335465382</v>
      </c>
      <c r="IV71" s="273">
        <f t="shared" si="894"/>
        <v>23.301544253464503</v>
      </c>
      <c r="IW71" s="271">
        <f t="shared" si="741"/>
        <v>2.0454220568610291</v>
      </c>
      <c r="IX71" s="271">
        <f>IFERROR(IT71*(IR71-IR78)^2,"")</f>
        <v>19.451126487601876</v>
      </c>
      <c r="IY71" s="271">
        <f t="shared" si="742"/>
        <v>6.3075956709775447</v>
      </c>
      <c r="IZ71" s="271">
        <f t="shared" si="895"/>
        <v>0.62035425291290069</v>
      </c>
      <c r="JA71" s="289">
        <f t="shared" si="896"/>
        <v>1.6030540014287169</v>
      </c>
      <c r="JB71" s="271">
        <f t="shared" si="897"/>
        <v>0.78762570610214389</v>
      </c>
      <c r="JD71" s="271"/>
      <c r="JE71" s="263">
        <f t="shared" si="898"/>
        <v>1.3096301674258988</v>
      </c>
      <c r="JF71" s="273">
        <f>IFERROR(IN81+IM81*JE71,"")</f>
        <v>1.2811733554057483</v>
      </c>
      <c r="JG71" s="264">
        <f t="shared" si="899"/>
        <v>0.89993360866459338</v>
      </c>
      <c r="JH71" s="264">
        <f t="shared" si="743"/>
        <v>0.17558340329636371</v>
      </c>
      <c r="JI71" s="264">
        <f t="shared" si="900"/>
        <v>1.4796488341629166</v>
      </c>
      <c r="JJ71" s="264">
        <f t="shared" si="901"/>
        <v>0.34234833168675305</v>
      </c>
      <c r="JK71" s="273">
        <f t="shared" si="902"/>
        <v>15.74802325759064</v>
      </c>
      <c r="JL71" s="273">
        <f t="shared" si="744"/>
        <v>20.624086335465378</v>
      </c>
      <c r="JM71" s="273">
        <f t="shared" si="903"/>
        <v>23.301544253464488</v>
      </c>
      <c r="JN71" s="271">
        <f t="shared" si="745"/>
        <v>2.0454220568610273</v>
      </c>
      <c r="JO71" s="271">
        <f>IFERROR(JK71*(JI71-JI78)^2,"")</f>
        <v>19.451126487601847</v>
      </c>
      <c r="JP71" s="271">
        <f t="shared" si="746"/>
        <v>6.3075956709775376</v>
      </c>
      <c r="JQ71" s="271">
        <f t="shared" si="904"/>
        <v>0.62035425291289403</v>
      </c>
      <c r="JR71" s="289">
        <f t="shared" si="905"/>
        <v>1.6030540014287027</v>
      </c>
      <c r="JS71" s="271">
        <f t="shared" si="906"/>
        <v>0.78762570610213756</v>
      </c>
      <c r="JU71" s="271"/>
      <c r="JV71" s="263">
        <f t="shared" si="907"/>
        <v>1.3096301674258988</v>
      </c>
      <c r="JW71" s="273">
        <f>IFERROR(JE81+JD81*JV71,"")</f>
        <v>1.2811733554057469</v>
      </c>
      <c r="JX71" s="264">
        <f t="shared" si="908"/>
        <v>0.89993360866459304</v>
      </c>
      <c r="JY71" s="264">
        <f t="shared" si="747"/>
        <v>0.17558340329636402</v>
      </c>
      <c r="JZ71" s="264">
        <f t="shared" si="909"/>
        <v>1.479648834162917</v>
      </c>
      <c r="KA71" s="264">
        <f t="shared" si="910"/>
        <v>0.34234833168675322</v>
      </c>
      <c r="KB71" s="273">
        <f t="shared" si="911"/>
        <v>15.748023257590647</v>
      </c>
      <c r="KC71" s="273">
        <f t="shared" si="748"/>
        <v>20.624086335465389</v>
      </c>
      <c r="KD71" s="273">
        <f t="shared" si="912"/>
        <v>23.301544253464503</v>
      </c>
      <c r="KE71" s="271">
        <f t="shared" si="749"/>
        <v>2.0454220568610268</v>
      </c>
      <c r="KF71" s="271">
        <f>IFERROR(KB71*(JZ71-JZ78)^2,"")</f>
        <v>19.451126487601876</v>
      </c>
      <c r="KG71" s="271">
        <f t="shared" si="750"/>
        <v>6.3075956709775411</v>
      </c>
      <c r="KH71" s="271">
        <f t="shared" si="913"/>
        <v>0.62035425291290403</v>
      </c>
      <c r="KI71" s="289">
        <f t="shared" si="914"/>
        <v>1.6030540014287169</v>
      </c>
      <c r="KJ71" s="271">
        <f t="shared" si="915"/>
        <v>0.78762570610214355</v>
      </c>
      <c r="KL71" s="271"/>
      <c r="KM71" s="263">
        <f t="shared" si="916"/>
        <v>1.3096301674258988</v>
      </c>
      <c r="KN71" s="273">
        <f>IFERROR(JV81+JU81*KM71,"")</f>
        <v>1.2811733554057474</v>
      </c>
      <c r="KO71" s="264">
        <f t="shared" si="917"/>
        <v>0.89993360866459315</v>
      </c>
      <c r="KP71" s="264">
        <f t="shared" si="751"/>
        <v>0.1755834032963639</v>
      </c>
      <c r="KQ71" s="264">
        <f t="shared" si="918"/>
        <v>1.4796488341629175</v>
      </c>
      <c r="KR71" s="264">
        <f t="shared" si="919"/>
        <v>0.3423483316867531</v>
      </c>
      <c r="KS71" s="273">
        <f t="shared" si="920"/>
        <v>15.748023257590642</v>
      </c>
      <c r="KT71" s="273">
        <f t="shared" si="752"/>
        <v>20.624086335465382</v>
      </c>
      <c r="KU71" s="273">
        <f t="shared" si="921"/>
        <v>23.301544253464503</v>
      </c>
      <c r="KV71" s="271">
        <f t="shared" si="753"/>
        <v>2.0454220568610291</v>
      </c>
      <c r="KW71" s="271">
        <f>IFERROR(KS71*(KQ71-KQ78)^2,"")</f>
        <v>19.451126487601876</v>
      </c>
      <c r="KX71" s="271">
        <f t="shared" si="754"/>
        <v>6.3075956709775447</v>
      </c>
      <c r="KY71" s="271">
        <f t="shared" si="922"/>
        <v>0.62035425291290069</v>
      </c>
      <c r="KZ71" s="289">
        <f t="shared" si="923"/>
        <v>1.6030540014287169</v>
      </c>
      <c r="LA71" s="271">
        <f t="shared" si="924"/>
        <v>0.78762570610214389</v>
      </c>
      <c r="LC71" s="271"/>
      <c r="LD71" s="263">
        <f t="shared" si="925"/>
        <v>1.3096301674258988</v>
      </c>
      <c r="LE71" s="273">
        <f>IFERROR(KM81+KL81*LD71,"")</f>
        <v>1.2811733554057483</v>
      </c>
      <c r="LF71" s="264">
        <f t="shared" si="926"/>
        <v>0.89993360866459338</v>
      </c>
      <c r="LG71" s="264">
        <f t="shared" si="755"/>
        <v>0.17558340329636371</v>
      </c>
      <c r="LH71" s="264">
        <f t="shared" si="927"/>
        <v>1.4796488341629166</v>
      </c>
      <c r="LI71" s="264">
        <f t="shared" si="928"/>
        <v>0.34234833168675305</v>
      </c>
      <c r="LJ71" s="273">
        <f t="shared" si="929"/>
        <v>15.74802325759064</v>
      </c>
      <c r="LK71" s="273">
        <f t="shared" si="756"/>
        <v>20.624086335465378</v>
      </c>
      <c r="LL71" s="273">
        <f t="shared" si="930"/>
        <v>23.301544253464488</v>
      </c>
      <c r="LM71" s="271">
        <f t="shared" si="757"/>
        <v>2.0454220568610273</v>
      </c>
      <c r="LN71" s="271">
        <f>IFERROR(LJ71*(LH71-LH78)^2,"")</f>
        <v>19.451126487601847</v>
      </c>
      <c r="LO71" s="271">
        <f t="shared" si="758"/>
        <v>6.3075956709775376</v>
      </c>
      <c r="LP71" s="271">
        <f t="shared" si="931"/>
        <v>0.62035425291289403</v>
      </c>
      <c r="LQ71" s="289">
        <f t="shared" si="932"/>
        <v>1.6030540014287027</v>
      </c>
      <c r="LR71" s="271">
        <f t="shared" si="933"/>
        <v>0.78762570610213756</v>
      </c>
      <c r="LT71" s="271"/>
      <c r="LU71" s="475">
        <f t="shared" si="934"/>
        <v>1.3096301674258988</v>
      </c>
      <c r="LV71" s="474">
        <f>IFERROR(LD81+LC81*LU71,"")</f>
        <v>1.2811733554057469</v>
      </c>
      <c r="LW71" s="477">
        <f t="shared" si="935"/>
        <v>0.89993360866459304</v>
      </c>
      <c r="LX71" s="264">
        <f t="shared" si="759"/>
        <v>0.17558340329636402</v>
      </c>
      <c r="LY71" s="264">
        <f t="shared" si="936"/>
        <v>1.479648834162917</v>
      </c>
      <c r="LZ71" s="264">
        <f t="shared" si="937"/>
        <v>0.34234833168675322</v>
      </c>
      <c r="MA71" s="273">
        <f t="shared" si="938"/>
        <v>15.748023257590647</v>
      </c>
      <c r="MB71" s="273">
        <f t="shared" si="760"/>
        <v>20.624086335465389</v>
      </c>
      <c r="MC71" s="273">
        <f t="shared" si="939"/>
        <v>23.301544253464503</v>
      </c>
      <c r="MD71" s="271">
        <f t="shared" si="761"/>
        <v>2.0454220568610268</v>
      </c>
      <c r="ME71" s="271">
        <f>IFERROR(MA71*(LY71-LY78)^2,"")</f>
        <v>19.451126487601876</v>
      </c>
      <c r="MF71" s="271">
        <f t="shared" si="762"/>
        <v>6.3075956709775411</v>
      </c>
      <c r="MG71" s="271">
        <f t="shared" si="940"/>
        <v>0.62035425291290403</v>
      </c>
      <c r="MH71" s="289">
        <f t="shared" si="941"/>
        <v>1.6030540014287169</v>
      </c>
      <c r="MI71" s="476">
        <f t="shared" si="942"/>
        <v>0.78762570610214355</v>
      </c>
    </row>
    <row r="72" spans="1:347" ht="14.1" customHeight="1" outlineLevel="1" x14ac:dyDescent="0.2">
      <c r="A72" s="14">
        <v>6</v>
      </c>
      <c r="B72" s="246">
        <v>25.1</v>
      </c>
      <c r="C72" s="96">
        <v>50</v>
      </c>
      <c r="D72" s="247">
        <v>48</v>
      </c>
      <c r="E72" s="17">
        <f t="shared" si="681"/>
        <v>0.96</v>
      </c>
      <c r="F72" s="34">
        <f>IFERROR((E72-E66)/(1-E66),"")</f>
        <v>0.96</v>
      </c>
      <c r="G72" s="17">
        <f t="shared" si="682"/>
        <v>1.7506860712521695</v>
      </c>
      <c r="H72" s="17"/>
      <c r="I72" s="34"/>
      <c r="J72" s="18">
        <f t="shared" si="763"/>
        <v>1.3996737214810382</v>
      </c>
      <c r="K72" s="17">
        <f>IFERROR(C81+B81*J72,"")</f>
        <v>1.6005416907182393</v>
      </c>
      <c r="L72" s="37">
        <f t="shared" si="764"/>
        <v>0.94526076705373452</v>
      </c>
      <c r="M72" s="37">
        <f t="shared" si="683"/>
        <v>0.11082472440990312</v>
      </c>
      <c r="N72" s="37">
        <f t="shared" si="765"/>
        <v>1.7335375815246081</v>
      </c>
      <c r="O72" s="37">
        <f t="shared" si="766"/>
        <v>0.23736844223493458</v>
      </c>
      <c r="P72" s="17">
        <f t="shared" si="767"/>
        <v>11.86842211174673</v>
      </c>
      <c r="Q72" s="17">
        <f t="shared" si="684"/>
        <v>16.611918545256387</v>
      </c>
      <c r="R72" s="17">
        <f t="shared" si="768"/>
        <v>20.57435576411061</v>
      </c>
      <c r="S72" s="34">
        <f t="shared" si="685"/>
        <v>2.4966877200020439</v>
      </c>
      <c r="T72" s="34">
        <f>IFERROR(P72*(N72-N78)^2,"")</f>
        <v>22.835732317227734</v>
      </c>
      <c r="U72" s="34">
        <f t="shared" si="686"/>
        <v>7.5507411857165589</v>
      </c>
      <c r="V72" s="34">
        <f t="shared" si="769"/>
        <v>0.20992754620964202</v>
      </c>
      <c r="W72" s="39">
        <f t="shared" si="770"/>
        <v>0.73696164731327229</v>
      </c>
      <c r="X72" s="34">
        <f t="shared" si="771"/>
        <v>0.45817850910932301</v>
      </c>
      <c r="Y72" s="44"/>
      <c r="Z72" s="271"/>
      <c r="AA72" s="263">
        <f t="shared" si="772"/>
        <v>1.3996737214810382</v>
      </c>
      <c r="AB72" s="273">
        <f>IFERROR(J81+I81*AA72,"")</f>
        <v>1.5071090086743104</v>
      </c>
      <c r="AC72" s="264">
        <f t="shared" si="773"/>
        <v>0.93410864098125845</v>
      </c>
      <c r="AD72" s="264">
        <f t="shared" si="687"/>
        <v>0.12814058272476095</v>
      </c>
      <c r="AE72" s="264">
        <f t="shared" si="774"/>
        <v>1.70916333422982</v>
      </c>
      <c r="AF72" s="264">
        <f t="shared" si="775"/>
        <v>0.26677647801592724</v>
      </c>
      <c r="AG72" s="273">
        <f t="shared" si="776"/>
        <v>13.338823900796362</v>
      </c>
      <c r="AH72" s="273">
        <f t="shared" si="688"/>
        <v>18.67000128940786</v>
      </c>
      <c r="AI72" s="273">
        <f t="shared" si="777"/>
        <v>22.798228732989525</v>
      </c>
      <c r="AJ72" s="271">
        <f t="shared" si="689"/>
        <v>2.7034203290239778</v>
      </c>
      <c r="AK72" s="271">
        <f>IFERROR(AG72*(AE72-AE78)^2,"")</f>
        <v>23.960858918022307</v>
      </c>
      <c r="AL72" s="271">
        <f t="shared" si="690"/>
        <v>8.04837083513533</v>
      </c>
      <c r="AM72" s="271">
        <f t="shared" si="778"/>
        <v>0.54457016397788516</v>
      </c>
      <c r="AN72" s="289">
        <f t="shared" si="779"/>
        <v>1.2945679509370791</v>
      </c>
      <c r="AO72" s="271">
        <f t="shared" si="780"/>
        <v>0.73794997389923944</v>
      </c>
      <c r="AP72" s="44"/>
      <c r="AQ72" s="271"/>
      <c r="AR72" s="263">
        <f t="shared" si="781"/>
        <v>1.3996737214810382</v>
      </c>
      <c r="AS72" s="273">
        <f>IFERROR(AA81+Z81*AR72,"")</f>
        <v>1.5092131888284883</v>
      </c>
      <c r="AT72" s="264">
        <f t="shared" si="782"/>
        <v>0.93437784457485051</v>
      </c>
      <c r="AU72" s="264">
        <f t="shared" si="691"/>
        <v>0.12773458048706171</v>
      </c>
      <c r="AV72" s="264">
        <f t="shared" si="783"/>
        <v>1.7098022174803233</v>
      </c>
      <c r="AW72" s="264">
        <f t="shared" si="784"/>
        <v>0.2660994327324202</v>
      </c>
      <c r="AX72" s="273">
        <f t="shared" si="785"/>
        <v>13.30497163662101</v>
      </c>
      <c r="AY72" s="273">
        <f t="shared" si="692"/>
        <v>18.62261916482899</v>
      </c>
      <c r="AZ72" s="273">
        <f t="shared" si="786"/>
        <v>22.748870007807412</v>
      </c>
      <c r="BA72" s="271">
        <f t="shared" si="693"/>
        <v>2.699480584636635</v>
      </c>
      <c r="BB72" s="271">
        <f>IFERROR(AX72*(AV72-AV78)^2,"")</f>
        <v>23.944627213110977</v>
      </c>
      <c r="BC72" s="271">
        <f t="shared" si="694"/>
        <v>8.0397796156458856</v>
      </c>
      <c r="BD72" s="271">
        <f t="shared" si="787"/>
        <v>0.53533828549031715</v>
      </c>
      <c r="BE72" s="289">
        <f t="shared" si="788"/>
        <v>1.2811077712574743</v>
      </c>
      <c r="BF72" s="271">
        <f t="shared" si="789"/>
        <v>0.73166815257350015</v>
      </c>
      <c r="BH72" s="271"/>
      <c r="BI72" s="263">
        <f t="shared" si="790"/>
        <v>1.3996737214810382</v>
      </c>
      <c r="BJ72" s="273">
        <f>IFERROR(AR81+AQ81*BI72,"")</f>
        <v>1.5092567161199018</v>
      </c>
      <c r="BK72" s="264">
        <f t="shared" si="791"/>
        <v>0.93438340433253952</v>
      </c>
      <c r="BL72" s="264">
        <f t="shared" si="695"/>
        <v>0.12772618950643155</v>
      </c>
      <c r="BM72" s="264">
        <f t="shared" si="792"/>
        <v>1.7098153937603291</v>
      </c>
      <c r="BN72" s="264">
        <f t="shared" si="793"/>
        <v>0.2660854339695698</v>
      </c>
      <c r="BO72" s="273">
        <f t="shared" si="794"/>
        <v>13.304271698478489</v>
      </c>
      <c r="BP72" s="273">
        <f t="shared" si="696"/>
        <v>18.621639479804241</v>
      </c>
      <c r="BQ72" s="273">
        <f t="shared" si="795"/>
        <v>22.747848552828401</v>
      </c>
      <c r="BR72" s="271">
        <f t="shared" si="697"/>
        <v>2.6993646802201106</v>
      </c>
      <c r="BS72" s="271">
        <f>IFERROR(BO72*(BM72-BM78)^2,"")</f>
        <v>23.94402402072236</v>
      </c>
      <c r="BT72" s="271">
        <f t="shared" si="698"/>
        <v>8.0395057524626381</v>
      </c>
      <c r="BU72" s="271">
        <f t="shared" si="796"/>
        <v>0.53514814012585377</v>
      </c>
      <c r="BV72" s="289">
        <f t="shared" si="797"/>
        <v>1.2808297833730222</v>
      </c>
      <c r="BW72" s="271">
        <f t="shared" si="798"/>
        <v>0.73153820141251258</v>
      </c>
      <c r="BY72" s="271"/>
      <c r="BZ72" s="263">
        <f t="shared" si="799"/>
        <v>1.3996737214810382</v>
      </c>
      <c r="CA72" s="273">
        <f>IFERROR(BI81+BH81*BZ72,"")</f>
        <v>1.5092577518737906</v>
      </c>
      <c r="CB72" s="264">
        <f t="shared" si="800"/>
        <v>0.93438353662533358</v>
      </c>
      <c r="CC72" s="264">
        <f t="shared" si="699"/>
        <v>0.12772598984257505</v>
      </c>
      <c r="CD72" s="264">
        <f t="shared" si="801"/>
        <v>1.7098157072769098</v>
      </c>
      <c r="CE72" s="264">
        <f t="shared" si="802"/>
        <v>0.26608510086523329</v>
      </c>
      <c r="CF72" s="273">
        <f t="shared" si="803"/>
        <v>13.304255043261664</v>
      </c>
      <c r="CG72" s="273">
        <f t="shared" si="700"/>
        <v>18.621616167934924</v>
      </c>
      <c r="CH72" s="273">
        <f t="shared" si="804"/>
        <v>22.747824246586838</v>
      </c>
      <c r="CI72" s="271">
        <f t="shared" si="701"/>
        <v>2.6993622407287221</v>
      </c>
      <c r="CJ72" s="271">
        <f>IFERROR(CF72*(CD72-CD78)^2,"")</f>
        <v>23.944012127844164</v>
      </c>
      <c r="CK72" s="271">
        <f t="shared" si="702"/>
        <v>8.0395001231079739</v>
      </c>
      <c r="CL72" s="271">
        <f t="shared" si="805"/>
        <v>0.53514361592874993</v>
      </c>
      <c r="CM72" s="289">
        <f t="shared" si="806"/>
        <v>1.2808231687333205</v>
      </c>
      <c r="CN72" s="271">
        <f t="shared" si="807"/>
        <v>0.7315351091565947</v>
      </c>
      <c r="CP72" s="271"/>
      <c r="CQ72" s="263">
        <f t="shared" si="808"/>
        <v>1.3996737214810382</v>
      </c>
      <c r="CR72" s="273">
        <f>IFERROR(BZ81+BY81*CQ72,"")</f>
        <v>1.5092577748278435</v>
      </c>
      <c r="CS72" s="264">
        <f t="shared" si="809"/>
        <v>0.93438353955716269</v>
      </c>
      <c r="CT72" s="264">
        <f t="shared" si="703"/>
        <v>0.12772598541768926</v>
      </c>
      <c r="CU72" s="264">
        <f t="shared" si="810"/>
        <v>1.7098157142249555</v>
      </c>
      <c r="CV72" s="264">
        <f t="shared" si="811"/>
        <v>0.26608509348308129</v>
      </c>
      <c r="CW72" s="273">
        <f t="shared" si="812"/>
        <v>13.304254674154064</v>
      </c>
      <c r="CX72" s="273">
        <f t="shared" si="704"/>
        <v>18.621615651304715</v>
      </c>
      <c r="CY72" s="273">
        <f t="shared" si="813"/>
        <v>22.747823707919434</v>
      </c>
      <c r="CZ72" s="271">
        <f t="shared" si="705"/>
        <v>2.6993621839844906</v>
      </c>
      <c r="DA72" s="271">
        <f>IFERROR(CW72*(CU72-CU78)^2,"")</f>
        <v>23.944011843559522</v>
      </c>
      <c r="DB72" s="271">
        <f t="shared" si="706"/>
        <v>8.0394999908813567</v>
      </c>
      <c r="DC72" s="271">
        <f t="shared" si="814"/>
        <v>0.53514351566512597</v>
      </c>
      <c r="DD72" s="289">
        <f t="shared" si="815"/>
        <v>1.2808230221418668</v>
      </c>
      <c r="DE72" s="271">
        <f t="shared" si="816"/>
        <v>0.73153504062698771</v>
      </c>
      <c r="DG72" s="271"/>
      <c r="DH72" s="263">
        <f t="shared" si="817"/>
        <v>1.3996737214810382</v>
      </c>
      <c r="DI72" s="273">
        <f>IFERROR(CQ81+CP81*DH72,"")</f>
        <v>1.5092577753505916</v>
      </c>
      <c r="DJ72" s="264">
        <f t="shared" si="818"/>
        <v>0.93438353962393117</v>
      </c>
      <c r="DK72" s="264">
        <f t="shared" si="707"/>
        <v>0.12772598531691837</v>
      </c>
      <c r="DL72" s="264">
        <f t="shared" si="819"/>
        <v>1.7098157143831871</v>
      </c>
      <c r="DM72" s="264">
        <f t="shared" si="820"/>
        <v>0.26608509331496255</v>
      </c>
      <c r="DN72" s="273">
        <f t="shared" si="821"/>
        <v>13.304254665748127</v>
      </c>
      <c r="DO72" s="273">
        <f t="shared" si="708"/>
        <v>18.621615639539147</v>
      </c>
      <c r="DP72" s="273">
        <f t="shared" si="822"/>
        <v>22.747823695651984</v>
      </c>
      <c r="DQ72" s="271">
        <f t="shared" si="709"/>
        <v>2.699362182716464</v>
      </c>
      <c r="DR72" s="271">
        <f>IFERROR(DN72*(DL72-DL78)^2,"")</f>
        <v>23.944011837272669</v>
      </c>
      <c r="DS72" s="271">
        <f t="shared" si="710"/>
        <v>8.0394999879376332</v>
      </c>
      <c r="DT72" s="271">
        <f t="shared" si="823"/>
        <v>0.53514351338175636</v>
      </c>
      <c r="DU72" s="289">
        <f t="shared" si="824"/>
        <v>1.2808230188034386</v>
      </c>
      <c r="DV72" s="271">
        <f t="shared" si="825"/>
        <v>0.73153503906631534</v>
      </c>
      <c r="DX72" s="271"/>
      <c r="DY72" s="263">
        <f t="shared" si="826"/>
        <v>1.3996737214810382</v>
      </c>
      <c r="DZ72" s="273">
        <f>IFERROR(DH81+DG81*DY72,"")</f>
        <v>1.5092577753623684</v>
      </c>
      <c r="EA72" s="264">
        <f t="shared" si="827"/>
        <v>0.93438353962543541</v>
      </c>
      <c r="EB72" s="264">
        <f t="shared" si="711"/>
        <v>0.12772598531464815</v>
      </c>
      <c r="EC72" s="264">
        <f t="shared" si="828"/>
        <v>1.7098157143867523</v>
      </c>
      <c r="ED72" s="264">
        <f t="shared" si="829"/>
        <v>0.26608509331117525</v>
      </c>
      <c r="EE72" s="273">
        <f t="shared" si="830"/>
        <v>13.304254665558762</v>
      </c>
      <c r="EF72" s="273">
        <f t="shared" si="712"/>
        <v>18.621615639274097</v>
      </c>
      <c r="EG72" s="273">
        <f t="shared" si="831"/>
        <v>22.747823695375637</v>
      </c>
      <c r="EH72" s="271">
        <f t="shared" si="713"/>
        <v>2.6993621826876835</v>
      </c>
      <c r="EI72" s="271">
        <f>IFERROR(EE72*(EC72-EC78)^2,"")</f>
        <v>23.944011837129398</v>
      </c>
      <c r="EJ72" s="271">
        <f t="shared" si="714"/>
        <v>8.0394999878707214</v>
      </c>
      <c r="EK72" s="271">
        <f t="shared" si="832"/>
        <v>0.53514351333031385</v>
      </c>
      <c r="EL72" s="289">
        <f t="shared" si="833"/>
        <v>1.2808230187282277</v>
      </c>
      <c r="EM72" s="271">
        <f t="shared" si="834"/>
        <v>0.73153503903115524</v>
      </c>
      <c r="EO72" s="271"/>
      <c r="EP72" s="263">
        <f t="shared" si="835"/>
        <v>1.3996737214810382</v>
      </c>
      <c r="EQ72" s="273">
        <f>IFERROR(DY81+DX81*EP72,"")</f>
        <v>1.5092577753626353</v>
      </c>
      <c r="ER72" s="264">
        <f t="shared" si="836"/>
        <v>0.93438353962546949</v>
      </c>
      <c r="ES72" s="264">
        <f t="shared" si="715"/>
        <v>0.1277259853145967</v>
      </c>
      <c r="ET72" s="264">
        <f t="shared" si="837"/>
        <v>1.7098157143868331</v>
      </c>
      <c r="EU72" s="264">
        <f t="shared" si="838"/>
        <v>0.26608509331108937</v>
      </c>
      <c r="EV72" s="273">
        <f t="shared" si="839"/>
        <v>13.304254665554469</v>
      </c>
      <c r="EW72" s="273">
        <f t="shared" si="716"/>
        <v>18.621615639268089</v>
      </c>
      <c r="EX72" s="273">
        <f t="shared" si="840"/>
        <v>22.74782369536937</v>
      </c>
      <c r="EY72" s="271">
        <f t="shared" si="717"/>
        <v>2.699362182687032</v>
      </c>
      <c r="EZ72" s="271">
        <f>IFERROR(EV72*(ET72-ET78)^2,"")</f>
        <v>23.94401183712619</v>
      </c>
      <c r="FA72" s="271">
        <f t="shared" si="718"/>
        <v>8.0394999878692133</v>
      </c>
      <c r="FB72" s="271">
        <f t="shared" si="841"/>
        <v>0.53514351332914822</v>
      </c>
      <c r="FC72" s="289">
        <f t="shared" si="842"/>
        <v>1.2808230187265224</v>
      </c>
      <c r="FD72" s="271">
        <f t="shared" si="843"/>
        <v>0.73153503903035788</v>
      </c>
      <c r="FF72" s="271"/>
      <c r="FG72" s="263">
        <f t="shared" si="844"/>
        <v>1.3996737214810382</v>
      </c>
      <c r="FH72" s="273">
        <f>IFERROR(EP81+EO81*FG72,"")</f>
        <v>1.5092577753626397</v>
      </c>
      <c r="FI72" s="264">
        <f t="shared" si="845"/>
        <v>0.93438353962547005</v>
      </c>
      <c r="FJ72" s="264">
        <f t="shared" si="719"/>
        <v>0.12772598531459581</v>
      </c>
      <c r="FK72" s="264">
        <f t="shared" si="846"/>
        <v>1.709815714386834</v>
      </c>
      <c r="FL72" s="264">
        <f t="shared" si="847"/>
        <v>0.26608509331108776</v>
      </c>
      <c r="FM72" s="273">
        <f t="shared" si="848"/>
        <v>13.304254665554389</v>
      </c>
      <c r="FN72" s="273">
        <f t="shared" si="720"/>
        <v>18.621615639267976</v>
      </c>
      <c r="FO72" s="273">
        <f t="shared" si="849"/>
        <v>22.747823695369245</v>
      </c>
      <c r="FP72" s="271">
        <f t="shared" si="721"/>
        <v>2.6993621826870169</v>
      </c>
      <c r="FQ72" s="271">
        <f>IFERROR(FM72*(FK72-FK78)^2,"")</f>
        <v>23.944011837126084</v>
      </c>
      <c r="FR72" s="271">
        <f t="shared" si="722"/>
        <v>8.0394999878691724</v>
      </c>
      <c r="FS72" s="271">
        <f t="shared" si="850"/>
        <v>0.53514351332912924</v>
      </c>
      <c r="FT72" s="289">
        <f t="shared" si="851"/>
        <v>1.280823018726494</v>
      </c>
      <c r="FU72" s="271">
        <f t="shared" si="852"/>
        <v>0.73153503903034456</v>
      </c>
      <c r="FW72" s="271"/>
      <c r="FX72" s="263">
        <f t="shared" si="853"/>
        <v>1.3996737214810382</v>
      </c>
      <c r="FY72" s="273">
        <f>IFERROR(FG81+FF81*FX72,"")</f>
        <v>1.5092577753626402</v>
      </c>
      <c r="FZ72" s="264">
        <f t="shared" si="854"/>
        <v>0.93438353962547005</v>
      </c>
      <c r="GA72" s="264">
        <f t="shared" si="723"/>
        <v>0.12772598531459572</v>
      </c>
      <c r="GB72" s="264">
        <f t="shared" si="855"/>
        <v>1.7098157143868358</v>
      </c>
      <c r="GC72" s="264">
        <f t="shared" si="856"/>
        <v>0.26608509331108743</v>
      </c>
      <c r="GD72" s="273">
        <f t="shared" si="857"/>
        <v>13.304254665554371</v>
      </c>
      <c r="GE72" s="273">
        <f t="shared" si="724"/>
        <v>18.621615639267951</v>
      </c>
      <c r="GF72" s="273">
        <f t="shared" si="858"/>
        <v>22.747823695369238</v>
      </c>
      <c r="GG72" s="271">
        <f t="shared" si="725"/>
        <v>2.6993621826870133</v>
      </c>
      <c r="GH72" s="271">
        <f>IFERROR(GD72*(GB72-GB78)^2,"")</f>
        <v>23.944011837126123</v>
      </c>
      <c r="GI72" s="271">
        <f t="shared" si="726"/>
        <v>8.0394999878691742</v>
      </c>
      <c r="GJ72" s="271">
        <f t="shared" si="859"/>
        <v>0.53514351332912924</v>
      </c>
      <c r="GK72" s="289">
        <f t="shared" si="860"/>
        <v>1.280823018726494</v>
      </c>
      <c r="GL72" s="271">
        <f t="shared" si="861"/>
        <v>0.73153503903034456</v>
      </c>
      <c r="GN72" s="271"/>
      <c r="GO72" s="263">
        <f t="shared" si="862"/>
        <v>1.3996737214810382</v>
      </c>
      <c r="GP72" s="273">
        <f>IFERROR(FX81+FW81*GO72,"")</f>
        <v>1.5092577753626406</v>
      </c>
      <c r="GQ72" s="264">
        <f t="shared" si="863"/>
        <v>0.93438353962547016</v>
      </c>
      <c r="GR72" s="264">
        <f t="shared" si="727"/>
        <v>0.12772598531459564</v>
      </c>
      <c r="GS72" s="264">
        <f t="shared" si="864"/>
        <v>1.7098157143868349</v>
      </c>
      <c r="GT72" s="264">
        <f t="shared" si="865"/>
        <v>0.26608509331108754</v>
      </c>
      <c r="GU72" s="273">
        <f t="shared" si="866"/>
        <v>13.304254665554376</v>
      </c>
      <c r="GV72" s="273">
        <f t="shared" si="728"/>
        <v>18.621615639267958</v>
      </c>
      <c r="GW72" s="273">
        <f t="shared" si="867"/>
        <v>22.747823695369238</v>
      </c>
      <c r="GX72" s="271">
        <f t="shared" si="729"/>
        <v>2.6993621826870169</v>
      </c>
      <c r="GY72" s="271">
        <f>IFERROR(GU72*(GS72-GS78)^2,"")</f>
        <v>23.944011837126094</v>
      </c>
      <c r="GZ72" s="271">
        <f t="shared" si="730"/>
        <v>8.0394999878691742</v>
      </c>
      <c r="HA72" s="271">
        <f t="shared" si="868"/>
        <v>0.53514351332912546</v>
      </c>
      <c r="HB72" s="289">
        <f t="shared" si="869"/>
        <v>1.280823018726494</v>
      </c>
      <c r="HC72" s="271">
        <f t="shared" si="870"/>
        <v>0.73153503903034511</v>
      </c>
      <c r="HE72" s="271"/>
      <c r="HF72" s="263">
        <f t="shared" si="871"/>
        <v>1.3996737214810382</v>
      </c>
      <c r="HG72" s="273">
        <f>IFERROR(GO81+GN81*HF72,"")</f>
        <v>1.5092577753626415</v>
      </c>
      <c r="HH72" s="264">
        <f t="shared" si="872"/>
        <v>0.93438353962547027</v>
      </c>
      <c r="HI72" s="264">
        <f t="shared" si="731"/>
        <v>0.12772598531459547</v>
      </c>
      <c r="HJ72" s="264">
        <f t="shared" si="873"/>
        <v>1.7098157143868349</v>
      </c>
      <c r="HK72" s="264">
        <f t="shared" si="874"/>
        <v>0.26608509331108721</v>
      </c>
      <c r="HL72" s="273">
        <f t="shared" si="875"/>
        <v>13.30425466555436</v>
      </c>
      <c r="HM72" s="273">
        <f t="shared" si="732"/>
        <v>18.621615639267937</v>
      </c>
      <c r="HN72" s="273">
        <f t="shared" si="876"/>
        <v>22.74782369536921</v>
      </c>
      <c r="HO72" s="271">
        <f t="shared" si="733"/>
        <v>2.6993621826870129</v>
      </c>
      <c r="HP72" s="271">
        <f>IFERROR(HL72*(HJ72-HJ78)^2,"")</f>
        <v>23.944011837126073</v>
      </c>
      <c r="HQ72" s="271">
        <f t="shared" si="734"/>
        <v>8.0394999878691635</v>
      </c>
      <c r="HR72" s="271">
        <f t="shared" si="877"/>
        <v>0.53514351332912158</v>
      </c>
      <c r="HS72" s="289">
        <f t="shared" si="878"/>
        <v>1.2808230187264869</v>
      </c>
      <c r="HT72" s="271">
        <f t="shared" si="879"/>
        <v>0.73153503903034167</v>
      </c>
      <c r="HV72" s="271"/>
      <c r="HW72" s="263">
        <f t="shared" si="880"/>
        <v>1.3996737214810382</v>
      </c>
      <c r="HX72" s="273">
        <f>IFERROR(HF81+HE81*HW72,"")</f>
        <v>1.5092577753626402</v>
      </c>
      <c r="HY72" s="264">
        <f t="shared" si="881"/>
        <v>0.93438353962547005</v>
      </c>
      <c r="HZ72" s="264">
        <f t="shared" si="735"/>
        <v>0.12772598531459572</v>
      </c>
      <c r="IA72" s="264">
        <f t="shared" si="882"/>
        <v>1.7098157143868358</v>
      </c>
      <c r="IB72" s="264">
        <f t="shared" si="883"/>
        <v>0.26608509331108743</v>
      </c>
      <c r="IC72" s="273">
        <f t="shared" si="884"/>
        <v>13.304254665554371</v>
      </c>
      <c r="ID72" s="273">
        <f t="shared" si="736"/>
        <v>18.621615639267951</v>
      </c>
      <c r="IE72" s="273">
        <f t="shared" si="885"/>
        <v>22.747823695369238</v>
      </c>
      <c r="IF72" s="271">
        <f t="shared" si="737"/>
        <v>2.6993621826870133</v>
      </c>
      <c r="IG72" s="271">
        <f>IFERROR(IC72*(IA72-IA78)^2,"")</f>
        <v>23.944011837126123</v>
      </c>
      <c r="IH72" s="271">
        <f t="shared" si="738"/>
        <v>8.0394999878691742</v>
      </c>
      <c r="II72" s="271">
        <f t="shared" si="886"/>
        <v>0.53514351332912924</v>
      </c>
      <c r="IJ72" s="289">
        <f t="shared" si="887"/>
        <v>1.280823018726494</v>
      </c>
      <c r="IK72" s="271">
        <f t="shared" si="888"/>
        <v>0.73153503903034456</v>
      </c>
      <c r="IM72" s="271"/>
      <c r="IN72" s="263">
        <f t="shared" si="889"/>
        <v>1.3996737214810382</v>
      </c>
      <c r="IO72" s="273">
        <f>IFERROR(HW81+HV81*IN72,"")</f>
        <v>1.5092577753626406</v>
      </c>
      <c r="IP72" s="264">
        <f t="shared" si="890"/>
        <v>0.93438353962547016</v>
      </c>
      <c r="IQ72" s="264">
        <f t="shared" si="739"/>
        <v>0.12772598531459564</v>
      </c>
      <c r="IR72" s="264">
        <f t="shared" si="891"/>
        <v>1.7098157143868349</v>
      </c>
      <c r="IS72" s="264">
        <f t="shared" si="892"/>
        <v>0.26608509331108754</v>
      </c>
      <c r="IT72" s="273">
        <f t="shared" si="893"/>
        <v>13.304254665554376</v>
      </c>
      <c r="IU72" s="273">
        <f t="shared" si="740"/>
        <v>18.621615639267958</v>
      </c>
      <c r="IV72" s="273">
        <f t="shared" si="894"/>
        <v>22.747823695369238</v>
      </c>
      <c r="IW72" s="271">
        <f t="shared" si="741"/>
        <v>2.6993621826870169</v>
      </c>
      <c r="IX72" s="271">
        <f>IFERROR(IT72*(IR72-IR78)^2,"")</f>
        <v>23.944011837126094</v>
      </c>
      <c r="IY72" s="271">
        <f t="shared" si="742"/>
        <v>8.0394999878691742</v>
      </c>
      <c r="IZ72" s="271">
        <f t="shared" si="895"/>
        <v>0.53514351332912546</v>
      </c>
      <c r="JA72" s="289">
        <f t="shared" si="896"/>
        <v>1.280823018726494</v>
      </c>
      <c r="JB72" s="271">
        <f t="shared" si="897"/>
        <v>0.73153503903034511</v>
      </c>
      <c r="JD72" s="271"/>
      <c r="JE72" s="263">
        <f t="shared" si="898"/>
        <v>1.3996737214810382</v>
      </c>
      <c r="JF72" s="273">
        <f>IFERROR(IN81+IM81*JE72,"")</f>
        <v>1.5092577753626415</v>
      </c>
      <c r="JG72" s="264">
        <f t="shared" si="899"/>
        <v>0.93438353962547027</v>
      </c>
      <c r="JH72" s="264">
        <f t="shared" si="743"/>
        <v>0.12772598531459547</v>
      </c>
      <c r="JI72" s="264">
        <f t="shared" si="900"/>
        <v>1.7098157143868349</v>
      </c>
      <c r="JJ72" s="264">
        <f t="shared" si="901"/>
        <v>0.26608509331108721</v>
      </c>
      <c r="JK72" s="273">
        <f t="shared" si="902"/>
        <v>13.30425466555436</v>
      </c>
      <c r="JL72" s="273">
        <f t="shared" si="744"/>
        <v>18.621615639267937</v>
      </c>
      <c r="JM72" s="273">
        <f t="shared" si="903"/>
        <v>22.74782369536921</v>
      </c>
      <c r="JN72" s="271">
        <f t="shared" si="745"/>
        <v>2.6993621826870129</v>
      </c>
      <c r="JO72" s="271">
        <f>IFERROR(JK72*(JI72-JI78)^2,"")</f>
        <v>23.944011837126073</v>
      </c>
      <c r="JP72" s="271">
        <f t="shared" si="746"/>
        <v>8.0394999878691635</v>
      </c>
      <c r="JQ72" s="271">
        <f t="shared" si="904"/>
        <v>0.53514351332912158</v>
      </c>
      <c r="JR72" s="289">
        <f t="shared" si="905"/>
        <v>1.2808230187264869</v>
      </c>
      <c r="JS72" s="271">
        <f t="shared" si="906"/>
        <v>0.73153503903034167</v>
      </c>
      <c r="JU72" s="271"/>
      <c r="JV72" s="263">
        <f t="shared" si="907"/>
        <v>1.3996737214810382</v>
      </c>
      <c r="JW72" s="273">
        <f>IFERROR(JE81+JD81*JV72,"")</f>
        <v>1.5092577753626402</v>
      </c>
      <c r="JX72" s="264">
        <f t="shared" si="908"/>
        <v>0.93438353962547005</v>
      </c>
      <c r="JY72" s="264">
        <f t="shared" si="747"/>
        <v>0.12772598531459572</v>
      </c>
      <c r="JZ72" s="264">
        <f t="shared" si="909"/>
        <v>1.7098157143868358</v>
      </c>
      <c r="KA72" s="264">
        <f t="shared" si="910"/>
        <v>0.26608509331108743</v>
      </c>
      <c r="KB72" s="273">
        <f t="shared" si="911"/>
        <v>13.304254665554371</v>
      </c>
      <c r="KC72" s="273">
        <f t="shared" si="748"/>
        <v>18.621615639267951</v>
      </c>
      <c r="KD72" s="273">
        <f t="shared" si="912"/>
        <v>22.747823695369238</v>
      </c>
      <c r="KE72" s="271">
        <f t="shared" si="749"/>
        <v>2.6993621826870133</v>
      </c>
      <c r="KF72" s="271">
        <f>IFERROR(KB72*(JZ72-JZ78)^2,"")</f>
        <v>23.944011837126123</v>
      </c>
      <c r="KG72" s="271">
        <f t="shared" si="750"/>
        <v>8.0394999878691742</v>
      </c>
      <c r="KH72" s="271">
        <f t="shared" si="913"/>
        <v>0.53514351332912924</v>
      </c>
      <c r="KI72" s="289">
        <f t="shared" si="914"/>
        <v>1.280823018726494</v>
      </c>
      <c r="KJ72" s="271">
        <f t="shared" si="915"/>
        <v>0.73153503903034456</v>
      </c>
      <c r="KL72" s="271"/>
      <c r="KM72" s="263">
        <f t="shared" si="916"/>
        <v>1.3996737214810382</v>
      </c>
      <c r="KN72" s="273">
        <f>IFERROR(JV81+JU81*KM72,"")</f>
        <v>1.5092577753626406</v>
      </c>
      <c r="KO72" s="264">
        <f t="shared" si="917"/>
        <v>0.93438353962547016</v>
      </c>
      <c r="KP72" s="264">
        <f t="shared" si="751"/>
        <v>0.12772598531459564</v>
      </c>
      <c r="KQ72" s="264">
        <f t="shared" si="918"/>
        <v>1.7098157143868349</v>
      </c>
      <c r="KR72" s="264">
        <f t="shared" si="919"/>
        <v>0.26608509331108754</v>
      </c>
      <c r="KS72" s="273">
        <f t="shared" si="920"/>
        <v>13.304254665554376</v>
      </c>
      <c r="KT72" s="273">
        <f t="shared" si="752"/>
        <v>18.621615639267958</v>
      </c>
      <c r="KU72" s="273">
        <f t="shared" si="921"/>
        <v>22.747823695369238</v>
      </c>
      <c r="KV72" s="271">
        <f t="shared" si="753"/>
        <v>2.6993621826870169</v>
      </c>
      <c r="KW72" s="271">
        <f>IFERROR(KS72*(KQ72-KQ78)^2,"")</f>
        <v>23.944011837126094</v>
      </c>
      <c r="KX72" s="271">
        <f t="shared" si="754"/>
        <v>8.0394999878691742</v>
      </c>
      <c r="KY72" s="271">
        <f t="shared" si="922"/>
        <v>0.53514351332912546</v>
      </c>
      <c r="KZ72" s="289">
        <f t="shared" si="923"/>
        <v>1.280823018726494</v>
      </c>
      <c r="LA72" s="271">
        <f t="shared" si="924"/>
        <v>0.73153503903034511</v>
      </c>
      <c r="LC72" s="271"/>
      <c r="LD72" s="263">
        <f t="shared" si="925"/>
        <v>1.3996737214810382</v>
      </c>
      <c r="LE72" s="273">
        <f>IFERROR(KM81+KL81*LD72,"")</f>
        <v>1.5092577753626415</v>
      </c>
      <c r="LF72" s="264">
        <f t="shared" si="926"/>
        <v>0.93438353962547027</v>
      </c>
      <c r="LG72" s="264">
        <f t="shared" si="755"/>
        <v>0.12772598531459547</v>
      </c>
      <c r="LH72" s="264">
        <f t="shared" si="927"/>
        <v>1.7098157143868349</v>
      </c>
      <c r="LI72" s="264">
        <f t="shared" si="928"/>
        <v>0.26608509331108721</v>
      </c>
      <c r="LJ72" s="273">
        <f t="shared" si="929"/>
        <v>13.30425466555436</v>
      </c>
      <c r="LK72" s="273">
        <f t="shared" si="756"/>
        <v>18.621615639267937</v>
      </c>
      <c r="LL72" s="273">
        <f t="shared" si="930"/>
        <v>22.74782369536921</v>
      </c>
      <c r="LM72" s="271">
        <f t="shared" si="757"/>
        <v>2.6993621826870129</v>
      </c>
      <c r="LN72" s="271">
        <f>IFERROR(LJ72*(LH72-LH78)^2,"")</f>
        <v>23.944011837126073</v>
      </c>
      <c r="LO72" s="271">
        <f t="shared" si="758"/>
        <v>8.0394999878691635</v>
      </c>
      <c r="LP72" s="271">
        <f t="shared" si="931"/>
        <v>0.53514351332912158</v>
      </c>
      <c r="LQ72" s="289">
        <f t="shared" si="932"/>
        <v>1.2808230187264869</v>
      </c>
      <c r="LR72" s="271">
        <f t="shared" si="933"/>
        <v>0.73153503903034167</v>
      </c>
      <c r="LT72" s="271"/>
      <c r="LU72" s="475">
        <f t="shared" si="934"/>
        <v>1.3996737214810382</v>
      </c>
      <c r="LV72" s="474">
        <f>IFERROR(LD81+LC81*LU72,"")</f>
        <v>1.5092577753626402</v>
      </c>
      <c r="LW72" s="477">
        <f t="shared" si="935"/>
        <v>0.93438353962547005</v>
      </c>
      <c r="LX72" s="264">
        <f t="shared" si="759"/>
        <v>0.12772598531459572</v>
      </c>
      <c r="LY72" s="264">
        <f t="shared" si="936"/>
        <v>1.7098157143868358</v>
      </c>
      <c r="LZ72" s="264">
        <f t="shared" si="937"/>
        <v>0.26608509331108743</v>
      </c>
      <c r="MA72" s="273">
        <f t="shared" si="938"/>
        <v>13.304254665554371</v>
      </c>
      <c r="MB72" s="273">
        <f t="shared" si="760"/>
        <v>18.621615639267951</v>
      </c>
      <c r="MC72" s="273">
        <f t="shared" si="939"/>
        <v>22.747823695369238</v>
      </c>
      <c r="MD72" s="271">
        <f t="shared" si="761"/>
        <v>2.6993621826870133</v>
      </c>
      <c r="ME72" s="271">
        <f>IFERROR(MA72*(LY72-LY78)^2,"")</f>
        <v>23.944011837126123</v>
      </c>
      <c r="MF72" s="271">
        <f t="shared" si="762"/>
        <v>8.0394999878691742</v>
      </c>
      <c r="MG72" s="271">
        <f t="shared" si="940"/>
        <v>0.53514351332912924</v>
      </c>
      <c r="MH72" s="289">
        <f t="shared" si="941"/>
        <v>1.280823018726494</v>
      </c>
      <c r="MI72" s="476">
        <f t="shared" si="942"/>
        <v>0.73153503903034456</v>
      </c>
    </row>
    <row r="73" spans="1:347" ht="14.1" customHeight="1" outlineLevel="1" x14ac:dyDescent="0.2">
      <c r="A73" s="14">
        <v>7</v>
      </c>
      <c r="B73" s="248"/>
      <c r="C73" s="97"/>
      <c r="D73" s="249"/>
      <c r="E73" s="17" t="str">
        <f t="shared" si="681"/>
        <v/>
      </c>
      <c r="F73" s="34" t="str">
        <f>IFERROR((E73-E66)/(1-E66),"")</f>
        <v/>
      </c>
      <c r="G73" s="17" t="str">
        <f t="shared" si="682"/>
        <v/>
      </c>
      <c r="H73" s="17"/>
      <c r="I73" s="34"/>
      <c r="J73" s="18" t="str">
        <f t="shared" si="763"/>
        <v/>
      </c>
      <c r="K73" s="17" t="str">
        <f>IFERROR(C81+B81*J73,"")</f>
        <v/>
      </c>
      <c r="L73" s="37" t="str">
        <f t="shared" si="764"/>
        <v/>
      </c>
      <c r="M73" s="37" t="str">
        <f t="shared" si="683"/>
        <v/>
      </c>
      <c r="N73" s="37" t="str">
        <f t="shared" si="765"/>
        <v/>
      </c>
      <c r="O73" s="37" t="str">
        <f t="shared" si="766"/>
        <v/>
      </c>
      <c r="P73" s="17" t="str">
        <f t="shared" si="767"/>
        <v/>
      </c>
      <c r="Q73" s="17" t="str">
        <f t="shared" si="684"/>
        <v/>
      </c>
      <c r="R73" s="17" t="str">
        <f t="shared" si="768"/>
        <v/>
      </c>
      <c r="S73" s="34" t="str">
        <f t="shared" si="685"/>
        <v/>
      </c>
      <c r="T73" s="34" t="str">
        <f>IFERROR(P73*(N73-N78)^2,"")</f>
        <v/>
      </c>
      <c r="U73" s="34" t="str">
        <f t="shared" si="686"/>
        <v/>
      </c>
      <c r="V73" s="34" t="str">
        <f t="shared" si="769"/>
        <v/>
      </c>
      <c r="W73" s="39" t="str">
        <f t="shared" si="770"/>
        <v/>
      </c>
      <c r="X73" s="34" t="str">
        <f t="shared" si="771"/>
        <v/>
      </c>
      <c r="Y73" s="44"/>
      <c r="Z73" s="271"/>
      <c r="AA73" s="263" t="str">
        <f t="shared" si="772"/>
        <v/>
      </c>
      <c r="AB73" s="273" t="str">
        <f>IFERROR(J81+I81*AA73,"")</f>
        <v/>
      </c>
      <c r="AC73" s="264" t="str">
        <f t="shared" si="773"/>
        <v/>
      </c>
      <c r="AD73" s="264" t="str">
        <f t="shared" si="687"/>
        <v/>
      </c>
      <c r="AE73" s="264" t="str">
        <f t="shared" si="774"/>
        <v/>
      </c>
      <c r="AF73" s="264" t="str">
        <f t="shared" si="775"/>
        <v/>
      </c>
      <c r="AG73" s="273" t="str">
        <f t="shared" si="776"/>
        <v/>
      </c>
      <c r="AH73" s="273" t="str">
        <f t="shared" si="688"/>
        <v/>
      </c>
      <c r="AI73" s="273" t="str">
        <f t="shared" si="777"/>
        <v/>
      </c>
      <c r="AJ73" s="271" t="str">
        <f t="shared" si="689"/>
        <v/>
      </c>
      <c r="AK73" s="271" t="str">
        <f>IFERROR(AG73*(AE73-AE78)^2,"")</f>
        <v/>
      </c>
      <c r="AL73" s="271" t="str">
        <f t="shared" si="690"/>
        <v/>
      </c>
      <c r="AM73" s="271" t="str">
        <f t="shared" si="778"/>
        <v/>
      </c>
      <c r="AN73" s="289" t="str">
        <f t="shared" si="779"/>
        <v/>
      </c>
      <c r="AO73" s="271" t="str">
        <f t="shared" si="780"/>
        <v/>
      </c>
      <c r="AP73" s="44"/>
      <c r="AQ73" s="271"/>
      <c r="AR73" s="263" t="str">
        <f t="shared" si="781"/>
        <v/>
      </c>
      <c r="AS73" s="273" t="str">
        <f>IFERROR(AA81+Z81*AR73,"")</f>
        <v/>
      </c>
      <c r="AT73" s="264" t="str">
        <f t="shared" si="782"/>
        <v/>
      </c>
      <c r="AU73" s="264" t="str">
        <f t="shared" si="691"/>
        <v/>
      </c>
      <c r="AV73" s="264" t="str">
        <f t="shared" si="783"/>
        <v/>
      </c>
      <c r="AW73" s="264" t="str">
        <f t="shared" si="784"/>
        <v/>
      </c>
      <c r="AX73" s="273" t="str">
        <f t="shared" si="785"/>
        <v/>
      </c>
      <c r="AY73" s="273" t="str">
        <f t="shared" si="692"/>
        <v/>
      </c>
      <c r="AZ73" s="273" t="str">
        <f t="shared" si="786"/>
        <v/>
      </c>
      <c r="BA73" s="271" t="str">
        <f t="shared" si="693"/>
        <v/>
      </c>
      <c r="BB73" s="271" t="str">
        <f>IFERROR(AX73*(AV73-AV78)^2,"")</f>
        <v/>
      </c>
      <c r="BC73" s="271" t="str">
        <f t="shared" si="694"/>
        <v/>
      </c>
      <c r="BD73" s="271" t="str">
        <f t="shared" si="787"/>
        <v/>
      </c>
      <c r="BE73" s="289" t="str">
        <f t="shared" si="788"/>
        <v/>
      </c>
      <c r="BF73" s="271" t="str">
        <f t="shared" si="789"/>
        <v/>
      </c>
      <c r="BH73" s="271"/>
      <c r="BI73" s="263" t="str">
        <f t="shared" si="790"/>
        <v/>
      </c>
      <c r="BJ73" s="273" t="str">
        <f>IFERROR(AR81+AQ81*BI73,"")</f>
        <v/>
      </c>
      <c r="BK73" s="264" t="str">
        <f t="shared" si="791"/>
        <v/>
      </c>
      <c r="BL73" s="264" t="str">
        <f t="shared" si="695"/>
        <v/>
      </c>
      <c r="BM73" s="264" t="str">
        <f t="shared" si="792"/>
        <v/>
      </c>
      <c r="BN73" s="264" t="str">
        <f t="shared" si="793"/>
        <v/>
      </c>
      <c r="BO73" s="273" t="str">
        <f t="shared" si="794"/>
        <v/>
      </c>
      <c r="BP73" s="273" t="str">
        <f t="shared" si="696"/>
        <v/>
      </c>
      <c r="BQ73" s="273" t="str">
        <f t="shared" si="795"/>
        <v/>
      </c>
      <c r="BR73" s="271" t="str">
        <f t="shared" si="697"/>
        <v/>
      </c>
      <c r="BS73" s="271" t="str">
        <f>IFERROR(BO73*(BM73-BM78)^2,"")</f>
        <v/>
      </c>
      <c r="BT73" s="271" t="str">
        <f t="shared" si="698"/>
        <v/>
      </c>
      <c r="BU73" s="271" t="str">
        <f t="shared" si="796"/>
        <v/>
      </c>
      <c r="BV73" s="289" t="str">
        <f t="shared" si="797"/>
        <v/>
      </c>
      <c r="BW73" s="271" t="str">
        <f t="shared" si="798"/>
        <v/>
      </c>
      <c r="BY73" s="271"/>
      <c r="BZ73" s="263" t="str">
        <f t="shared" si="799"/>
        <v/>
      </c>
      <c r="CA73" s="273" t="str">
        <f>IFERROR(BI81+BH81*BZ73,"")</f>
        <v/>
      </c>
      <c r="CB73" s="264" t="str">
        <f t="shared" si="800"/>
        <v/>
      </c>
      <c r="CC73" s="264" t="str">
        <f t="shared" si="699"/>
        <v/>
      </c>
      <c r="CD73" s="264" t="str">
        <f t="shared" si="801"/>
        <v/>
      </c>
      <c r="CE73" s="264" t="str">
        <f t="shared" si="802"/>
        <v/>
      </c>
      <c r="CF73" s="273" t="str">
        <f t="shared" si="803"/>
        <v/>
      </c>
      <c r="CG73" s="273" t="str">
        <f t="shared" si="700"/>
        <v/>
      </c>
      <c r="CH73" s="273" t="str">
        <f t="shared" si="804"/>
        <v/>
      </c>
      <c r="CI73" s="271" t="str">
        <f t="shared" si="701"/>
        <v/>
      </c>
      <c r="CJ73" s="271" t="str">
        <f>IFERROR(CF73*(CD73-CD78)^2,"")</f>
        <v/>
      </c>
      <c r="CK73" s="271" t="str">
        <f t="shared" si="702"/>
        <v/>
      </c>
      <c r="CL73" s="271" t="str">
        <f t="shared" si="805"/>
        <v/>
      </c>
      <c r="CM73" s="289" t="str">
        <f t="shared" si="806"/>
        <v/>
      </c>
      <c r="CN73" s="271" t="str">
        <f t="shared" si="807"/>
        <v/>
      </c>
      <c r="CP73" s="271"/>
      <c r="CQ73" s="263" t="str">
        <f t="shared" si="808"/>
        <v/>
      </c>
      <c r="CR73" s="273" t="str">
        <f>IFERROR(BZ81+BY81*CQ73,"")</f>
        <v/>
      </c>
      <c r="CS73" s="264" t="str">
        <f t="shared" si="809"/>
        <v/>
      </c>
      <c r="CT73" s="264" t="str">
        <f t="shared" si="703"/>
        <v/>
      </c>
      <c r="CU73" s="264" t="str">
        <f t="shared" si="810"/>
        <v/>
      </c>
      <c r="CV73" s="264" t="str">
        <f t="shared" si="811"/>
        <v/>
      </c>
      <c r="CW73" s="273" t="str">
        <f t="shared" si="812"/>
        <v/>
      </c>
      <c r="CX73" s="273" t="str">
        <f t="shared" si="704"/>
        <v/>
      </c>
      <c r="CY73" s="273" t="str">
        <f t="shared" si="813"/>
        <v/>
      </c>
      <c r="CZ73" s="271" t="str">
        <f t="shared" si="705"/>
        <v/>
      </c>
      <c r="DA73" s="271" t="str">
        <f>IFERROR(CW73*(CU73-CU78)^2,"")</f>
        <v/>
      </c>
      <c r="DB73" s="271" t="str">
        <f t="shared" si="706"/>
        <v/>
      </c>
      <c r="DC73" s="271" t="str">
        <f t="shared" si="814"/>
        <v/>
      </c>
      <c r="DD73" s="289" t="str">
        <f t="shared" si="815"/>
        <v/>
      </c>
      <c r="DE73" s="271" t="str">
        <f t="shared" si="816"/>
        <v/>
      </c>
      <c r="DG73" s="271"/>
      <c r="DH73" s="263" t="str">
        <f t="shared" si="817"/>
        <v/>
      </c>
      <c r="DI73" s="273" t="str">
        <f>IFERROR(CQ81+CP81*DH73,"")</f>
        <v/>
      </c>
      <c r="DJ73" s="264" t="str">
        <f t="shared" si="818"/>
        <v/>
      </c>
      <c r="DK73" s="264" t="str">
        <f t="shared" si="707"/>
        <v/>
      </c>
      <c r="DL73" s="264" t="str">
        <f t="shared" si="819"/>
        <v/>
      </c>
      <c r="DM73" s="264" t="str">
        <f t="shared" si="820"/>
        <v/>
      </c>
      <c r="DN73" s="273" t="str">
        <f t="shared" si="821"/>
        <v/>
      </c>
      <c r="DO73" s="273" t="str">
        <f t="shared" si="708"/>
        <v/>
      </c>
      <c r="DP73" s="273" t="str">
        <f t="shared" si="822"/>
        <v/>
      </c>
      <c r="DQ73" s="271" t="str">
        <f t="shared" si="709"/>
        <v/>
      </c>
      <c r="DR73" s="271" t="str">
        <f>IFERROR(DN73*(DL73-DL78)^2,"")</f>
        <v/>
      </c>
      <c r="DS73" s="271" t="str">
        <f t="shared" si="710"/>
        <v/>
      </c>
      <c r="DT73" s="271" t="str">
        <f t="shared" si="823"/>
        <v/>
      </c>
      <c r="DU73" s="289" t="str">
        <f t="shared" si="824"/>
        <v/>
      </c>
      <c r="DV73" s="271" t="str">
        <f t="shared" si="825"/>
        <v/>
      </c>
      <c r="DX73" s="271"/>
      <c r="DY73" s="263" t="str">
        <f t="shared" si="826"/>
        <v/>
      </c>
      <c r="DZ73" s="273" t="str">
        <f>IFERROR(DH81+DG81*DY73,"")</f>
        <v/>
      </c>
      <c r="EA73" s="264" t="str">
        <f t="shared" si="827"/>
        <v/>
      </c>
      <c r="EB73" s="264" t="str">
        <f t="shared" si="711"/>
        <v/>
      </c>
      <c r="EC73" s="264" t="str">
        <f t="shared" si="828"/>
        <v/>
      </c>
      <c r="ED73" s="264" t="str">
        <f t="shared" si="829"/>
        <v/>
      </c>
      <c r="EE73" s="273" t="str">
        <f t="shared" si="830"/>
        <v/>
      </c>
      <c r="EF73" s="273" t="str">
        <f t="shared" si="712"/>
        <v/>
      </c>
      <c r="EG73" s="273" t="str">
        <f t="shared" si="831"/>
        <v/>
      </c>
      <c r="EH73" s="271" t="str">
        <f t="shared" si="713"/>
        <v/>
      </c>
      <c r="EI73" s="271" t="str">
        <f>IFERROR(EE73*(EC73-EC78)^2,"")</f>
        <v/>
      </c>
      <c r="EJ73" s="271" t="str">
        <f t="shared" si="714"/>
        <v/>
      </c>
      <c r="EK73" s="271" t="str">
        <f t="shared" si="832"/>
        <v/>
      </c>
      <c r="EL73" s="289" t="str">
        <f t="shared" si="833"/>
        <v/>
      </c>
      <c r="EM73" s="271" t="str">
        <f t="shared" si="834"/>
        <v/>
      </c>
      <c r="EO73" s="271"/>
      <c r="EP73" s="263" t="str">
        <f t="shared" si="835"/>
        <v/>
      </c>
      <c r="EQ73" s="273" t="str">
        <f>IFERROR(DY81+DX81*EP73,"")</f>
        <v/>
      </c>
      <c r="ER73" s="264" t="str">
        <f t="shared" si="836"/>
        <v/>
      </c>
      <c r="ES73" s="264" t="str">
        <f t="shared" si="715"/>
        <v/>
      </c>
      <c r="ET73" s="264" t="str">
        <f t="shared" si="837"/>
        <v/>
      </c>
      <c r="EU73" s="264" t="str">
        <f t="shared" si="838"/>
        <v/>
      </c>
      <c r="EV73" s="273" t="str">
        <f t="shared" si="839"/>
        <v/>
      </c>
      <c r="EW73" s="273" t="str">
        <f t="shared" si="716"/>
        <v/>
      </c>
      <c r="EX73" s="273" t="str">
        <f t="shared" si="840"/>
        <v/>
      </c>
      <c r="EY73" s="271" t="str">
        <f t="shared" si="717"/>
        <v/>
      </c>
      <c r="EZ73" s="271" t="str">
        <f>IFERROR(EV73*(ET73-ET78)^2,"")</f>
        <v/>
      </c>
      <c r="FA73" s="271" t="str">
        <f t="shared" si="718"/>
        <v/>
      </c>
      <c r="FB73" s="271" t="str">
        <f t="shared" si="841"/>
        <v/>
      </c>
      <c r="FC73" s="289" t="str">
        <f t="shared" si="842"/>
        <v/>
      </c>
      <c r="FD73" s="271" t="str">
        <f t="shared" si="843"/>
        <v/>
      </c>
      <c r="FF73" s="271"/>
      <c r="FG73" s="263" t="str">
        <f t="shared" si="844"/>
        <v/>
      </c>
      <c r="FH73" s="273" t="str">
        <f>IFERROR(EP81+EO81*FG73,"")</f>
        <v/>
      </c>
      <c r="FI73" s="264" t="str">
        <f t="shared" si="845"/>
        <v/>
      </c>
      <c r="FJ73" s="264" t="str">
        <f t="shared" si="719"/>
        <v/>
      </c>
      <c r="FK73" s="264" t="str">
        <f t="shared" si="846"/>
        <v/>
      </c>
      <c r="FL73" s="264" t="str">
        <f t="shared" si="847"/>
        <v/>
      </c>
      <c r="FM73" s="273" t="str">
        <f t="shared" si="848"/>
        <v/>
      </c>
      <c r="FN73" s="273" t="str">
        <f t="shared" si="720"/>
        <v/>
      </c>
      <c r="FO73" s="273" t="str">
        <f t="shared" si="849"/>
        <v/>
      </c>
      <c r="FP73" s="271" t="str">
        <f t="shared" si="721"/>
        <v/>
      </c>
      <c r="FQ73" s="271" t="str">
        <f>IFERROR(FM73*(FK73-FK78)^2,"")</f>
        <v/>
      </c>
      <c r="FR73" s="271" t="str">
        <f t="shared" si="722"/>
        <v/>
      </c>
      <c r="FS73" s="271" t="str">
        <f t="shared" si="850"/>
        <v/>
      </c>
      <c r="FT73" s="289" t="str">
        <f t="shared" si="851"/>
        <v/>
      </c>
      <c r="FU73" s="271" t="str">
        <f t="shared" si="852"/>
        <v/>
      </c>
      <c r="FW73" s="271"/>
      <c r="FX73" s="263" t="str">
        <f t="shared" si="853"/>
        <v/>
      </c>
      <c r="FY73" s="273" t="str">
        <f>IFERROR(FG81+FF81*FX73,"")</f>
        <v/>
      </c>
      <c r="FZ73" s="264" t="str">
        <f t="shared" si="854"/>
        <v/>
      </c>
      <c r="GA73" s="264" t="str">
        <f t="shared" si="723"/>
        <v/>
      </c>
      <c r="GB73" s="264" t="str">
        <f t="shared" si="855"/>
        <v/>
      </c>
      <c r="GC73" s="264" t="str">
        <f t="shared" si="856"/>
        <v/>
      </c>
      <c r="GD73" s="273" t="str">
        <f t="shared" si="857"/>
        <v/>
      </c>
      <c r="GE73" s="273" t="str">
        <f t="shared" si="724"/>
        <v/>
      </c>
      <c r="GF73" s="273" t="str">
        <f t="shared" si="858"/>
        <v/>
      </c>
      <c r="GG73" s="271" t="str">
        <f t="shared" si="725"/>
        <v/>
      </c>
      <c r="GH73" s="271" t="str">
        <f>IFERROR(GD73*(GB73-GB78)^2,"")</f>
        <v/>
      </c>
      <c r="GI73" s="271" t="str">
        <f t="shared" si="726"/>
        <v/>
      </c>
      <c r="GJ73" s="271" t="str">
        <f t="shared" si="859"/>
        <v/>
      </c>
      <c r="GK73" s="289" t="str">
        <f t="shared" si="860"/>
        <v/>
      </c>
      <c r="GL73" s="271" t="str">
        <f t="shared" si="861"/>
        <v/>
      </c>
      <c r="GN73" s="271"/>
      <c r="GO73" s="263" t="str">
        <f t="shared" si="862"/>
        <v/>
      </c>
      <c r="GP73" s="273" t="str">
        <f>IFERROR(FX81+FW81*GO73,"")</f>
        <v/>
      </c>
      <c r="GQ73" s="264" t="str">
        <f t="shared" si="863"/>
        <v/>
      </c>
      <c r="GR73" s="264" t="str">
        <f t="shared" si="727"/>
        <v/>
      </c>
      <c r="GS73" s="264" t="str">
        <f t="shared" si="864"/>
        <v/>
      </c>
      <c r="GT73" s="264" t="str">
        <f t="shared" si="865"/>
        <v/>
      </c>
      <c r="GU73" s="273" t="str">
        <f t="shared" si="866"/>
        <v/>
      </c>
      <c r="GV73" s="273" t="str">
        <f t="shared" si="728"/>
        <v/>
      </c>
      <c r="GW73" s="273" t="str">
        <f t="shared" si="867"/>
        <v/>
      </c>
      <c r="GX73" s="271" t="str">
        <f t="shared" si="729"/>
        <v/>
      </c>
      <c r="GY73" s="271" t="str">
        <f>IFERROR(GU73*(GS73-GS78)^2,"")</f>
        <v/>
      </c>
      <c r="GZ73" s="271" t="str">
        <f t="shared" si="730"/>
        <v/>
      </c>
      <c r="HA73" s="271" t="str">
        <f t="shared" si="868"/>
        <v/>
      </c>
      <c r="HB73" s="289" t="str">
        <f t="shared" si="869"/>
        <v/>
      </c>
      <c r="HC73" s="271" t="str">
        <f t="shared" si="870"/>
        <v/>
      </c>
      <c r="HE73" s="271"/>
      <c r="HF73" s="263" t="str">
        <f t="shared" si="871"/>
        <v/>
      </c>
      <c r="HG73" s="273" t="str">
        <f>IFERROR(GO81+GN81*HF73,"")</f>
        <v/>
      </c>
      <c r="HH73" s="264" t="str">
        <f t="shared" si="872"/>
        <v/>
      </c>
      <c r="HI73" s="264" t="str">
        <f t="shared" si="731"/>
        <v/>
      </c>
      <c r="HJ73" s="264" t="str">
        <f t="shared" si="873"/>
        <v/>
      </c>
      <c r="HK73" s="264" t="str">
        <f t="shared" si="874"/>
        <v/>
      </c>
      <c r="HL73" s="273" t="str">
        <f t="shared" si="875"/>
        <v/>
      </c>
      <c r="HM73" s="273" t="str">
        <f t="shared" si="732"/>
        <v/>
      </c>
      <c r="HN73" s="273" t="str">
        <f t="shared" si="876"/>
        <v/>
      </c>
      <c r="HO73" s="271" t="str">
        <f t="shared" si="733"/>
        <v/>
      </c>
      <c r="HP73" s="271" t="str">
        <f>IFERROR(HL73*(HJ73-HJ78)^2,"")</f>
        <v/>
      </c>
      <c r="HQ73" s="271" t="str">
        <f t="shared" si="734"/>
        <v/>
      </c>
      <c r="HR73" s="271" t="str">
        <f t="shared" si="877"/>
        <v/>
      </c>
      <c r="HS73" s="289" t="str">
        <f t="shared" si="878"/>
        <v/>
      </c>
      <c r="HT73" s="271" t="str">
        <f t="shared" si="879"/>
        <v/>
      </c>
      <c r="HV73" s="271"/>
      <c r="HW73" s="263" t="str">
        <f t="shared" si="880"/>
        <v/>
      </c>
      <c r="HX73" s="273" t="str">
        <f>IFERROR(HF81+HE81*HW73,"")</f>
        <v/>
      </c>
      <c r="HY73" s="264" t="str">
        <f t="shared" si="881"/>
        <v/>
      </c>
      <c r="HZ73" s="264" t="str">
        <f t="shared" si="735"/>
        <v/>
      </c>
      <c r="IA73" s="264" t="str">
        <f t="shared" si="882"/>
        <v/>
      </c>
      <c r="IB73" s="264" t="str">
        <f t="shared" si="883"/>
        <v/>
      </c>
      <c r="IC73" s="273" t="str">
        <f t="shared" si="884"/>
        <v/>
      </c>
      <c r="ID73" s="273" t="str">
        <f t="shared" si="736"/>
        <v/>
      </c>
      <c r="IE73" s="273" t="str">
        <f t="shared" si="885"/>
        <v/>
      </c>
      <c r="IF73" s="271" t="str">
        <f t="shared" si="737"/>
        <v/>
      </c>
      <c r="IG73" s="271" t="str">
        <f>IFERROR(IC73*(IA73-IA78)^2,"")</f>
        <v/>
      </c>
      <c r="IH73" s="271" t="str">
        <f t="shared" si="738"/>
        <v/>
      </c>
      <c r="II73" s="271" t="str">
        <f t="shared" si="886"/>
        <v/>
      </c>
      <c r="IJ73" s="289" t="str">
        <f t="shared" si="887"/>
        <v/>
      </c>
      <c r="IK73" s="271" t="str">
        <f t="shared" si="888"/>
        <v/>
      </c>
      <c r="IM73" s="271"/>
      <c r="IN73" s="263" t="str">
        <f t="shared" si="889"/>
        <v/>
      </c>
      <c r="IO73" s="273" t="str">
        <f>IFERROR(HW81+HV81*IN73,"")</f>
        <v/>
      </c>
      <c r="IP73" s="264" t="str">
        <f t="shared" si="890"/>
        <v/>
      </c>
      <c r="IQ73" s="264" t="str">
        <f t="shared" si="739"/>
        <v/>
      </c>
      <c r="IR73" s="264" t="str">
        <f t="shared" si="891"/>
        <v/>
      </c>
      <c r="IS73" s="264" t="str">
        <f t="shared" si="892"/>
        <v/>
      </c>
      <c r="IT73" s="273" t="str">
        <f t="shared" si="893"/>
        <v/>
      </c>
      <c r="IU73" s="273" t="str">
        <f t="shared" si="740"/>
        <v/>
      </c>
      <c r="IV73" s="273" t="str">
        <f t="shared" si="894"/>
        <v/>
      </c>
      <c r="IW73" s="271" t="str">
        <f t="shared" si="741"/>
        <v/>
      </c>
      <c r="IX73" s="271" t="str">
        <f>IFERROR(IT73*(IR73-IR78)^2,"")</f>
        <v/>
      </c>
      <c r="IY73" s="271" t="str">
        <f t="shared" si="742"/>
        <v/>
      </c>
      <c r="IZ73" s="271" t="str">
        <f t="shared" si="895"/>
        <v/>
      </c>
      <c r="JA73" s="289" t="str">
        <f t="shared" si="896"/>
        <v/>
      </c>
      <c r="JB73" s="271" t="str">
        <f t="shared" si="897"/>
        <v/>
      </c>
      <c r="JD73" s="271"/>
      <c r="JE73" s="263" t="str">
        <f t="shared" si="898"/>
        <v/>
      </c>
      <c r="JF73" s="273" t="str">
        <f>IFERROR(IN81+IM81*JE73,"")</f>
        <v/>
      </c>
      <c r="JG73" s="264" t="str">
        <f t="shared" si="899"/>
        <v/>
      </c>
      <c r="JH73" s="264" t="str">
        <f t="shared" si="743"/>
        <v/>
      </c>
      <c r="JI73" s="264" t="str">
        <f t="shared" si="900"/>
        <v/>
      </c>
      <c r="JJ73" s="264" t="str">
        <f t="shared" si="901"/>
        <v/>
      </c>
      <c r="JK73" s="273" t="str">
        <f t="shared" si="902"/>
        <v/>
      </c>
      <c r="JL73" s="273" t="str">
        <f t="shared" si="744"/>
        <v/>
      </c>
      <c r="JM73" s="273" t="str">
        <f t="shared" si="903"/>
        <v/>
      </c>
      <c r="JN73" s="271" t="str">
        <f t="shared" si="745"/>
        <v/>
      </c>
      <c r="JO73" s="271" t="str">
        <f>IFERROR(JK73*(JI73-JI78)^2,"")</f>
        <v/>
      </c>
      <c r="JP73" s="271" t="str">
        <f t="shared" si="746"/>
        <v/>
      </c>
      <c r="JQ73" s="271" t="str">
        <f t="shared" si="904"/>
        <v/>
      </c>
      <c r="JR73" s="289" t="str">
        <f t="shared" si="905"/>
        <v/>
      </c>
      <c r="JS73" s="271" t="str">
        <f t="shared" si="906"/>
        <v/>
      </c>
      <c r="JU73" s="271"/>
      <c r="JV73" s="263" t="str">
        <f t="shared" si="907"/>
        <v/>
      </c>
      <c r="JW73" s="273" t="str">
        <f>IFERROR(JE81+JD81*JV73,"")</f>
        <v/>
      </c>
      <c r="JX73" s="264" t="str">
        <f t="shared" si="908"/>
        <v/>
      </c>
      <c r="JY73" s="264" t="str">
        <f t="shared" si="747"/>
        <v/>
      </c>
      <c r="JZ73" s="264" t="str">
        <f t="shared" si="909"/>
        <v/>
      </c>
      <c r="KA73" s="264" t="str">
        <f t="shared" si="910"/>
        <v/>
      </c>
      <c r="KB73" s="273" t="str">
        <f t="shared" si="911"/>
        <v/>
      </c>
      <c r="KC73" s="273" t="str">
        <f t="shared" si="748"/>
        <v/>
      </c>
      <c r="KD73" s="273" t="str">
        <f t="shared" si="912"/>
        <v/>
      </c>
      <c r="KE73" s="271" t="str">
        <f t="shared" si="749"/>
        <v/>
      </c>
      <c r="KF73" s="271" t="str">
        <f>IFERROR(KB73*(JZ73-JZ78)^2,"")</f>
        <v/>
      </c>
      <c r="KG73" s="271" t="str">
        <f t="shared" si="750"/>
        <v/>
      </c>
      <c r="KH73" s="271" t="str">
        <f t="shared" si="913"/>
        <v/>
      </c>
      <c r="KI73" s="289" t="str">
        <f t="shared" si="914"/>
        <v/>
      </c>
      <c r="KJ73" s="271" t="str">
        <f t="shared" si="915"/>
        <v/>
      </c>
      <c r="KL73" s="271"/>
      <c r="KM73" s="263" t="str">
        <f t="shared" si="916"/>
        <v/>
      </c>
      <c r="KN73" s="273" t="str">
        <f>IFERROR(JV81+JU81*KM73,"")</f>
        <v/>
      </c>
      <c r="KO73" s="264" t="str">
        <f t="shared" si="917"/>
        <v/>
      </c>
      <c r="KP73" s="264" t="str">
        <f t="shared" si="751"/>
        <v/>
      </c>
      <c r="KQ73" s="264" t="str">
        <f t="shared" si="918"/>
        <v/>
      </c>
      <c r="KR73" s="264" t="str">
        <f t="shared" si="919"/>
        <v/>
      </c>
      <c r="KS73" s="273" t="str">
        <f t="shared" si="920"/>
        <v/>
      </c>
      <c r="KT73" s="273" t="str">
        <f t="shared" si="752"/>
        <v/>
      </c>
      <c r="KU73" s="273" t="str">
        <f t="shared" si="921"/>
        <v/>
      </c>
      <c r="KV73" s="271" t="str">
        <f t="shared" si="753"/>
        <v/>
      </c>
      <c r="KW73" s="271" t="str">
        <f>IFERROR(KS73*(KQ73-KQ78)^2,"")</f>
        <v/>
      </c>
      <c r="KX73" s="271" t="str">
        <f t="shared" si="754"/>
        <v/>
      </c>
      <c r="KY73" s="271" t="str">
        <f t="shared" si="922"/>
        <v/>
      </c>
      <c r="KZ73" s="289" t="str">
        <f t="shared" si="923"/>
        <v/>
      </c>
      <c r="LA73" s="271" t="str">
        <f t="shared" si="924"/>
        <v/>
      </c>
      <c r="LC73" s="271"/>
      <c r="LD73" s="263" t="str">
        <f t="shared" si="925"/>
        <v/>
      </c>
      <c r="LE73" s="273" t="str">
        <f>IFERROR(KM81+KL81*LD73,"")</f>
        <v/>
      </c>
      <c r="LF73" s="264" t="str">
        <f t="shared" si="926"/>
        <v/>
      </c>
      <c r="LG73" s="264" t="str">
        <f t="shared" si="755"/>
        <v/>
      </c>
      <c r="LH73" s="264" t="str">
        <f t="shared" si="927"/>
        <v/>
      </c>
      <c r="LI73" s="264" t="str">
        <f t="shared" si="928"/>
        <v/>
      </c>
      <c r="LJ73" s="273" t="str">
        <f t="shared" si="929"/>
        <v/>
      </c>
      <c r="LK73" s="273" t="str">
        <f t="shared" si="756"/>
        <v/>
      </c>
      <c r="LL73" s="273" t="str">
        <f t="shared" si="930"/>
        <v/>
      </c>
      <c r="LM73" s="271" t="str">
        <f t="shared" si="757"/>
        <v/>
      </c>
      <c r="LN73" s="271" t="str">
        <f>IFERROR(LJ73*(LH73-LH78)^2,"")</f>
        <v/>
      </c>
      <c r="LO73" s="271" t="str">
        <f t="shared" si="758"/>
        <v/>
      </c>
      <c r="LP73" s="271" t="str">
        <f t="shared" si="931"/>
        <v/>
      </c>
      <c r="LQ73" s="289" t="str">
        <f t="shared" si="932"/>
        <v/>
      </c>
      <c r="LR73" s="271" t="str">
        <f t="shared" si="933"/>
        <v/>
      </c>
      <c r="LT73" s="271"/>
      <c r="LU73" s="475" t="str">
        <f t="shared" si="934"/>
        <v/>
      </c>
      <c r="LV73" s="474" t="str">
        <f>IFERROR(LD81+LC81*LU73,"")</f>
        <v/>
      </c>
      <c r="LW73" s="477" t="str">
        <f t="shared" si="935"/>
        <v/>
      </c>
      <c r="LX73" s="264" t="str">
        <f t="shared" si="759"/>
        <v/>
      </c>
      <c r="LY73" s="264" t="str">
        <f t="shared" si="936"/>
        <v/>
      </c>
      <c r="LZ73" s="264" t="str">
        <f t="shared" si="937"/>
        <v/>
      </c>
      <c r="MA73" s="273" t="str">
        <f t="shared" si="938"/>
        <v/>
      </c>
      <c r="MB73" s="273" t="str">
        <f t="shared" si="760"/>
        <v/>
      </c>
      <c r="MC73" s="273" t="str">
        <f t="shared" si="939"/>
        <v/>
      </c>
      <c r="MD73" s="271" t="str">
        <f t="shared" si="761"/>
        <v/>
      </c>
      <c r="ME73" s="271" t="str">
        <f>IFERROR(MA73*(LY73-LY78)^2,"")</f>
        <v/>
      </c>
      <c r="MF73" s="271" t="str">
        <f t="shared" si="762"/>
        <v/>
      </c>
      <c r="MG73" s="271" t="str">
        <f t="shared" si="940"/>
        <v/>
      </c>
      <c r="MH73" s="289" t="str">
        <f t="shared" si="941"/>
        <v/>
      </c>
      <c r="MI73" s="476" t="str">
        <f t="shared" si="942"/>
        <v/>
      </c>
    </row>
    <row r="74" spans="1:347" ht="14.1" customHeight="1" outlineLevel="1" x14ac:dyDescent="0.2">
      <c r="A74" s="14">
        <v>8</v>
      </c>
      <c r="B74" s="248"/>
      <c r="C74" s="97"/>
      <c r="D74" s="249"/>
      <c r="E74" s="17" t="str">
        <f t="shared" si="681"/>
        <v/>
      </c>
      <c r="F74" s="34" t="str">
        <f>IFERROR((E74-E66)/(1-E66),"")</f>
        <v/>
      </c>
      <c r="G74" s="17" t="str">
        <f t="shared" si="682"/>
        <v/>
      </c>
      <c r="H74" s="17"/>
      <c r="I74" s="34"/>
      <c r="J74" s="18" t="str">
        <f t="shared" si="763"/>
        <v/>
      </c>
      <c r="K74" s="17" t="str">
        <f>IFERROR(C81+B81*J74,"")</f>
        <v/>
      </c>
      <c r="L74" s="37" t="str">
        <f t="shared" si="764"/>
        <v/>
      </c>
      <c r="M74" s="37" t="str">
        <f t="shared" si="683"/>
        <v/>
      </c>
      <c r="N74" s="37" t="str">
        <f t="shared" si="765"/>
        <v/>
      </c>
      <c r="O74" s="37" t="str">
        <f t="shared" si="766"/>
        <v/>
      </c>
      <c r="P74" s="17" t="str">
        <f t="shared" si="767"/>
        <v/>
      </c>
      <c r="Q74" s="17" t="str">
        <f t="shared" si="684"/>
        <v/>
      </c>
      <c r="R74" s="17" t="str">
        <f t="shared" si="768"/>
        <v/>
      </c>
      <c r="S74" s="34" t="str">
        <f t="shared" si="685"/>
        <v/>
      </c>
      <c r="T74" s="34" t="str">
        <f>IFERROR(P74*(N74-N78)^2,"")</f>
        <v/>
      </c>
      <c r="U74" s="34" t="str">
        <f t="shared" si="686"/>
        <v/>
      </c>
      <c r="V74" s="34" t="str">
        <f t="shared" si="769"/>
        <v/>
      </c>
      <c r="W74" s="39" t="str">
        <f t="shared" si="770"/>
        <v/>
      </c>
      <c r="X74" s="34" t="str">
        <f t="shared" si="771"/>
        <v/>
      </c>
      <c r="Y74" s="34"/>
      <c r="Z74" s="271"/>
      <c r="AA74" s="263" t="str">
        <f t="shared" si="772"/>
        <v/>
      </c>
      <c r="AB74" s="273" t="str">
        <f>IFERROR(J81+I81*AA74,"")</f>
        <v/>
      </c>
      <c r="AC74" s="264" t="str">
        <f t="shared" si="773"/>
        <v/>
      </c>
      <c r="AD74" s="264" t="str">
        <f t="shared" si="687"/>
        <v/>
      </c>
      <c r="AE74" s="264" t="str">
        <f t="shared" si="774"/>
        <v/>
      </c>
      <c r="AF74" s="264" t="str">
        <f t="shared" si="775"/>
        <v/>
      </c>
      <c r="AG74" s="273" t="str">
        <f t="shared" si="776"/>
        <v/>
      </c>
      <c r="AH74" s="273" t="str">
        <f t="shared" si="688"/>
        <v/>
      </c>
      <c r="AI74" s="273" t="str">
        <f t="shared" si="777"/>
        <v/>
      </c>
      <c r="AJ74" s="271" t="str">
        <f t="shared" si="689"/>
        <v/>
      </c>
      <c r="AK74" s="271" t="str">
        <f>IFERROR(AG74*(AE74-AE78)^2,"")</f>
        <v/>
      </c>
      <c r="AL74" s="271" t="str">
        <f t="shared" si="690"/>
        <v/>
      </c>
      <c r="AM74" s="271" t="str">
        <f t="shared" si="778"/>
        <v/>
      </c>
      <c r="AN74" s="289" t="str">
        <f t="shared" si="779"/>
        <v/>
      </c>
      <c r="AO74" s="271" t="str">
        <f t="shared" si="780"/>
        <v/>
      </c>
      <c r="AP74" s="34"/>
      <c r="AQ74" s="271"/>
      <c r="AR74" s="263" t="str">
        <f t="shared" si="781"/>
        <v/>
      </c>
      <c r="AS74" s="273" t="str">
        <f>IFERROR(AA81+Z81*AR74,"")</f>
        <v/>
      </c>
      <c r="AT74" s="264" t="str">
        <f t="shared" si="782"/>
        <v/>
      </c>
      <c r="AU74" s="264" t="str">
        <f t="shared" si="691"/>
        <v/>
      </c>
      <c r="AV74" s="264" t="str">
        <f t="shared" si="783"/>
        <v/>
      </c>
      <c r="AW74" s="264" t="str">
        <f t="shared" si="784"/>
        <v/>
      </c>
      <c r="AX74" s="273" t="str">
        <f t="shared" si="785"/>
        <v/>
      </c>
      <c r="AY74" s="273" t="str">
        <f t="shared" si="692"/>
        <v/>
      </c>
      <c r="AZ74" s="273" t="str">
        <f t="shared" si="786"/>
        <v/>
      </c>
      <c r="BA74" s="271" t="str">
        <f t="shared" si="693"/>
        <v/>
      </c>
      <c r="BB74" s="271" t="str">
        <f>IFERROR(AX74*(AV74-AV78)^2,"")</f>
        <v/>
      </c>
      <c r="BC74" s="271" t="str">
        <f t="shared" si="694"/>
        <v/>
      </c>
      <c r="BD74" s="271" t="str">
        <f t="shared" si="787"/>
        <v/>
      </c>
      <c r="BE74" s="289" t="str">
        <f t="shared" si="788"/>
        <v/>
      </c>
      <c r="BF74" s="271" t="str">
        <f t="shared" si="789"/>
        <v/>
      </c>
      <c r="BH74" s="271"/>
      <c r="BI74" s="263" t="str">
        <f t="shared" si="790"/>
        <v/>
      </c>
      <c r="BJ74" s="273" t="str">
        <f>IFERROR(AR81+AQ81*BI74,"")</f>
        <v/>
      </c>
      <c r="BK74" s="264" t="str">
        <f t="shared" si="791"/>
        <v/>
      </c>
      <c r="BL74" s="264" t="str">
        <f t="shared" si="695"/>
        <v/>
      </c>
      <c r="BM74" s="264" t="str">
        <f t="shared" si="792"/>
        <v/>
      </c>
      <c r="BN74" s="264" t="str">
        <f t="shared" si="793"/>
        <v/>
      </c>
      <c r="BO74" s="273" t="str">
        <f t="shared" si="794"/>
        <v/>
      </c>
      <c r="BP74" s="273" t="str">
        <f t="shared" si="696"/>
        <v/>
      </c>
      <c r="BQ74" s="273" t="str">
        <f t="shared" si="795"/>
        <v/>
      </c>
      <c r="BR74" s="271" t="str">
        <f t="shared" si="697"/>
        <v/>
      </c>
      <c r="BS74" s="271" t="str">
        <f>IFERROR(BO74*(BM74-BM78)^2,"")</f>
        <v/>
      </c>
      <c r="BT74" s="271" t="str">
        <f t="shared" si="698"/>
        <v/>
      </c>
      <c r="BU74" s="271" t="str">
        <f t="shared" si="796"/>
        <v/>
      </c>
      <c r="BV74" s="289" t="str">
        <f t="shared" si="797"/>
        <v/>
      </c>
      <c r="BW74" s="271" t="str">
        <f t="shared" si="798"/>
        <v/>
      </c>
      <c r="BY74" s="271"/>
      <c r="BZ74" s="263" t="str">
        <f t="shared" si="799"/>
        <v/>
      </c>
      <c r="CA74" s="273" t="str">
        <f>IFERROR(BI81+BH81*BZ74,"")</f>
        <v/>
      </c>
      <c r="CB74" s="264" t="str">
        <f t="shared" si="800"/>
        <v/>
      </c>
      <c r="CC74" s="264" t="str">
        <f t="shared" si="699"/>
        <v/>
      </c>
      <c r="CD74" s="264" t="str">
        <f t="shared" si="801"/>
        <v/>
      </c>
      <c r="CE74" s="264" t="str">
        <f t="shared" si="802"/>
        <v/>
      </c>
      <c r="CF74" s="273" t="str">
        <f t="shared" si="803"/>
        <v/>
      </c>
      <c r="CG74" s="273" t="str">
        <f t="shared" si="700"/>
        <v/>
      </c>
      <c r="CH74" s="273" t="str">
        <f t="shared" si="804"/>
        <v/>
      </c>
      <c r="CI74" s="271" t="str">
        <f t="shared" si="701"/>
        <v/>
      </c>
      <c r="CJ74" s="271" t="str">
        <f>IFERROR(CF74*(CD74-CD78)^2,"")</f>
        <v/>
      </c>
      <c r="CK74" s="271" t="str">
        <f t="shared" si="702"/>
        <v/>
      </c>
      <c r="CL74" s="271" t="str">
        <f t="shared" si="805"/>
        <v/>
      </c>
      <c r="CM74" s="289" t="str">
        <f t="shared" si="806"/>
        <v/>
      </c>
      <c r="CN74" s="271" t="str">
        <f t="shared" si="807"/>
        <v/>
      </c>
      <c r="CP74" s="271"/>
      <c r="CQ74" s="263" t="str">
        <f t="shared" si="808"/>
        <v/>
      </c>
      <c r="CR74" s="273" t="str">
        <f>IFERROR(BZ81+BY81*CQ74,"")</f>
        <v/>
      </c>
      <c r="CS74" s="264" t="str">
        <f t="shared" si="809"/>
        <v/>
      </c>
      <c r="CT74" s="264" t="str">
        <f t="shared" si="703"/>
        <v/>
      </c>
      <c r="CU74" s="264" t="str">
        <f t="shared" si="810"/>
        <v/>
      </c>
      <c r="CV74" s="264" t="str">
        <f t="shared" si="811"/>
        <v/>
      </c>
      <c r="CW74" s="273" t="str">
        <f t="shared" si="812"/>
        <v/>
      </c>
      <c r="CX74" s="273" t="str">
        <f t="shared" si="704"/>
        <v/>
      </c>
      <c r="CY74" s="273" t="str">
        <f t="shared" si="813"/>
        <v/>
      </c>
      <c r="CZ74" s="271" t="str">
        <f t="shared" si="705"/>
        <v/>
      </c>
      <c r="DA74" s="271" t="str">
        <f>IFERROR(CW74*(CU74-CU78)^2,"")</f>
        <v/>
      </c>
      <c r="DB74" s="271" t="str">
        <f t="shared" si="706"/>
        <v/>
      </c>
      <c r="DC74" s="271" t="str">
        <f t="shared" si="814"/>
        <v/>
      </c>
      <c r="DD74" s="289" t="str">
        <f t="shared" si="815"/>
        <v/>
      </c>
      <c r="DE74" s="271" t="str">
        <f t="shared" si="816"/>
        <v/>
      </c>
      <c r="DG74" s="271"/>
      <c r="DH74" s="263" t="str">
        <f t="shared" si="817"/>
        <v/>
      </c>
      <c r="DI74" s="273" t="str">
        <f>IFERROR(CQ81+CP81*DH74,"")</f>
        <v/>
      </c>
      <c r="DJ74" s="264" t="str">
        <f t="shared" si="818"/>
        <v/>
      </c>
      <c r="DK74" s="264" t="str">
        <f t="shared" si="707"/>
        <v/>
      </c>
      <c r="DL74" s="264" t="str">
        <f t="shared" si="819"/>
        <v/>
      </c>
      <c r="DM74" s="264" t="str">
        <f t="shared" si="820"/>
        <v/>
      </c>
      <c r="DN74" s="273" t="str">
        <f t="shared" si="821"/>
        <v/>
      </c>
      <c r="DO74" s="273" t="str">
        <f t="shared" si="708"/>
        <v/>
      </c>
      <c r="DP74" s="273" t="str">
        <f t="shared" si="822"/>
        <v/>
      </c>
      <c r="DQ74" s="271" t="str">
        <f t="shared" si="709"/>
        <v/>
      </c>
      <c r="DR74" s="271" t="str">
        <f>IFERROR(DN74*(DL74-DL78)^2,"")</f>
        <v/>
      </c>
      <c r="DS74" s="271" t="str">
        <f t="shared" si="710"/>
        <v/>
      </c>
      <c r="DT74" s="271" t="str">
        <f t="shared" si="823"/>
        <v/>
      </c>
      <c r="DU74" s="289" t="str">
        <f t="shared" si="824"/>
        <v/>
      </c>
      <c r="DV74" s="271" t="str">
        <f t="shared" si="825"/>
        <v/>
      </c>
      <c r="DX74" s="271"/>
      <c r="DY74" s="263" t="str">
        <f t="shared" si="826"/>
        <v/>
      </c>
      <c r="DZ74" s="273" t="str">
        <f>IFERROR(DH81+DG81*DY74,"")</f>
        <v/>
      </c>
      <c r="EA74" s="264" t="str">
        <f t="shared" si="827"/>
        <v/>
      </c>
      <c r="EB74" s="264" t="str">
        <f t="shared" si="711"/>
        <v/>
      </c>
      <c r="EC74" s="264" t="str">
        <f t="shared" si="828"/>
        <v/>
      </c>
      <c r="ED74" s="264" t="str">
        <f t="shared" si="829"/>
        <v/>
      </c>
      <c r="EE74" s="273" t="str">
        <f t="shared" si="830"/>
        <v/>
      </c>
      <c r="EF74" s="273" t="str">
        <f t="shared" si="712"/>
        <v/>
      </c>
      <c r="EG74" s="273" t="str">
        <f t="shared" si="831"/>
        <v/>
      </c>
      <c r="EH74" s="271" t="str">
        <f t="shared" si="713"/>
        <v/>
      </c>
      <c r="EI74" s="271" t="str">
        <f>IFERROR(EE74*(EC74-EC78)^2,"")</f>
        <v/>
      </c>
      <c r="EJ74" s="271" t="str">
        <f t="shared" si="714"/>
        <v/>
      </c>
      <c r="EK74" s="271" t="str">
        <f t="shared" si="832"/>
        <v/>
      </c>
      <c r="EL74" s="289" t="str">
        <f t="shared" si="833"/>
        <v/>
      </c>
      <c r="EM74" s="271" t="str">
        <f t="shared" si="834"/>
        <v/>
      </c>
      <c r="EO74" s="271"/>
      <c r="EP74" s="263" t="str">
        <f t="shared" si="835"/>
        <v/>
      </c>
      <c r="EQ74" s="273" t="str">
        <f>IFERROR(DY81+DX81*EP74,"")</f>
        <v/>
      </c>
      <c r="ER74" s="264" t="str">
        <f t="shared" si="836"/>
        <v/>
      </c>
      <c r="ES74" s="264" t="str">
        <f t="shared" si="715"/>
        <v/>
      </c>
      <c r="ET74" s="264" t="str">
        <f t="shared" si="837"/>
        <v/>
      </c>
      <c r="EU74" s="264" t="str">
        <f t="shared" si="838"/>
        <v/>
      </c>
      <c r="EV74" s="273" t="str">
        <f t="shared" si="839"/>
        <v/>
      </c>
      <c r="EW74" s="273" t="str">
        <f t="shared" si="716"/>
        <v/>
      </c>
      <c r="EX74" s="273" t="str">
        <f t="shared" si="840"/>
        <v/>
      </c>
      <c r="EY74" s="271" t="str">
        <f t="shared" si="717"/>
        <v/>
      </c>
      <c r="EZ74" s="271" t="str">
        <f>IFERROR(EV74*(ET74-ET78)^2,"")</f>
        <v/>
      </c>
      <c r="FA74" s="271" t="str">
        <f t="shared" si="718"/>
        <v/>
      </c>
      <c r="FB74" s="271" t="str">
        <f t="shared" si="841"/>
        <v/>
      </c>
      <c r="FC74" s="289" t="str">
        <f t="shared" si="842"/>
        <v/>
      </c>
      <c r="FD74" s="271" t="str">
        <f t="shared" si="843"/>
        <v/>
      </c>
      <c r="FF74" s="271"/>
      <c r="FG74" s="263" t="str">
        <f t="shared" si="844"/>
        <v/>
      </c>
      <c r="FH74" s="273" t="str">
        <f>IFERROR(EP81+EO81*FG74,"")</f>
        <v/>
      </c>
      <c r="FI74" s="264" t="str">
        <f t="shared" si="845"/>
        <v/>
      </c>
      <c r="FJ74" s="264" t="str">
        <f t="shared" si="719"/>
        <v/>
      </c>
      <c r="FK74" s="264" t="str">
        <f t="shared" si="846"/>
        <v/>
      </c>
      <c r="FL74" s="264" t="str">
        <f t="shared" si="847"/>
        <v/>
      </c>
      <c r="FM74" s="273" t="str">
        <f t="shared" si="848"/>
        <v/>
      </c>
      <c r="FN74" s="273" t="str">
        <f t="shared" si="720"/>
        <v/>
      </c>
      <c r="FO74" s="273" t="str">
        <f t="shared" si="849"/>
        <v/>
      </c>
      <c r="FP74" s="271" t="str">
        <f t="shared" si="721"/>
        <v/>
      </c>
      <c r="FQ74" s="271" t="str">
        <f>IFERROR(FM74*(FK74-FK78)^2,"")</f>
        <v/>
      </c>
      <c r="FR74" s="271" t="str">
        <f t="shared" si="722"/>
        <v/>
      </c>
      <c r="FS74" s="271" t="str">
        <f t="shared" si="850"/>
        <v/>
      </c>
      <c r="FT74" s="289" t="str">
        <f t="shared" si="851"/>
        <v/>
      </c>
      <c r="FU74" s="271" t="str">
        <f t="shared" si="852"/>
        <v/>
      </c>
      <c r="FW74" s="271"/>
      <c r="FX74" s="263" t="str">
        <f t="shared" si="853"/>
        <v/>
      </c>
      <c r="FY74" s="273" t="str">
        <f>IFERROR(FG81+FF81*FX74,"")</f>
        <v/>
      </c>
      <c r="FZ74" s="264" t="str">
        <f t="shared" si="854"/>
        <v/>
      </c>
      <c r="GA74" s="264" t="str">
        <f t="shared" si="723"/>
        <v/>
      </c>
      <c r="GB74" s="264" t="str">
        <f t="shared" si="855"/>
        <v/>
      </c>
      <c r="GC74" s="264" t="str">
        <f t="shared" si="856"/>
        <v/>
      </c>
      <c r="GD74" s="273" t="str">
        <f t="shared" si="857"/>
        <v/>
      </c>
      <c r="GE74" s="273" t="str">
        <f t="shared" si="724"/>
        <v/>
      </c>
      <c r="GF74" s="273" t="str">
        <f t="shared" si="858"/>
        <v/>
      </c>
      <c r="GG74" s="271" t="str">
        <f t="shared" si="725"/>
        <v/>
      </c>
      <c r="GH74" s="271" t="str">
        <f>IFERROR(GD74*(GB74-GB78)^2,"")</f>
        <v/>
      </c>
      <c r="GI74" s="271" t="str">
        <f t="shared" si="726"/>
        <v/>
      </c>
      <c r="GJ74" s="271" t="str">
        <f t="shared" si="859"/>
        <v/>
      </c>
      <c r="GK74" s="289" t="str">
        <f t="shared" si="860"/>
        <v/>
      </c>
      <c r="GL74" s="271" t="str">
        <f t="shared" si="861"/>
        <v/>
      </c>
      <c r="GN74" s="271"/>
      <c r="GO74" s="263" t="str">
        <f t="shared" si="862"/>
        <v/>
      </c>
      <c r="GP74" s="273" t="str">
        <f>IFERROR(FX81+FW81*GO74,"")</f>
        <v/>
      </c>
      <c r="GQ74" s="264" t="str">
        <f t="shared" si="863"/>
        <v/>
      </c>
      <c r="GR74" s="264" t="str">
        <f t="shared" si="727"/>
        <v/>
      </c>
      <c r="GS74" s="264" t="str">
        <f t="shared" si="864"/>
        <v/>
      </c>
      <c r="GT74" s="264" t="str">
        <f t="shared" si="865"/>
        <v/>
      </c>
      <c r="GU74" s="273" t="str">
        <f t="shared" si="866"/>
        <v/>
      </c>
      <c r="GV74" s="273" t="str">
        <f t="shared" si="728"/>
        <v/>
      </c>
      <c r="GW74" s="273" t="str">
        <f t="shared" si="867"/>
        <v/>
      </c>
      <c r="GX74" s="271" t="str">
        <f t="shared" si="729"/>
        <v/>
      </c>
      <c r="GY74" s="271" t="str">
        <f>IFERROR(GU74*(GS74-GS78)^2,"")</f>
        <v/>
      </c>
      <c r="GZ74" s="271" t="str">
        <f t="shared" si="730"/>
        <v/>
      </c>
      <c r="HA74" s="271" t="str">
        <f t="shared" si="868"/>
        <v/>
      </c>
      <c r="HB74" s="289" t="str">
        <f t="shared" si="869"/>
        <v/>
      </c>
      <c r="HC74" s="271" t="str">
        <f t="shared" si="870"/>
        <v/>
      </c>
      <c r="HE74" s="271"/>
      <c r="HF74" s="263" t="str">
        <f t="shared" si="871"/>
        <v/>
      </c>
      <c r="HG74" s="273" t="str">
        <f>IFERROR(GO81+GN81*HF74,"")</f>
        <v/>
      </c>
      <c r="HH74" s="264" t="str">
        <f t="shared" si="872"/>
        <v/>
      </c>
      <c r="HI74" s="264" t="str">
        <f t="shared" si="731"/>
        <v/>
      </c>
      <c r="HJ74" s="264" t="str">
        <f t="shared" si="873"/>
        <v/>
      </c>
      <c r="HK74" s="264" t="str">
        <f t="shared" si="874"/>
        <v/>
      </c>
      <c r="HL74" s="273" t="str">
        <f t="shared" si="875"/>
        <v/>
      </c>
      <c r="HM74" s="273" t="str">
        <f t="shared" si="732"/>
        <v/>
      </c>
      <c r="HN74" s="273" t="str">
        <f t="shared" si="876"/>
        <v/>
      </c>
      <c r="HO74" s="271" t="str">
        <f t="shared" si="733"/>
        <v/>
      </c>
      <c r="HP74" s="271" t="str">
        <f>IFERROR(HL74*(HJ74-HJ78)^2,"")</f>
        <v/>
      </c>
      <c r="HQ74" s="271" t="str">
        <f t="shared" si="734"/>
        <v/>
      </c>
      <c r="HR74" s="271" t="str">
        <f t="shared" si="877"/>
        <v/>
      </c>
      <c r="HS74" s="289" t="str">
        <f t="shared" si="878"/>
        <v/>
      </c>
      <c r="HT74" s="271" t="str">
        <f t="shared" si="879"/>
        <v/>
      </c>
      <c r="HV74" s="271"/>
      <c r="HW74" s="263" t="str">
        <f t="shared" si="880"/>
        <v/>
      </c>
      <c r="HX74" s="273" t="str">
        <f>IFERROR(HF81+HE81*HW74,"")</f>
        <v/>
      </c>
      <c r="HY74" s="264" t="str">
        <f t="shared" si="881"/>
        <v/>
      </c>
      <c r="HZ74" s="264" t="str">
        <f t="shared" si="735"/>
        <v/>
      </c>
      <c r="IA74" s="264" t="str">
        <f t="shared" si="882"/>
        <v/>
      </c>
      <c r="IB74" s="264" t="str">
        <f t="shared" si="883"/>
        <v/>
      </c>
      <c r="IC74" s="273" t="str">
        <f t="shared" si="884"/>
        <v/>
      </c>
      <c r="ID74" s="273" t="str">
        <f t="shared" si="736"/>
        <v/>
      </c>
      <c r="IE74" s="273" t="str">
        <f t="shared" si="885"/>
        <v/>
      </c>
      <c r="IF74" s="271" t="str">
        <f t="shared" si="737"/>
        <v/>
      </c>
      <c r="IG74" s="271" t="str">
        <f>IFERROR(IC74*(IA74-IA78)^2,"")</f>
        <v/>
      </c>
      <c r="IH74" s="271" t="str">
        <f t="shared" si="738"/>
        <v/>
      </c>
      <c r="II74" s="271" t="str">
        <f t="shared" si="886"/>
        <v/>
      </c>
      <c r="IJ74" s="289" t="str">
        <f t="shared" si="887"/>
        <v/>
      </c>
      <c r="IK74" s="271" t="str">
        <f t="shared" si="888"/>
        <v/>
      </c>
      <c r="IM74" s="271"/>
      <c r="IN74" s="263" t="str">
        <f t="shared" si="889"/>
        <v/>
      </c>
      <c r="IO74" s="273" t="str">
        <f>IFERROR(HW81+HV81*IN74,"")</f>
        <v/>
      </c>
      <c r="IP74" s="264" t="str">
        <f t="shared" si="890"/>
        <v/>
      </c>
      <c r="IQ74" s="264" t="str">
        <f t="shared" si="739"/>
        <v/>
      </c>
      <c r="IR74" s="264" t="str">
        <f t="shared" si="891"/>
        <v/>
      </c>
      <c r="IS74" s="264" t="str">
        <f t="shared" si="892"/>
        <v/>
      </c>
      <c r="IT74" s="273" t="str">
        <f t="shared" si="893"/>
        <v/>
      </c>
      <c r="IU74" s="273" t="str">
        <f t="shared" si="740"/>
        <v/>
      </c>
      <c r="IV74" s="273" t="str">
        <f t="shared" si="894"/>
        <v/>
      </c>
      <c r="IW74" s="271" t="str">
        <f t="shared" si="741"/>
        <v/>
      </c>
      <c r="IX74" s="271" t="str">
        <f>IFERROR(IT74*(IR74-IR78)^2,"")</f>
        <v/>
      </c>
      <c r="IY74" s="271" t="str">
        <f t="shared" si="742"/>
        <v/>
      </c>
      <c r="IZ74" s="271" t="str">
        <f t="shared" si="895"/>
        <v/>
      </c>
      <c r="JA74" s="289" t="str">
        <f t="shared" si="896"/>
        <v/>
      </c>
      <c r="JB74" s="271" t="str">
        <f t="shared" si="897"/>
        <v/>
      </c>
      <c r="JD74" s="271"/>
      <c r="JE74" s="263" t="str">
        <f t="shared" si="898"/>
        <v/>
      </c>
      <c r="JF74" s="273" t="str">
        <f>IFERROR(IN81+IM81*JE74,"")</f>
        <v/>
      </c>
      <c r="JG74" s="264" t="str">
        <f t="shared" si="899"/>
        <v/>
      </c>
      <c r="JH74" s="264" t="str">
        <f t="shared" si="743"/>
        <v/>
      </c>
      <c r="JI74" s="264" t="str">
        <f t="shared" si="900"/>
        <v/>
      </c>
      <c r="JJ74" s="264" t="str">
        <f t="shared" si="901"/>
        <v/>
      </c>
      <c r="JK74" s="273" t="str">
        <f t="shared" si="902"/>
        <v/>
      </c>
      <c r="JL74" s="273" t="str">
        <f t="shared" si="744"/>
        <v/>
      </c>
      <c r="JM74" s="273" t="str">
        <f t="shared" si="903"/>
        <v/>
      </c>
      <c r="JN74" s="271" t="str">
        <f t="shared" si="745"/>
        <v/>
      </c>
      <c r="JO74" s="271" t="str">
        <f>IFERROR(JK74*(JI74-JI78)^2,"")</f>
        <v/>
      </c>
      <c r="JP74" s="271" t="str">
        <f t="shared" si="746"/>
        <v/>
      </c>
      <c r="JQ74" s="271" t="str">
        <f t="shared" si="904"/>
        <v/>
      </c>
      <c r="JR74" s="289" t="str">
        <f t="shared" si="905"/>
        <v/>
      </c>
      <c r="JS74" s="271" t="str">
        <f t="shared" si="906"/>
        <v/>
      </c>
      <c r="JU74" s="271"/>
      <c r="JV74" s="263" t="str">
        <f t="shared" si="907"/>
        <v/>
      </c>
      <c r="JW74" s="273" t="str">
        <f>IFERROR(JE81+JD81*JV74,"")</f>
        <v/>
      </c>
      <c r="JX74" s="264" t="str">
        <f t="shared" si="908"/>
        <v/>
      </c>
      <c r="JY74" s="264" t="str">
        <f t="shared" si="747"/>
        <v/>
      </c>
      <c r="JZ74" s="264" t="str">
        <f t="shared" si="909"/>
        <v/>
      </c>
      <c r="KA74" s="264" t="str">
        <f t="shared" si="910"/>
        <v/>
      </c>
      <c r="KB74" s="273" t="str">
        <f t="shared" si="911"/>
        <v/>
      </c>
      <c r="KC74" s="273" t="str">
        <f t="shared" si="748"/>
        <v/>
      </c>
      <c r="KD74" s="273" t="str">
        <f t="shared" si="912"/>
        <v/>
      </c>
      <c r="KE74" s="271" t="str">
        <f t="shared" si="749"/>
        <v/>
      </c>
      <c r="KF74" s="271" t="str">
        <f>IFERROR(KB74*(JZ74-JZ78)^2,"")</f>
        <v/>
      </c>
      <c r="KG74" s="271" t="str">
        <f t="shared" si="750"/>
        <v/>
      </c>
      <c r="KH74" s="271" t="str">
        <f t="shared" si="913"/>
        <v/>
      </c>
      <c r="KI74" s="289" t="str">
        <f t="shared" si="914"/>
        <v/>
      </c>
      <c r="KJ74" s="271" t="str">
        <f t="shared" si="915"/>
        <v/>
      </c>
      <c r="KL74" s="271"/>
      <c r="KM74" s="263" t="str">
        <f t="shared" si="916"/>
        <v/>
      </c>
      <c r="KN74" s="273" t="str">
        <f>IFERROR(JV81+JU81*KM74,"")</f>
        <v/>
      </c>
      <c r="KO74" s="264" t="str">
        <f t="shared" si="917"/>
        <v/>
      </c>
      <c r="KP74" s="264" t="str">
        <f t="shared" si="751"/>
        <v/>
      </c>
      <c r="KQ74" s="264" t="str">
        <f t="shared" si="918"/>
        <v/>
      </c>
      <c r="KR74" s="264" t="str">
        <f t="shared" si="919"/>
        <v/>
      </c>
      <c r="KS74" s="273" t="str">
        <f t="shared" si="920"/>
        <v/>
      </c>
      <c r="KT74" s="273" t="str">
        <f t="shared" si="752"/>
        <v/>
      </c>
      <c r="KU74" s="273" t="str">
        <f t="shared" si="921"/>
        <v/>
      </c>
      <c r="KV74" s="271" t="str">
        <f t="shared" si="753"/>
        <v/>
      </c>
      <c r="KW74" s="271" t="str">
        <f>IFERROR(KS74*(KQ74-KQ78)^2,"")</f>
        <v/>
      </c>
      <c r="KX74" s="271" t="str">
        <f t="shared" si="754"/>
        <v/>
      </c>
      <c r="KY74" s="271" t="str">
        <f t="shared" si="922"/>
        <v/>
      </c>
      <c r="KZ74" s="289" t="str">
        <f t="shared" si="923"/>
        <v/>
      </c>
      <c r="LA74" s="271" t="str">
        <f t="shared" si="924"/>
        <v/>
      </c>
      <c r="LC74" s="271"/>
      <c r="LD74" s="263" t="str">
        <f t="shared" si="925"/>
        <v/>
      </c>
      <c r="LE74" s="273" t="str">
        <f>IFERROR(KM81+KL81*LD74,"")</f>
        <v/>
      </c>
      <c r="LF74" s="264" t="str">
        <f t="shared" si="926"/>
        <v/>
      </c>
      <c r="LG74" s="264" t="str">
        <f t="shared" si="755"/>
        <v/>
      </c>
      <c r="LH74" s="264" t="str">
        <f t="shared" si="927"/>
        <v/>
      </c>
      <c r="LI74" s="264" t="str">
        <f t="shared" si="928"/>
        <v/>
      </c>
      <c r="LJ74" s="273" t="str">
        <f t="shared" si="929"/>
        <v/>
      </c>
      <c r="LK74" s="273" t="str">
        <f t="shared" si="756"/>
        <v/>
      </c>
      <c r="LL74" s="273" t="str">
        <f t="shared" si="930"/>
        <v/>
      </c>
      <c r="LM74" s="271" t="str">
        <f t="shared" si="757"/>
        <v/>
      </c>
      <c r="LN74" s="271" t="str">
        <f>IFERROR(LJ74*(LH74-LH78)^2,"")</f>
        <v/>
      </c>
      <c r="LO74" s="271" t="str">
        <f t="shared" si="758"/>
        <v/>
      </c>
      <c r="LP74" s="271" t="str">
        <f t="shared" si="931"/>
        <v/>
      </c>
      <c r="LQ74" s="289" t="str">
        <f t="shared" si="932"/>
        <v/>
      </c>
      <c r="LR74" s="271" t="str">
        <f t="shared" si="933"/>
        <v/>
      </c>
      <c r="LT74" s="271"/>
      <c r="LU74" s="475" t="str">
        <f t="shared" si="934"/>
        <v/>
      </c>
      <c r="LV74" s="474" t="str">
        <f>IFERROR(LD81+LC81*LU74,"")</f>
        <v/>
      </c>
      <c r="LW74" s="477" t="str">
        <f t="shared" si="935"/>
        <v/>
      </c>
      <c r="LX74" s="264" t="str">
        <f t="shared" si="759"/>
        <v/>
      </c>
      <c r="LY74" s="264" t="str">
        <f t="shared" si="936"/>
        <v/>
      </c>
      <c r="LZ74" s="264" t="str">
        <f t="shared" si="937"/>
        <v/>
      </c>
      <c r="MA74" s="273" t="str">
        <f t="shared" si="938"/>
        <v/>
      </c>
      <c r="MB74" s="273" t="str">
        <f t="shared" si="760"/>
        <v/>
      </c>
      <c r="MC74" s="273" t="str">
        <f t="shared" si="939"/>
        <v/>
      </c>
      <c r="MD74" s="271" t="str">
        <f t="shared" si="761"/>
        <v/>
      </c>
      <c r="ME74" s="271" t="str">
        <f>IFERROR(MA74*(LY74-LY78)^2,"")</f>
        <v/>
      </c>
      <c r="MF74" s="271" t="str">
        <f t="shared" si="762"/>
        <v/>
      </c>
      <c r="MG74" s="271" t="str">
        <f t="shared" si="940"/>
        <v/>
      </c>
      <c r="MH74" s="289" t="str">
        <f t="shared" si="941"/>
        <v/>
      </c>
      <c r="MI74" s="476" t="str">
        <f t="shared" si="942"/>
        <v/>
      </c>
    </row>
    <row r="75" spans="1:347" ht="14.1" customHeight="1" outlineLevel="1" x14ac:dyDescent="0.2">
      <c r="A75" s="14">
        <v>9</v>
      </c>
      <c r="B75" s="250"/>
      <c r="C75" s="98"/>
      <c r="D75" s="251"/>
      <c r="E75" s="17" t="str">
        <f t="shared" si="681"/>
        <v/>
      </c>
      <c r="F75" s="34" t="str">
        <f>IFERROR((E75-E66)/(1-E66),"")</f>
        <v/>
      </c>
      <c r="G75" s="17" t="str">
        <f t="shared" si="682"/>
        <v/>
      </c>
      <c r="H75" s="17"/>
      <c r="I75" s="34"/>
      <c r="J75" s="18" t="str">
        <f t="shared" si="763"/>
        <v/>
      </c>
      <c r="K75" s="17" t="str">
        <f>IFERROR(C81+B81*J75,"")</f>
        <v/>
      </c>
      <c r="L75" s="37" t="str">
        <f t="shared" si="764"/>
        <v/>
      </c>
      <c r="M75" s="37" t="str">
        <f t="shared" si="683"/>
        <v/>
      </c>
      <c r="N75" s="37" t="str">
        <f t="shared" si="765"/>
        <v/>
      </c>
      <c r="O75" s="37" t="str">
        <f t="shared" si="766"/>
        <v/>
      </c>
      <c r="P75" s="17" t="str">
        <f t="shared" si="767"/>
        <v/>
      </c>
      <c r="Q75" s="17" t="str">
        <f t="shared" si="684"/>
        <v/>
      </c>
      <c r="R75" s="17" t="str">
        <f t="shared" si="768"/>
        <v/>
      </c>
      <c r="S75" s="34" t="str">
        <f t="shared" si="685"/>
        <v/>
      </c>
      <c r="T75" s="34" t="str">
        <f>IFERROR(P75*(N75-N78)^2,"")</f>
        <v/>
      </c>
      <c r="U75" s="34" t="str">
        <f t="shared" si="686"/>
        <v/>
      </c>
      <c r="V75" s="34" t="str">
        <f t="shared" si="769"/>
        <v/>
      </c>
      <c r="W75" s="39" t="str">
        <f t="shared" si="770"/>
        <v/>
      </c>
      <c r="X75" s="34" t="str">
        <f t="shared" si="771"/>
        <v/>
      </c>
      <c r="Y75" s="34"/>
      <c r="Z75" s="271"/>
      <c r="AA75" s="263" t="str">
        <f t="shared" si="772"/>
        <v/>
      </c>
      <c r="AB75" s="273" t="str">
        <f>IFERROR(J81+I81*AA75,"")</f>
        <v/>
      </c>
      <c r="AC75" s="264" t="str">
        <f t="shared" si="773"/>
        <v/>
      </c>
      <c r="AD75" s="264" t="str">
        <f t="shared" si="687"/>
        <v/>
      </c>
      <c r="AE75" s="264" t="str">
        <f t="shared" si="774"/>
        <v/>
      </c>
      <c r="AF75" s="264" t="str">
        <f t="shared" si="775"/>
        <v/>
      </c>
      <c r="AG75" s="273" t="str">
        <f t="shared" si="776"/>
        <v/>
      </c>
      <c r="AH75" s="273" t="str">
        <f t="shared" si="688"/>
        <v/>
      </c>
      <c r="AI75" s="273" t="str">
        <f t="shared" si="777"/>
        <v/>
      </c>
      <c r="AJ75" s="271" t="str">
        <f t="shared" si="689"/>
        <v/>
      </c>
      <c r="AK75" s="271" t="str">
        <f>IFERROR(AG75*(AE75-AE78)^2,"")</f>
        <v/>
      </c>
      <c r="AL75" s="271" t="str">
        <f t="shared" si="690"/>
        <v/>
      </c>
      <c r="AM75" s="271" t="str">
        <f t="shared" si="778"/>
        <v/>
      </c>
      <c r="AN75" s="289" t="str">
        <f t="shared" si="779"/>
        <v/>
      </c>
      <c r="AO75" s="271" t="str">
        <f t="shared" si="780"/>
        <v/>
      </c>
      <c r="AP75" s="34"/>
      <c r="AQ75" s="271"/>
      <c r="AR75" s="263" t="str">
        <f t="shared" si="781"/>
        <v/>
      </c>
      <c r="AS75" s="273" t="str">
        <f>IFERROR(AA81+Z81*AR75,"")</f>
        <v/>
      </c>
      <c r="AT75" s="264" t="str">
        <f t="shared" si="782"/>
        <v/>
      </c>
      <c r="AU75" s="264" t="str">
        <f t="shared" si="691"/>
        <v/>
      </c>
      <c r="AV75" s="264" t="str">
        <f t="shared" si="783"/>
        <v/>
      </c>
      <c r="AW75" s="264" t="str">
        <f t="shared" si="784"/>
        <v/>
      </c>
      <c r="AX75" s="273" t="str">
        <f t="shared" si="785"/>
        <v/>
      </c>
      <c r="AY75" s="273" t="str">
        <f t="shared" si="692"/>
        <v/>
      </c>
      <c r="AZ75" s="273" t="str">
        <f t="shared" si="786"/>
        <v/>
      </c>
      <c r="BA75" s="271" t="str">
        <f t="shared" si="693"/>
        <v/>
      </c>
      <c r="BB75" s="271" t="str">
        <f>IFERROR(AX75*(AV75-AV78)^2,"")</f>
        <v/>
      </c>
      <c r="BC75" s="271" t="str">
        <f t="shared" si="694"/>
        <v/>
      </c>
      <c r="BD75" s="271" t="str">
        <f t="shared" si="787"/>
        <v/>
      </c>
      <c r="BE75" s="289" t="str">
        <f t="shared" si="788"/>
        <v/>
      </c>
      <c r="BF75" s="271" t="str">
        <f t="shared" si="789"/>
        <v/>
      </c>
      <c r="BH75" s="271"/>
      <c r="BI75" s="263" t="str">
        <f t="shared" si="790"/>
        <v/>
      </c>
      <c r="BJ75" s="273" t="str">
        <f>IFERROR(AR81+AQ81*BI75,"")</f>
        <v/>
      </c>
      <c r="BK75" s="264" t="str">
        <f t="shared" si="791"/>
        <v/>
      </c>
      <c r="BL75" s="264" t="str">
        <f t="shared" si="695"/>
        <v/>
      </c>
      <c r="BM75" s="264" t="str">
        <f t="shared" si="792"/>
        <v/>
      </c>
      <c r="BN75" s="264" t="str">
        <f t="shared" si="793"/>
        <v/>
      </c>
      <c r="BO75" s="273" t="str">
        <f t="shared" si="794"/>
        <v/>
      </c>
      <c r="BP75" s="273" t="str">
        <f t="shared" si="696"/>
        <v/>
      </c>
      <c r="BQ75" s="273" t="str">
        <f t="shared" si="795"/>
        <v/>
      </c>
      <c r="BR75" s="271" t="str">
        <f t="shared" si="697"/>
        <v/>
      </c>
      <c r="BS75" s="271" t="str">
        <f>IFERROR(BO75*(BM75-BM78)^2,"")</f>
        <v/>
      </c>
      <c r="BT75" s="271" t="str">
        <f t="shared" si="698"/>
        <v/>
      </c>
      <c r="BU75" s="271" t="str">
        <f t="shared" si="796"/>
        <v/>
      </c>
      <c r="BV75" s="289" t="str">
        <f t="shared" si="797"/>
        <v/>
      </c>
      <c r="BW75" s="271" t="str">
        <f t="shared" si="798"/>
        <v/>
      </c>
      <c r="BY75" s="271"/>
      <c r="BZ75" s="263" t="str">
        <f t="shared" si="799"/>
        <v/>
      </c>
      <c r="CA75" s="273" t="str">
        <f>IFERROR(BI81+BH81*BZ75,"")</f>
        <v/>
      </c>
      <c r="CB75" s="264" t="str">
        <f t="shared" si="800"/>
        <v/>
      </c>
      <c r="CC75" s="264" t="str">
        <f t="shared" si="699"/>
        <v/>
      </c>
      <c r="CD75" s="264" t="str">
        <f t="shared" si="801"/>
        <v/>
      </c>
      <c r="CE75" s="264" t="str">
        <f t="shared" si="802"/>
        <v/>
      </c>
      <c r="CF75" s="273" t="str">
        <f t="shared" si="803"/>
        <v/>
      </c>
      <c r="CG75" s="273" t="str">
        <f t="shared" si="700"/>
        <v/>
      </c>
      <c r="CH75" s="273" t="str">
        <f t="shared" si="804"/>
        <v/>
      </c>
      <c r="CI75" s="271" t="str">
        <f t="shared" si="701"/>
        <v/>
      </c>
      <c r="CJ75" s="271" t="str">
        <f>IFERROR(CF75*(CD75-CD78)^2,"")</f>
        <v/>
      </c>
      <c r="CK75" s="271" t="str">
        <f t="shared" si="702"/>
        <v/>
      </c>
      <c r="CL75" s="271" t="str">
        <f t="shared" si="805"/>
        <v/>
      </c>
      <c r="CM75" s="289" t="str">
        <f t="shared" si="806"/>
        <v/>
      </c>
      <c r="CN75" s="271" t="str">
        <f t="shared" si="807"/>
        <v/>
      </c>
      <c r="CP75" s="271"/>
      <c r="CQ75" s="263" t="str">
        <f t="shared" si="808"/>
        <v/>
      </c>
      <c r="CR75" s="273" t="str">
        <f>IFERROR(BZ81+BY81*CQ75,"")</f>
        <v/>
      </c>
      <c r="CS75" s="264" t="str">
        <f t="shared" si="809"/>
        <v/>
      </c>
      <c r="CT75" s="264" t="str">
        <f t="shared" si="703"/>
        <v/>
      </c>
      <c r="CU75" s="264" t="str">
        <f t="shared" si="810"/>
        <v/>
      </c>
      <c r="CV75" s="264" t="str">
        <f t="shared" si="811"/>
        <v/>
      </c>
      <c r="CW75" s="273" t="str">
        <f t="shared" si="812"/>
        <v/>
      </c>
      <c r="CX75" s="273" t="str">
        <f t="shared" si="704"/>
        <v/>
      </c>
      <c r="CY75" s="273" t="str">
        <f t="shared" si="813"/>
        <v/>
      </c>
      <c r="CZ75" s="271" t="str">
        <f t="shared" si="705"/>
        <v/>
      </c>
      <c r="DA75" s="271" t="str">
        <f>IFERROR(CW75*(CU75-CU78)^2,"")</f>
        <v/>
      </c>
      <c r="DB75" s="271" t="str">
        <f t="shared" si="706"/>
        <v/>
      </c>
      <c r="DC75" s="271" t="str">
        <f t="shared" si="814"/>
        <v/>
      </c>
      <c r="DD75" s="289" t="str">
        <f t="shared" si="815"/>
        <v/>
      </c>
      <c r="DE75" s="271" t="str">
        <f t="shared" si="816"/>
        <v/>
      </c>
      <c r="DG75" s="271"/>
      <c r="DH75" s="263" t="str">
        <f t="shared" si="817"/>
        <v/>
      </c>
      <c r="DI75" s="273" t="str">
        <f>IFERROR(CQ81+CP81*DH75,"")</f>
        <v/>
      </c>
      <c r="DJ75" s="264" t="str">
        <f t="shared" si="818"/>
        <v/>
      </c>
      <c r="DK75" s="264" t="str">
        <f t="shared" si="707"/>
        <v/>
      </c>
      <c r="DL75" s="264" t="str">
        <f t="shared" si="819"/>
        <v/>
      </c>
      <c r="DM75" s="264" t="str">
        <f t="shared" si="820"/>
        <v/>
      </c>
      <c r="DN75" s="273" t="str">
        <f t="shared" si="821"/>
        <v/>
      </c>
      <c r="DO75" s="273" t="str">
        <f t="shared" si="708"/>
        <v/>
      </c>
      <c r="DP75" s="273" t="str">
        <f t="shared" si="822"/>
        <v/>
      </c>
      <c r="DQ75" s="271" t="str">
        <f t="shared" si="709"/>
        <v/>
      </c>
      <c r="DR75" s="271" t="str">
        <f>IFERROR(DN75*(DL75-DL78)^2,"")</f>
        <v/>
      </c>
      <c r="DS75" s="271" t="str">
        <f t="shared" si="710"/>
        <v/>
      </c>
      <c r="DT75" s="271" t="str">
        <f t="shared" si="823"/>
        <v/>
      </c>
      <c r="DU75" s="289" t="str">
        <f t="shared" si="824"/>
        <v/>
      </c>
      <c r="DV75" s="271" t="str">
        <f t="shared" si="825"/>
        <v/>
      </c>
      <c r="DX75" s="271"/>
      <c r="DY75" s="263" t="str">
        <f t="shared" si="826"/>
        <v/>
      </c>
      <c r="DZ75" s="273" t="str">
        <f>IFERROR(DH81+DG81*DY75,"")</f>
        <v/>
      </c>
      <c r="EA75" s="264" t="str">
        <f t="shared" si="827"/>
        <v/>
      </c>
      <c r="EB75" s="264" t="str">
        <f t="shared" si="711"/>
        <v/>
      </c>
      <c r="EC75" s="264" t="str">
        <f t="shared" si="828"/>
        <v/>
      </c>
      <c r="ED75" s="264" t="str">
        <f t="shared" si="829"/>
        <v/>
      </c>
      <c r="EE75" s="273" t="str">
        <f t="shared" si="830"/>
        <v/>
      </c>
      <c r="EF75" s="273" t="str">
        <f t="shared" si="712"/>
        <v/>
      </c>
      <c r="EG75" s="273" t="str">
        <f t="shared" si="831"/>
        <v/>
      </c>
      <c r="EH75" s="271" t="str">
        <f t="shared" si="713"/>
        <v/>
      </c>
      <c r="EI75" s="271" t="str">
        <f>IFERROR(EE75*(EC75-EC78)^2,"")</f>
        <v/>
      </c>
      <c r="EJ75" s="271" t="str">
        <f t="shared" si="714"/>
        <v/>
      </c>
      <c r="EK75" s="271" t="str">
        <f t="shared" si="832"/>
        <v/>
      </c>
      <c r="EL75" s="289" t="str">
        <f t="shared" si="833"/>
        <v/>
      </c>
      <c r="EM75" s="271" t="str">
        <f t="shared" si="834"/>
        <v/>
      </c>
      <c r="EO75" s="271"/>
      <c r="EP75" s="263" t="str">
        <f t="shared" si="835"/>
        <v/>
      </c>
      <c r="EQ75" s="273" t="str">
        <f>IFERROR(DY81+DX81*EP75,"")</f>
        <v/>
      </c>
      <c r="ER75" s="264" t="str">
        <f t="shared" si="836"/>
        <v/>
      </c>
      <c r="ES75" s="264" t="str">
        <f t="shared" si="715"/>
        <v/>
      </c>
      <c r="ET75" s="264" t="str">
        <f t="shared" si="837"/>
        <v/>
      </c>
      <c r="EU75" s="264" t="str">
        <f t="shared" si="838"/>
        <v/>
      </c>
      <c r="EV75" s="273" t="str">
        <f t="shared" si="839"/>
        <v/>
      </c>
      <c r="EW75" s="273" t="str">
        <f t="shared" si="716"/>
        <v/>
      </c>
      <c r="EX75" s="273" t="str">
        <f t="shared" si="840"/>
        <v/>
      </c>
      <c r="EY75" s="271" t="str">
        <f t="shared" si="717"/>
        <v/>
      </c>
      <c r="EZ75" s="271" t="str">
        <f>IFERROR(EV75*(ET75-ET78)^2,"")</f>
        <v/>
      </c>
      <c r="FA75" s="271" t="str">
        <f t="shared" si="718"/>
        <v/>
      </c>
      <c r="FB75" s="271" t="str">
        <f t="shared" si="841"/>
        <v/>
      </c>
      <c r="FC75" s="289" t="str">
        <f t="shared" si="842"/>
        <v/>
      </c>
      <c r="FD75" s="271" t="str">
        <f t="shared" si="843"/>
        <v/>
      </c>
      <c r="FF75" s="271"/>
      <c r="FG75" s="263" t="str">
        <f t="shared" si="844"/>
        <v/>
      </c>
      <c r="FH75" s="273" t="str">
        <f>IFERROR(EP81+EO81*FG75,"")</f>
        <v/>
      </c>
      <c r="FI75" s="264" t="str">
        <f t="shared" si="845"/>
        <v/>
      </c>
      <c r="FJ75" s="264" t="str">
        <f t="shared" si="719"/>
        <v/>
      </c>
      <c r="FK75" s="264" t="str">
        <f t="shared" si="846"/>
        <v/>
      </c>
      <c r="FL75" s="264" t="str">
        <f t="shared" si="847"/>
        <v/>
      </c>
      <c r="FM75" s="273" t="str">
        <f t="shared" si="848"/>
        <v/>
      </c>
      <c r="FN75" s="273" t="str">
        <f t="shared" si="720"/>
        <v/>
      </c>
      <c r="FO75" s="273" t="str">
        <f t="shared" si="849"/>
        <v/>
      </c>
      <c r="FP75" s="271" t="str">
        <f t="shared" si="721"/>
        <v/>
      </c>
      <c r="FQ75" s="271" t="str">
        <f>IFERROR(FM75*(FK75-FK78)^2,"")</f>
        <v/>
      </c>
      <c r="FR75" s="271" t="str">
        <f t="shared" si="722"/>
        <v/>
      </c>
      <c r="FS75" s="271" t="str">
        <f t="shared" si="850"/>
        <v/>
      </c>
      <c r="FT75" s="289" t="str">
        <f t="shared" si="851"/>
        <v/>
      </c>
      <c r="FU75" s="271" t="str">
        <f t="shared" si="852"/>
        <v/>
      </c>
      <c r="FW75" s="271"/>
      <c r="FX75" s="263" t="str">
        <f t="shared" si="853"/>
        <v/>
      </c>
      <c r="FY75" s="273" t="str">
        <f>IFERROR(FG81+FF81*FX75,"")</f>
        <v/>
      </c>
      <c r="FZ75" s="264" t="str">
        <f t="shared" si="854"/>
        <v/>
      </c>
      <c r="GA75" s="264" t="str">
        <f t="shared" si="723"/>
        <v/>
      </c>
      <c r="GB75" s="264" t="str">
        <f t="shared" si="855"/>
        <v/>
      </c>
      <c r="GC75" s="264" t="str">
        <f t="shared" si="856"/>
        <v/>
      </c>
      <c r="GD75" s="273" t="str">
        <f t="shared" si="857"/>
        <v/>
      </c>
      <c r="GE75" s="273" t="str">
        <f t="shared" si="724"/>
        <v/>
      </c>
      <c r="GF75" s="273" t="str">
        <f t="shared" si="858"/>
        <v/>
      </c>
      <c r="GG75" s="271" t="str">
        <f t="shared" si="725"/>
        <v/>
      </c>
      <c r="GH75" s="271" t="str">
        <f>IFERROR(GD75*(GB75-GB78)^2,"")</f>
        <v/>
      </c>
      <c r="GI75" s="271" t="str">
        <f t="shared" si="726"/>
        <v/>
      </c>
      <c r="GJ75" s="271" t="str">
        <f t="shared" si="859"/>
        <v/>
      </c>
      <c r="GK75" s="289" t="str">
        <f t="shared" si="860"/>
        <v/>
      </c>
      <c r="GL75" s="271" t="str">
        <f t="shared" si="861"/>
        <v/>
      </c>
      <c r="GN75" s="271"/>
      <c r="GO75" s="263" t="str">
        <f t="shared" si="862"/>
        <v/>
      </c>
      <c r="GP75" s="273" t="str">
        <f>IFERROR(FX81+FW81*GO75,"")</f>
        <v/>
      </c>
      <c r="GQ75" s="264" t="str">
        <f t="shared" si="863"/>
        <v/>
      </c>
      <c r="GR75" s="264" t="str">
        <f t="shared" si="727"/>
        <v/>
      </c>
      <c r="GS75" s="264" t="str">
        <f t="shared" si="864"/>
        <v/>
      </c>
      <c r="GT75" s="264" t="str">
        <f t="shared" si="865"/>
        <v/>
      </c>
      <c r="GU75" s="273" t="str">
        <f t="shared" si="866"/>
        <v/>
      </c>
      <c r="GV75" s="273" t="str">
        <f t="shared" si="728"/>
        <v/>
      </c>
      <c r="GW75" s="273" t="str">
        <f t="shared" si="867"/>
        <v/>
      </c>
      <c r="GX75" s="271" t="str">
        <f t="shared" si="729"/>
        <v/>
      </c>
      <c r="GY75" s="271" t="str">
        <f>IFERROR(GU75*(GS75-GS78)^2,"")</f>
        <v/>
      </c>
      <c r="GZ75" s="271" t="str">
        <f t="shared" si="730"/>
        <v/>
      </c>
      <c r="HA75" s="271" t="str">
        <f t="shared" si="868"/>
        <v/>
      </c>
      <c r="HB75" s="289" t="str">
        <f t="shared" si="869"/>
        <v/>
      </c>
      <c r="HC75" s="271" t="str">
        <f t="shared" si="870"/>
        <v/>
      </c>
      <c r="HE75" s="271"/>
      <c r="HF75" s="263" t="str">
        <f t="shared" si="871"/>
        <v/>
      </c>
      <c r="HG75" s="273" t="str">
        <f>IFERROR(GO81+GN81*HF75,"")</f>
        <v/>
      </c>
      <c r="HH75" s="264" t="str">
        <f t="shared" si="872"/>
        <v/>
      </c>
      <c r="HI75" s="264" t="str">
        <f t="shared" si="731"/>
        <v/>
      </c>
      <c r="HJ75" s="264" t="str">
        <f t="shared" si="873"/>
        <v/>
      </c>
      <c r="HK75" s="264" t="str">
        <f t="shared" si="874"/>
        <v/>
      </c>
      <c r="HL75" s="273" t="str">
        <f t="shared" si="875"/>
        <v/>
      </c>
      <c r="HM75" s="273" t="str">
        <f t="shared" si="732"/>
        <v/>
      </c>
      <c r="HN75" s="273" t="str">
        <f t="shared" si="876"/>
        <v/>
      </c>
      <c r="HO75" s="271" t="str">
        <f t="shared" si="733"/>
        <v/>
      </c>
      <c r="HP75" s="271" t="str">
        <f>IFERROR(HL75*(HJ75-HJ78)^2,"")</f>
        <v/>
      </c>
      <c r="HQ75" s="271" t="str">
        <f t="shared" si="734"/>
        <v/>
      </c>
      <c r="HR75" s="271" t="str">
        <f t="shared" si="877"/>
        <v/>
      </c>
      <c r="HS75" s="289" t="str">
        <f t="shared" si="878"/>
        <v/>
      </c>
      <c r="HT75" s="271" t="str">
        <f t="shared" si="879"/>
        <v/>
      </c>
      <c r="HV75" s="271"/>
      <c r="HW75" s="263" t="str">
        <f t="shared" si="880"/>
        <v/>
      </c>
      <c r="HX75" s="273" t="str">
        <f>IFERROR(HF81+HE81*HW75,"")</f>
        <v/>
      </c>
      <c r="HY75" s="264" t="str">
        <f t="shared" si="881"/>
        <v/>
      </c>
      <c r="HZ75" s="264" t="str">
        <f t="shared" si="735"/>
        <v/>
      </c>
      <c r="IA75" s="264" t="str">
        <f t="shared" si="882"/>
        <v/>
      </c>
      <c r="IB75" s="264" t="str">
        <f t="shared" si="883"/>
        <v/>
      </c>
      <c r="IC75" s="273" t="str">
        <f t="shared" si="884"/>
        <v/>
      </c>
      <c r="ID75" s="273" t="str">
        <f t="shared" si="736"/>
        <v/>
      </c>
      <c r="IE75" s="273" t="str">
        <f t="shared" si="885"/>
        <v/>
      </c>
      <c r="IF75" s="271" t="str">
        <f t="shared" si="737"/>
        <v/>
      </c>
      <c r="IG75" s="271" t="str">
        <f>IFERROR(IC75*(IA75-IA78)^2,"")</f>
        <v/>
      </c>
      <c r="IH75" s="271" t="str">
        <f t="shared" si="738"/>
        <v/>
      </c>
      <c r="II75" s="271" t="str">
        <f t="shared" si="886"/>
        <v/>
      </c>
      <c r="IJ75" s="289" t="str">
        <f t="shared" si="887"/>
        <v/>
      </c>
      <c r="IK75" s="271" t="str">
        <f t="shared" si="888"/>
        <v/>
      </c>
      <c r="IM75" s="271"/>
      <c r="IN75" s="263" t="str">
        <f t="shared" si="889"/>
        <v/>
      </c>
      <c r="IO75" s="273" t="str">
        <f>IFERROR(HW81+HV81*IN75,"")</f>
        <v/>
      </c>
      <c r="IP75" s="264" t="str">
        <f t="shared" si="890"/>
        <v/>
      </c>
      <c r="IQ75" s="264" t="str">
        <f t="shared" si="739"/>
        <v/>
      </c>
      <c r="IR75" s="264" t="str">
        <f t="shared" si="891"/>
        <v/>
      </c>
      <c r="IS75" s="264" t="str">
        <f t="shared" si="892"/>
        <v/>
      </c>
      <c r="IT75" s="273" t="str">
        <f t="shared" si="893"/>
        <v/>
      </c>
      <c r="IU75" s="273" t="str">
        <f t="shared" si="740"/>
        <v/>
      </c>
      <c r="IV75" s="273" t="str">
        <f t="shared" si="894"/>
        <v/>
      </c>
      <c r="IW75" s="271" t="str">
        <f t="shared" si="741"/>
        <v/>
      </c>
      <c r="IX75" s="271" t="str">
        <f>IFERROR(IT75*(IR75-IR78)^2,"")</f>
        <v/>
      </c>
      <c r="IY75" s="271" t="str">
        <f t="shared" si="742"/>
        <v/>
      </c>
      <c r="IZ75" s="271" t="str">
        <f t="shared" si="895"/>
        <v/>
      </c>
      <c r="JA75" s="289" t="str">
        <f t="shared" si="896"/>
        <v/>
      </c>
      <c r="JB75" s="271" t="str">
        <f t="shared" si="897"/>
        <v/>
      </c>
      <c r="JD75" s="271"/>
      <c r="JE75" s="263" t="str">
        <f t="shared" si="898"/>
        <v/>
      </c>
      <c r="JF75" s="273" t="str">
        <f>IFERROR(IN81+IM81*JE75,"")</f>
        <v/>
      </c>
      <c r="JG75" s="264" t="str">
        <f t="shared" si="899"/>
        <v/>
      </c>
      <c r="JH75" s="264" t="str">
        <f t="shared" si="743"/>
        <v/>
      </c>
      <c r="JI75" s="264" t="str">
        <f t="shared" si="900"/>
        <v/>
      </c>
      <c r="JJ75" s="264" t="str">
        <f t="shared" si="901"/>
        <v/>
      </c>
      <c r="JK75" s="273" t="str">
        <f t="shared" si="902"/>
        <v/>
      </c>
      <c r="JL75" s="273" t="str">
        <f t="shared" si="744"/>
        <v/>
      </c>
      <c r="JM75" s="273" t="str">
        <f t="shared" si="903"/>
        <v/>
      </c>
      <c r="JN75" s="271" t="str">
        <f t="shared" si="745"/>
        <v/>
      </c>
      <c r="JO75" s="271" t="str">
        <f>IFERROR(JK75*(JI75-JI78)^2,"")</f>
        <v/>
      </c>
      <c r="JP75" s="271" t="str">
        <f t="shared" si="746"/>
        <v/>
      </c>
      <c r="JQ75" s="271" t="str">
        <f t="shared" si="904"/>
        <v/>
      </c>
      <c r="JR75" s="289" t="str">
        <f t="shared" si="905"/>
        <v/>
      </c>
      <c r="JS75" s="271" t="str">
        <f t="shared" si="906"/>
        <v/>
      </c>
      <c r="JU75" s="271"/>
      <c r="JV75" s="263" t="str">
        <f t="shared" si="907"/>
        <v/>
      </c>
      <c r="JW75" s="273" t="str">
        <f>IFERROR(JE81+JD81*JV75,"")</f>
        <v/>
      </c>
      <c r="JX75" s="264" t="str">
        <f t="shared" si="908"/>
        <v/>
      </c>
      <c r="JY75" s="264" t="str">
        <f t="shared" si="747"/>
        <v/>
      </c>
      <c r="JZ75" s="264" t="str">
        <f t="shared" si="909"/>
        <v/>
      </c>
      <c r="KA75" s="264" t="str">
        <f t="shared" si="910"/>
        <v/>
      </c>
      <c r="KB75" s="273" t="str">
        <f t="shared" si="911"/>
        <v/>
      </c>
      <c r="KC75" s="273" t="str">
        <f t="shared" si="748"/>
        <v/>
      </c>
      <c r="KD75" s="273" t="str">
        <f t="shared" si="912"/>
        <v/>
      </c>
      <c r="KE75" s="271" t="str">
        <f t="shared" si="749"/>
        <v/>
      </c>
      <c r="KF75" s="271" t="str">
        <f>IFERROR(KB75*(JZ75-JZ78)^2,"")</f>
        <v/>
      </c>
      <c r="KG75" s="271" t="str">
        <f t="shared" si="750"/>
        <v/>
      </c>
      <c r="KH75" s="271" t="str">
        <f t="shared" si="913"/>
        <v/>
      </c>
      <c r="KI75" s="289" t="str">
        <f t="shared" si="914"/>
        <v/>
      </c>
      <c r="KJ75" s="271" t="str">
        <f t="shared" si="915"/>
        <v/>
      </c>
      <c r="KL75" s="271"/>
      <c r="KM75" s="263" t="str">
        <f t="shared" si="916"/>
        <v/>
      </c>
      <c r="KN75" s="273" t="str">
        <f>IFERROR(JV81+JU81*KM75,"")</f>
        <v/>
      </c>
      <c r="KO75" s="264" t="str">
        <f t="shared" si="917"/>
        <v/>
      </c>
      <c r="KP75" s="264" t="str">
        <f t="shared" si="751"/>
        <v/>
      </c>
      <c r="KQ75" s="264" t="str">
        <f t="shared" si="918"/>
        <v/>
      </c>
      <c r="KR75" s="264" t="str">
        <f t="shared" si="919"/>
        <v/>
      </c>
      <c r="KS75" s="273" t="str">
        <f t="shared" si="920"/>
        <v/>
      </c>
      <c r="KT75" s="273" t="str">
        <f t="shared" si="752"/>
        <v/>
      </c>
      <c r="KU75" s="273" t="str">
        <f t="shared" si="921"/>
        <v/>
      </c>
      <c r="KV75" s="271" t="str">
        <f t="shared" si="753"/>
        <v/>
      </c>
      <c r="KW75" s="271" t="str">
        <f>IFERROR(KS75*(KQ75-KQ78)^2,"")</f>
        <v/>
      </c>
      <c r="KX75" s="271" t="str">
        <f t="shared" si="754"/>
        <v/>
      </c>
      <c r="KY75" s="271" t="str">
        <f t="shared" si="922"/>
        <v/>
      </c>
      <c r="KZ75" s="289" t="str">
        <f t="shared" si="923"/>
        <v/>
      </c>
      <c r="LA75" s="271" t="str">
        <f t="shared" si="924"/>
        <v/>
      </c>
      <c r="LC75" s="271"/>
      <c r="LD75" s="263" t="str">
        <f t="shared" si="925"/>
        <v/>
      </c>
      <c r="LE75" s="273" t="str">
        <f>IFERROR(KM81+KL81*LD75,"")</f>
        <v/>
      </c>
      <c r="LF75" s="264" t="str">
        <f t="shared" si="926"/>
        <v/>
      </c>
      <c r="LG75" s="264" t="str">
        <f t="shared" si="755"/>
        <v/>
      </c>
      <c r="LH75" s="264" t="str">
        <f t="shared" si="927"/>
        <v/>
      </c>
      <c r="LI75" s="264" t="str">
        <f t="shared" si="928"/>
        <v/>
      </c>
      <c r="LJ75" s="273" t="str">
        <f t="shared" si="929"/>
        <v/>
      </c>
      <c r="LK75" s="273" t="str">
        <f t="shared" si="756"/>
        <v/>
      </c>
      <c r="LL75" s="273" t="str">
        <f t="shared" si="930"/>
        <v/>
      </c>
      <c r="LM75" s="271" t="str">
        <f t="shared" si="757"/>
        <v/>
      </c>
      <c r="LN75" s="271" t="str">
        <f>IFERROR(LJ75*(LH75-LH78)^2,"")</f>
        <v/>
      </c>
      <c r="LO75" s="271" t="str">
        <f t="shared" si="758"/>
        <v/>
      </c>
      <c r="LP75" s="271" t="str">
        <f t="shared" si="931"/>
        <v/>
      </c>
      <c r="LQ75" s="289" t="str">
        <f t="shared" si="932"/>
        <v/>
      </c>
      <c r="LR75" s="271" t="str">
        <f t="shared" si="933"/>
        <v/>
      </c>
      <c r="LT75" s="271"/>
      <c r="LU75" s="475" t="str">
        <f t="shared" si="934"/>
        <v/>
      </c>
      <c r="LV75" s="474" t="str">
        <f>IFERROR(LD81+LC81*LU75,"")</f>
        <v/>
      </c>
      <c r="LW75" s="477" t="str">
        <f t="shared" si="935"/>
        <v/>
      </c>
      <c r="LX75" s="264" t="str">
        <f t="shared" si="759"/>
        <v/>
      </c>
      <c r="LY75" s="264" t="str">
        <f t="shared" si="936"/>
        <v/>
      </c>
      <c r="LZ75" s="264" t="str">
        <f t="shared" si="937"/>
        <v/>
      </c>
      <c r="MA75" s="273" t="str">
        <f t="shared" si="938"/>
        <v/>
      </c>
      <c r="MB75" s="273" t="str">
        <f t="shared" si="760"/>
        <v/>
      </c>
      <c r="MC75" s="273" t="str">
        <f t="shared" si="939"/>
        <v/>
      </c>
      <c r="MD75" s="271" t="str">
        <f t="shared" si="761"/>
        <v/>
      </c>
      <c r="ME75" s="271" t="str">
        <f>IFERROR(MA75*(LY75-LY78)^2,"")</f>
        <v/>
      </c>
      <c r="MF75" s="271" t="str">
        <f t="shared" si="762"/>
        <v/>
      </c>
      <c r="MG75" s="271" t="str">
        <f t="shared" si="940"/>
        <v/>
      </c>
      <c r="MH75" s="289" t="str">
        <f t="shared" si="941"/>
        <v/>
      </c>
      <c r="MI75" s="476" t="str">
        <f t="shared" si="942"/>
        <v/>
      </c>
    </row>
    <row r="76" spans="1:347" ht="14.1" customHeight="1" outlineLevel="1" thickBot="1" x14ac:dyDescent="0.25">
      <c r="A76" s="14">
        <v>10</v>
      </c>
      <c r="B76" s="252"/>
      <c r="C76" s="253"/>
      <c r="D76" s="254"/>
      <c r="E76" s="17" t="str">
        <f t="shared" si="681"/>
        <v/>
      </c>
      <c r="F76" s="34" t="str">
        <f>IFERROR((E76-E66)/(1-E66),"")</f>
        <v/>
      </c>
      <c r="G76" s="17" t="str">
        <f t="shared" si="682"/>
        <v/>
      </c>
      <c r="H76" s="17"/>
      <c r="I76" s="34"/>
      <c r="J76" s="18" t="str">
        <f t="shared" si="763"/>
        <v/>
      </c>
      <c r="K76" s="17" t="str">
        <f>IFERROR(C81+B81*J76,"")</f>
        <v/>
      </c>
      <c r="L76" s="37" t="str">
        <f t="shared" si="764"/>
        <v/>
      </c>
      <c r="M76" s="37" t="str">
        <f t="shared" si="683"/>
        <v/>
      </c>
      <c r="N76" s="37" t="str">
        <f t="shared" si="765"/>
        <v/>
      </c>
      <c r="O76" s="37" t="str">
        <f t="shared" si="766"/>
        <v/>
      </c>
      <c r="P76" s="17" t="str">
        <f t="shared" si="767"/>
        <v/>
      </c>
      <c r="Q76" s="17" t="str">
        <f t="shared" si="684"/>
        <v/>
      </c>
      <c r="R76" s="17" t="str">
        <f t="shared" si="768"/>
        <v/>
      </c>
      <c r="S76" s="34" t="str">
        <f t="shared" si="685"/>
        <v/>
      </c>
      <c r="T76" s="34" t="str">
        <f>IFERROR(P76*(N76-N78)^2,"")</f>
        <v/>
      </c>
      <c r="U76" s="34" t="str">
        <f t="shared" si="686"/>
        <v/>
      </c>
      <c r="V76" s="34" t="str">
        <f t="shared" si="769"/>
        <v/>
      </c>
      <c r="W76" s="39" t="str">
        <f t="shared" si="770"/>
        <v/>
      </c>
      <c r="X76" s="34" t="str">
        <f t="shared" si="771"/>
        <v/>
      </c>
      <c r="Y76" s="34"/>
      <c r="Z76" s="271"/>
      <c r="AA76" s="263" t="str">
        <f t="shared" si="772"/>
        <v/>
      </c>
      <c r="AB76" s="273" t="str">
        <f>IFERROR(J81+I81*AA76,"")</f>
        <v/>
      </c>
      <c r="AC76" s="264" t="str">
        <f t="shared" si="773"/>
        <v/>
      </c>
      <c r="AD76" s="264" t="str">
        <f t="shared" si="687"/>
        <v/>
      </c>
      <c r="AE76" s="264" t="str">
        <f t="shared" si="774"/>
        <v/>
      </c>
      <c r="AF76" s="264" t="str">
        <f t="shared" si="775"/>
        <v/>
      </c>
      <c r="AG76" s="273" t="str">
        <f t="shared" si="776"/>
        <v/>
      </c>
      <c r="AH76" s="273" t="str">
        <f t="shared" si="688"/>
        <v/>
      </c>
      <c r="AI76" s="273" t="str">
        <f t="shared" si="777"/>
        <v/>
      </c>
      <c r="AJ76" s="271" t="str">
        <f t="shared" si="689"/>
        <v/>
      </c>
      <c r="AK76" s="271" t="str">
        <f>IFERROR(AG76*(AE76-AE78)^2,"")</f>
        <v/>
      </c>
      <c r="AL76" s="271" t="str">
        <f t="shared" si="690"/>
        <v/>
      </c>
      <c r="AM76" s="271" t="str">
        <f t="shared" si="778"/>
        <v/>
      </c>
      <c r="AN76" s="289" t="str">
        <f t="shared" si="779"/>
        <v/>
      </c>
      <c r="AO76" s="271" t="str">
        <f t="shared" si="780"/>
        <v/>
      </c>
      <c r="AP76" s="34"/>
      <c r="AQ76" s="271"/>
      <c r="AR76" s="263" t="str">
        <f t="shared" si="781"/>
        <v/>
      </c>
      <c r="AS76" s="273" t="str">
        <f>IFERROR(AA81+Z81*AR76,"")</f>
        <v/>
      </c>
      <c r="AT76" s="264" t="str">
        <f t="shared" si="782"/>
        <v/>
      </c>
      <c r="AU76" s="264" t="str">
        <f t="shared" si="691"/>
        <v/>
      </c>
      <c r="AV76" s="264" t="str">
        <f t="shared" si="783"/>
        <v/>
      </c>
      <c r="AW76" s="264" t="str">
        <f t="shared" si="784"/>
        <v/>
      </c>
      <c r="AX76" s="273" t="str">
        <f t="shared" si="785"/>
        <v/>
      </c>
      <c r="AY76" s="273" t="str">
        <f t="shared" si="692"/>
        <v/>
      </c>
      <c r="AZ76" s="273" t="str">
        <f t="shared" si="786"/>
        <v/>
      </c>
      <c r="BA76" s="271" t="str">
        <f t="shared" si="693"/>
        <v/>
      </c>
      <c r="BB76" s="271" t="str">
        <f>IFERROR(AX76*(AV76-AV78)^2,"")</f>
        <v/>
      </c>
      <c r="BC76" s="271" t="str">
        <f t="shared" si="694"/>
        <v/>
      </c>
      <c r="BD76" s="271" t="str">
        <f t="shared" si="787"/>
        <v/>
      </c>
      <c r="BE76" s="289" t="str">
        <f t="shared" si="788"/>
        <v/>
      </c>
      <c r="BF76" s="271" t="str">
        <f t="shared" si="789"/>
        <v/>
      </c>
      <c r="BH76" s="271"/>
      <c r="BI76" s="263" t="str">
        <f t="shared" si="790"/>
        <v/>
      </c>
      <c r="BJ76" s="273" t="str">
        <f>IFERROR(AR81+AQ81*BI76,"")</f>
        <v/>
      </c>
      <c r="BK76" s="264" t="str">
        <f t="shared" si="791"/>
        <v/>
      </c>
      <c r="BL76" s="264" t="str">
        <f t="shared" si="695"/>
        <v/>
      </c>
      <c r="BM76" s="264" t="str">
        <f t="shared" si="792"/>
        <v/>
      </c>
      <c r="BN76" s="264" t="str">
        <f t="shared" si="793"/>
        <v/>
      </c>
      <c r="BO76" s="273" t="str">
        <f t="shared" si="794"/>
        <v/>
      </c>
      <c r="BP76" s="273" t="str">
        <f t="shared" si="696"/>
        <v/>
      </c>
      <c r="BQ76" s="273" t="str">
        <f t="shared" si="795"/>
        <v/>
      </c>
      <c r="BR76" s="271" t="str">
        <f t="shared" si="697"/>
        <v/>
      </c>
      <c r="BS76" s="271" t="str">
        <f>IFERROR(BO76*(BM76-BM78)^2,"")</f>
        <v/>
      </c>
      <c r="BT76" s="271" t="str">
        <f t="shared" si="698"/>
        <v/>
      </c>
      <c r="BU76" s="271" t="str">
        <f t="shared" si="796"/>
        <v/>
      </c>
      <c r="BV76" s="289" t="str">
        <f t="shared" si="797"/>
        <v/>
      </c>
      <c r="BW76" s="271" t="str">
        <f t="shared" si="798"/>
        <v/>
      </c>
      <c r="BY76" s="271"/>
      <c r="BZ76" s="263" t="str">
        <f t="shared" si="799"/>
        <v/>
      </c>
      <c r="CA76" s="273" t="str">
        <f>IFERROR(BI81+BH81*BZ76,"")</f>
        <v/>
      </c>
      <c r="CB76" s="264" t="str">
        <f t="shared" si="800"/>
        <v/>
      </c>
      <c r="CC76" s="264" t="str">
        <f t="shared" si="699"/>
        <v/>
      </c>
      <c r="CD76" s="264" t="str">
        <f t="shared" si="801"/>
        <v/>
      </c>
      <c r="CE76" s="264" t="str">
        <f t="shared" si="802"/>
        <v/>
      </c>
      <c r="CF76" s="273" t="str">
        <f t="shared" si="803"/>
        <v/>
      </c>
      <c r="CG76" s="273" t="str">
        <f t="shared" si="700"/>
        <v/>
      </c>
      <c r="CH76" s="273" t="str">
        <f t="shared" si="804"/>
        <v/>
      </c>
      <c r="CI76" s="271" t="str">
        <f t="shared" si="701"/>
        <v/>
      </c>
      <c r="CJ76" s="271" t="str">
        <f>IFERROR(CF76*(CD76-CD78)^2,"")</f>
        <v/>
      </c>
      <c r="CK76" s="271" t="str">
        <f t="shared" si="702"/>
        <v/>
      </c>
      <c r="CL76" s="271" t="str">
        <f t="shared" si="805"/>
        <v/>
      </c>
      <c r="CM76" s="289" t="str">
        <f t="shared" si="806"/>
        <v/>
      </c>
      <c r="CN76" s="271" t="str">
        <f t="shared" si="807"/>
        <v/>
      </c>
      <c r="CP76" s="271"/>
      <c r="CQ76" s="263" t="str">
        <f t="shared" si="808"/>
        <v/>
      </c>
      <c r="CR76" s="273" t="str">
        <f>IFERROR(BZ81+BY81*CQ76,"")</f>
        <v/>
      </c>
      <c r="CS76" s="264" t="str">
        <f t="shared" si="809"/>
        <v/>
      </c>
      <c r="CT76" s="264" t="str">
        <f t="shared" si="703"/>
        <v/>
      </c>
      <c r="CU76" s="264" t="str">
        <f t="shared" si="810"/>
        <v/>
      </c>
      <c r="CV76" s="264" t="str">
        <f t="shared" si="811"/>
        <v/>
      </c>
      <c r="CW76" s="273" t="str">
        <f t="shared" si="812"/>
        <v/>
      </c>
      <c r="CX76" s="273" t="str">
        <f t="shared" si="704"/>
        <v/>
      </c>
      <c r="CY76" s="273" t="str">
        <f t="shared" si="813"/>
        <v/>
      </c>
      <c r="CZ76" s="271" t="str">
        <f t="shared" si="705"/>
        <v/>
      </c>
      <c r="DA76" s="271" t="str">
        <f>IFERROR(CW76*(CU76-CU78)^2,"")</f>
        <v/>
      </c>
      <c r="DB76" s="271" t="str">
        <f t="shared" si="706"/>
        <v/>
      </c>
      <c r="DC76" s="271" t="str">
        <f t="shared" si="814"/>
        <v/>
      </c>
      <c r="DD76" s="289" t="str">
        <f t="shared" si="815"/>
        <v/>
      </c>
      <c r="DE76" s="271" t="str">
        <f t="shared" si="816"/>
        <v/>
      </c>
      <c r="DG76" s="271"/>
      <c r="DH76" s="263" t="str">
        <f t="shared" si="817"/>
        <v/>
      </c>
      <c r="DI76" s="273" t="str">
        <f>IFERROR(CQ81+CP81*DH76,"")</f>
        <v/>
      </c>
      <c r="DJ76" s="264" t="str">
        <f t="shared" si="818"/>
        <v/>
      </c>
      <c r="DK76" s="264" t="str">
        <f t="shared" si="707"/>
        <v/>
      </c>
      <c r="DL76" s="264" t="str">
        <f t="shared" si="819"/>
        <v/>
      </c>
      <c r="DM76" s="264" t="str">
        <f t="shared" si="820"/>
        <v/>
      </c>
      <c r="DN76" s="273" t="str">
        <f t="shared" si="821"/>
        <v/>
      </c>
      <c r="DO76" s="273" t="str">
        <f t="shared" si="708"/>
        <v/>
      </c>
      <c r="DP76" s="273" t="str">
        <f t="shared" si="822"/>
        <v/>
      </c>
      <c r="DQ76" s="271" t="str">
        <f t="shared" si="709"/>
        <v/>
      </c>
      <c r="DR76" s="271" t="str">
        <f>IFERROR(DN76*(DL76-DL78)^2,"")</f>
        <v/>
      </c>
      <c r="DS76" s="271" t="str">
        <f t="shared" si="710"/>
        <v/>
      </c>
      <c r="DT76" s="271" t="str">
        <f t="shared" si="823"/>
        <v/>
      </c>
      <c r="DU76" s="289" t="str">
        <f t="shared" si="824"/>
        <v/>
      </c>
      <c r="DV76" s="271" t="str">
        <f t="shared" si="825"/>
        <v/>
      </c>
      <c r="DX76" s="271"/>
      <c r="DY76" s="263" t="str">
        <f t="shared" si="826"/>
        <v/>
      </c>
      <c r="DZ76" s="273" t="str">
        <f>IFERROR(DH81+DG81*DY76,"")</f>
        <v/>
      </c>
      <c r="EA76" s="264" t="str">
        <f t="shared" si="827"/>
        <v/>
      </c>
      <c r="EB76" s="264" t="str">
        <f t="shared" si="711"/>
        <v/>
      </c>
      <c r="EC76" s="264" t="str">
        <f t="shared" si="828"/>
        <v/>
      </c>
      <c r="ED76" s="264" t="str">
        <f t="shared" si="829"/>
        <v/>
      </c>
      <c r="EE76" s="273" t="str">
        <f t="shared" si="830"/>
        <v/>
      </c>
      <c r="EF76" s="273" t="str">
        <f t="shared" si="712"/>
        <v/>
      </c>
      <c r="EG76" s="273" t="str">
        <f t="shared" si="831"/>
        <v/>
      </c>
      <c r="EH76" s="271" t="str">
        <f t="shared" si="713"/>
        <v/>
      </c>
      <c r="EI76" s="271" t="str">
        <f>IFERROR(EE76*(EC76-EC78)^2,"")</f>
        <v/>
      </c>
      <c r="EJ76" s="271" t="str">
        <f t="shared" si="714"/>
        <v/>
      </c>
      <c r="EK76" s="271" t="str">
        <f t="shared" si="832"/>
        <v/>
      </c>
      <c r="EL76" s="289" t="str">
        <f t="shared" si="833"/>
        <v/>
      </c>
      <c r="EM76" s="271" t="str">
        <f t="shared" si="834"/>
        <v/>
      </c>
      <c r="EO76" s="271"/>
      <c r="EP76" s="263" t="str">
        <f t="shared" si="835"/>
        <v/>
      </c>
      <c r="EQ76" s="273" t="str">
        <f>IFERROR(DY81+DX81*EP76,"")</f>
        <v/>
      </c>
      <c r="ER76" s="264" t="str">
        <f t="shared" si="836"/>
        <v/>
      </c>
      <c r="ES76" s="264" t="str">
        <f t="shared" si="715"/>
        <v/>
      </c>
      <c r="ET76" s="264" t="str">
        <f t="shared" si="837"/>
        <v/>
      </c>
      <c r="EU76" s="264" t="str">
        <f t="shared" si="838"/>
        <v/>
      </c>
      <c r="EV76" s="273" t="str">
        <f t="shared" si="839"/>
        <v/>
      </c>
      <c r="EW76" s="273" t="str">
        <f t="shared" si="716"/>
        <v/>
      </c>
      <c r="EX76" s="273" t="str">
        <f t="shared" si="840"/>
        <v/>
      </c>
      <c r="EY76" s="271" t="str">
        <f t="shared" si="717"/>
        <v/>
      </c>
      <c r="EZ76" s="271" t="str">
        <f>IFERROR(EV76*(ET76-ET78)^2,"")</f>
        <v/>
      </c>
      <c r="FA76" s="271" t="str">
        <f t="shared" si="718"/>
        <v/>
      </c>
      <c r="FB76" s="271" t="str">
        <f t="shared" si="841"/>
        <v/>
      </c>
      <c r="FC76" s="289" t="str">
        <f t="shared" si="842"/>
        <v/>
      </c>
      <c r="FD76" s="271" t="str">
        <f t="shared" si="843"/>
        <v/>
      </c>
      <c r="FF76" s="271"/>
      <c r="FG76" s="263" t="str">
        <f t="shared" si="844"/>
        <v/>
      </c>
      <c r="FH76" s="273" t="str">
        <f>IFERROR(EP81+EO81*FG76,"")</f>
        <v/>
      </c>
      <c r="FI76" s="264" t="str">
        <f t="shared" si="845"/>
        <v/>
      </c>
      <c r="FJ76" s="264" t="str">
        <f t="shared" si="719"/>
        <v/>
      </c>
      <c r="FK76" s="264" t="str">
        <f t="shared" si="846"/>
        <v/>
      </c>
      <c r="FL76" s="264" t="str">
        <f t="shared" si="847"/>
        <v/>
      </c>
      <c r="FM76" s="273" t="str">
        <f t="shared" si="848"/>
        <v/>
      </c>
      <c r="FN76" s="273" t="str">
        <f t="shared" si="720"/>
        <v/>
      </c>
      <c r="FO76" s="273" t="str">
        <f t="shared" si="849"/>
        <v/>
      </c>
      <c r="FP76" s="271" t="str">
        <f t="shared" si="721"/>
        <v/>
      </c>
      <c r="FQ76" s="271" t="str">
        <f>IFERROR(FM76*(FK76-FK78)^2,"")</f>
        <v/>
      </c>
      <c r="FR76" s="271" t="str">
        <f t="shared" si="722"/>
        <v/>
      </c>
      <c r="FS76" s="271" t="str">
        <f t="shared" si="850"/>
        <v/>
      </c>
      <c r="FT76" s="289" t="str">
        <f t="shared" si="851"/>
        <v/>
      </c>
      <c r="FU76" s="271" t="str">
        <f t="shared" si="852"/>
        <v/>
      </c>
      <c r="FW76" s="271"/>
      <c r="FX76" s="263" t="str">
        <f t="shared" si="853"/>
        <v/>
      </c>
      <c r="FY76" s="273" t="str">
        <f>IFERROR(FG81+FF81*FX76,"")</f>
        <v/>
      </c>
      <c r="FZ76" s="264" t="str">
        <f t="shared" si="854"/>
        <v/>
      </c>
      <c r="GA76" s="264" t="str">
        <f t="shared" si="723"/>
        <v/>
      </c>
      <c r="GB76" s="264" t="str">
        <f t="shared" si="855"/>
        <v/>
      </c>
      <c r="GC76" s="264" t="str">
        <f t="shared" si="856"/>
        <v/>
      </c>
      <c r="GD76" s="273" t="str">
        <f t="shared" si="857"/>
        <v/>
      </c>
      <c r="GE76" s="273" t="str">
        <f t="shared" si="724"/>
        <v/>
      </c>
      <c r="GF76" s="273" t="str">
        <f t="shared" si="858"/>
        <v/>
      </c>
      <c r="GG76" s="271" t="str">
        <f t="shared" si="725"/>
        <v/>
      </c>
      <c r="GH76" s="271" t="str">
        <f>IFERROR(GD76*(GB76-GB78)^2,"")</f>
        <v/>
      </c>
      <c r="GI76" s="271" t="str">
        <f t="shared" si="726"/>
        <v/>
      </c>
      <c r="GJ76" s="271" t="str">
        <f t="shared" si="859"/>
        <v/>
      </c>
      <c r="GK76" s="289" t="str">
        <f t="shared" si="860"/>
        <v/>
      </c>
      <c r="GL76" s="271" t="str">
        <f t="shared" si="861"/>
        <v/>
      </c>
      <c r="GN76" s="271"/>
      <c r="GO76" s="263" t="str">
        <f t="shared" si="862"/>
        <v/>
      </c>
      <c r="GP76" s="273" t="str">
        <f>IFERROR(FX81+FW81*GO76,"")</f>
        <v/>
      </c>
      <c r="GQ76" s="264" t="str">
        <f t="shared" si="863"/>
        <v/>
      </c>
      <c r="GR76" s="264" t="str">
        <f t="shared" si="727"/>
        <v/>
      </c>
      <c r="GS76" s="264" t="str">
        <f t="shared" si="864"/>
        <v/>
      </c>
      <c r="GT76" s="264" t="str">
        <f t="shared" si="865"/>
        <v/>
      </c>
      <c r="GU76" s="273" t="str">
        <f t="shared" si="866"/>
        <v/>
      </c>
      <c r="GV76" s="273" t="str">
        <f t="shared" si="728"/>
        <v/>
      </c>
      <c r="GW76" s="273" t="str">
        <f t="shared" si="867"/>
        <v/>
      </c>
      <c r="GX76" s="271" t="str">
        <f t="shared" si="729"/>
        <v/>
      </c>
      <c r="GY76" s="271" t="str">
        <f>IFERROR(GU76*(GS76-GS78)^2,"")</f>
        <v/>
      </c>
      <c r="GZ76" s="271" t="str">
        <f t="shared" si="730"/>
        <v/>
      </c>
      <c r="HA76" s="271" t="str">
        <f t="shared" si="868"/>
        <v/>
      </c>
      <c r="HB76" s="289" t="str">
        <f t="shared" si="869"/>
        <v/>
      </c>
      <c r="HC76" s="271" t="str">
        <f t="shared" si="870"/>
        <v/>
      </c>
      <c r="HE76" s="271"/>
      <c r="HF76" s="263" t="str">
        <f t="shared" si="871"/>
        <v/>
      </c>
      <c r="HG76" s="273" t="str">
        <f>IFERROR(GO81+GN81*HF76,"")</f>
        <v/>
      </c>
      <c r="HH76" s="264" t="str">
        <f t="shared" si="872"/>
        <v/>
      </c>
      <c r="HI76" s="264" t="str">
        <f t="shared" si="731"/>
        <v/>
      </c>
      <c r="HJ76" s="264" t="str">
        <f t="shared" si="873"/>
        <v/>
      </c>
      <c r="HK76" s="264" t="str">
        <f t="shared" si="874"/>
        <v/>
      </c>
      <c r="HL76" s="273" t="str">
        <f t="shared" si="875"/>
        <v/>
      </c>
      <c r="HM76" s="273" t="str">
        <f t="shared" si="732"/>
        <v/>
      </c>
      <c r="HN76" s="273" t="str">
        <f t="shared" si="876"/>
        <v/>
      </c>
      <c r="HO76" s="271" t="str">
        <f t="shared" si="733"/>
        <v/>
      </c>
      <c r="HP76" s="271" t="str">
        <f>IFERROR(HL76*(HJ76-HJ78)^2,"")</f>
        <v/>
      </c>
      <c r="HQ76" s="271" t="str">
        <f t="shared" si="734"/>
        <v/>
      </c>
      <c r="HR76" s="271" t="str">
        <f t="shared" si="877"/>
        <v/>
      </c>
      <c r="HS76" s="289" t="str">
        <f t="shared" si="878"/>
        <v/>
      </c>
      <c r="HT76" s="271" t="str">
        <f t="shared" si="879"/>
        <v/>
      </c>
      <c r="HV76" s="271"/>
      <c r="HW76" s="263" t="str">
        <f t="shared" si="880"/>
        <v/>
      </c>
      <c r="HX76" s="273" t="str">
        <f>IFERROR(HF81+HE81*HW76,"")</f>
        <v/>
      </c>
      <c r="HY76" s="264" t="str">
        <f t="shared" si="881"/>
        <v/>
      </c>
      <c r="HZ76" s="264" t="str">
        <f t="shared" si="735"/>
        <v/>
      </c>
      <c r="IA76" s="264" t="str">
        <f t="shared" si="882"/>
        <v/>
      </c>
      <c r="IB76" s="264" t="str">
        <f t="shared" si="883"/>
        <v/>
      </c>
      <c r="IC76" s="273" t="str">
        <f t="shared" si="884"/>
        <v/>
      </c>
      <c r="ID76" s="273" t="str">
        <f t="shared" si="736"/>
        <v/>
      </c>
      <c r="IE76" s="273" t="str">
        <f t="shared" si="885"/>
        <v/>
      </c>
      <c r="IF76" s="271" t="str">
        <f t="shared" si="737"/>
        <v/>
      </c>
      <c r="IG76" s="271" t="str">
        <f>IFERROR(IC76*(IA76-IA78)^2,"")</f>
        <v/>
      </c>
      <c r="IH76" s="271" t="str">
        <f t="shared" si="738"/>
        <v/>
      </c>
      <c r="II76" s="271" t="str">
        <f t="shared" si="886"/>
        <v/>
      </c>
      <c r="IJ76" s="289" t="str">
        <f t="shared" si="887"/>
        <v/>
      </c>
      <c r="IK76" s="271" t="str">
        <f t="shared" si="888"/>
        <v/>
      </c>
      <c r="IM76" s="271"/>
      <c r="IN76" s="263" t="str">
        <f t="shared" si="889"/>
        <v/>
      </c>
      <c r="IO76" s="273" t="str">
        <f>IFERROR(HW81+HV81*IN76,"")</f>
        <v/>
      </c>
      <c r="IP76" s="264" t="str">
        <f t="shared" si="890"/>
        <v/>
      </c>
      <c r="IQ76" s="264" t="str">
        <f t="shared" si="739"/>
        <v/>
      </c>
      <c r="IR76" s="264" t="str">
        <f t="shared" si="891"/>
        <v/>
      </c>
      <c r="IS76" s="264" t="str">
        <f t="shared" si="892"/>
        <v/>
      </c>
      <c r="IT76" s="273" t="str">
        <f t="shared" si="893"/>
        <v/>
      </c>
      <c r="IU76" s="273" t="str">
        <f t="shared" si="740"/>
        <v/>
      </c>
      <c r="IV76" s="273" t="str">
        <f t="shared" si="894"/>
        <v/>
      </c>
      <c r="IW76" s="271" t="str">
        <f t="shared" si="741"/>
        <v/>
      </c>
      <c r="IX76" s="271" t="str">
        <f>IFERROR(IT76*(IR76-IR78)^2,"")</f>
        <v/>
      </c>
      <c r="IY76" s="271" t="str">
        <f t="shared" si="742"/>
        <v/>
      </c>
      <c r="IZ76" s="271" t="str">
        <f t="shared" si="895"/>
        <v/>
      </c>
      <c r="JA76" s="289" t="str">
        <f t="shared" si="896"/>
        <v/>
      </c>
      <c r="JB76" s="271" t="str">
        <f t="shared" si="897"/>
        <v/>
      </c>
      <c r="JD76" s="271"/>
      <c r="JE76" s="263" t="str">
        <f t="shared" si="898"/>
        <v/>
      </c>
      <c r="JF76" s="273" t="str">
        <f>IFERROR(IN81+IM81*JE76,"")</f>
        <v/>
      </c>
      <c r="JG76" s="264" t="str">
        <f t="shared" si="899"/>
        <v/>
      </c>
      <c r="JH76" s="264" t="str">
        <f t="shared" si="743"/>
        <v/>
      </c>
      <c r="JI76" s="264" t="str">
        <f t="shared" si="900"/>
        <v/>
      </c>
      <c r="JJ76" s="264" t="str">
        <f t="shared" si="901"/>
        <v/>
      </c>
      <c r="JK76" s="273" t="str">
        <f t="shared" si="902"/>
        <v/>
      </c>
      <c r="JL76" s="273" t="str">
        <f t="shared" si="744"/>
        <v/>
      </c>
      <c r="JM76" s="273" t="str">
        <f t="shared" si="903"/>
        <v/>
      </c>
      <c r="JN76" s="271" t="str">
        <f t="shared" si="745"/>
        <v/>
      </c>
      <c r="JO76" s="271" t="str">
        <f>IFERROR(JK76*(JI76-JI78)^2,"")</f>
        <v/>
      </c>
      <c r="JP76" s="271" t="str">
        <f t="shared" si="746"/>
        <v/>
      </c>
      <c r="JQ76" s="271" t="str">
        <f t="shared" si="904"/>
        <v/>
      </c>
      <c r="JR76" s="289" t="str">
        <f t="shared" si="905"/>
        <v/>
      </c>
      <c r="JS76" s="271" t="str">
        <f t="shared" si="906"/>
        <v/>
      </c>
      <c r="JU76" s="271"/>
      <c r="JV76" s="263" t="str">
        <f t="shared" si="907"/>
        <v/>
      </c>
      <c r="JW76" s="273" t="str">
        <f>IFERROR(JE81+JD81*JV76,"")</f>
        <v/>
      </c>
      <c r="JX76" s="264" t="str">
        <f t="shared" si="908"/>
        <v/>
      </c>
      <c r="JY76" s="264" t="str">
        <f t="shared" si="747"/>
        <v/>
      </c>
      <c r="JZ76" s="264" t="str">
        <f t="shared" si="909"/>
        <v/>
      </c>
      <c r="KA76" s="264" t="str">
        <f t="shared" si="910"/>
        <v/>
      </c>
      <c r="KB76" s="273" t="str">
        <f t="shared" si="911"/>
        <v/>
      </c>
      <c r="KC76" s="273" t="str">
        <f t="shared" si="748"/>
        <v/>
      </c>
      <c r="KD76" s="273" t="str">
        <f t="shared" si="912"/>
        <v/>
      </c>
      <c r="KE76" s="271" t="str">
        <f t="shared" si="749"/>
        <v/>
      </c>
      <c r="KF76" s="271" t="str">
        <f>IFERROR(KB76*(JZ76-JZ78)^2,"")</f>
        <v/>
      </c>
      <c r="KG76" s="271" t="str">
        <f t="shared" si="750"/>
        <v/>
      </c>
      <c r="KH76" s="271" t="str">
        <f t="shared" si="913"/>
        <v/>
      </c>
      <c r="KI76" s="289" t="str">
        <f t="shared" si="914"/>
        <v/>
      </c>
      <c r="KJ76" s="271" t="str">
        <f t="shared" si="915"/>
        <v/>
      </c>
      <c r="KL76" s="271"/>
      <c r="KM76" s="263" t="str">
        <f t="shared" si="916"/>
        <v/>
      </c>
      <c r="KN76" s="273" t="str">
        <f>IFERROR(JV81+JU81*KM76,"")</f>
        <v/>
      </c>
      <c r="KO76" s="264" t="str">
        <f t="shared" si="917"/>
        <v/>
      </c>
      <c r="KP76" s="264" t="str">
        <f t="shared" si="751"/>
        <v/>
      </c>
      <c r="KQ76" s="264" t="str">
        <f t="shared" si="918"/>
        <v/>
      </c>
      <c r="KR76" s="264" t="str">
        <f t="shared" si="919"/>
        <v/>
      </c>
      <c r="KS76" s="273" t="str">
        <f t="shared" si="920"/>
        <v/>
      </c>
      <c r="KT76" s="273" t="str">
        <f t="shared" si="752"/>
        <v/>
      </c>
      <c r="KU76" s="273" t="str">
        <f t="shared" si="921"/>
        <v/>
      </c>
      <c r="KV76" s="271" t="str">
        <f t="shared" si="753"/>
        <v/>
      </c>
      <c r="KW76" s="271" t="str">
        <f>IFERROR(KS76*(KQ76-KQ78)^2,"")</f>
        <v/>
      </c>
      <c r="KX76" s="271" t="str">
        <f t="shared" si="754"/>
        <v/>
      </c>
      <c r="KY76" s="271" t="str">
        <f t="shared" si="922"/>
        <v/>
      </c>
      <c r="KZ76" s="289" t="str">
        <f t="shared" si="923"/>
        <v/>
      </c>
      <c r="LA76" s="271" t="str">
        <f t="shared" si="924"/>
        <v/>
      </c>
      <c r="LC76" s="271"/>
      <c r="LD76" s="263" t="str">
        <f t="shared" si="925"/>
        <v/>
      </c>
      <c r="LE76" s="273" t="str">
        <f>IFERROR(KM81+KL81*LD76,"")</f>
        <v/>
      </c>
      <c r="LF76" s="264" t="str">
        <f t="shared" si="926"/>
        <v/>
      </c>
      <c r="LG76" s="264" t="str">
        <f t="shared" si="755"/>
        <v/>
      </c>
      <c r="LH76" s="264" t="str">
        <f t="shared" si="927"/>
        <v/>
      </c>
      <c r="LI76" s="264" t="str">
        <f t="shared" si="928"/>
        <v/>
      </c>
      <c r="LJ76" s="273" t="str">
        <f t="shared" si="929"/>
        <v/>
      </c>
      <c r="LK76" s="273" t="str">
        <f t="shared" si="756"/>
        <v/>
      </c>
      <c r="LL76" s="273" t="str">
        <f t="shared" si="930"/>
        <v/>
      </c>
      <c r="LM76" s="271" t="str">
        <f t="shared" si="757"/>
        <v/>
      </c>
      <c r="LN76" s="271" t="str">
        <f>IFERROR(LJ76*(LH76-LH78)^2,"")</f>
        <v/>
      </c>
      <c r="LO76" s="271" t="str">
        <f t="shared" si="758"/>
        <v/>
      </c>
      <c r="LP76" s="271" t="str">
        <f t="shared" si="931"/>
        <v/>
      </c>
      <c r="LQ76" s="289" t="str">
        <f t="shared" si="932"/>
        <v/>
      </c>
      <c r="LR76" s="271" t="str">
        <f t="shared" si="933"/>
        <v/>
      </c>
      <c r="LT76" s="271"/>
      <c r="LU76" s="475" t="str">
        <f t="shared" si="934"/>
        <v/>
      </c>
      <c r="LV76" s="474" t="str">
        <f>IFERROR(LD81+LC81*LU76,"")</f>
        <v/>
      </c>
      <c r="LW76" s="477" t="str">
        <f t="shared" si="935"/>
        <v/>
      </c>
      <c r="LX76" s="264" t="str">
        <f t="shared" si="759"/>
        <v/>
      </c>
      <c r="LY76" s="264" t="str">
        <f t="shared" si="936"/>
        <v/>
      </c>
      <c r="LZ76" s="264" t="str">
        <f t="shared" si="937"/>
        <v/>
      </c>
      <c r="MA76" s="273" t="str">
        <f t="shared" si="938"/>
        <v/>
      </c>
      <c r="MB76" s="273" t="str">
        <f t="shared" si="760"/>
        <v/>
      </c>
      <c r="MC76" s="273" t="str">
        <f t="shared" si="939"/>
        <v/>
      </c>
      <c r="MD76" s="271" t="str">
        <f t="shared" si="761"/>
        <v/>
      </c>
      <c r="ME76" s="271" t="str">
        <f>IFERROR(MA76*(LY76-LY78)^2,"")</f>
        <v/>
      </c>
      <c r="MF76" s="271" t="str">
        <f t="shared" si="762"/>
        <v/>
      </c>
      <c r="MG76" s="271" t="str">
        <f t="shared" si="940"/>
        <v/>
      </c>
      <c r="MH76" s="289" t="str">
        <f t="shared" si="941"/>
        <v/>
      </c>
      <c r="MI76" s="476" t="str">
        <f t="shared" si="942"/>
        <v/>
      </c>
    </row>
    <row r="77" spans="1:347" ht="14.1" customHeight="1" outlineLevel="1" x14ac:dyDescent="0.2">
      <c r="B77" s="19"/>
      <c r="C77" s="8"/>
      <c r="D77" s="8"/>
      <c r="E77" s="18"/>
      <c r="F77" s="17" t="str">
        <f t="shared" ref="F77" si="943">IFERROR(D77/C77,"")</f>
        <v/>
      </c>
      <c r="G77" s="34"/>
      <c r="H77" s="34"/>
      <c r="I77" s="130" t="s">
        <v>20</v>
      </c>
      <c r="J77" s="132" t="str">
        <f>IFERROR(_xlfn.NORM.S.INV(G78),"")</f>
        <v/>
      </c>
      <c r="K77" s="132"/>
      <c r="L77" s="101"/>
      <c r="M77" s="101"/>
      <c r="N77" s="101"/>
      <c r="O77" s="101"/>
      <c r="P77" s="133">
        <f>SUM(P67:P76)</f>
        <v>121.78432601714277</v>
      </c>
      <c r="Q77" s="133">
        <f t="shared" ref="Q77:R77" si="944">SUM(Q67:Q76)</f>
        <v>114.60139658014386</v>
      </c>
      <c r="R77" s="133">
        <f t="shared" si="944"/>
        <v>42.189419548209102</v>
      </c>
      <c r="S77" s="132">
        <f>SUM(S67:S76)</f>
        <v>13.065086549053094</v>
      </c>
      <c r="T77" s="132">
        <f>SUM(T67:T76)</f>
        <v>88.898290884254877</v>
      </c>
      <c r="U77" s="132">
        <f>SUM(U67:U76)</f>
        <v>33.062812758891717</v>
      </c>
      <c r="V77" s="134">
        <f>SUM(V67:V76)</f>
        <v>5.5879846219139351</v>
      </c>
      <c r="W77" s="141"/>
      <c r="X77" s="132"/>
      <c r="Y77" s="20"/>
      <c r="Z77" s="342" t="s">
        <v>20</v>
      </c>
      <c r="AA77" s="344">
        <f>IFERROR(_xlfn.NORM.S.INV(N78),"")</f>
        <v>-0.39498403444544927</v>
      </c>
      <c r="AB77" s="344"/>
      <c r="AC77" s="325"/>
      <c r="AD77" s="325"/>
      <c r="AE77" s="325"/>
      <c r="AF77" s="325"/>
      <c r="AG77" s="345">
        <f>SUM(AG67:AG76)</f>
        <v>126.58706507112147</v>
      </c>
      <c r="AH77" s="345">
        <f t="shared" ref="AH77:AI77" si="945">SUM(AH67:AH76)</f>
        <v>120.19207232825977</v>
      </c>
      <c r="AI77" s="345">
        <f t="shared" si="945"/>
        <v>46.697075730891491</v>
      </c>
      <c r="AJ77" s="344">
        <f>SUM(AJ67:AJ76)</f>
        <v>13.784407779523288</v>
      </c>
      <c r="AK77" s="344">
        <f>SUM(AK67:AK76)</f>
        <v>93.42786170910702</v>
      </c>
      <c r="AL77" s="344">
        <f>SUM(AL67:AL76)</f>
        <v>34.915392372766775</v>
      </c>
      <c r="AM77" s="346">
        <f>SUM(AM67:AM76)</f>
        <v>4.9886863176719611</v>
      </c>
      <c r="AN77" s="353"/>
      <c r="AO77" s="344"/>
      <c r="AP77" s="20"/>
      <c r="AQ77" s="342" t="s">
        <v>20</v>
      </c>
      <c r="AR77" s="344">
        <f>IFERROR(_xlfn.NORM.S.INV(AE78),"")</f>
        <v>-0.33478682744580335</v>
      </c>
      <c r="AS77" s="344"/>
      <c r="AT77" s="325"/>
      <c r="AU77" s="325"/>
      <c r="AV77" s="325"/>
      <c r="AW77" s="325"/>
      <c r="AX77" s="345">
        <f>SUM(AX67:AX76)</f>
        <v>126.48554006347679</v>
      </c>
      <c r="AY77" s="345">
        <f t="shared" ref="AY77:AZ77" si="946">SUM(AY67:AY76)</f>
        <v>120.06484133223631</v>
      </c>
      <c r="AZ77" s="345">
        <f t="shared" si="946"/>
        <v>46.582409648982747</v>
      </c>
      <c r="BA77" s="344">
        <f>SUM(BA67:BA76)</f>
        <v>13.771304065817583</v>
      </c>
      <c r="BB77" s="344">
        <f>SUM(BB67:BB76)</f>
        <v>93.355732208498779</v>
      </c>
      <c r="BC77" s="344">
        <f>SUM(BC67:BC76)</f>
        <v>34.883316947529281</v>
      </c>
      <c r="BD77" s="346">
        <f>SUM(BD67:BD76)</f>
        <v>4.9947611548528812</v>
      </c>
      <c r="BE77" s="353"/>
      <c r="BF77" s="344"/>
      <c r="BH77" s="342" t="s">
        <v>20</v>
      </c>
      <c r="BI77" s="344">
        <f>IFERROR(_xlfn.NORM.S.INV(AV78),"")</f>
        <v>-0.33640566239722863</v>
      </c>
      <c r="BJ77" s="344"/>
      <c r="BK77" s="325"/>
      <c r="BL77" s="325"/>
      <c r="BM77" s="325"/>
      <c r="BN77" s="325"/>
      <c r="BO77" s="345">
        <f>SUM(BO67:BO76)</f>
        <v>126.48309417640914</v>
      </c>
      <c r="BP77" s="345">
        <f t="shared" ref="BP77:BQ77" si="947">SUM(BP67:BP76)</f>
        <v>120.06224408691671</v>
      </c>
      <c r="BQ77" s="345">
        <f t="shared" si="947"/>
        <v>46.580849363672819</v>
      </c>
      <c r="BR77" s="344">
        <f>SUM(BR67:BR76)</f>
        <v>13.770881064088364</v>
      </c>
      <c r="BS77" s="344">
        <f>SUM(BS67:BS76)</f>
        <v>93.353243392135028</v>
      </c>
      <c r="BT77" s="344">
        <f>SUM(BT67:BT76)</f>
        <v>34.882267851857492</v>
      </c>
      <c r="BU77" s="346">
        <f>SUM(BU67:BU76)</f>
        <v>4.9948729418111828</v>
      </c>
      <c r="BV77" s="353"/>
      <c r="BW77" s="344"/>
      <c r="BY77" s="342" t="s">
        <v>20</v>
      </c>
      <c r="BZ77" s="344">
        <f>IFERROR(_xlfn.NORM.S.INV(BM78),"")</f>
        <v>-0.33641949337143762</v>
      </c>
      <c r="CA77" s="344"/>
      <c r="CB77" s="325"/>
      <c r="CC77" s="325"/>
      <c r="CD77" s="325"/>
      <c r="CE77" s="325"/>
      <c r="CF77" s="345">
        <f>SUM(CF67:CF76)</f>
        <v>126.48303917869796</v>
      </c>
      <c r="CG77" s="345">
        <f t="shared" ref="CG77:CH77" si="948">SUM(CG67:CG76)</f>
        <v>120.06218196381684</v>
      </c>
      <c r="CH77" s="345">
        <f t="shared" si="948"/>
        <v>46.580804694009437</v>
      </c>
      <c r="CI77" s="344">
        <f>SUM(CI67:CI76)</f>
        <v>13.770872405676283</v>
      </c>
      <c r="CJ77" s="344">
        <f>SUM(CJ67:CJ76)</f>
        <v>93.353193357957394</v>
      </c>
      <c r="CK77" s="344">
        <f>SUM(CK67:CK76)</f>
        <v>34.882246450870795</v>
      </c>
      <c r="CL77" s="346">
        <f>SUM(CL67:CL76)</f>
        <v>4.9948757717933479</v>
      </c>
      <c r="CM77" s="353"/>
      <c r="CN77" s="344"/>
      <c r="CP77" s="342" t="s">
        <v>20</v>
      </c>
      <c r="CQ77" s="344">
        <f>IFERROR(_xlfn.NORM.S.INV(CD78),"")</f>
        <v>-0.33642000540127676</v>
      </c>
      <c r="CR77" s="344"/>
      <c r="CS77" s="325"/>
      <c r="CT77" s="325"/>
      <c r="CU77" s="325"/>
      <c r="CV77" s="325"/>
      <c r="CW77" s="345">
        <f>SUM(CW67:CW76)</f>
        <v>126.48303793289212</v>
      </c>
      <c r="CX77" s="345">
        <f t="shared" ref="CX77:CY77" si="949">SUM(CX67:CX76)</f>
        <v>120.06218058976171</v>
      </c>
      <c r="CY77" s="345">
        <f t="shared" si="949"/>
        <v>46.580803767533794</v>
      </c>
      <c r="CZ77" s="344">
        <f>SUM(CZ67:CZ76)</f>
        <v>13.770872201947059</v>
      </c>
      <c r="DA77" s="344">
        <f>SUM(DA67:DA76)</f>
        <v>93.353192171747409</v>
      </c>
      <c r="DB77" s="344">
        <f>SUM(DB67:DB76)</f>
        <v>34.882245946595006</v>
      </c>
      <c r="DC77" s="346">
        <f>SUM(DC67:DC76)</f>
        <v>4.9948758330986127</v>
      </c>
      <c r="DD77" s="353"/>
      <c r="DE77" s="344"/>
      <c r="DG77" s="342" t="s">
        <v>20</v>
      </c>
      <c r="DH77" s="344">
        <f>IFERROR(_xlfn.NORM.S.INV(CU78),"")</f>
        <v>-0.33642001520920239</v>
      </c>
      <c r="DI77" s="344"/>
      <c r="DJ77" s="325"/>
      <c r="DK77" s="325"/>
      <c r="DL77" s="325"/>
      <c r="DM77" s="325"/>
      <c r="DN77" s="345">
        <f>SUM(DN67:DN76)</f>
        <v>126.48303790476437</v>
      </c>
      <c r="DO77" s="345">
        <f t="shared" ref="DO77:DP77" si="950">SUM(DO67:DO76)</f>
        <v>120.06218055844499</v>
      </c>
      <c r="DP77" s="345">
        <f t="shared" si="950"/>
        <v>46.580803745860408</v>
      </c>
      <c r="DQ77" s="344">
        <f>SUM(DQ67:DQ76)</f>
        <v>13.770872197414512</v>
      </c>
      <c r="DR77" s="344">
        <f>SUM(DR67:DR76)</f>
        <v>93.353192145432686</v>
      </c>
      <c r="DS77" s="344">
        <f>SUM(DS67:DS76)</f>
        <v>34.882245935382031</v>
      </c>
      <c r="DT77" s="346">
        <f>SUM(DT67:DT76)</f>
        <v>4.9948758345075399</v>
      </c>
      <c r="DU77" s="353"/>
      <c r="DV77" s="344"/>
      <c r="DX77" s="342" t="s">
        <v>20</v>
      </c>
      <c r="DY77" s="344">
        <f>IFERROR(_xlfn.NORM.S.INV(DL78),"")</f>
        <v>-0.33642001544648859</v>
      </c>
      <c r="DZ77" s="344"/>
      <c r="EA77" s="325"/>
      <c r="EB77" s="325"/>
      <c r="EC77" s="325"/>
      <c r="ED77" s="325"/>
      <c r="EE77" s="345">
        <f>SUM(EE67:EE76)</f>
        <v>126.48303790412857</v>
      </c>
      <c r="EF77" s="345">
        <f t="shared" ref="EF77:EG77" si="951">SUM(EF67:EF76)</f>
        <v>120.06218055773972</v>
      </c>
      <c r="EG77" s="345">
        <f t="shared" si="951"/>
        <v>46.580803745377224</v>
      </c>
      <c r="EH77" s="344">
        <f>SUM(EH67:EH76)</f>
        <v>13.770872197311459</v>
      </c>
      <c r="EI77" s="344">
        <f>SUM(EI67:EI76)</f>
        <v>93.353192144833699</v>
      </c>
      <c r="EJ77" s="344">
        <f>SUM(EJ67:EJ76)</f>
        <v>34.882245935127038</v>
      </c>
      <c r="EK77" s="346">
        <f>SUM(EK67:EK76)</f>
        <v>4.9948758345391653</v>
      </c>
      <c r="EL77" s="353"/>
      <c r="EM77" s="344"/>
      <c r="EO77" s="342" t="s">
        <v>20</v>
      </c>
      <c r="EP77" s="344">
        <f>IFERROR(_xlfn.NORM.S.INV(EC78),"")</f>
        <v>-0.33642001545171113</v>
      </c>
      <c r="EQ77" s="344"/>
      <c r="ER77" s="325"/>
      <c r="ES77" s="325"/>
      <c r="ET77" s="325"/>
      <c r="EU77" s="325"/>
      <c r="EV77" s="345">
        <f>SUM(EV67:EV76)</f>
        <v>126.48303790411418</v>
      </c>
      <c r="EW77" s="345">
        <f t="shared" ref="EW77:EX77" si="952">SUM(EW67:EW76)</f>
        <v>120.06218055772375</v>
      </c>
      <c r="EX77" s="345">
        <f t="shared" si="952"/>
        <v>46.580803745366168</v>
      </c>
      <c r="EY77" s="344">
        <f>SUM(EY67:EY76)</f>
        <v>13.770872197309135</v>
      </c>
      <c r="EZ77" s="344">
        <f>SUM(EZ67:EZ76)</f>
        <v>93.353192144820184</v>
      </c>
      <c r="FA77" s="344">
        <f>SUM(FA67:FA76)</f>
        <v>34.882245935121276</v>
      </c>
      <c r="FB77" s="346">
        <f>SUM(FB67:FB76)</f>
        <v>4.99487583453989</v>
      </c>
      <c r="FC77" s="353"/>
      <c r="FD77" s="344"/>
      <c r="FF77" s="342" t="s">
        <v>20</v>
      </c>
      <c r="FG77" s="344">
        <f>IFERROR(_xlfn.NORM.S.INV(ET78),"")</f>
        <v>-0.33642001545183203</v>
      </c>
      <c r="FH77" s="344"/>
      <c r="FI77" s="325"/>
      <c r="FJ77" s="325"/>
      <c r="FK77" s="325"/>
      <c r="FL77" s="325"/>
      <c r="FM77" s="345">
        <f>SUM(FM67:FM76)</f>
        <v>126.48303790411387</v>
      </c>
      <c r="FN77" s="345">
        <f t="shared" ref="FN77:FO77" si="953">SUM(FN67:FN76)</f>
        <v>120.06218055772344</v>
      </c>
      <c r="FO77" s="345">
        <f t="shared" si="953"/>
        <v>46.580803745366012</v>
      </c>
      <c r="FP77" s="344">
        <f>SUM(FP67:FP76)</f>
        <v>13.770872197309082</v>
      </c>
      <c r="FQ77" s="344">
        <f>SUM(FQ67:FQ76)</f>
        <v>93.3531921448199</v>
      </c>
      <c r="FR77" s="344">
        <f>SUM(FR67:FR76)</f>
        <v>34.882245935121148</v>
      </c>
      <c r="FS77" s="346">
        <f>SUM(FS67:FS76)</f>
        <v>4.9948758345398998</v>
      </c>
      <c r="FT77" s="353"/>
      <c r="FU77" s="344"/>
      <c r="FW77" s="342" t="s">
        <v>20</v>
      </c>
      <c r="FX77" s="344">
        <f>IFERROR(_xlfn.NORM.S.INV(FK78),"")</f>
        <v>-0.3364200154518327</v>
      </c>
      <c r="FY77" s="344"/>
      <c r="FZ77" s="325"/>
      <c r="GA77" s="325"/>
      <c r="GB77" s="325"/>
      <c r="GC77" s="325"/>
      <c r="GD77" s="345">
        <f>SUM(GD67:GD76)</f>
        <v>126.48303790411386</v>
      </c>
      <c r="GE77" s="345">
        <f t="shared" ref="GE77:GF77" si="954">SUM(GE67:GE76)</f>
        <v>120.06218055772342</v>
      </c>
      <c r="GF77" s="345">
        <f t="shared" si="954"/>
        <v>46.580803745365998</v>
      </c>
      <c r="GG77" s="344">
        <f>SUM(GG67:GG76)</f>
        <v>13.770872197309078</v>
      </c>
      <c r="GH77" s="344">
        <f>SUM(GH67:GH76)</f>
        <v>93.353192144819928</v>
      </c>
      <c r="GI77" s="344">
        <f>SUM(GI67:GI76)</f>
        <v>34.882245935121155</v>
      </c>
      <c r="GJ77" s="346">
        <f>SUM(GJ67:GJ76)</f>
        <v>4.9948758345398998</v>
      </c>
      <c r="GK77" s="353"/>
      <c r="GL77" s="344"/>
      <c r="GN77" s="342" t="s">
        <v>20</v>
      </c>
      <c r="GO77" s="344">
        <f>IFERROR(_xlfn.NORM.S.INV(GB78),"")</f>
        <v>-0.33642001545183309</v>
      </c>
      <c r="GP77" s="344"/>
      <c r="GQ77" s="325"/>
      <c r="GR77" s="325"/>
      <c r="GS77" s="325"/>
      <c r="GT77" s="325"/>
      <c r="GU77" s="345">
        <f>SUM(GU67:GU76)</f>
        <v>126.48303790411384</v>
      </c>
      <c r="GV77" s="345">
        <f t="shared" ref="GV77:GW77" si="955">SUM(GV67:GV76)</f>
        <v>120.06218055772338</v>
      </c>
      <c r="GW77" s="345">
        <f t="shared" si="955"/>
        <v>46.580803745366012</v>
      </c>
      <c r="GX77" s="344">
        <f>SUM(GX67:GX76)</f>
        <v>13.770872197309076</v>
      </c>
      <c r="GY77" s="344">
        <f>SUM(GY67:GY76)</f>
        <v>93.353192144819914</v>
      </c>
      <c r="GZ77" s="344">
        <f>SUM(GZ67:GZ76)</f>
        <v>34.882245935121148</v>
      </c>
      <c r="HA77" s="346">
        <f>SUM(HA67:HA76)</f>
        <v>4.9948758345398998</v>
      </c>
      <c r="HB77" s="353"/>
      <c r="HC77" s="344"/>
      <c r="HE77" s="342" t="s">
        <v>20</v>
      </c>
      <c r="HF77" s="344">
        <f>IFERROR(_xlfn.NORM.S.INV(GS78),"")</f>
        <v>-0.33642001545183264</v>
      </c>
      <c r="HG77" s="344"/>
      <c r="HH77" s="325"/>
      <c r="HI77" s="325"/>
      <c r="HJ77" s="325"/>
      <c r="HK77" s="325"/>
      <c r="HL77" s="345">
        <f>SUM(HL67:HL76)</f>
        <v>126.48303790411384</v>
      </c>
      <c r="HM77" s="345">
        <f t="shared" ref="HM77:HN77" si="956">SUM(HM67:HM76)</f>
        <v>120.06218055772339</v>
      </c>
      <c r="HN77" s="345">
        <f t="shared" si="956"/>
        <v>46.580803745365962</v>
      </c>
      <c r="HO77" s="344">
        <f>SUM(HO67:HO76)</f>
        <v>13.770872197309076</v>
      </c>
      <c r="HP77" s="344">
        <f>SUM(HP67:HP76)</f>
        <v>93.353192144819829</v>
      </c>
      <c r="HQ77" s="344">
        <f>SUM(HQ67:HQ76)</f>
        <v>34.882245935121134</v>
      </c>
      <c r="HR77" s="346">
        <f>SUM(HR67:HR76)</f>
        <v>4.9948758345399007</v>
      </c>
      <c r="HS77" s="353"/>
      <c r="HT77" s="344"/>
      <c r="HV77" s="342" t="s">
        <v>20</v>
      </c>
      <c r="HW77" s="344">
        <f>IFERROR(_xlfn.NORM.S.INV(HJ78),"")</f>
        <v>-0.33642001545183364</v>
      </c>
      <c r="HX77" s="344"/>
      <c r="HY77" s="325"/>
      <c r="HZ77" s="325"/>
      <c r="IA77" s="325"/>
      <c r="IB77" s="325"/>
      <c r="IC77" s="345">
        <f>SUM(IC67:IC76)</f>
        <v>126.48303790411386</v>
      </c>
      <c r="ID77" s="345">
        <f t="shared" ref="ID77:IE77" si="957">SUM(ID67:ID76)</f>
        <v>120.06218055772342</v>
      </c>
      <c r="IE77" s="345">
        <f t="shared" si="957"/>
        <v>46.580803745365998</v>
      </c>
      <c r="IF77" s="344">
        <f>SUM(IF67:IF76)</f>
        <v>13.770872197309078</v>
      </c>
      <c r="IG77" s="344">
        <f>SUM(IG67:IG76)</f>
        <v>93.353192144819928</v>
      </c>
      <c r="IH77" s="344">
        <f>SUM(IH67:IH76)</f>
        <v>34.882245935121155</v>
      </c>
      <c r="II77" s="346">
        <f>SUM(II67:II76)</f>
        <v>4.9948758345398998</v>
      </c>
      <c r="IJ77" s="353"/>
      <c r="IK77" s="344"/>
      <c r="IM77" s="342" t="s">
        <v>20</v>
      </c>
      <c r="IN77" s="344">
        <f>IFERROR(_xlfn.NORM.S.INV(IA78),"")</f>
        <v>-0.33642001545183309</v>
      </c>
      <c r="IO77" s="344"/>
      <c r="IP77" s="325"/>
      <c r="IQ77" s="325"/>
      <c r="IR77" s="325"/>
      <c r="IS77" s="325"/>
      <c r="IT77" s="345">
        <f>SUM(IT67:IT76)</f>
        <v>126.48303790411384</v>
      </c>
      <c r="IU77" s="345">
        <f t="shared" ref="IU77:IV77" si="958">SUM(IU67:IU76)</f>
        <v>120.06218055772338</v>
      </c>
      <c r="IV77" s="345">
        <f t="shared" si="958"/>
        <v>46.580803745366012</v>
      </c>
      <c r="IW77" s="344">
        <f>SUM(IW67:IW76)</f>
        <v>13.770872197309076</v>
      </c>
      <c r="IX77" s="344">
        <f>SUM(IX67:IX76)</f>
        <v>93.353192144819914</v>
      </c>
      <c r="IY77" s="344">
        <f>SUM(IY67:IY76)</f>
        <v>34.882245935121148</v>
      </c>
      <c r="IZ77" s="346">
        <f>SUM(IZ67:IZ76)</f>
        <v>4.9948758345398998</v>
      </c>
      <c r="JA77" s="353"/>
      <c r="JB77" s="344"/>
      <c r="JD77" s="342" t="s">
        <v>20</v>
      </c>
      <c r="JE77" s="344">
        <f>IFERROR(_xlfn.NORM.S.INV(IR78),"")</f>
        <v>-0.33642001545183264</v>
      </c>
      <c r="JF77" s="344"/>
      <c r="JG77" s="325"/>
      <c r="JH77" s="325"/>
      <c r="JI77" s="325"/>
      <c r="JJ77" s="325"/>
      <c r="JK77" s="345">
        <f>SUM(JK67:JK76)</f>
        <v>126.48303790411384</v>
      </c>
      <c r="JL77" s="345">
        <f t="shared" ref="JL77:JM77" si="959">SUM(JL67:JL76)</f>
        <v>120.06218055772339</v>
      </c>
      <c r="JM77" s="345">
        <f t="shared" si="959"/>
        <v>46.580803745365962</v>
      </c>
      <c r="JN77" s="344">
        <f>SUM(JN67:JN76)</f>
        <v>13.770872197309076</v>
      </c>
      <c r="JO77" s="344">
        <f>SUM(JO67:JO76)</f>
        <v>93.353192144819829</v>
      </c>
      <c r="JP77" s="344">
        <f>SUM(JP67:JP76)</f>
        <v>34.882245935121134</v>
      </c>
      <c r="JQ77" s="346">
        <f>SUM(JQ67:JQ76)</f>
        <v>4.9948758345399007</v>
      </c>
      <c r="JR77" s="353"/>
      <c r="JS77" s="344"/>
      <c r="JU77" s="342" t="s">
        <v>20</v>
      </c>
      <c r="JV77" s="344">
        <f>IFERROR(_xlfn.NORM.S.INV(JI78),"")</f>
        <v>-0.33642001545183364</v>
      </c>
      <c r="JW77" s="344"/>
      <c r="JX77" s="325"/>
      <c r="JY77" s="325"/>
      <c r="JZ77" s="325"/>
      <c r="KA77" s="325"/>
      <c r="KB77" s="345">
        <f>SUM(KB67:KB76)</f>
        <v>126.48303790411386</v>
      </c>
      <c r="KC77" s="345">
        <f t="shared" ref="KC77:KD77" si="960">SUM(KC67:KC76)</f>
        <v>120.06218055772342</v>
      </c>
      <c r="KD77" s="345">
        <f t="shared" si="960"/>
        <v>46.580803745365998</v>
      </c>
      <c r="KE77" s="344">
        <f>SUM(KE67:KE76)</f>
        <v>13.770872197309078</v>
      </c>
      <c r="KF77" s="344">
        <f>SUM(KF67:KF76)</f>
        <v>93.353192144819928</v>
      </c>
      <c r="KG77" s="344">
        <f>SUM(KG67:KG76)</f>
        <v>34.882245935121155</v>
      </c>
      <c r="KH77" s="346">
        <f>SUM(KH67:KH76)</f>
        <v>4.9948758345398998</v>
      </c>
      <c r="KI77" s="353"/>
      <c r="KJ77" s="344"/>
      <c r="KL77" s="342" t="s">
        <v>20</v>
      </c>
      <c r="KM77" s="344">
        <f>IFERROR(_xlfn.NORM.S.INV(JZ78),"")</f>
        <v>-0.33642001545183309</v>
      </c>
      <c r="KN77" s="344"/>
      <c r="KO77" s="325"/>
      <c r="KP77" s="325"/>
      <c r="KQ77" s="325"/>
      <c r="KR77" s="325"/>
      <c r="KS77" s="345">
        <f>SUM(KS67:KS76)</f>
        <v>126.48303790411384</v>
      </c>
      <c r="KT77" s="345">
        <f t="shared" ref="KT77:KU77" si="961">SUM(KT67:KT76)</f>
        <v>120.06218055772338</v>
      </c>
      <c r="KU77" s="345">
        <f t="shared" si="961"/>
        <v>46.580803745366012</v>
      </c>
      <c r="KV77" s="344">
        <f>SUM(KV67:KV76)</f>
        <v>13.770872197309076</v>
      </c>
      <c r="KW77" s="344">
        <f>SUM(KW67:KW76)</f>
        <v>93.353192144819914</v>
      </c>
      <c r="KX77" s="344">
        <f>SUM(KX67:KX76)</f>
        <v>34.882245935121148</v>
      </c>
      <c r="KY77" s="346">
        <f>SUM(KY67:KY76)</f>
        <v>4.9948758345398998</v>
      </c>
      <c r="KZ77" s="353"/>
      <c r="LA77" s="344"/>
      <c r="LC77" s="342" t="s">
        <v>20</v>
      </c>
      <c r="LD77" s="344">
        <f>IFERROR(_xlfn.NORM.S.INV(KQ78),"")</f>
        <v>-0.33642001545183264</v>
      </c>
      <c r="LE77" s="344"/>
      <c r="LF77" s="325"/>
      <c r="LG77" s="325"/>
      <c r="LH77" s="325"/>
      <c r="LI77" s="325"/>
      <c r="LJ77" s="345">
        <f>SUM(LJ67:LJ76)</f>
        <v>126.48303790411384</v>
      </c>
      <c r="LK77" s="345">
        <f t="shared" ref="LK77:LL77" si="962">SUM(LK67:LK76)</f>
        <v>120.06218055772339</v>
      </c>
      <c r="LL77" s="345">
        <f t="shared" si="962"/>
        <v>46.580803745365962</v>
      </c>
      <c r="LM77" s="344">
        <f>SUM(LM67:LM76)</f>
        <v>13.770872197309076</v>
      </c>
      <c r="LN77" s="344">
        <f>SUM(LN67:LN76)</f>
        <v>93.353192144819829</v>
      </c>
      <c r="LO77" s="344">
        <f>SUM(LO67:LO76)</f>
        <v>34.882245935121134</v>
      </c>
      <c r="LP77" s="346">
        <f>SUM(LP67:LP76)</f>
        <v>4.9948758345399007</v>
      </c>
      <c r="LQ77" s="353"/>
      <c r="LR77" s="344"/>
      <c r="LT77" s="342" t="s">
        <v>20</v>
      </c>
      <c r="LU77" s="344">
        <f>IFERROR(_xlfn.NORM.S.INV(LH78),"")</f>
        <v>-0.33642001545183364</v>
      </c>
      <c r="LV77" s="344"/>
      <c r="LW77" s="325"/>
      <c r="LX77" s="325"/>
      <c r="LY77" s="325"/>
      <c r="LZ77" s="325"/>
      <c r="MA77" s="345">
        <f>SUM(MA67:MA76)</f>
        <v>126.48303790411386</v>
      </c>
      <c r="MB77" s="345">
        <f t="shared" ref="MB77:MC77" si="963">SUM(MB67:MB76)</f>
        <v>120.06218055772342</v>
      </c>
      <c r="MC77" s="345">
        <f t="shared" si="963"/>
        <v>46.580803745365998</v>
      </c>
      <c r="MD77" s="344">
        <f>SUM(MD67:MD76)</f>
        <v>13.770872197309078</v>
      </c>
      <c r="ME77" s="344">
        <f>SUM(ME67:ME76)</f>
        <v>93.353192144819928</v>
      </c>
      <c r="MF77" s="344">
        <f>SUM(MF67:MF76)</f>
        <v>34.882245935121155</v>
      </c>
      <c r="MG77" s="346">
        <f>SUM(MG67:MG76)</f>
        <v>4.9948758345398998</v>
      </c>
      <c r="MH77" s="353"/>
      <c r="MI77" s="344"/>
    </row>
    <row r="78" spans="1:347" ht="14.1" customHeight="1" outlineLevel="1" x14ac:dyDescent="0.2">
      <c r="B78" s="19"/>
      <c r="C78" s="8"/>
      <c r="D78" s="8"/>
      <c r="E78" s="18"/>
      <c r="F78" s="17"/>
      <c r="G78" s="34"/>
      <c r="H78" s="34"/>
      <c r="I78" s="135" t="s">
        <v>19</v>
      </c>
      <c r="J78" s="136">
        <f>Q77/P77</f>
        <v>0.94101926190413188</v>
      </c>
      <c r="K78" s="137"/>
      <c r="L78" s="138"/>
      <c r="M78" s="135"/>
      <c r="N78" s="137">
        <f>R77/P77</f>
        <v>0.34642733533928149</v>
      </c>
      <c r="O78" s="135"/>
      <c r="P78" s="139"/>
      <c r="Q78" s="135"/>
      <c r="R78" s="135"/>
      <c r="S78" s="137"/>
      <c r="T78" s="142"/>
      <c r="U78" s="142"/>
      <c r="V78" s="142"/>
      <c r="W78" s="142"/>
      <c r="X78" s="142"/>
      <c r="Y78" s="34"/>
      <c r="Z78" s="347" t="s">
        <v>19</v>
      </c>
      <c r="AA78" s="348">
        <f>AH77/AG77</f>
        <v>0.94948146764230013</v>
      </c>
      <c r="AB78" s="349"/>
      <c r="AC78" s="350"/>
      <c r="AD78" s="347"/>
      <c r="AE78" s="349">
        <f>AI77/AG77</f>
        <v>0.36889294893325225</v>
      </c>
      <c r="AF78" s="347"/>
      <c r="AG78" s="351"/>
      <c r="AH78" s="347"/>
      <c r="AI78" s="347"/>
      <c r="AJ78" s="349"/>
      <c r="AK78" s="354"/>
      <c r="AL78" s="354"/>
      <c r="AM78" s="354"/>
      <c r="AN78" s="354"/>
      <c r="AO78" s="354"/>
      <c r="AP78" s="34"/>
      <c r="AQ78" s="347" t="s">
        <v>19</v>
      </c>
      <c r="AR78" s="348">
        <f>AY77/AX77</f>
        <v>0.94923768576219658</v>
      </c>
      <c r="AS78" s="349"/>
      <c r="AT78" s="350"/>
      <c r="AU78" s="347"/>
      <c r="AV78" s="349">
        <f>AZ77/AX77</f>
        <v>0.36828249004277769</v>
      </c>
      <c r="AW78" s="347"/>
      <c r="AX78" s="351"/>
      <c r="AY78" s="347"/>
      <c r="AZ78" s="347"/>
      <c r="BA78" s="349"/>
      <c r="BB78" s="354"/>
      <c r="BC78" s="354"/>
      <c r="BD78" s="354"/>
      <c r="BE78" s="354"/>
      <c r="BF78" s="354"/>
      <c r="BH78" s="347" t="s">
        <v>19</v>
      </c>
      <c r="BI78" s="348">
        <f>BP77/BO77</f>
        <v>0.94923550746997765</v>
      </c>
      <c r="BJ78" s="349"/>
      <c r="BK78" s="350"/>
      <c r="BL78" s="347"/>
      <c r="BM78" s="349">
        <f>BQ77/BO77</f>
        <v>0.36827727584451203</v>
      </c>
      <c r="BN78" s="347"/>
      <c r="BO78" s="351"/>
      <c r="BP78" s="347"/>
      <c r="BQ78" s="347"/>
      <c r="BR78" s="349"/>
      <c r="BS78" s="354"/>
      <c r="BT78" s="354"/>
      <c r="BU78" s="354"/>
      <c r="BV78" s="354"/>
      <c r="BW78" s="354"/>
      <c r="BY78" s="347" t="s">
        <v>19</v>
      </c>
      <c r="BZ78" s="348">
        <f>CG77/CF77</f>
        <v>0.94923542906168157</v>
      </c>
      <c r="CA78" s="349"/>
      <c r="CB78" s="350"/>
      <c r="CC78" s="347"/>
      <c r="CD78" s="349">
        <f>CH77/CF77</f>
        <v>0.36827708281265342</v>
      </c>
      <c r="CE78" s="347"/>
      <c r="CF78" s="351"/>
      <c r="CG78" s="347"/>
      <c r="CH78" s="347"/>
      <c r="CI78" s="349"/>
      <c r="CJ78" s="354"/>
      <c r="CK78" s="354"/>
      <c r="CL78" s="354"/>
      <c r="CM78" s="354"/>
      <c r="CN78" s="354"/>
      <c r="CP78" s="347" t="s">
        <v>19</v>
      </c>
      <c r="CQ78" s="348">
        <f>CX77/CW77</f>
        <v>0.94923542754770718</v>
      </c>
      <c r="CR78" s="349"/>
      <c r="CS78" s="350"/>
      <c r="CT78" s="347"/>
      <c r="CU78" s="349">
        <f>CY77/CW77</f>
        <v>0.36827707911513075</v>
      </c>
      <c r="CV78" s="347"/>
      <c r="CW78" s="351"/>
      <c r="CX78" s="347"/>
      <c r="CY78" s="347"/>
      <c r="CZ78" s="349"/>
      <c r="DA78" s="354"/>
      <c r="DB78" s="354"/>
      <c r="DC78" s="354"/>
      <c r="DD78" s="354"/>
      <c r="DE78" s="354"/>
      <c r="DG78" s="347" t="s">
        <v>19</v>
      </c>
      <c r="DH78" s="348">
        <f>DO77/DN77</f>
        <v>0.94923542751120527</v>
      </c>
      <c r="DI78" s="349"/>
      <c r="DJ78" s="350"/>
      <c r="DK78" s="347"/>
      <c r="DL78" s="349">
        <f>DP77/DN77</f>
        <v>0.36827707902567541</v>
      </c>
      <c r="DM78" s="347"/>
      <c r="DN78" s="351"/>
      <c r="DO78" s="347"/>
      <c r="DP78" s="347"/>
      <c r="DQ78" s="349"/>
      <c r="DR78" s="354"/>
      <c r="DS78" s="354"/>
      <c r="DT78" s="354"/>
      <c r="DU78" s="354"/>
      <c r="DV78" s="354"/>
      <c r="DX78" s="347" t="s">
        <v>19</v>
      </c>
      <c r="DY78" s="348">
        <f>EF77/EE77</f>
        <v>0.94923542751040091</v>
      </c>
      <c r="DZ78" s="349"/>
      <c r="EA78" s="350"/>
      <c r="EB78" s="347"/>
      <c r="EC78" s="349">
        <f>EG77/EE77</f>
        <v>0.36827707902370654</v>
      </c>
      <c r="ED78" s="347"/>
      <c r="EE78" s="351"/>
      <c r="EF78" s="347"/>
      <c r="EG78" s="347"/>
      <c r="EH78" s="349"/>
      <c r="EI78" s="354"/>
      <c r="EJ78" s="354"/>
      <c r="EK78" s="354"/>
      <c r="EL78" s="354"/>
      <c r="EM78" s="354"/>
      <c r="EO78" s="347" t="s">
        <v>19</v>
      </c>
      <c r="EP78" s="348">
        <f>EW77/EV77</f>
        <v>0.94923542751038259</v>
      </c>
      <c r="EQ78" s="349"/>
      <c r="ER78" s="350"/>
      <c r="ES78" s="347"/>
      <c r="ET78" s="349">
        <f>EX77/EV77</f>
        <v>0.36827707902366097</v>
      </c>
      <c r="EU78" s="347"/>
      <c r="EV78" s="351"/>
      <c r="EW78" s="347"/>
      <c r="EX78" s="347"/>
      <c r="EY78" s="349"/>
      <c r="EZ78" s="354"/>
      <c r="FA78" s="354"/>
      <c r="FB78" s="354"/>
      <c r="FC78" s="354"/>
      <c r="FD78" s="354"/>
      <c r="FF78" s="347" t="s">
        <v>19</v>
      </c>
      <c r="FG78" s="348">
        <f>FN77/FM77</f>
        <v>0.94923542751038248</v>
      </c>
      <c r="FH78" s="349"/>
      <c r="FI78" s="350"/>
      <c r="FJ78" s="347"/>
      <c r="FK78" s="349">
        <f>FO77/FM77</f>
        <v>0.36827707902366069</v>
      </c>
      <c r="FL78" s="347"/>
      <c r="FM78" s="351"/>
      <c r="FN78" s="347"/>
      <c r="FO78" s="347"/>
      <c r="FP78" s="349"/>
      <c r="FQ78" s="354"/>
      <c r="FR78" s="354"/>
      <c r="FS78" s="354"/>
      <c r="FT78" s="354"/>
      <c r="FU78" s="354"/>
      <c r="FW78" s="347" t="s">
        <v>19</v>
      </c>
      <c r="FX78" s="348">
        <f>GE77/GD77</f>
        <v>0.94923542751038248</v>
      </c>
      <c r="FY78" s="349"/>
      <c r="FZ78" s="350"/>
      <c r="GA78" s="347"/>
      <c r="GB78" s="349">
        <f>GF77/GD77</f>
        <v>0.36827707902366058</v>
      </c>
      <c r="GC78" s="347"/>
      <c r="GD78" s="351"/>
      <c r="GE78" s="347"/>
      <c r="GF78" s="347"/>
      <c r="GG78" s="349"/>
      <c r="GH78" s="354"/>
      <c r="GI78" s="354"/>
      <c r="GJ78" s="354"/>
      <c r="GK78" s="354"/>
      <c r="GL78" s="354"/>
      <c r="GN78" s="347" t="s">
        <v>19</v>
      </c>
      <c r="GO78" s="348">
        <f>GV77/GU77</f>
        <v>0.94923542751038226</v>
      </c>
      <c r="GP78" s="349"/>
      <c r="GQ78" s="350"/>
      <c r="GR78" s="347"/>
      <c r="GS78" s="349">
        <f>GW77/GU77</f>
        <v>0.36827707902366075</v>
      </c>
      <c r="GT78" s="347"/>
      <c r="GU78" s="351"/>
      <c r="GV78" s="347"/>
      <c r="GW78" s="347"/>
      <c r="GX78" s="349"/>
      <c r="GY78" s="354"/>
      <c r="GZ78" s="354"/>
      <c r="HA78" s="354"/>
      <c r="HB78" s="354"/>
      <c r="HC78" s="354"/>
      <c r="HE78" s="347" t="s">
        <v>19</v>
      </c>
      <c r="HF78" s="348">
        <f>HM77/HL77</f>
        <v>0.94923542751038237</v>
      </c>
      <c r="HG78" s="349"/>
      <c r="HH78" s="350"/>
      <c r="HI78" s="347"/>
      <c r="HJ78" s="349">
        <f>HN77/HL77</f>
        <v>0.36827707902366036</v>
      </c>
      <c r="HK78" s="347"/>
      <c r="HL78" s="351"/>
      <c r="HM78" s="347"/>
      <c r="HN78" s="347"/>
      <c r="HO78" s="349"/>
      <c r="HP78" s="354"/>
      <c r="HQ78" s="354"/>
      <c r="HR78" s="354"/>
      <c r="HS78" s="354"/>
      <c r="HT78" s="354"/>
      <c r="HV78" s="347" t="s">
        <v>19</v>
      </c>
      <c r="HW78" s="348">
        <f>ID77/IC77</f>
        <v>0.94923542751038248</v>
      </c>
      <c r="HX78" s="349"/>
      <c r="HY78" s="350"/>
      <c r="HZ78" s="347"/>
      <c r="IA78" s="349">
        <f>IE77/IC77</f>
        <v>0.36827707902366058</v>
      </c>
      <c r="IB78" s="347"/>
      <c r="IC78" s="351"/>
      <c r="ID78" s="347"/>
      <c r="IE78" s="347"/>
      <c r="IF78" s="349"/>
      <c r="IG78" s="354"/>
      <c r="IH78" s="354"/>
      <c r="II78" s="354"/>
      <c r="IJ78" s="354"/>
      <c r="IK78" s="354"/>
      <c r="IM78" s="347" t="s">
        <v>19</v>
      </c>
      <c r="IN78" s="348">
        <f>IU77/IT77</f>
        <v>0.94923542751038226</v>
      </c>
      <c r="IO78" s="349"/>
      <c r="IP78" s="350"/>
      <c r="IQ78" s="347"/>
      <c r="IR78" s="349">
        <f>IV77/IT77</f>
        <v>0.36827707902366075</v>
      </c>
      <c r="IS78" s="347"/>
      <c r="IT78" s="351"/>
      <c r="IU78" s="347"/>
      <c r="IV78" s="347"/>
      <c r="IW78" s="349"/>
      <c r="IX78" s="354"/>
      <c r="IY78" s="354"/>
      <c r="IZ78" s="354"/>
      <c r="JA78" s="354"/>
      <c r="JB78" s="354"/>
      <c r="JD78" s="347" t="s">
        <v>19</v>
      </c>
      <c r="JE78" s="348">
        <f>JL77/JK77</f>
        <v>0.94923542751038237</v>
      </c>
      <c r="JF78" s="349"/>
      <c r="JG78" s="350"/>
      <c r="JH78" s="347"/>
      <c r="JI78" s="349">
        <f>JM77/JK77</f>
        <v>0.36827707902366036</v>
      </c>
      <c r="JJ78" s="347"/>
      <c r="JK78" s="351"/>
      <c r="JL78" s="347"/>
      <c r="JM78" s="347"/>
      <c r="JN78" s="349"/>
      <c r="JO78" s="354"/>
      <c r="JP78" s="354"/>
      <c r="JQ78" s="354"/>
      <c r="JR78" s="354"/>
      <c r="JS78" s="354"/>
      <c r="JU78" s="347" t="s">
        <v>19</v>
      </c>
      <c r="JV78" s="348">
        <f>KC77/KB77</f>
        <v>0.94923542751038248</v>
      </c>
      <c r="JW78" s="349"/>
      <c r="JX78" s="350"/>
      <c r="JY78" s="347"/>
      <c r="JZ78" s="349">
        <f>KD77/KB77</f>
        <v>0.36827707902366058</v>
      </c>
      <c r="KA78" s="347"/>
      <c r="KB78" s="351"/>
      <c r="KC78" s="347"/>
      <c r="KD78" s="347"/>
      <c r="KE78" s="349"/>
      <c r="KF78" s="354"/>
      <c r="KG78" s="354"/>
      <c r="KH78" s="354"/>
      <c r="KI78" s="354"/>
      <c r="KJ78" s="354"/>
      <c r="KL78" s="347" t="s">
        <v>19</v>
      </c>
      <c r="KM78" s="348">
        <f>KT77/KS77</f>
        <v>0.94923542751038226</v>
      </c>
      <c r="KN78" s="349"/>
      <c r="KO78" s="350"/>
      <c r="KP78" s="347"/>
      <c r="KQ78" s="349">
        <f>KU77/KS77</f>
        <v>0.36827707902366075</v>
      </c>
      <c r="KR78" s="347"/>
      <c r="KS78" s="351"/>
      <c r="KT78" s="347"/>
      <c r="KU78" s="347"/>
      <c r="KV78" s="349"/>
      <c r="KW78" s="354"/>
      <c r="KX78" s="354"/>
      <c r="KY78" s="354"/>
      <c r="KZ78" s="354"/>
      <c r="LA78" s="354"/>
      <c r="LC78" s="347" t="s">
        <v>19</v>
      </c>
      <c r="LD78" s="348">
        <f>LK77/LJ77</f>
        <v>0.94923542751038237</v>
      </c>
      <c r="LE78" s="349"/>
      <c r="LF78" s="350"/>
      <c r="LG78" s="347"/>
      <c r="LH78" s="349">
        <f>LL77/LJ77</f>
        <v>0.36827707902366036</v>
      </c>
      <c r="LI78" s="347"/>
      <c r="LJ78" s="351"/>
      <c r="LK78" s="347"/>
      <c r="LL78" s="347"/>
      <c r="LM78" s="349"/>
      <c r="LN78" s="354"/>
      <c r="LO78" s="354"/>
      <c r="LP78" s="354"/>
      <c r="LQ78" s="354"/>
      <c r="LR78" s="354"/>
      <c r="LT78" s="347" t="s">
        <v>19</v>
      </c>
      <c r="LU78" s="348">
        <f>MB77/MA77</f>
        <v>0.94923542751038248</v>
      </c>
      <c r="LV78" s="349"/>
      <c r="LW78" s="350"/>
      <c r="LX78" s="347"/>
      <c r="LY78" s="349">
        <f>MC77/MA77</f>
        <v>0.36827707902366058</v>
      </c>
      <c r="LZ78" s="347"/>
      <c r="MA78" s="351"/>
      <c r="MB78" s="347"/>
      <c r="MC78" s="347"/>
      <c r="MD78" s="349"/>
      <c r="ME78" s="354"/>
      <c r="MF78" s="354"/>
      <c r="MG78" s="354"/>
      <c r="MH78" s="354"/>
      <c r="MI78" s="354"/>
    </row>
    <row r="79" spans="1:347" s="13" customFormat="1" ht="14.1" customHeight="1" outlineLevel="1" x14ac:dyDescent="0.2">
      <c r="A79" s="14"/>
      <c r="B79" s="81" t="s">
        <v>21</v>
      </c>
      <c r="C79" s="3"/>
      <c r="D79" s="3"/>
      <c r="E79" s="82"/>
      <c r="F79" s="2"/>
      <c r="I79" s="81" t="s">
        <v>83</v>
      </c>
      <c r="K79" s="66"/>
      <c r="L79" s="66"/>
      <c r="M79" s="66"/>
      <c r="N79" s="66"/>
      <c r="O79" s="66"/>
      <c r="P79" s="66"/>
      <c r="Q79" s="66"/>
      <c r="R79" s="66"/>
      <c r="S79" s="66"/>
      <c r="T79" s="48" t="s">
        <v>121</v>
      </c>
      <c r="Y79" s="17"/>
      <c r="Z79" s="313" t="s">
        <v>83</v>
      </c>
      <c r="AA79" s="268"/>
      <c r="AB79" s="301"/>
      <c r="AC79" s="301"/>
      <c r="AD79" s="301"/>
      <c r="AE79" s="301"/>
      <c r="AF79" s="301"/>
      <c r="AG79" s="301"/>
      <c r="AH79" s="301"/>
      <c r="AI79" s="301"/>
      <c r="AJ79" s="301"/>
      <c r="AK79" s="292" t="s">
        <v>121</v>
      </c>
      <c r="AL79" s="268"/>
      <c r="AM79" s="268"/>
      <c r="AN79" s="268"/>
      <c r="AO79" s="268"/>
      <c r="AQ79" s="313" t="s">
        <v>83</v>
      </c>
      <c r="AR79" s="268"/>
      <c r="AS79" s="301"/>
      <c r="AT79" s="301"/>
      <c r="AU79" s="301"/>
      <c r="AV79" s="301"/>
      <c r="AW79" s="301"/>
      <c r="AX79" s="301"/>
      <c r="AY79" s="301"/>
      <c r="AZ79" s="301"/>
      <c r="BA79" s="301"/>
      <c r="BB79" s="292" t="s">
        <v>121</v>
      </c>
      <c r="BC79" s="268"/>
      <c r="BD79" s="268"/>
      <c r="BE79" s="268"/>
      <c r="BF79" s="268"/>
      <c r="BH79" s="313" t="s">
        <v>83</v>
      </c>
      <c r="BI79" s="268"/>
      <c r="BJ79" s="301"/>
      <c r="BK79" s="301"/>
      <c r="BL79" s="301"/>
      <c r="BM79" s="301"/>
      <c r="BN79" s="301"/>
      <c r="BO79" s="301"/>
      <c r="BP79" s="301"/>
      <c r="BQ79" s="301"/>
      <c r="BR79" s="301"/>
      <c r="BS79" s="292" t="s">
        <v>121</v>
      </c>
      <c r="BT79" s="268"/>
      <c r="BU79" s="268"/>
      <c r="BV79" s="268"/>
      <c r="BW79" s="268"/>
      <c r="BY79" s="313" t="s">
        <v>83</v>
      </c>
      <c r="BZ79" s="268"/>
      <c r="CA79" s="301"/>
      <c r="CB79" s="301"/>
      <c r="CC79" s="301"/>
      <c r="CD79" s="301"/>
      <c r="CE79" s="301"/>
      <c r="CF79" s="301"/>
      <c r="CG79" s="301"/>
      <c r="CH79" s="301"/>
      <c r="CI79" s="301"/>
      <c r="CJ79" s="292" t="s">
        <v>121</v>
      </c>
      <c r="CK79" s="268"/>
      <c r="CL79" s="268"/>
      <c r="CM79" s="268"/>
      <c r="CN79" s="268"/>
      <c r="CP79" s="313" t="s">
        <v>83</v>
      </c>
      <c r="CQ79" s="268"/>
      <c r="CR79" s="301"/>
      <c r="CS79" s="301"/>
      <c r="CT79" s="301"/>
      <c r="CU79" s="301"/>
      <c r="CV79" s="301"/>
      <c r="CW79" s="301"/>
      <c r="CX79" s="301"/>
      <c r="CY79" s="301"/>
      <c r="CZ79" s="301"/>
      <c r="DA79" s="292" t="s">
        <v>121</v>
      </c>
      <c r="DB79" s="268"/>
      <c r="DC79" s="268"/>
      <c r="DD79" s="268"/>
      <c r="DE79" s="268"/>
      <c r="DG79" s="313" t="s">
        <v>83</v>
      </c>
      <c r="DH79" s="268"/>
      <c r="DI79" s="301"/>
      <c r="DJ79" s="301"/>
      <c r="DK79" s="301"/>
      <c r="DL79" s="301"/>
      <c r="DM79" s="301"/>
      <c r="DN79" s="301"/>
      <c r="DO79" s="301"/>
      <c r="DP79" s="301"/>
      <c r="DQ79" s="301"/>
      <c r="DR79" s="292" t="s">
        <v>121</v>
      </c>
      <c r="DS79" s="268"/>
      <c r="DT79" s="268"/>
      <c r="DU79" s="268"/>
      <c r="DV79" s="268"/>
      <c r="DX79" s="313" t="s">
        <v>83</v>
      </c>
      <c r="DY79" s="268"/>
      <c r="DZ79" s="301"/>
      <c r="EA79" s="301"/>
      <c r="EB79" s="301"/>
      <c r="EC79" s="301"/>
      <c r="ED79" s="301"/>
      <c r="EE79" s="301"/>
      <c r="EF79" s="301"/>
      <c r="EG79" s="301"/>
      <c r="EH79" s="301"/>
      <c r="EI79" s="292" t="s">
        <v>121</v>
      </c>
      <c r="EJ79" s="268"/>
      <c r="EK79" s="268"/>
      <c r="EL79" s="268"/>
      <c r="EM79" s="268"/>
      <c r="EO79" s="313" t="s">
        <v>83</v>
      </c>
      <c r="EP79" s="268"/>
      <c r="EQ79" s="301"/>
      <c r="ER79" s="301"/>
      <c r="ES79" s="301"/>
      <c r="ET79" s="301"/>
      <c r="EU79" s="301"/>
      <c r="EV79" s="301"/>
      <c r="EW79" s="301"/>
      <c r="EX79" s="301"/>
      <c r="EY79" s="301"/>
      <c r="EZ79" s="292" t="s">
        <v>121</v>
      </c>
      <c r="FA79" s="268"/>
      <c r="FB79" s="268"/>
      <c r="FC79" s="268"/>
      <c r="FD79" s="268"/>
      <c r="FF79" s="313" t="s">
        <v>83</v>
      </c>
      <c r="FG79" s="268"/>
      <c r="FH79" s="301"/>
      <c r="FI79" s="301"/>
      <c r="FJ79" s="301"/>
      <c r="FK79" s="301"/>
      <c r="FL79" s="301"/>
      <c r="FM79" s="301"/>
      <c r="FN79" s="301"/>
      <c r="FO79" s="301"/>
      <c r="FP79" s="301"/>
      <c r="FQ79" s="292" t="s">
        <v>121</v>
      </c>
      <c r="FR79" s="268"/>
      <c r="FS79" s="268"/>
      <c r="FT79" s="268"/>
      <c r="FU79" s="268"/>
      <c r="FW79" s="313" t="s">
        <v>83</v>
      </c>
      <c r="FX79" s="268"/>
      <c r="FY79" s="301"/>
      <c r="FZ79" s="301"/>
      <c r="GA79" s="301"/>
      <c r="GB79" s="301"/>
      <c r="GC79" s="301"/>
      <c r="GD79" s="301"/>
      <c r="GE79" s="301"/>
      <c r="GF79" s="301"/>
      <c r="GG79" s="301"/>
      <c r="GH79" s="292" t="s">
        <v>121</v>
      </c>
      <c r="GI79" s="268"/>
      <c r="GJ79" s="268"/>
      <c r="GK79" s="268"/>
      <c r="GL79" s="268"/>
      <c r="GN79" s="313" t="s">
        <v>83</v>
      </c>
      <c r="GO79" s="268"/>
      <c r="GP79" s="301"/>
      <c r="GQ79" s="301"/>
      <c r="GR79" s="301"/>
      <c r="GS79" s="301"/>
      <c r="GT79" s="301"/>
      <c r="GU79" s="301"/>
      <c r="GV79" s="301"/>
      <c r="GW79" s="301"/>
      <c r="GX79" s="301"/>
      <c r="GY79" s="292" t="s">
        <v>121</v>
      </c>
      <c r="GZ79" s="268"/>
      <c r="HA79" s="268"/>
      <c r="HB79" s="268"/>
      <c r="HC79" s="268"/>
      <c r="HE79" s="313" t="s">
        <v>83</v>
      </c>
      <c r="HF79" s="268"/>
      <c r="HG79" s="301"/>
      <c r="HH79" s="301"/>
      <c r="HI79" s="301"/>
      <c r="HJ79" s="301"/>
      <c r="HK79" s="301"/>
      <c r="HL79" s="301"/>
      <c r="HM79" s="301"/>
      <c r="HN79" s="301"/>
      <c r="HO79" s="301"/>
      <c r="HP79" s="292" t="s">
        <v>121</v>
      </c>
      <c r="HQ79" s="268"/>
      <c r="HR79" s="268"/>
      <c r="HS79" s="268"/>
      <c r="HT79" s="268"/>
      <c r="HV79" s="313" t="s">
        <v>83</v>
      </c>
      <c r="HW79" s="268"/>
      <c r="HX79" s="301"/>
      <c r="HY79" s="301"/>
      <c r="HZ79" s="301"/>
      <c r="IA79" s="301"/>
      <c r="IB79" s="301"/>
      <c r="IC79" s="301"/>
      <c r="ID79" s="301"/>
      <c r="IE79" s="301"/>
      <c r="IF79" s="301"/>
      <c r="IG79" s="292" t="s">
        <v>121</v>
      </c>
      <c r="IH79" s="268"/>
      <c r="II79" s="268"/>
      <c r="IJ79" s="268"/>
      <c r="IK79" s="268"/>
      <c r="IM79" s="313" t="s">
        <v>83</v>
      </c>
      <c r="IN79" s="268"/>
      <c r="IO79" s="301"/>
      <c r="IP79" s="301"/>
      <c r="IQ79" s="301"/>
      <c r="IR79" s="301"/>
      <c r="IS79" s="301"/>
      <c r="IT79" s="301"/>
      <c r="IU79" s="301"/>
      <c r="IV79" s="301"/>
      <c r="IW79" s="301"/>
      <c r="IX79" s="292" t="s">
        <v>121</v>
      </c>
      <c r="IY79" s="268"/>
      <c r="IZ79" s="268"/>
      <c r="JA79" s="268"/>
      <c r="JB79" s="268"/>
      <c r="JD79" s="313" t="s">
        <v>83</v>
      </c>
      <c r="JE79" s="268"/>
      <c r="JF79" s="301"/>
      <c r="JG79" s="301"/>
      <c r="JH79" s="301"/>
      <c r="JI79" s="301"/>
      <c r="JJ79" s="301"/>
      <c r="JK79" s="301"/>
      <c r="JL79" s="301"/>
      <c r="JM79" s="301"/>
      <c r="JN79" s="301"/>
      <c r="JO79" s="292" t="s">
        <v>121</v>
      </c>
      <c r="JP79" s="268"/>
      <c r="JQ79" s="268"/>
      <c r="JR79" s="268"/>
      <c r="JS79" s="268"/>
      <c r="JU79" s="313" t="s">
        <v>83</v>
      </c>
      <c r="JV79" s="268"/>
      <c r="JW79" s="301"/>
      <c r="JX79" s="301"/>
      <c r="JY79" s="301"/>
      <c r="JZ79" s="301"/>
      <c r="KA79" s="301"/>
      <c r="KB79" s="301"/>
      <c r="KC79" s="301"/>
      <c r="KD79" s="301"/>
      <c r="KE79" s="301"/>
      <c r="KF79" s="292" t="s">
        <v>121</v>
      </c>
      <c r="KG79" s="268"/>
      <c r="KH79" s="268"/>
      <c r="KI79" s="268"/>
      <c r="KJ79" s="268"/>
      <c r="KL79" s="313" t="s">
        <v>83</v>
      </c>
      <c r="KM79" s="268"/>
      <c r="KN79" s="301"/>
      <c r="KO79" s="301"/>
      <c r="KP79" s="301"/>
      <c r="KQ79" s="301"/>
      <c r="KR79" s="301"/>
      <c r="KS79" s="301"/>
      <c r="KT79" s="301"/>
      <c r="KU79" s="301"/>
      <c r="KV79" s="301"/>
      <c r="KW79" s="292" t="s">
        <v>121</v>
      </c>
      <c r="KX79" s="268"/>
      <c r="KY79" s="268"/>
      <c r="KZ79" s="268"/>
      <c r="LA79" s="268"/>
      <c r="LC79" s="313" t="s">
        <v>83</v>
      </c>
      <c r="LD79" s="268"/>
      <c r="LE79" s="301"/>
      <c r="LF79" s="301"/>
      <c r="LG79" s="301"/>
      <c r="LH79" s="301"/>
      <c r="LI79" s="301"/>
      <c r="LJ79" s="301"/>
      <c r="LK79" s="301"/>
      <c r="LL79" s="301"/>
      <c r="LM79" s="301"/>
      <c r="LN79" s="292" t="s">
        <v>121</v>
      </c>
      <c r="LO79" s="268"/>
      <c r="LP79" s="268"/>
      <c r="LQ79" s="268"/>
      <c r="LR79" s="268"/>
      <c r="LT79" s="313" t="s">
        <v>83</v>
      </c>
      <c r="LU79" s="268"/>
      <c r="LV79" s="301"/>
      <c r="LW79" s="301"/>
      <c r="LX79" s="301"/>
      <c r="LY79" s="301"/>
      <c r="LZ79" s="301"/>
      <c r="MA79" s="301"/>
      <c r="MB79" s="301"/>
      <c r="MC79" s="301"/>
      <c r="MD79" s="301"/>
      <c r="ME79" s="292" t="s">
        <v>121</v>
      </c>
      <c r="MF79" s="268"/>
      <c r="MG79" s="268"/>
      <c r="MH79" s="268"/>
      <c r="MI79" s="268"/>
    </row>
    <row r="80" spans="1:347" ht="14.1" customHeight="1" outlineLevel="1" x14ac:dyDescent="0.15">
      <c r="A80" s="14"/>
      <c r="B80" s="159" t="s">
        <v>51</v>
      </c>
      <c r="C80" s="159" t="s">
        <v>52</v>
      </c>
      <c r="D80" s="159" t="s">
        <v>53</v>
      </c>
      <c r="E80" s="160" t="s">
        <v>50</v>
      </c>
      <c r="F80" s="120" t="s">
        <v>54</v>
      </c>
      <c r="G80" s="160" t="s">
        <v>55</v>
      </c>
      <c r="I80" s="120" t="s">
        <v>2</v>
      </c>
      <c r="J80" s="120" t="s">
        <v>3</v>
      </c>
      <c r="K80" s="161" t="s">
        <v>43</v>
      </c>
      <c r="L80" s="161" t="s">
        <v>44</v>
      </c>
      <c r="M80" s="120" t="s">
        <v>40</v>
      </c>
      <c r="N80" s="120" t="s">
        <v>41</v>
      </c>
      <c r="O80" s="120" t="s">
        <v>18</v>
      </c>
      <c r="P80" s="162" t="s">
        <v>42</v>
      </c>
      <c r="Q80" s="163" t="s">
        <v>16</v>
      </c>
      <c r="R80" s="164" t="s">
        <v>6</v>
      </c>
      <c r="S80" s="17"/>
      <c r="T80" s="165" t="s">
        <v>98</v>
      </c>
      <c r="U80" s="166" t="s">
        <v>95</v>
      </c>
      <c r="V80" s="170" t="str">
        <f>D3</f>
        <v>Rotenone</v>
      </c>
      <c r="W80" s="167" t="s">
        <v>96</v>
      </c>
      <c r="X80" s="170" t="str">
        <f>D63</f>
        <v>Mixture</v>
      </c>
      <c r="Y80" s="17"/>
      <c r="Z80" s="335" t="s">
        <v>2</v>
      </c>
      <c r="AA80" s="335" t="s">
        <v>3</v>
      </c>
      <c r="AB80" s="371" t="s">
        <v>43</v>
      </c>
      <c r="AC80" s="371" t="s">
        <v>44</v>
      </c>
      <c r="AD80" s="335" t="s">
        <v>40</v>
      </c>
      <c r="AE80" s="335" t="s">
        <v>41</v>
      </c>
      <c r="AF80" s="335" t="s">
        <v>18</v>
      </c>
      <c r="AG80" s="372" t="s">
        <v>42</v>
      </c>
      <c r="AH80" s="373" t="s">
        <v>16</v>
      </c>
      <c r="AI80" s="374" t="s">
        <v>6</v>
      </c>
      <c r="AJ80" s="273"/>
      <c r="AK80" s="375" t="s">
        <v>98</v>
      </c>
      <c r="AL80" s="376" t="s">
        <v>95</v>
      </c>
      <c r="AM80" s="380" t="str">
        <f>K3</f>
        <v>Rotenone</v>
      </c>
      <c r="AN80" s="377" t="s">
        <v>25</v>
      </c>
      <c r="AO80" s="380" t="str">
        <f>K63</f>
        <v>Mixture</v>
      </c>
      <c r="AQ80" s="335" t="s">
        <v>2</v>
      </c>
      <c r="AR80" s="335" t="s">
        <v>3</v>
      </c>
      <c r="AS80" s="371" t="s">
        <v>43</v>
      </c>
      <c r="AT80" s="371" t="s">
        <v>44</v>
      </c>
      <c r="AU80" s="335" t="s">
        <v>40</v>
      </c>
      <c r="AV80" s="335" t="s">
        <v>41</v>
      </c>
      <c r="AW80" s="335" t="s">
        <v>18</v>
      </c>
      <c r="AX80" s="372" t="s">
        <v>42</v>
      </c>
      <c r="AY80" s="373" t="s">
        <v>16</v>
      </c>
      <c r="AZ80" s="374" t="s">
        <v>6</v>
      </c>
      <c r="BA80" s="273"/>
      <c r="BB80" s="375" t="s">
        <v>98</v>
      </c>
      <c r="BC80" s="376" t="s">
        <v>95</v>
      </c>
      <c r="BD80" s="380" t="str">
        <f>AB3</f>
        <v>Rotenone</v>
      </c>
      <c r="BE80" s="377" t="s">
        <v>25</v>
      </c>
      <c r="BF80" s="380" t="str">
        <f>AB63</f>
        <v>Mixture</v>
      </c>
      <c r="BH80" s="335" t="s">
        <v>2</v>
      </c>
      <c r="BI80" s="335" t="s">
        <v>3</v>
      </c>
      <c r="BJ80" s="371" t="s">
        <v>43</v>
      </c>
      <c r="BK80" s="371" t="s">
        <v>44</v>
      </c>
      <c r="BL80" s="335" t="s">
        <v>40</v>
      </c>
      <c r="BM80" s="335" t="s">
        <v>41</v>
      </c>
      <c r="BN80" s="335" t="s">
        <v>18</v>
      </c>
      <c r="BO80" s="372" t="s">
        <v>42</v>
      </c>
      <c r="BP80" s="373" t="s">
        <v>16</v>
      </c>
      <c r="BQ80" s="374" t="s">
        <v>6</v>
      </c>
      <c r="BR80" s="273"/>
      <c r="BS80" s="375" t="s">
        <v>98</v>
      </c>
      <c r="BT80" s="376" t="s">
        <v>95</v>
      </c>
      <c r="BU80" s="380" t="str">
        <f>AS3</f>
        <v>Rotenone</v>
      </c>
      <c r="BV80" s="377" t="s">
        <v>25</v>
      </c>
      <c r="BW80" s="380" t="str">
        <f>AS63</f>
        <v>Mixture</v>
      </c>
      <c r="BY80" s="335" t="s">
        <v>2</v>
      </c>
      <c r="BZ80" s="335" t="s">
        <v>3</v>
      </c>
      <c r="CA80" s="371" t="s">
        <v>43</v>
      </c>
      <c r="CB80" s="371" t="s">
        <v>44</v>
      </c>
      <c r="CC80" s="335" t="s">
        <v>40</v>
      </c>
      <c r="CD80" s="335" t="s">
        <v>41</v>
      </c>
      <c r="CE80" s="335" t="s">
        <v>18</v>
      </c>
      <c r="CF80" s="372" t="s">
        <v>42</v>
      </c>
      <c r="CG80" s="373" t="s">
        <v>16</v>
      </c>
      <c r="CH80" s="374" t="s">
        <v>6</v>
      </c>
      <c r="CI80" s="273"/>
      <c r="CJ80" s="375" t="s">
        <v>98</v>
      </c>
      <c r="CK80" s="376" t="s">
        <v>95</v>
      </c>
      <c r="CL80" s="380" t="str">
        <f>BJ3</f>
        <v>Rotenone</v>
      </c>
      <c r="CM80" s="377" t="s">
        <v>25</v>
      </c>
      <c r="CN80" s="380" t="str">
        <f>BJ63</f>
        <v>Mixture</v>
      </c>
      <c r="CP80" s="335" t="s">
        <v>2</v>
      </c>
      <c r="CQ80" s="335" t="s">
        <v>3</v>
      </c>
      <c r="CR80" s="371" t="s">
        <v>43</v>
      </c>
      <c r="CS80" s="371" t="s">
        <v>44</v>
      </c>
      <c r="CT80" s="335" t="s">
        <v>40</v>
      </c>
      <c r="CU80" s="335" t="s">
        <v>41</v>
      </c>
      <c r="CV80" s="335" t="s">
        <v>18</v>
      </c>
      <c r="CW80" s="372" t="s">
        <v>42</v>
      </c>
      <c r="CX80" s="373" t="s">
        <v>16</v>
      </c>
      <c r="CY80" s="374" t="s">
        <v>6</v>
      </c>
      <c r="CZ80" s="273"/>
      <c r="DA80" s="375" t="s">
        <v>98</v>
      </c>
      <c r="DB80" s="376" t="s">
        <v>95</v>
      </c>
      <c r="DC80" s="380" t="str">
        <f>CA3</f>
        <v>Rotenone</v>
      </c>
      <c r="DD80" s="377" t="s">
        <v>25</v>
      </c>
      <c r="DE80" s="380" t="str">
        <f>CA63</f>
        <v>Mixture</v>
      </c>
      <c r="DG80" s="335" t="s">
        <v>2</v>
      </c>
      <c r="DH80" s="335" t="s">
        <v>3</v>
      </c>
      <c r="DI80" s="371" t="s">
        <v>43</v>
      </c>
      <c r="DJ80" s="371" t="s">
        <v>44</v>
      </c>
      <c r="DK80" s="335" t="s">
        <v>40</v>
      </c>
      <c r="DL80" s="335" t="s">
        <v>41</v>
      </c>
      <c r="DM80" s="335" t="s">
        <v>18</v>
      </c>
      <c r="DN80" s="372" t="s">
        <v>42</v>
      </c>
      <c r="DO80" s="373" t="s">
        <v>16</v>
      </c>
      <c r="DP80" s="374" t="s">
        <v>6</v>
      </c>
      <c r="DQ80" s="273"/>
      <c r="DR80" s="375" t="s">
        <v>98</v>
      </c>
      <c r="DS80" s="376" t="s">
        <v>95</v>
      </c>
      <c r="DT80" s="380" t="str">
        <f>CR3</f>
        <v>Rotenone</v>
      </c>
      <c r="DU80" s="377" t="s">
        <v>25</v>
      </c>
      <c r="DV80" s="380" t="str">
        <f>CR63</f>
        <v>Mixture</v>
      </c>
      <c r="DX80" s="335" t="s">
        <v>2</v>
      </c>
      <c r="DY80" s="335" t="s">
        <v>3</v>
      </c>
      <c r="DZ80" s="371" t="s">
        <v>43</v>
      </c>
      <c r="EA80" s="371" t="s">
        <v>44</v>
      </c>
      <c r="EB80" s="335" t="s">
        <v>40</v>
      </c>
      <c r="EC80" s="335" t="s">
        <v>41</v>
      </c>
      <c r="ED80" s="335" t="s">
        <v>18</v>
      </c>
      <c r="EE80" s="372" t="s">
        <v>42</v>
      </c>
      <c r="EF80" s="373" t="s">
        <v>16</v>
      </c>
      <c r="EG80" s="374" t="s">
        <v>6</v>
      </c>
      <c r="EH80" s="273"/>
      <c r="EI80" s="375" t="s">
        <v>98</v>
      </c>
      <c r="EJ80" s="376" t="s">
        <v>95</v>
      </c>
      <c r="EK80" s="380" t="str">
        <f>DI3</f>
        <v>Rotenone</v>
      </c>
      <c r="EL80" s="377" t="s">
        <v>25</v>
      </c>
      <c r="EM80" s="380" t="str">
        <f>DI63</f>
        <v>Mixture</v>
      </c>
      <c r="EO80" s="335" t="s">
        <v>2</v>
      </c>
      <c r="EP80" s="335" t="s">
        <v>3</v>
      </c>
      <c r="EQ80" s="371" t="s">
        <v>43</v>
      </c>
      <c r="ER80" s="371" t="s">
        <v>44</v>
      </c>
      <c r="ES80" s="335" t="s">
        <v>40</v>
      </c>
      <c r="ET80" s="335" t="s">
        <v>41</v>
      </c>
      <c r="EU80" s="335" t="s">
        <v>18</v>
      </c>
      <c r="EV80" s="372" t="s">
        <v>42</v>
      </c>
      <c r="EW80" s="373" t="s">
        <v>16</v>
      </c>
      <c r="EX80" s="374" t="s">
        <v>6</v>
      </c>
      <c r="EY80" s="273"/>
      <c r="EZ80" s="375" t="s">
        <v>98</v>
      </c>
      <c r="FA80" s="376" t="s">
        <v>95</v>
      </c>
      <c r="FB80" s="380" t="str">
        <f>DZ3</f>
        <v>Rotenone</v>
      </c>
      <c r="FC80" s="377" t="s">
        <v>25</v>
      </c>
      <c r="FD80" s="380" t="str">
        <f>DZ63</f>
        <v>Mixture</v>
      </c>
      <c r="FF80" s="335" t="s">
        <v>2</v>
      </c>
      <c r="FG80" s="335" t="s">
        <v>3</v>
      </c>
      <c r="FH80" s="371" t="s">
        <v>43</v>
      </c>
      <c r="FI80" s="371" t="s">
        <v>44</v>
      </c>
      <c r="FJ80" s="335" t="s">
        <v>40</v>
      </c>
      <c r="FK80" s="335" t="s">
        <v>41</v>
      </c>
      <c r="FL80" s="335" t="s">
        <v>18</v>
      </c>
      <c r="FM80" s="372" t="s">
        <v>42</v>
      </c>
      <c r="FN80" s="373" t="s">
        <v>16</v>
      </c>
      <c r="FO80" s="374" t="s">
        <v>6</v>
      </c>
      <c r="FP80" s="273"/>
      <c r="FQ80" s="375" t="s">
        <v>98</v>
      </c>
      <c r="FR80" s="376" t="s">
        <v>95</v>
      </c>
      <c r="FS80" s="380" t="str">
        <f>EQ3</f>
        <v>Rotenone</v>
      </c>
      <c r="FT80" s="377" t="s">
        <v>25</v>
      </c>
      <c r="FU80" s="380" t="str">
        <f>EQ63</f>
        <v>Mixture</v>
      </c>
      <c r="FW80" s="335" t="s">
        <v>2</v>
      </c>
      <c r="FX80" s="335" t="s">
        <v>3</v>
      </c>
      <c r="FY80" s="371" t="s">
        <v>43</v>
      </c>
      <c r="FZ80" s="371" t="s">
        <v>44</v>
      </c>
      <c r="GA80" s="335" t="s">
        <v>40</v>
      </c>
      <c r="GB80" s="335" t="s">
        <v>41</v>
      </c>
      <c r="GC80" s="335" t="s">
        <v>18</v>
      </c>
      <c r="GD80" s="372" t="s">
        <v>42</v>
      </c>
      <c r="GE80" s="373" t="s">
        <v>16</v>
      </c>
      <c r="GF80" s="374" t="s">
        <v>6</v>
      </c>
      <c r="GG80" s="273"/>
      <c r="GH80" s="375" t="s">
        <v>98</v>
      </c>
      <c r="GI80" s="376" t="s">
        <v>95</v>
      </c>
      <c r="GJ80" s="380" t="str">
        <f>FH3</f>
        <v>Rotenone</v>
      </c>
      <c r="GK80" s="377" t="s">
        <v>25</v>
      </c>
      <c r="GL80" s="380" t="str">
        <f>FH63</f>
        <v>Mixture</v>
      </c>
      <c r="GN80" s="335" t="s">
        <v>2</v>
      </c>
      <c r="GO80" s="335" t="s">
        <v>3</v>
      </c>
      <c r="GP80" s="371" t="s">
        <v>43</v>
      </c>
      <c r="GQ80" s="371" t="s">
        <v>44</v>
      </c>
      <c r="GR80" s="335" t="s">
        <v>40</v>
      </c>
      <c r="GS80" s="335" t="s">
        <v>41</v>
      </c>
      <c r="GT80" s="335" t="s">
        <v>18</v>
      </c>
      <c r="GU80" s="372" t="s">
        <v>42</v>
      </c>
      <c r="GV80" s="373" t="s">
        <v>16</v>
      </c>
      <c r="GW80" s="374" t="s">
        <v>6</v>
      </c>
      <c r="GX80" s="273"/>
      <c r="GY80" s="375" t="s">
        <v>98</v>
      </c>
      <c r="GZ80" s="376" t="s">
        <v>95</v>
      </c>
      <c r="HA80" s="380" t="str">
        <f>FY3</f>
        <v>Rotenone</v>
      </c>
      <c r="HB80" s="377" t="s">
        <v>25</v>
      </c>
      <c r="HC80" s="380" t="str">
        <f>FY63</f>
        <v>Mixture</v>
      </c>
      <c r="HE80" s="335" t="s">
        <v>2</v>
      </c>
      <c r="HF80" s="335" t="s">
        <v>3</v>
      </c>
      <c r="HG80" s="371" t="s">
        <v>43</v>
      </c>
      <c r="HH80" s="371" t="s">
        <v>44</v>
      </c>
      <c r="HI80" s="335" t="s">
        <v>40</v>
      </c>
      <c r="HJ80" s="335" t="s">
        <v>41</v>
      </c>
      <c r="HK80" s="335" t="s">
        <v>18</v>
      </c>
      <c r="HL80" s="372" t="s">
        <v>42</v>
      </c>
      <c r="HM80" s="373" t="s">
        <v>16</v>
      </c>
      <c r="HN80" s="374" t="s">
        <v>6</v>
      </c>
      <c r="HO80" s="273"/>
      <c r="HP80" s="375" t="s">
        <v>98</v>
      </c>
      <c r="HQ80" s="376" t="s">
        <v>95</v>
      </c>
      <c r="HR80" s="380" t="str">
        <f>GP3</f>
        <v>Rotenone</v>
      </c>
      <c r="HS80" s="377" t="s">
        <v>25</v>
      </c>
      <c r="HT80" s="380" t="str">
        <f>GP63</f>
        <v>Mixture</v>
      </c>
      <c r="HV80" s="335" t="s">
        <v>2</v>
      </c>
      <c r="HW80" s="335" t="s">
        <v>3</v>
      </c>
      <c r="HX80" s="371" t="s">
        <v>43</v>
      </c>
      <c r="HY80" s="371" t="s">
        <v>44</v>
      </c>
      <c r="HZ80" s="335" t="s">
        <v>40</v>
      </c>
      <c r="IA80" s="335" t="s">
        <v>41</v>
      </c>
      <c r="IB80" s="335" t="s">
        <v>18</v>
      </c>
      <c r="IC80" s="372" t="s">
        <v>42</v>
      </c>
      <c r="ID80" s="373" t="s">
        <v>16</v>
      </c>
      <c r="IE80" s="374" t="s">
        <v>6</v>
      </c>
      <c r="IF80" s="273"/>
      <c r="IG80" s="375" t="s">
        <v>98</v>
      </c>
      <c r="IH80" s="376" t="s">
        <v>95</v>
      </c>
      <c r="II80" s="380" t="str">
        <f>HG3</f>
        <v>Rotenone</v>
      </c>
      <c r="IJ80" s="377" t="s">
        <v>25</v>
      </c>
      <c r="IK80" s="380" t="str">
        <f>HG63</f>
        <v>Mixture</v>
      </c>
      <c r="IM80" s="335" t="s">
        <v>2</v>
      </c>
      <c r="IN80" s="335" t="s">
        <v>3</v>
      </c>
      <c r="IO80" s="371" t="s">
        <v>43</v>
      </c>
      <c r="IP80" s="371" t="s">
        <v>44</v>
      </c>
      <c r="IQ80" s="335" t="s">
        <v>40</v>
      </c>
      <c r="IR80" s="335" t="s">
        <v>41</v>
      </c>
      <c r="IS80" s="335" t="s">
        <v>18</v>
      </c>
      <c r="IT80" s="372" t="s">
        <v>42</v>
      </c>
      <c r="IU80" s="373" t="s">
        <v>16</v>
      </c>
      <c r="IV80" s="374" t="s">
        <v>6</v>
      </c>
      <c r="IW80" s="273"/>
      <c r="IX80" s="375" t="s">
        <v>98</v>
      </c>
      <c r="IY80" s="376" t="s">
        <v>95</v>
      </c>
      <c r="IZ80" s="380" t="str">
        <f>HX3</f>
        <v>Rotenone</v>
      </c>
      <c r="JA80" s="377" t="s">
        <v>25</v>
      </c>
      <c r="JB80" s="380" t="str">
        <f>HX63</f>
        <v>Mixture</v>
      </c>
      <c r="JD80" s="335" t="s">
        <v>2</v>
      </c>
      <c r="JE80" s="335" t="s">
        <v>3</v>
      </c>
      <c r="JF80" s="371" t="s">
        <v>43</v>
      </c>
      <c r="JG80" s="371" t="s">
        <v>44</v>
      </c>
      <c r="JH80" s="335" t="s">
        <v>40</v>
      </c>
      <c r="JI80" s="335" t="s">
        <v>41</v>
      </c>
      <c r="JJ80" s="335" t="s">
        <v>18</v>
      </c>
      <c r="JK80" s="372" t="s">
        <v>42</v>
      </c>
      <c r="JL80" s="373" t="s">
        <v>16</v>
      </c>
      <c r="JM80" s="374" t="s">
        <v>6</v>
      </c>
      <c r="JN80" s="273"/>
      <c r="JO80" s="375" t="s">
        <v>98</v>
      </c>
      <c r="JP80" s="376" t="s">
        <v>95</v>
      </c>
      <c r="JQ80" s="380" t="str">
        <f>IO3</f>
        <v>Rotenone</v>
      </c>
      <c r="JR80" s="377" t="s">
        <v>25</v>
      </c>
      <c r="JS80" s="380" t="str">
        <f>IO63</f>
        <v>Mixture</v>
      </c>
      <c r="JU80" s="335" t="s">
        <v>2</v>
      </c>
      <c r="JV80" s="335" t="s">
        <v>3</v>
      </c>
      <c r="JW80" s="371" t="s">
        <v>43</v>
      </c>
      <c r="JX80" s="371" t="s">
        <v>44</v>
      </c>
      <c r="JY80" s="335" t="s">
        <v>40</v>
      </c>
      <c r="JZ80" s="335" t="s">
        <v>41</v>
      </c>
      <c r="KA80" s="335" t="s">
        <v>18</v>
      </c>
      <c r="KB80" s="372" t="s">
        <v>42</v>
      </c>
      <c r="KC80" s="373" t="s">
        <v>16</v>
      </c>
      <c r="KD80" s="374" t="s">
        <v>6</v>
      </c>
      <c r="KE80" s="273"/>
      <c r="KF80" s="375" t="s">
        <v>98</v>
      </c>
      <c r="KG80" s="376" t="s">
        <v>95</v>
      </c>
      <c r="KH80" s="380" t="str">
        <f>JF3</f>
        <v>Rotenone</v>
      </c>
      <c r="KI80" s="377" t="s">
        <v>25</v>
      </c>
      <c r="KJ80" s="380" t="str">
        <f>JF63</f>
        <v>Mixture</v>
      </c>
      <c r="KL80" s="335" t="s">
        <v>2</v>
      </c>
      <c r="KM80" s="335" t="s">
        <v>3</v>
      </c>
      <c r="KN80" s="371" t="s">
        <v>43</v>
      </c>
      <c r="KO80" s="371" t="s">
        <v>44</v>
      </c>
      <c r="KP80" s="335" t="s">
        <v>40</v>
      </c>
      <c r="KQ80" s="335" t="s">
        <v>41</v>
      </c>
      <c r="KR80" s="335" t="s">
        <v>18</v>
      </c>
      <c r="KS80" s="372" t="s">
        <v>42</v>
      </c>
      <c r="KT80" s="373" t="s">
        <v>16</v>
      </c>
      <c r="KU80" s="374" t="s">
        <v>6</v>
      </c>
      <c r="KV80" s="273"/>
      <c r="KW80" s="375" t="s">
        <v>98</v>
      </c>
      <c r="KX80" s="376" t="s">
        <v>95</v>
      </c>
      <c r="KY80" s="380" t="str">
        <f>JW3</f>
        <v>Rotenone</v>
      </c>
      <c r="KZ80" s="377" t="s">
        <v>25</v>
      </c>
      <c r="LA80" s="380" t="str">
        <f>JW63</f>
        <v>Mixture</v>
      </c>
      <c r="LC80" s="335" t="s">
        <v>2</v>
      </c>
      <c r="LD80" s="335" t="s">
        <v>3</v>
      </c>
      <c r="LE80" s="371" t="s">
        <v>43</v>
      </c>
      <c r="LF80" s="371" t="s">
        <v>44</v>
      </c>
      <c r="LG80" s="335" t="s">
        <v>40</v>
      </c>
      <c r="LH80" s="335" t="s">
        <v>41</v>
      </c>
      <c r="LI80" s="335" t="s">
        <v>18</v>
      </c>
      <c r="LJ80" s="372" t="s">
        <v>42</v>
      </c>
      <c r="LK80" s="373" t="s">
        <v>16</v>
      </c>
      <c r="LL80" s="374" t="s">
        <v>6</v>
      </c>
      <c r="LM80" s="273"/>
      <c r="LN80" s="375" t="s">
        <v>98</v>
      </c>
      <c r="LO80" s="376" t="s">
        <v>95</v>
      </c>
      <c r="LP80" s="380" t="str">
        <f>KN3</f>
        <v>Rotenone</v>
      </c>
      <c r="LQ80" s="377" t="s">
        <v>25</v>
      </c>
      <c r="LR80" s="380" t="str">
        <f>KN63</f>
        <v>Mixture</v>
      </c>
      <c r="LT80" s="335" t="s">
        <v>2</v>
      </c>
      <c r="LU80" s="335" t="s">
        <v>3</v>
      </c>
      <c r="LV80" s="371" t="s">
        <v>43</v>
      </c>
      <c r="LW80" s="371" t="s">
        <v>44</v>
      </c>
      <c r="LX80" s="335" t="s">
        <v>40</v>
      </c>
      <c r="LY80" s="335" t="s">
        <v>41</v>
      </c>
      <c r="LZ80" s="335" t="s">
        <v>18</v>
      </c>
      <c r="MA80" s="372" t="s">
        <v>42</v>
      </c>
      <c r="MB80" s="373" t="s">
        <v>16</v>
      </c>
      <c r="MC80" s="374" t="s">
        <v>6</v>
      </c>
      <c r="MD80" s="273"/>
      <c r="ME80" s="375" t="s">
        <v>98</v>
      </c>
      <c r="MF80" s="376" t="s">
        <v>95</v>
      </c>
      <c r="MG80" s="380" t="str">
        <f>LE3</f>
        <v>Rotenone</v>
      </c>
      <c r="MH80" s="377" t="s">
        <v>25</v>
      </c>
      <c r="MI80" s="380" t="str">
        <f>LE63</f>
        <v>Mixture</v>
      </c>
    </row>
    <row r="81" spans="1:347" ht="14.1" customHeight="1" outlineLevel="1" x14ac:dyDescent="0.15">
      <c r="A81" s="14"/>
      <c r="B81" s="35">
        <f>SLOPE(G67:G76,J67:J76)</f>
        <v>2.6635150723181602</v>
      </c>
      <c r="C81" s="19">
        <f>INTERCEPT(G67:G76,J67:J76)</f>
        <v>-2.1275103627741565</v>
      </c>
      <c r="D81" s="83">
        <f>CORREL(G67:G76,J67:J76)^2</f>
        <v>0.9592019758864937</v>
      </c>
      <c r="E81" s="84">
        <f>D81/((1-D81)*(COUNT(G67:G76)-2))</f>
        <v>5.8777477385782708</v>
      </c>
      <c r="F81" s="85">
        <f>COUNT(G67:G76)-2</f>
        <v>4</v>
      </c>
      <c r="G81" s="86">
        <f>_xlfn.F.DIST.RT(E81,1,F81)</f>
        <v>7.2417230408944433E-2</v>
      </c>
      <c r="I81" s="71">
        <f>U77/S77</f>
        <v>2.5306233245954255</v>
      </c>
      <c r="J81" s="71">
        <f>N78-J78*I81</f>
        <v>-2.0349379577288862</v>
      </c>
      <c r="K81" s="19">
        <f>SQRT(1/S77)</f>
        <v>0.27665839587786406</v>
      </c>
      <c r="L81" s="17">
        <f>SQRT(1/P77+J78^2*K81^2)</f>
        <v>0.27566031783706108</v>
      </c>
      <c r="M81" s="17">
        <f>I81/K81</f>
        <v>9.14710474108516</v>
      </c>
      <c r="N81" s="17">
        <f>J81/L81</f>
        <v>-7.382048942320778</v>
      </c>
      <c r="O81" s="25">
        <f>COUNT(L67:L76)-2</f>
        <v>4</v>
      </c>
      <c r="P81" s="29">
        <f>_xlfn.CHISQ.DIST.RT(V77,O81)</f>
        <v>0.23210313328369939</v>
      </c>
      <c r="Q81" s="17">
        <f>V77/O81</f>
        <v>1.3969961554784838</v>
      </c>
      <c r="R81" s="17">
        <f>IF(P81&gt;0.15,1.96^2*K81^2/I81^2,_xlfn.T.INV.2T(0.05,O81)^2*K81^2*Q81/I81^2)</f>
        <v>4.5913969194528358E-2</v>
      </c>
      <c r="S81" s="65"/>
      <c r="T81" s="17">
        <f>ABS(I21-I81)/SQRT(K81^2+K21^2)</f>
        <v>3.0446675506525955</v>
      </c>
      <c r="U81" s="14" t="str">
        <f>IF(T81&lt;1.96,"Yes","No")</f>
        <v>No</v>
      </c>
      <c r="X81" s="17"/>
      <c r="Y81" s="22"/>
      <c r="Z81" s="306">
        <f>AL77/AJ77</f>
        <v>2.5329628179335728</v>
      </c>
      <c r="AA81" s="306">
        <f>AE78-AA78*Z81</f>
        <v>-2.0361083049216928</v>
      </c>
      <c r="AB81" s="274">
        <f>SQRT(1/AJ77)</f>
        <v>0.26934315555096111</v>
      </c>
      <c r="AC81" s="273">
        <f>SQRT(1/AG77+AA78^2*AB81^2)</f>
        <v>0.27074115706922747</v>
      </c>
      <c r="AD81" s="273">
        <f>Z81/AB81</f>
        <v>9.4042219589809601</v>
      </c>
      <c r="AE81" s="273">
        <f>AA81/AC81</f>
        <v>-7.5204979064230999</v>
      </c>
      <c r="AF81" s="266">
        <f>COUNT(AC67:AC76)-2</f>
        <v>4</v>
      </c>
      <c r="AG81" s="285">
        <f>_xlfn.CHISQ.DIST.RT(AM77,AF81)</f>
        <v>0.2884603209488909</v>
      </c>
      <c r="AH81" s="273">
        <f>AM77/AF81</f>
        <v>1.2471715794179903</v>
      </c>
      <c r="AI81" s="273">
        <f>IF(AG81&gt;0.15,1.96^2*AB81^2/Z81^2,_xlfn.T.INV.2T(0.05,AF81)^2*AB81^2*AH81/Z81^2)</f>
        <v>4.3437657944060244E-2</v>
      </c>
      <c r="AJ81" s="300"/>
      <c r="AK81" s="273">
        <f>ABS(Z21-Z81)/SQRT(AB81^2+AB21^2)</f>
        <v>3.0499343708644968</v>
      </c>
      <c r="AL81" s="272" t="str">
        <f>IF(AK81&lt;1.96,"Yes","No")</f>
        <v>No</v>
      </c>
      <c r="AM81" s="280"/>
      <c r="AN81" s="280"/>
      <c r="AO81" s="273"/>
      <c r="AQ81" s="306">
        <f>BC77/BA77</f>
        <v>2.533043841077828</v>
      </c>
      <c r="AR81" s="306">
        <f>AV78-AR78*AQ81</f>
        <v>-2.036178183596125</v>
      </c>
      <c r="AS81" s="274">
        <f>SQRT(1/BA77)</f>
        <v>0.26947126819758921</v>
      </c>
      <c r="AT81" s="273">
        <f>SQRT(1/AX77+AR78^2*AS81^2)</f>
        <v>0.27080571283895905</v>
      </c>
      <c r="AU81" s="273">
        <f>AQ81/AS81</f>
        <v>9.4000516567891736</v>
      </c>
      <c r="AV81" s="273">
        <f>AR81/AT81</f>
        <v>-7.5189631793587237</v>
      </c>
      <c r="AW81" s="266">
        <f>COUNT(AT67:AT76)-2</f>
        <v>4</v>
      </c>
      <c r="AX81" s="285">
        <f>_xlfn.CHISQ.DIST.RT(BD77,AW81)</f>
        <v>0.28783545596431653</v>
      </c>
      <c r="AY81" s="273">
        <f>BD77/AW81</f>
        <v>1.2486902887132203</v>
      </c>
      <c r="AZ81" s="273">
        <f>IF(AX81&gt;0.15,1.96^2*AS81^2/AQ81^2,_xlfn.T.INV.2T(0.05,AW81)^2*AS81^2*AY81/AQ81^2)</f>
        <v>4.3476208443491565E-2</v>
      </c>
      <c r="BA81" s="300"/>
      <c r="BB81" s="273">
        <f>ABS(AQ21-AQ81)/SQRT(AS81^2+AS21^2)</f>
        <v>3.0495144057651453</v>
      </c>
      <c r="BC81" s="272" t="str">
        <f>IF(BB81&lt;1.96,"Yes","No")</f>
        <v>No</v>
      </c>
      <c r="BD81" s="280"/>
      <c r="BE81" s="280"/>
      <c r="BF81" s="273"/>
      <c r="BH81" s="306">
        <f>BT77/BR77</f>
        <v>2.5330454667002607</v>
      </c>
      <c r="BI81" s="306">
        <f>BM78-BI78*BH81</f>
        <v>-2.0361794231832362</v>
      </c>
      <c r="BJ81" s="274">
        <f>SQRT(1/BR77)</f>
        <v>0.26947540685569576</v>
      </c>
      <c r="BK81" s="273">
        <f>SQRT(1/BO77+BI78^2*BJ81^2)</f>
        <v>0.27080915143224377</v>
      </c>
      <c r="BL81" s="273">
        <f>BH81/BJ81</f>
        <v>9.3999133214286523</v>
      </c>
      <c r="BM81" s="273">
        <f>BI81/BK81</f>
        <v>-7.5188722848337219</v>
      </c>
      <c r="BN81" s="266">
        <f>COUNT(BK67:BK76)-2</f>
        <v>4</v>
      </c>
      <c r="BO81" s="285">
        <f>_xlfn.CHISQ.DIST.RT(BU77,BN81)</f>
        <v>0.28782396808162247</v>
      </c>
      <c r="BP81" s="273">
        <f>BU77/BN81</f>
        <v>1.2487182354527957</v>
      </c>
      <c r="BQ81" s="273">
        <f>IF(BO81&gt;0.15,1.96^2*BJ81^2/BH81^2,_xlfn.T.INV.2T(0.05,BN81)^2*BJ81^2*BP81/BH81^2)</f>
        <v>4.3477488102360462E-2</v>
      </c>
      <c r="BR81" s="300"/>
      <c r="BS81" s="273">
        <f>ABS(BH21-BH81)/SQRT(BJ81^2+BJ21^2)</f>
        <v>3.0494994097584844</v>
      </c>
      <c r="BT81" s="272" t="str">
        <f>IF(BS81&lt;1.96,"Yes","No")</f>
        <v>No</v>
      </c>
      <c r="BU81" s="280"/>
      <c r="BV81" s="280"/>
      <c r="BW81" s="273"/>
      <c r="BY81" s="306">
        <f>CK77/CI77</f>
        <v>2.5330455052718746</v>
      </c>
      <c r="BZ81" s="306">
        <f>CD78-BZ78*BY81</f>
        <v>-2.0361794542168581</v>
      </c>
      <c r="CA81" s="274">
        <f>SQRT(1/CI77)</f>
        <v>0.26947549157177919</v>
      </c>
      <c r="CB81" s="273">
        <f>SQRT(1/CF77+BZ78^2*CA81^2)</f>
        <v>0.27080921377909761</v>
      </c>
      <c r="CC81" s="273">
        <f>BY81/CA81</f>
        <v>9.3999105094763564</v>
      </c>
      <c r="CD81" s="273">
        <f>BZ81/CB81</f>
        <v>-7.5188706684027178</v>
      </c>
      <c r="CE81" s="266">
        <f>COUNT(CB67:CB76)-2</f>
        <v>4</v>
      </c>
      <c r="CF81" s="285">
        <f>_xlfn.CHISQ.DIST.RT(CL77,CE81)</f>
        <v>0.28782367726107344</v>
      </c>
      <c r="CG81" s="273">
        <f>CL77/CE81</f>
        <v>1.248718942948337</v>
      </c>
      <c r="CH81" s="273">
        <f>IF(CF81&gt;0.15,1.96^2*CA81^2/BY81^2,_xlfn.T.INV.2T(0.05,CE81)^2*CA81^2*CG81/BY81^2)</f>
        <v>4.3477514114659332E-2</v>
      </c>
      <c r="CI81" s="300"/>
      <c r="CJ81" s="273">
        <f>ABS(BY21-BY81)/SQRT(CA81^2+CA21^2)</f>
        <v>3.0494991217892005</v>
      </c>
      <c r="CK81" s="272" t="str">
        <f>IF(CJ81&lt;1.96,"Yes","No")</f>
        <v>No</v>
      </c>
      <c r="CL81" s="280"/>
      <c r="CM81" s="280"/>
      <c r="CN81" s="273"/>
      <c r="CP81" s="306">
        <f>DB77/CZ77</f>
        <v>2.5330455061272747</v>
      </c>
      <c r="CQ81" s="306">
        <f>CU78-CQ78*CP81</f>
        <v>-2.036179454891391</v>
      </c>
      <c r="CR81" s="274">
        <f>SQRT(1/CZ77)</f>
        <v>0.26947549356511813</v>
      </c>
      <c r="CS81" s="273">
        <f>SQRT(1/CW77+CQ78^2*CR81^2)</f>
        <v>0.27080921532476293</v>
      </c>
      <c r="CT81" s="273">
        <f>CP81/CR81</f>
        <v>9.3999104431185323</v>
      </c>
      <c r="CU81" s="273">
        <f>CQ81/CS81</f>
        <v>-7.5188706279789645</v>
      </c>
      <c r="CV81" s="266">
        <f>COUNT(CS67:CS76)-2</f>
        <v>4</v>
      </c>
      <c r="CW81" s="285">
        <f>_xlfn.CHISQ.DIST.RT(DC77,CV81)</f>
        <v>0.28782367096109629</v>
      </c>
      <c r="CX81" s="273">
        <f>DC77/CV81</f>
        <v>1.2487189582746532</v>
      </c>
      <c r="CY81" s="273">
        <f>IF(CW81&gt;0.15,1.96^2*CR81^2/CP81^2,_xlfn.T.INV.2T(0.05,CV81)^2*CR81^2*CX81/CP81^2)</f>
        <v>4.3477514728510552E-2</v>
      </c>
      <c r="CZ81" s="300"/>
      <c r="DA81" s="273">
        <f>ABS(CP21-CP81)/SQRT(CR81^2+CR21^2)</f>
        <v>3.0494991146960979</v>
      </c>
      <c r="DB81" s="272" t="str">
        <f>IF(DA81&lt;1.96,"Yes","No")</f>
        <v>No</v>
      </c>
      <c r="DC81" s="280"/>
      <c r="DD81" s="280"/>
      <c r="DE81" s="273"/>
      <c r="DG81" s="306">
        <f>DS77/DQ77</f>
        <v>2.5330455061467485</v>
      </c>
      <c r="DH81" s="306">
        <f>DL78-DH78*DG81</f>
        <v>-2.036179454906871</v>
      </c>
      <c r="DI81" s="274">
        <f>SQRT(1/DQ77)</f>
        <v>0.26947549360946577</v>
      </c>
      <c r="DJ81" s="273">
        <f>SQRT(1/DN77+DH78^2*DI81^2)</f>
        <v>0.27080921535848063</v>
      </c>
      <c r="DK81" s="273">
        <f>DG81/DI81</f>
        <v>9.3999104416438524</v>
      </c>
      <c r="DL81" s="273">
        <f>DH81/DJ81</f>
        <v>-7.5188706270999734</v>
      </c>
      <c r="DM81" s="266">
        <f>COUNT(DJ67:DJ76)-2</f>
        <v>4</v>
      </c>
      <c r="DN81" s="285">
        <f>_xlfn.CHISQ.DIST.RT(DT77,DM81)</f>
        <v>0.28782367081630922</v>
      </c>
      <c r="DO81" s="273">
        <f>DT77/DM81</f>
        <v>1.248718958626885</v>
      </c>
      <c r="DP81" s="273">
        <f>IF(DN81&gt;0.15,1.96^2*DI81^2/DG81^2,_xlfn.T.INV.2T(0.05,DM81)^2*DI81^2*DO81/DG81^2)</f>
        <v>4.3477514742152258E-2</v>
      </c>
      <c r="DQ81" s="300"/>
      <c r="DR81" s="273">
        <f>ABS(DG21-DG81)/SQRT(DI81^2+DI21^2)</f>
        <v>3.0494991145425741</v>
      </c>
      <c r="DS81" s="272" t="str">
        <f>IF(DR81&lt;1.96,"Yes","No")</f>
        <v>No</v>
      </c>
      <c r="DT81" s="280"/>
      <c r="DU81" s="280"/>
      <c r="DV81" s="273"/>
      <c r="DX81" s="306">
        <f>EJ77/EH77</f>
        <v>2.5330455061471877</v>
      </c>
      <c r="DY81" s="306">
        <f>EC78-DY78*DX81</f>
        <v>-2.0361794549072187</v>
      </c>
      <c r="DZ81" s="274">
        <f>SQRT(1/EH77)</f>
        <v>0.26947549361047407</v>
      </c>
      <c r="EA81" s="273">
        <f>SQRT(1/EE77+DY78^2*DZ81^2)</f>
        <v>0.27080921535925334</v>
      </c>
      <c r="EB81" s="273">
        <f>DX81/DZ81</f>
        <v>9.3999104416103112</v>
      </c>
      <c r="EC81" s="273">
        <f>DY81/EA81</f>
        <v>-7.5188706270798038</v>
      </c>
      <c r="ED81" s="266">
        <f>COUNT(EA67:EA76)-2</f>
        <v>4</v>
      </c>
      <c r="EE81" s="285">
        <f>_xlfn.CHISQ.DIST.RT(EK77,ED81)</f>
        <v>0.28782367081305926</v>
      </c>
      <c r="EF81" s="273">
        <f>EK77/ED81</f>
        <v>1.2487189586347913</v>
      </c>
      <c r="EG81" s="273">
        <f>IF(EE81&gt;0.15,1.96^2*DZ81^2/DX81^2,_xlfn.T.INV.2T(0.05,ED81)^2*DZ81^2*EF81/DX81^2)</f>
        <v>4.3477514742462545E-2</v>
      </c>
      <c r="EH81" s="300"/>
      <c r="EI81" s="273">
        <f>ABS(DX21-DX81)/SQRT(DZ81^2+DZ21^2)</f>
        <v>3.0494991145390222</v>
      </c>
      <c r="EJ81" s="272" t="str">
        <f>IF(EI81&lt;1.96,"Yes","No")</f>
        <v>No</v>
      </c>
      <c r="EK81" s="280"/>
      <c r="EL81" s="280"/>
      <c r="EM81" s="273"/>
      <c r="EO81" s="306">
        <f>FA77/EY77</f>
        <v>2.5330455061471966</v>
      </c>
      <c r="EP81" s="306">
        <f>ET78-EP78*EO81</f>
        <v>-2.0361794549072267</v>
      </c>
      <c r="EQ81" s="274">
        <f>SQRT(1/EY77)</f>
        <v>0.26947549361049683</v>
      </c>
      <c r="ER81" s="273">
        <f>SQRT(1/EV77+EP78^2*EQ81^2)</f>
        <v>0.27080921535927072</v>
      </c>
      <c r="ES81" s="273">
        <f>EO81/EQ81</f>
        <v>9.3999104416095491</v>
      </c>
      <c r="ET81" s="273">
        <f>EP81/ER81</f>
        <v>-7.5188706270793508</v>
      </c>
      <c r="EU81" s="266">
        <f>COUNT(ER67:ER76)-2</f>
        <v>4</v>
      </c>
      <c r="EV81" s="285">
        <f>_xlfn.CHISQ.DIST.RT(FB77,EU81)</f>
        <v>0.28782367081298477</v>
      </c>
      <c r="EW81" s="273">
        <f>FB77/EU81</f>
        <v>1.2487189586349725</v>
      </c>
      <c r="EX81" s="273">
        <f>IF(EV81&gt;0.15,1.96^2*EQ81^2/EO81^2,_xlfn.T.INV.2T(0.05,EU81)^2*EQ81^2*EW81/EO81^2)</f>
        <v>4.3477514742469588E-2</v>
      </c>
      <c r="EY81" s="300"/>
      <c r="EZ81" s="273">
        <f>ABS(EO21-EO81)/SQRT(EQ81^2+EQ21^2)</f>
        <v>3.0494991145389436</v>
      </c>
      <c r="FA81" s="272" t="str">
        <f>IF(EZ81&lt;1.96,"Yes","No")</f>
        <v>No</v>
      </c>
      <c r="FB81" s="280"/>
      <c r="FC81" s="280"/>
      <c r="FD81" s="273"/>
      <c r="FF81" s="306">
        <f>FR77/FP77</f>
        <v>2.533045506147197</v>
      </c>
      <c r="FG81" s="306">
        <f>FK78-FG78*FF81</f>
        <v>-2.0361794549072272</v>
      </c>
      <c r="FH81" s="274">
        <f>SQRT(1/FP77)</f>
        <v>0.26947549361049733</v>
      </c>
      <c r="FI81" s="273">
        <f>SQRT(1/FM77+FG78^2*FH81^2)</f>
        <v>0.27080921535927116</v>
      </c>
      <c r="FJ81" s="273">
        <f>FF81/FH81</f>
        <v>9.3999104416095332</v>
      </c>
      <c r="FK81" s="273">
        <f>FG81/FI81</f>
        <v>-7.5188706270793402</v>
      </c>
      <c r="FL81" s="266">
        <f>COUNT(FI67:FI76)-2</f>
        <v>4</v>
      </c>
      <c r="FM81" s="285">
        <f>_xlfn.CHISQ.DIST.RT(FS77,FL81)</f>
        <v>0.28782367081298377</v>
      </c>
      <c r="FN81" s="273">
        <f>FS77/FL81</f>
        <v>1.248718958634975</v>
      </c>
      <c r="FO81" s="273">
        <f>IF(FM81&gt;0.15,1.96^2*FH81^2/FF81^2,_xlfn.T.INV.2T(0.05,FL81)^2*FH81^2*FN81/FF81^2)</f>
        <v>4.3477514742469726E-2</v>
      </c>
      <c r="FP81" s="300"/>
      <c r="FQ81" s="273">
        <f>ABS(FF21-FF81)/SQRT(FH81^2+FH21^2)</f>
        <v>3.049499114538941</v>
      </c>
      <c r="FR81" s="272" t="str">
        <f>IF(FQ81&lt;1.96,"Yes","No")</f>
        <v>No</v>
      </c>
      <c r="FS81" s="280"/>
      <c r="FT81" s="280"/>
      <c r="FU81" s="273"/>
      <c r="FW81" s="306">
        <f>GI77/GG77</f>
        <v>2.5330455061471984</v>
      </c>
      <c r="FX81" s="306">
        <f>GB78-FX78*FW81</f>
        <v>-2.0361794549072285</v>
      </c>
      <c r="FY81" s="274">
        <f>SQRT(1/GG77)</f>
        <v>0.26947549361049733</v>
      </c>
      <c r="FZ81" s="273">
        <f>SQRT(1/GD77+FX78^2*FY81^2)</f>
        <v>0.27080921535927116</v>
      </c>
      <c r="GA81" s="273">
        <f>FW81/FY81</f>
        <v>9.3999104416095385</v>
      </c>
      <c r="GB81" s="273">
        <f>FX81/FZ81</f>
        <v>-7.5188706270793446</v>
      </c>
      <c r="GC81" s="266">
        <f>COUNT(FZ67:FZ76)-2</f>
        <v>4</v>
      </c>
      <c r="GD81" s="285">
        <f>_xlfn.CHISQ.DIST.RT(GJ77,GC81)</f>
        <v>0.28782367081298377</v>
      </c>
      <c r="GE81" s="273">
        <f>GJ77/GC81</f>
        <v>1.248718958634975</v>
      </c>
      <c r="GF81" s="273">
        <f>IF(GD81&gt;0.15,1.96^2*FY81^2/FW81^2,_xlfn.T.INV.2T(0.05,GC81)^2*FY81^2*GE81/FW81^2)</f>
        <v>4.3477514742469678E-2</v>
      </c>
      <c r="GG81" s="300"/>
      <c r="GH81" s="273">
        <f>ABS(FW21-FW81)/SQRT(FY81^2+FY21^2)</f>
        <v>3.0494991145389401</v>
      </c>
      <c r="GI81" s="272" t="str">
        <f>IF(GH81&lt;1.96,"Yes","No")</f>
        <v>No</v>
      </c>
      <c r="GJ81" s="280"/>
      <c r="GK81" s="280"/>
      <c r="GL81" s="273"/>
      <c r="GN81" s="306">
        <f>GZ77/GX77</f>
        <v>2.5330455061471979</v>
      </c>
      <c r="GO81" s="306">
        <f>GS78-GO78*GN81</f>
        <v>-2.0361794549072272</v>
      </c>
      <c r="GP81" s="274">
        <f>SQRT(1/GX77)</f>
        <v>0.26947549361049739</v>
      </c>
      <c r="GQ81" s="273">
        <f>SQRT(1/GU77+GO78^2*GP81^2)</f>
        <v>0.27080921535927122</v>
      </c>
      <c r="GR81" s="273">
        <f>GN81/GP81</f>
        <v>9.3999104416095349</v>
      </c>
      <c r="GS81" s="273">
        <f>GO81/GQ81</f>
        <v>-7.5188706270793384</v>
      </c>
      <c r="GT81" s="266">
        <f>COUNT(GQ67:GQ76)-2</f>
        <v>4</v>
      </c>
      <c r="GU81" s="285">
        <f>_xlfn.CHISQ.DIST.RT(HA77,GT81)</f>
        <v>0.28782367081298377</v>
      </c>
      <c r="GV81" s="273">
        <f>HA77/GT81</f>
        <v>1.248718958634975</v>
      </c>
      <c r="GW81" s="273">
        <f>IF(GU81&gt;0.15,1.96^2*GP81^2/GN81^2,_xlfn.T.INV.2T(0.05,GT81)^2*GP81^2*GV81/GN81^2)</f>
        <v>4.3477514742469719E-2</v>
      </c>
      <c r="GX81" s="300"/>
      <c r="GY81" s="273">
        <f>ABS(GN21-GN81)/SQRT(GP81^2+GP21^2)</f>
        <v>3.0494991145389387</v>
      </c>
      <c r="GZ81" s="272" t="str">
        <f>IF(GY81&lt;1.96,"Yes","No")</f>
        <v>No</v>
      </c>
      <c r="HA81" s="280"/>
      <c r="HB81" s="280"/>
      <c r="HC81" s="273"/>
      <c r="HE81" s="306">
        <f>HQ77/HO77</f>
        <v>2.533045506147197</v>
      </c>
      <c r="HF81" s="306">
        <f>HJ78-HF78*HE81</f>
        <v>-2.0361794549072272</v>
      </c>
      <c r="HG81" s="274">
        <f>SQRT(1/HO77)</f>
        <v>0.26947549361049739</v>
      </c>
      <c r="HH81" s="273">
        <f>SQRT(1/HL77+HF78^2*HG81^2)</f>
        <v>0.27080921535927122</v>
      </c>
      <c r="HI81" s="273">
        <f>HE81/HG81</f>
        <v>9.3999104416095314</v>
      </c>
      <c r="HJ81" s="273">
        <f>HF81/HH81</f>
        <v>-7.5188706270793384</v>
      </c>
      <c r="HK81" s="266">
        <f>COUNT(HH67:HH76)-2</f>
        <v>4</v>
      </c>
      <c r="HL81" s="285">
        <f>_xlfn.CHISQ.DIST.RT(HR77,HK81)</f>
        <v>0.28782367081298371</v>
      </c>
      <c r="HM81" s="273">
        <f>HR77/HK81</f>
        <v>1.2487189586349752</v>
      </c>
      <c r="HN81" s="273">
        <f>IF(HL81&gt;0.15,1.96^2*HG81^2/HE81^2,_xlfn.T.INV.2T(0.05,HK81)^2*HG81^2*HM81/HE81^2)</f>
        <v>4.3477514742469747E-2</v>
      </c>
      <c r="HO81" s="300"/>
      <c r="HP81" s="273">
        <f>ABS(HE21-HE81)/SQRT(HG81^2+HG21^2)</f>
        <v>3.0494991145389418</v>
      </c>
      <c r="HQ81" s="272" t="str">
        <f>IF(HP81&lt;1.96,"Yes","No")</f>
        <v>No</v>
      </c>
      <c r="HR81" s="280"/>
      <c r="HS81" s="280"/>
      <c r="HT81" s="273"/>
      <c r="HV81" s="306">
        <f>IH77/IF77</f>
        <v>2.5330455061471984</v>
      </c>
      <c r="HW81" s="306">
        <f>IA78-HW78*HV81</f>
        <v>-2.0361794549072285</v>
      </c>
      <c r="HX81" s="274">
        <f>SQRT(1/IF77)</f>
        <v>0.26947549361049733</v>
      </c>
      <c r="HY81" s="273">
        <f>SQRT(1/IC77+HW78^2*HX81^2)</f>
        <v>0.27080921535927116</v>
      </c>
      <c r="HZ81" s="273">
        <f>HV81/HX81</f>
        <v>9.3999104416095385</v>
      </c>
      <c r="IA81" s="273">
        <f>HW81/HY81</f>
        <v>-7.5188706270793446</v>
      </c>
      <c r="IB81" s="266">
        <f>COUNT(HY67:HY76)-2</f>
        <v>4</v>
      </c>
      <c r="IC81" s="285">
        <f>_xlfn.CHISQ.DIST.RT(II77,IB81)</f>
        <v>0.28782367081298377</v>
      </c>
      <c r="ID81" s="273">
        <f>II77/IB81</f>
        <v>1.248718958634975</v>
      </c>
      <c r="IE81" s="273">
        <f>IF(IC81&gt;0.15,1.96^2*HX81^2/HV81^2,_xlfn.T.INV.2T(0.05,IB81)^2*HX81^2*ID81/HV81^2)</f>
        <v>4.3477514742469678E-2</v>
      </c>
      <c r="IF81" s="300"/>
      <c r="IG81" s="273">
        <f>ABS(HV21-HV81)/SQRT(HX81^2+HX21^2)</f>
        <v>3.0494991145389383</v>
      </c>
      <c r="IH81" s="272" t="str">
        <f>IF(IG81&lt;1.96,"Yes","No")</f>
        <v>No</v>
      </c>
      <c r="II81" s="280"/>
      <c r="IJ81" s="280"/>
      <c r="IK81" s="273"/>
      <c r="IM81" s="306">
        <f>IY77/IW77</f>
        <v>2.5330455061471979</v>
      </c>
      <c r="IN81" s="306">
        <f>IR78-IN78*IM81</f>
        <v>-2.0361794549072272</v>
      </c>
      <c r="IO81" s="274">
        <f>SQRT(1/IW77)</f>
        <v>0.26947549361049739</v>
      </c>
      <c r="IP81" s="273">
        <f>SQRT(1/IT77+IN78^2*IO81^2)</f>
        <v>0.27080921535927122</v>
      </c>
      <c r="IQ81" s="273">
        <f>IM81/IO81</f>
        <v>9.3999104416095349</v>
      </c>
      <c r="IR81" s="273">
        <f>IN81/IP81</f>
        <v>-7.5188706270793384</v>
      </c>
      <c r="IS81" s="266">
        <f>COUNT(IP67:IP76)-2</f>
        <v>4</v>
      </c>
      <c r="IT81" s="285">
        <f>_xlfn.CHISQ.DIST.RT(IZ77,IS81)</f>
        <v>0.28782367081298377</v>
      </c>
      <c r="IU81" s="273">
        <f>IZ77/IS81</f>
        <v>1.248718958634975</v>
      </c>
      <c r="IV81" s="273">
        <f>IF(IT81&gt;0.15,1.96^2*IO81^2/IM81^2,_xlfn.T.INV.2T(0.05,IS81)^2*IO81^2*IU81/IM81^2)</f>
        <v>4.3477514742469719E-2</v>
      </c>
      <c r="IW81" s="300"/>
      <c r="IX81" s="273">
        <f>ABS(IM21-IM81)/SQRT(IO81^2+IO21^2)</f>
        <v>3.0494991145389401</v>
      </c>
      <c r="IY81" s="272" t="str">
        <f>IF(IX81&lt;1.96,"Yes","No")</f>
        <v>No</v>
      </c>
      <c r="IZ81" s="280"/>
      <c r="JA81" s="280"/>
      <c r="JB81" s="273"/>
      <c r="JD81" s="306">
        <f>JP77/JN77</f>
        <v>2.533045506147197</v>
      </c>
      <c r="JE81" s="306">
        <f>JI78-JE78*JD81</f>
        <v>-2.0361794549072272</v>
      </c>
      <c r="JF81" s="274">
        <f>SQRT(1/JN77)</f>
        <v>0.26947549361049739</v>
      </c>
      <c r="JG81" s="273">
        <f>SQRT(1/JK77+JE78^2*JF81^2)</f>
        <v>0.27080921535927122</v>
      </c>
      <c r="JH81" s="273">
        <f>JD81/JF81</f>
        <v>9.3999104416095314</v>
      </c>
      <c r="JI81" s="273">
        <f>JE81/JG81</f>
        <v>-7.5188706270793384</v>
      </c>
      <c r="JJ81" s="266">
        <f>COUNT(JG67:JG76)-2</f>
        <v>4</v>
      </c>
      <c r="JK81" s="285">
        <f>_xlfn.CHISQ.DIST.RT(JQ77,JJ81)</f>
        <v>0.28782367081298371</v>
      </c>
      <c r="JL81" s="273">
        <f>JQ77/JJ81</f>
        <v>1.2487189586349752</v>
      </c>
      <c r="JM81" s="273">
        <f>IF(JK81&gt;0.15,1.96^2*JF81^2/JD81^2,_xlfn.T.INV.2T(0.05,JJ81)^2*JF81^2*JL81/JD81^2)</f>
        <v>4.3477514742469747E-2</v>
      </c>
      <c r="JN81" s="300"/>
      <c r="JO81" s="273">
        <f>ABS(JD21-JD81)/SQRT(JF81^2+JF21^2)</f>
        <v>3.0494991145389401</v>
      </c>
      <c r="JP81" s="272" t="str">
        <f>IF(JO81&lt;1.96,"Yes","No")</f>
        <v>No</v>
      </c>
      <c r="JQ81" s="280"/>
      <c r="JR81" s="280"/>
      <c r="JS81" s="273"/>
      <c r="JU81" s="306">
        <f>KG77/KE77</f>
        <v>2.5330455061471984</v>
      </c>
      <c r="JV81" s="306">
        <f>JZ78-JV78*JU81</f>
        <v>-2.0361794549072285</v>
      </c>
      <c r="JW81" s="274">
        <f>SQRT(1/KE77)</f>
        <v>0.26947549361049733</v>
      </c>
      <c r="JX81" s="273">
        <f>SQRT(1/KB77+JV78^2*JW81^2)</f>
        <v>0.27080921535927116</v>
      </c>
      <c r="JY81" s="273">
        <f>JU81/JW81</f>
        <v>9.3999104416095385</v>
      </c>
      <c r="JZ81" s="273">
        <f>JV81/JX81</f>
        <v>-7.5188706270793446</v>
      </c>
      <c r="KA81" s="266">
        <f>COUNT(JX67:JX76)-2</f>
        <v>4</v>
      </c>
      <c r="KB81" s="285">
        <f>_xlfn.CHISQ.DIST.RT(KH77,KA81)</f>
        <v>0.28782367081298377</v>
      </c>
      <c r="KC81" s="273">
        <f>KH77/KA81</f>
        <v>1.248718958634975</v>
      </c>
      <c r="KD81" s="273">
        <f>IF(KB81&gt;0.15,1.96^2*JW81^2/JU81^2,_xlfn.T.INV.2T(0.05,KA81)^2*JW81^2*KC81/JU81^2)</f>
        <v>4.3477514742469678E-2</v>
      </c>
      <c r="KE81" s="300"/>
      <c r="KF81" s="273">
        <f>ABS(JU21-JU81)/SQRT(JW81^2+JW21^2)</f>
        <v>3.0494991145389401</v>
      </c>
      <c r="KG81" s="272" t="str">
        <f>IF(KF81&lt;1.96,"Yes","No")</f>
        <v>No</v>
      </c>
      <c r="KH81" s="280"/>
      <c r="KI81" s="280"/>
      <c r="KJ81" s="273"/>
      <c r="KL81" s="306">
        <f>KX77/KV77</f>
        <v>2.5330455061471979</v>
      </c>
      <c r="KM81" s="306">
        <f>KQ78-KM78*KL81</f>
        <v>-2.0361794549072272</v>
      </c>
      <c r="KN81" s="274">
        <f>SQRT(1/KV77)</f>
        <v>0.26947549361049739</v>
      </c>
      <c r="KO81" s="273">
        <f>SQRT(1/KS77+KM78^2*KN81^2)</f>
        <v>0.27080921535927122</v>
      </c>
      <c r="KP81" s="273">
        <f>KL81/KN81</f>
        <v>9.3999104416095349</v>
      </c>
      <c r="KQ81" s="273">
        <f>KM81/KO81</f>
        <v>-7.5188706270793384</v>
      </c>
      <c r="KR81" s="266">
        <f>COUNT(KO67:KO76)-2</f>
        <v>4</v>
      </c>
      <c r="KS81" s="285">
        <f>_xlfn.CHISQ.DIST.RT(KY77,KR81)</f>
        <v>0.28782367081298377</v>
      </c>
      <c r="KT81" s="273">
        <f>KY77/KR81</f>
        <v>1.248718958634975</v>
      </c>
      <c r="KU81" s="273">
        <f>IF(KS81&gt;0.15,1.96^2*KN81^2/KL81^2,_xlfn.T.INV.2T(0.05,KR81)^2*KN81^2*KT81/KL81^2)</f>
        <v>4.3477514742469719E-2</v>
      </c>
      <c r="KV81" s="300"/>
      <c r="KW81" s="273">
        <f>ABS(KL21-KL81)/SQRT(KN81^2+KN21^2)</f>
        <v>3.0494991145389387</v>
      </c>
      <c r="KX81" s="272" t="str">
        <f>IF(KW81&lt;1.96,"Yes","No")</f>
        <v>No</v>
      </c>
      <c r="KY81" s="280"/>
      <c r="KZ81" s="280"/>
      <c r="LA81" s="273"/>
      <c r="LC81" s="306">
        <f>LO77/LM77</f>
        <v>2.533045506147197</v>
      </c>
      <c r="LD81" s="306">
        <f>LH78-LD78*LC81</f>
        <v>-2.0361794549072272</v>
      </c>
      <c r="LE81" s="274">
        <f>SQRT(1/LM77)</f>
        <v>0.26947549361049739</v>
      </c>
      <c r="LF81" s="273">
        <f>SQRT(1/LJ77+LD78^2*LE81^2)</f>
        <v>0.27080921535927122</v>
      </c>
      <c r="LG81" s="273">
        <f>LC81/LE81</f>
        <v>9.3999104416095314</v>
      </c>
      <c r="LH81" s="273">
        <f>LD81/LF81</f>
        <v>-7.5188706270793384</v>
      </c>
      <c r="LI81" s="266">
        <f>COUNT(LF67:LF76)-2</f>
        <v>4</v>
      </c>
      <c r="LJ81" s="285">
        <f>_xlfn.CHISQ.DIST.RT(LP77,LI81)</f>
        <v>0.28782367081298371</v>
      </c>
      <c r="LK81" s="273">
        <f>LP77/LI81</f>
        <v>1.2487189586349752</v>
      </c>
      <c r="LL81" s="273">
        <f>IF(LJ81&gt;0.15,1.96^2*LE81^2/LC81^2,_xlfn.T.INV.2T(0.05,LI81)^2*LE81^2*LK81/LC81^2)</f>
        <v>4.3477514742469747E-2</v>
      </c>
      <c r="LM81" s="300"/>
      <c r="LN81" s="273">
        <f>ABS(LC21-LC81)/SQRT(LE81^2+LE21^2)</f>
        <v>3.0494991145389418</v>
      </c>
      <c r="LO81" s="272" t="str">
        <f>IF(LN81&lt;1.96,"Yes","No")</f>
        <v>No</v>
      </c>
      <c r="LP81" s="280"/>
      <c r="LQ81" s="280"/>
      <c r="LR81" s="273"/>
      <c r="LT81" s="306">
        <f>MF77/MD77</f>
        <v>2.5330455061471984</v>
      </c>
      <c r="LU81" s="306">
        <f>LY78-LU78*LT81</f>
        <v>-2.0361794549072285</v>
      </c>
      <c r="LV81" s="274">
        <f>SQRT(1/MD77)</f>
        <v>0.26947549361049733</v>
      </c>
      <c r="LW81" s="273">
        <f>SQRT(1/MA77+LU78^2*LV81^2)</f>
        <v>0.27080921535927116</v>
      </c>
      <c r="LX81" s="273">
        <f>LT81/LV81</f>
        <v>9.3999104416095385</v>
      </c>
      <c r="LY81" s="273">
        <f>LU81/LW81</f>
        <v>-7.5188706270793446</v>
      </c>
      <c r="LZ81" s="266">
        <f>COUNT(LW67:LW76)-2</f>
        <v>4</v>
      </c>
      <c r="MA81" s="285">
        <f>_xlfn.CHISQ.DIST.RT(MG77,LZ81)</f>
        <v>0.28782367081298377</v>
      </c>
      <c r="MB81" s="273">
        <f>MG77/LZ81</f>
        <v>1.248718958634975</v>
      </c>
      <c r="MC81" s="273">
        <f>IF(MA81&gt;0.15,1.96^2*LV81^2/LT81^2,_xlfn.T.INV.2T(0.05,LZ81)^2*LV81^2*MB81/LT81^2)</f>
        <v>4.3477514742469678E-2</v>
      </c>
      <c r="MD81" s="300"/>
      <c r="ME81" s="273">
        <f>ABS(LT21-LT81)/SQRT(LV81^2+LV21^2)</f>
        <v>3.0494991145389383</v>
      </c>
      <c r="MF81" s="272" t="str">
        <f>IF(ME81&lt;1.96,"Yes","No")</f>
        <v>No</v>
      </c>
      <c r="MG81" s="280"/>
      <c r="MH81" s="280"/>
      <c r="MI81" s="273"/>
    </row>
    <row r="82" spans="1:347" ht="14.1" customHeight="1" outlineLevel="1" x14ac:dyDescent="0.15">
      <c r="A82" s="14"/>
      <c r="B82" s="35"/>
      <c r="C82" s="19"/>
      <c r="D82" s="7"/>
      <c r="E82" s="7"/>
      <c r="F82" s="6"/>
      <c r="L82" s="17"/>
      <c r="M82" s="39"/>
      <c r="N82" s="24"/>
      <c r="O82" s="25"/>
      <c r="P82" s="29"/>
      <c r="Q82" s="17"/>
      <c r="R82" s="17"/>
      <c r="S82" s="65"/>
      <c r="T82" s="48"/>
      <c r="X82" s="17"/>
      <c r="Y82" s="22"/>
      <c r="Z82" s="261"/>
      <c r="AA82" s="261"/>
      <c r="AB82" s="261"/>
      <c r="AC82" s="273"/>
      <c r="AD82" s="289"/>
      <c r="AE82" s="277"/>
      <c r="AF82" s="266"/>
      <c r="AG82" s="285"/>
      <c r="AH82" s="273"/>
      <c r="AI82" s="273"/>
      <c r="AJ82" s="300"/>
      <c r="AK82" s="292"/>
      <c r="AL82" s="280"/>
      <c r="AM82" s="280"/>
      <c r="AN82" s="280"/>
      <c r="AO82" s="273"/>
      <c r="AQ82" s="261"/>
      <c r="AR82" s="261"/>
      <c r="AS82" s="261"/>
      <c r="AT82" s="273"/>
      <c r="AU82" s="289"/>
      <c r="AV82" s="277"/>
      <c r="AW82" s="266"/>
      <c r="AX82" s="285"/>
      <c r="AY82" s="273"/>
      <c r="AZ82" s="273"/>
      <c r="BA82" s="300"/>
      <c r="BB82" s="292"/>
      <c r="BC82" s="280"/>
      <c r="BD82" s="280"/>
      <c r="BE82" s="280"/>
      <c r="BF82" s="273"/>
      <c r="BH82" s="261"/>
      <c r="BI82" s="261"/>
      <c r="BJ82" s="261"/>
      <c r="BK82" s="273"/>
      <c r="BL82" s="289"/>
      <c r="BM82" s="277"/>
      <c r="BN82" s="266"/>
      <c r="BO82" s="285"/>
      <c r="BP82" s="273"/>
      <c r="BQ82" s="273"/>
      <c r="BR82" s="300"/>
      <c r="BS82" s="292"/>
      <c r="BT82" s="280"/>
      <c r="BU82" s="280"/>
      <c r="BV82" s="280"/>
      <c r="BW82" s="273"/>
      <c r="BY82" s="261"/>
      <c r="BZ82" s="261"/>
      <c r="CA82" s="261"/>
      <c r="CB82" s="273"/>
      <c r="CC82" s="289"/>
      <c r="CD82" s="277"/>
      <c r="CE82" s="266"/>
      <c r="CF82" s="285"/>
      <c r="CG82" s="273"/>
      <c r="CH82" s="273"/>
      <c r="CI82" s="300"/>
      <c r="CJ82" s="292"/>
      <c r="CK82" s="280"/>
      <c r="CL82" s="280"/>
      <c r="CM82" s="280"/>
      <c r="CN82" s="273"/>
      <c r="CP82" s="261"/>
      <c r="CQ82" s="261"/>
      <c r="CR82" s="261"/>
      <c r="CS82" s="273"/>
      <c r="CT82" s="289"/>
      <c r="CU82" s="277"/>
      <c r="CV82" s="266"/>
      <c r="CW82" s="285"/>
      <c r="CX82" s="273"/>
      <c r="CY82" s="273"/>
      <c r="CZ82" s="300"/>
      <c r="DA82" s="292"/>
      <c r="DB82" s="280"/>
      <c r="DC82" s="280"/>
      <c r="DD82" s="280"/>
      <c r="DE82" s="273"/>
      <c r="DG82" s="261"/>
      <c r="DH82" s="261"/>
      <c r="DI82" s="261"/>
      <c r="DJ82" s="273"/>
      <c r="DK82" s="289"/>
      <c r="DL82" s="277"/>
      <c r="DM82" s="266"/>
      <c r="DN82" s="285"/>
      <c r="DO82" s="273"/>
      <c r="DP82" s="273"/>
      <c r="DQ82" s="300"/>
      <c r="DR82" s="292"/>
      <c r="DS82" s="280"/>
      <c r="DT82" s="280"/>
      <c r="DU82" s="280"/>
      <c r="DV82" s="273"/>
      <c r="DX82" s="261"/>
      <c r="DY82" s="261"/>
      <c r="DZ82" s="261"/>
      <c r="EA82" s="273"/>
      <c r="EB82" s="289"/>
      <c r="EC82" s="277"/>
      <c r="ED82" s="266"/>
      <c r="EE82" s="285"/>
      <c r="EF82" s="273"/>
      <c r="EG82" s="273"/>
      <c r="EH82" s="300"/>
      <c r="EI82" s="292"/>
      <c r="EJ82" s="280"/>
      <c r="EK82" s="280"/>
      <c r="EL82" s="280"/>
      <c r="EM82" s="273"/>
      <c r="EO82" s="261"/>
      <c r="EP82" s="261"/>
      <c r="EQ82" s="261"/>
      <c r="ER82" s="273"/>
      <c r="ES82" s="289"/>
      <c r="ET82" s="277"/>
      <c r="EU82" s="266"/>
      <c r="EV82" s="285"/>
      <c r="EW82" s="273"/>
      <c r="EX82" s="273"/>
      <c r="EY82" s="300"/>
      <c r="EZ82" s="292"/>
      <c r="FA82" s="280"/>
      <c r="FB82" s="280"/>
      <c r="FC82" s="280"/>
      <c r="FD82" s="273"/>
      <c r="FF82" s="261"/>
      <c r="FG82" s="261"/>
      <c r="FH82" s="261"/>
      <c r="FI82" s="273"/>
      <c r="FJ82" s="289"/>
      <c r="FK82" s="277"/>
      <c r="FL82" s="266"/>
      <c r="FM82" s="285"/>
      <c r="FN82" s="273"/>
      <c r="FO82" s="273"/>
      <c r="FP82" s="300"/>
      <c r="FQ82" s="292"/>
      <c r="FR82" s="280"/>
      <c r="FS82" s="280"/>
      <c r="FT82" s="280"/>
      <c r="FU82" s="273"/>
      <c r="FW82" s="261"/>
      <c r="FX82" s="261"/>
      <c r="FY82" s="261"/>
      <c r="FZ82" s="273"/>
      <c r="GA82" s="289"/>
      <c r="GB82" s="277"/>
      <c r="GC82" s="266"/>
      <c r="GD82" s="285"/>
      <c r="GE82" s="273"/>
      <c r="GF82" s="273"/>
      <c r="GG82" s="300"/>
      <c r="GH82" s="292"/>
      <c r="GI82" s="280"/>
      <c r="GJ82" s="280"/>
      <c r="GK82" s="280"/>
      <c r="GL82" s="273"/>
      <c r="GN82" s="261"/>
      <c r="GO82" s="261"/>
      <c r="GP82" s="261"/>
      <c r="GQ82" s="273"/>
      <c r="GR82" s="289"/>
      <c r="GS82" s="277"/>
      <c r="GT82" s="266"/>
      <c r="GU82" s="285"/>
      <c r="GV82" s="273"/>
      <c r="GW82" s="273"/>
      <c r="GX82" s="300"/>
      <c r="GY82" s="292"/>
      <c r="GZ82" s="280"/>
      <c r="HA82" s="280"/>
      <c r="HB82" s="280"/>
      <c r="HC82" s="273"/>
      <c r="HE82" s="261"/>
      <c r="HF82" s="261"/>
      <c r="HG82" s="261"/>
      <c r="HH82" s="273"/>
      <c r="HI82" s="289"/>
      <c r="HJ82" s="277"/>
      <c r="HK82" s="266"/>
      <c r="HL82" s="285"/>
      <c r="HM82" s="273"/>
      <c r="HN82" s="273"/>
      <c r="HO82" s="300"/>
      <c r="HP82" s="292"/>
      <c r="HQ82" s="280"/>
      <c r="HR82" s="280"/>
      <c r="HS82" s="280"/>
      <c r="HT82" s="273"/>
      <c r="HV82" s="261"/>
      <c r="HW82" s="261"/>
      <c r="HX82" s="261"/>
      <c r="HY82" s="273"/>
      <c r="HZ82" s="289"/>
      <c r="IA82" s="277"/>
      <c r="IB82" s="266"/>
      <c r="IC82" s="285"/>
      <c r="ID82" s="273"/>
      <c r="IE82" s="273"/>
      <c r="IF82" s="300"/>
      <c r="IG82" s="292"/>
      <c r="IH82" s="280"/>
      <c r="II82" s="280"/>
      <c r="IJ82" s="280"/>
      <c r="IK82" s="273"/>
      <c r="IM82" s="261"/>
      <c r="IN82" s="261"/>
      <c r="IO82" s="261"/>
      <c r="IP82" s="273"/>
      <c r="IQ82" s="289"/>
      <c r="IR82" s="277"/>
      <c r="IS82" s="266"/>
      <c r="IT82" s="285"/>
      <c r="IU82" s="273"/>
      <c r="IV82" s="273"/>
      <c r="IW82" s="300"/>
      <c r="IX82" s="292"/>
      <c r="IY82" s="280"/>
      <c r="IZ82" s="280"/>
      <c r="JA82" s="280"/>
      <c r="JB82" s="273"/>
      <c r="JD82" s="261"/>
      <c r="JE82" s="261"/>
      <c r="JF82" s="261"/>
      <c r="JG82" s="273"/>
      <c r="JH82" s="289"/>
      <c r="JI82" s="277"/>
      <c r="JJ82" s="266"/>
      <c r="JK82" s="285"/>
      <c r="JL82" s="273"/>
      <c r="JM82" s="273"/>
      <c r="JN82" s="300"/>
      <c r="JO82" s="292"/>
      <c r="JP82" s="280"/>
      <c r="JQ82" s="280"/>
      <c r="JR82" s="280"/>
      <c r="JS82" s="273"/>
      <c r="JU82" s="261"/>
      <c r="JV82" s="261"/>
      <c r="JW82" s="261"/>
      <c r="JX82" s="273"/>
      <c r="JY82" s="289"/>
      <c r="JZ82" s="277"/>
      <c r="KA82" s="266"/>
      <c r="KB82" s="285"/>
      <c r="KC82" s="273"/>
      <c r="KD82" s="273"/>
      <c r="KE82" s="300"/>
      <c r="KF82" s="292"/>
      <c r="KG82" s="280"/>
      <c r="KH82" s="280"/>
      <c r="KI82" s="280"/>
      <c r="KJ82" s="273"/>
      <c r="KL82" s="261"/>
      <c r="KM82" s="261"/>
      <c r="KN82" s="261"/>
      <c r="KO82" s="273"/>
      <c r="KP82" s="289"/>
      <c r="KQ82" s="277"/>
      <c r="KR82" s="266"/>
      <c r="KS82" s="285"/>
      <c r="KT82" s="273"/>
      <c r="KU82" s="273"/>
      <c r="KV82" s="300"/>
      <c r="KW82" s="292"/>
      <c r="KX82" s="280"/>
      <c r="KY82" s="280"/>
      <c r="KZ82" s="280"/>
      <c r="LA82" s="273"/>
      <c r="LC82" s="261"/>
      <c r="LD82" s="261"/>
      <c r="LE82" s="261"/>
      <c r="LF82" s="273"/>
      <c r="LG82" s="289"/>
      <c r="LH82" s="277"/>
      <c r="LI82" s="266"/>
      <c r="LJ82" s="285"/>
      <c r="LK82" s="273"/>
      <c r="LL82" s="273"/>
      <c r="LM82" s="300"/>
      <c r="LN82" s="292"/>
      <c r="LO82" s="280"/>
      <c r="LP82" s="280"/>
      <c r="LQ82" s="280"/>
      <c r="LR82" s="273"/>
      <c r="LT82" s="261"/>
      <c r="LU82" s="261"/>
      <c r="LV82" s="261"/>
      <c r="LW82" s="273"/>
      <c r="LX82" s="289"/>
      <c r="LY82" s="277"/>
      <c r="LZ82" s="266"/>
      <c r="MA82" s="285"/>
      <c r="MB82" s="273"/>
      <c r="MC82" s="273"/>
      <c r="MD82" s="300"/>
      <c r="ME82" s="292"/>
      <c r="MF82" s="280"/>
      <c r="MG82" s="280"/>
      <c r="MH82" s="280"/>
      <c r="MI82" s="273"/>
    </row>
    <row r="83" spans="1:347" ht="14.1" customHeight="1" outlineLevel="1" x14ac:dyDescent="0.15">
      <c r="A83" s="14"/>
      <c r="B83" s="35"/>
      <c r="C83" s="19"/>
      <c r="D83" s="7"/>
      <c r="E83" s="7"/>
      <c r="F83" s="6"/>
      <c r="J83" s="19"/>
      <c r="K83" s="17"/>
      <c r="L83" s="35"/>
      <c r="M83" s="49"/>
      <c r="N83" s="24"/>
      <c r="O83" s="25"/>
      <c r="P83" s="40" t="s">
        <v>120</v>
      </c>
      <c r="Q83" s="17"/>
      <c r="R83" s="17"/>
      <c r="S83" s="65"/>
      <c r="T83" s="48" t="s">
        <v>131</v>
      </c>
      <c r="X83" s="17"/>
      <c r="Y83" s="22"/>
      <c r="Z83" s="261"/>
      <c r="AA83" s="274"/>
      <c r="AB83" s="273"/>
      <c r="AC83" s="269"/>
      <c r="AD83" s="293"/>
      <c r="AE83" s="277"/>
      <c r="AF83" s="266"/>
      <c r="AG83" s="290" t="s">
        <v>120</v>
      </c>
      <c r="AH83" s="273"/>
      <c r="AI83" s="273"/>
      <c r="AJ83" s="300"/>
      <c r="AK83" s="292" t="s">
        <v>131</v>
      </c>
      <c r="AL83" s="280"/>
      <c r="AM83" s="280"/>
      <c r="AN83" s="280"/>
      <c r="AO83" s="273"/>
      <c r="AQ83" s="261"/>
      <c r="AR83" s="274"/>
      <c r="AS83" s="273"/>
      <c r="AT83" s="269"/>
      <c r="AU83" s="293"/>
      <c r="AV83" s="277"/>
      <c r="AW83" s="266"/>
      <c r="AX83" s="290" t="s">
        <v>120</v>
      </c>
      <c r="AY83" s="273"/>
      <c r="AZ83" s="273"/>
      <c r="BA83" s="300"/>
      <c r="BB83" s="292" t="s">
        <v>131</v>
      </c>
      <c r="BC83" s="280"/>
      <c r="BD83" s="280"/>
      <c r="BE83" s="280"/>
      <c r="BF83" s="273"/>
      <c r="BH83" s="261"/>
      <c r="BI83" s="274"/>
      <c r="BJ83" s="273"/>
      <c r="BK83" s="269"/>
      <c r="BL83" s="293"/>
      <c r="BM83" s="277"/>
      <c r="BN83" s="266"/>
      <c r="BO83" s="290" t="s">
        <v>120</v>
      </c>
      <c r="BP83" s="273"/>
      <c r="BQ83" s="273"/>
      <c r="BR83" s="300"/>
      <c r="BS83" s="292" t="s">
        <v>131</v>
      </c>
      <c r="BT83" s="280"/>
      <c r="BU83" s="280"/>
      <c r="BV83" s="280"/>
      <c r="BW83" s="273"/>
      <c r="BY83" s="261"/>
      <c r="BZ83" s="274"/>
      <c r="CA83" s="273"/>
      <c r="CB83" s="269"/>
      <c r="CC83" s="293"/>
      <c r="CD83" s="277"/>
      <c r="CE83" s="266"/>
      <c r="CF83" s="290" t="s">
        <v>120</v>
      </c>
      <c r="CG83" s="273"/>
      <c r="CH83" s="273"/>
      <c r="CI83" s="300"/>
      <c r="CJ83" s="292" t="s">
        <v>131</v>
      </c>
      <c r="CK83" s="280"/>
      <c r="CL83" s="280"/>
      <c r="CM83" s="280"/>
      <c r="CN83" s="273"/>
      <c r="CP83" s="261"/>
      <c r="CQ83" s="274"/>
      <c r="CR83" s="273"/>
      <c r="CS83" s="269"/>
      <c r="CT83" s="293"/>
      <c r="CU83" s="277"/>
      <c r="CV83" s="266"/>
      <c r="CW83" s="290" t="s">
        <v>120</v>
      </c>
      <c r="CX83" s="273"/>
      <c r="CY83" s="273"/>
      <c r="CZ83" s="300"/>
      <c r="DA83" s="292" t="s">
        <v>131</v>
      </c>
      <c r="DB83" s="280"/>
      <c r="DC83" s="280"/>
      <c r="DD83" s="280"/>
      <c r="DE83" s="273"/>
      <c r="DG83" s="261"/>
      <c r="DH83" s="274"/>
      <c r="DI83" s="273"/>
      <c r="DJ83" s="269"/>
      <c r="DK83" s="293"/>
      <c r="DL83" s="277"/>
      <c r="DM83" s="266"/>
      <c r="DN83" s="290" t="s">
        <v>120</v>
      </c>
      <c r="DO83" s="273"/>
      <c r="DP83" s="273"/>
      <c r="DQ83" s="300"/>
      <c r="DR83" s="292" t="s">
        <v>131</v>
      </c>
      <c r="DS83" s="280"/>
      <c r="DT83" s="280"/>
      <c r="DU83" s="280"/>
      <c r="DV83" s="273"/>
      <c r="DX83" s="261"/>
      <c r="DY83" s="274"/>
      <c r="DZ83" s="273"/>
      <c r="EA83" s="269"/>
      <c r="EB83" s="293"/>
      <c r="EC83" s="277"/>
      <c r="ED83" s="266"/>
      <c r="EE83" s="290" t="s">
        <v>120</v>
      </c>
      <c r="EF83" s="273"/>
      <c r="EG83" s="273"/>
      <c r="EH83" s="300"/>
      <c r="EI83" s="292" t="s">
        <v>131</v>
      </c>
      <c r="EJ83" s="280"/>
      <c r="EK83" s="280"/>
      <c r="EL83" s="280"/>
      <c r="EM83" s="273"/>
      <c r="EO83" s="261"/>
      <c r="EP83" s="274"/>
      <c r="EQ83" s="273"/>
      <c r="ER83" s="269"/>
      <c r="ES83" s="293"/>
      <c r="ET83" s="277"/>
      <c r="EU83" s="266"/>
      <c r="EV83" s="290" t="s">
        <v>120</v>
      </c>
      <c r="EW83" s="273"/>
      <c r="EX83" s="273"/>
      <c r="EY83" s="300"/>
      <c r="EZ83" s="292" t="s">
        <v>131</v>
      </c>
      <c r="FA83" s="280"/>
      <c r="FB83" s="280"/>
      <c r="FC83" s="280"/>
      <c r="FD83" s="273"/>
      <c r="FF83" s="261"/>
      <c r="FG83" s="274"/>
      <c r="FH83" s="273"/>
      <c r="FI83" s="269"/>
      <c r="FJ83" s="293"/>
      <c r="FK83" s="277"/>
      <c r="FL83" s="266"/>
      <c r="FM83" s="290" t="s">
        <v>120</v>
      </c>
      <c r="FN83" s="273"/>
      <c r="FO83" s="273"/>
      <c r="FP83" s="300"/>
      <c r="FQ83" s="292" t="s">
        <v>131</v>
      </c>
      <c r="FR83" s="280"/>
      <c r="FS83" s="280"/>
      <c r="FT83" s="280"/>
      <c r="FU83" s="273"/>
      <c r="FW83" s="261"/>
      <c r="FX83" s="274"/>
      <c r="FY83" s="273"/>
      <c r="FZ83" s="269"/>
      <c r="GA83" s="293"/>
      <c r="GB83" s="277"/>
      <c r="GC83" s="266"/>
      <c r="GD83" s="290" t="s">
        <v>120</v>
      </c>
      <c r="GE83" s="273"/>
      <c r="GF83" s="273"/>
      <c r="GG83" s="300"/>
      <c r="GH83" s="292" t="s">
        <v>131</v>
      </c>
      <c r="GI83" s="280"/>
      <c r="GJ83" s="280"/>
      <c r="GK83" s="280"/>
      <c r="GL83" s="273"/>
      <c r="GN83" s="261"/>
      <c r="GO83" s="274"/>
      <c r="GP83" s="273"/>
      <c r="GQ83" s="269"/>
      <c r="GR83" s="293"/>
      <c r="GS83" s="277"/>
      <c r="GT83" s="266"/>
      <c r="GU83" s="290" t="s">
        <v>120</v>
      </c>
      <c r="GV83" s="273"/>
      <c r="GW83" s="273"/>
      <c r="GX83" s="300"/>
      <c r="GY83" s="292" t="s">
        <v>131</v>
      </c>
      <c r="GZ83" s="280"/>
      <c r="HA83" s="280"/>
      <c r="HB83" s="280"/>
      <c r="HC83" s="273"/>
      <c r="HE83" s="261"/>
      <c r="HF83" s="274"/>
      <c r="HG83" s="273"/>
      <c r="HH83" s="269"/>
      <c r="HI83" s="293"/>
      <c r="HJ83" s="277"/>
      <c r="HK83" s="266"/>
      <c r="HL83" s="290" t="s">
        <v>120</v>
      </c>
      <c r="HM83" s="273"/>
      <c r="HN83" s="273"/>
      <c r="HO83" s="300"/>
      <c r="HP83" s="292" t="s">
        <v>131</v>
      </c>
      <c r="HQ83" s="280"/>
      <c r="HR83" s="280"/>
      <c r="HS83" s="280"/>
      <c r="HT83" s="273"/>
      <c r="HV83" s="261"/>
      <c r="HW83" s="274"/>
      <c r="HX83" s="273"/>
      <c r="HY83" s="269"/>
      <c r="HZ83" s="293"/>
      <c r="IA83" s="277"/>
      <c r="IB83" s="266"/>
      <c r="IC83" s="290" t="s">
        <v>120</v>
      </c>
      <c r="ID83" s="273"/>
      <c r="IE83" s="273"/>
      <c r="IF83" s="300"/>
      <c r="IG83" s="292" t="s">
        <v>131</v>
      </c>
      <c r="IH83" s="280"/>
      <c r="II83" s="280"/>
      <c r="IJ83" s="280"/>
      <c r="IK83" s="273"/>
      <c r="IM83" s="261"/>
      <c r="IN83" s="274"/>
      <c r="IO83" s="273"/>
      <c r="IP83" s="269"/>
      <c r="IQ83" s="293"/>
      <c r="IR83" s="277"/>
      <c r="IS83" s="266"/>
      <c r="IT83" s="290" t="s">
        <v>120</v>
      </c>
      <c r="IU83" s="273"/>
      <c r="IV83" s="273"/>
      <c r="IW83" s="300"/>
      <c r="IX83" s="292" t="s">
        <v>131</v>
      </c>
      <c r="IY83" s="280"/>
      <c r="IZ83" s="280"/>
      <c r="JA83" s="280"/>
      <c r="JB83" s="273"/>
      <c r="JD83" s="261"/>
      <c r="JE83" s="274"/>
      <c r="JF83" s="273"/>
      <c r="JG83" s="269"/>
      <c r="JH83" s="293"/>
      <c r="JI83" s="277"/>
      <c r="JJ83" s="266"/>
      <c r="JK83" s="290" t="s">
        <v>120</v>
      </c>
      <c r="JL83" s="273"/>
      <c r="JM83" s="273"/>
      <c r="JN83" s="300"/>
      <c r="JO83" s="292" t="s">
        <v>131</v>
      </c>
      <c r="JP83" s="280"/>
      <c r="JQ83" s="280"/>
      <c r="JR83" s="280"/>
      <c r="JS83" s="273"/>
      <c r="JU83" s="261"/>
      <c r="JV83" s="274"/>
      <c r="JW83" s="273"/>
      <c r="JX83" s="269"/>
      <c r="JY83" s="293"/>
      <c r="JZ83" s="277"/>
      <c r="KA83" s="266"/>
      <c r="KB83" s="290" t="s">
        <v>120</v>
      </c>
      <c r="KC83" s="273"/>
      <c r="KD83" s="273"/>
      <c r="KE83" s="300"/>
      <c r="KF83" s="292" t="s">
        <v>131</v>
      </c>
      <c r="KG83" s="280"/>
      <c r="KH83" s="280"/>
      <c r="KI83" s="280"/>
      <c r="KJ83" s="273"/>
      <c r="KL83" s="261"/>
      <c r="KM83" s="274"/>
      <c r="KN83" s="273"/>
      <c r="KO83" s="269"/>
      <c r="KP83" s="293"/>
      <c r="KQ83" s="277"/>
      <c r="KR83" s="266"/>
      <c r="KS83" s="290" t="s">
        <v>120</v>
      </c>
      <c r="KT83" s="273"/>
      <c r="KU83" s="273"/>
      <c r="KV83" s="300"/>
      <c r="KW83" s="292" t="s">
        <v>131</v>
      </c>
      <c r="KX83" s="280"/>
      <c r="KY83" s="280"/>
      <c r="KZ83" s="280"/>
      <c r="LA83" s="273"/>
      <c r="LC83" s="261"/>
      <c r="LD83" s="274"/>
      <c r="LE83" s="273"/>
      <c r="LF83" s="269"/>
      <c r="LG83" s="293"/>
      <c r="LH83" s="277"/>
      <c r="LI83" s="266"/>
      <c r="LJ83" s="290" t="s">
        <v>120</v>
      </c>
      <c r="LK83" s="273"/>
      <c r="LL83" s="273"/>
      <c r="LM83" s="300"/>
      <c r="LN83" s="292" t="s">
        <v>131</v>
      </c>
      <c r="LO83" s="280"/>
      <c r="LP83" s="280"/>
      <c r="LQ83" s="280"/>
      <c r="LR83" s="273"/>
      <c r="LT83" s="261"/>
      <c r="LU83" s="274"/>
      <c r="LV83" s="273"/>
      <c r="LW83" s="269"/>
      <c r="LX83" s="293"/>
      <c r="LY83" s="277"/>
      <c r="LZ83" s="266"/>
      <c r="MA83" s="290" t="s">
        <v>120</v>
      </c>
      <c r="MB83" s="273"/>
      <c r="MC83" s="273"/>
      <c r="MD83" s="300"/>
      <c r="ME83" s="292" t="s">
        <v>131</v>
      </c>
      <c r="MF83" s="280"/>
      <c r="MG83" s="280"/>
      <c r="MH83" s="280"/>
      <c r="MI83" s="273"/>
    </row>
    <row r="84" spans="1:347" ht="14.1" customHeight="1" outlineLevel="1" thickBot="1" x14ac:dyDescent="0.2">
      <c r="A84" s="14"/>
      <c r="B84" s="58"/>
      <c r="C84" s="10"/>
      <c r="D84" s="10"/>
      <c r="E84" s="19"/>
      <c r="F84" s="19"/>
      <c r="J84" s="61"/>
      <c r="K84" s="36"/>
      <c r="M84" s="34"/>
      <c r="N84" s="22"/>
      <c r="P84" s="41" t="str">
        <f>K63</f>
        <v>Mixture</v>
      </c>
      <c r="R84" s="22"/>
      <c r="S84" s="61"/>
      <c r="U84" s="41" t="str">
        <f>K3</f>
        <v>Rotenone</v>
      </c>
      <c r="V84" s="63" t="s">
        <v>25</v>
      </c>
      <c r="W84" s="41" t="str">
        <f>K63</f>
        <v>Mixture</v>
      </c>
      <c r="X84" s="22"/>
      <c r="Z84" s="261"/>
      <c r="AA84" s="296"/>
      <c r="AB84" s="288"/>
      <c r="AC84" s="261"/>
      <c r="AD84" s="271"/>
      <c r="AE84" s="276"/>
      <c r="AF84" s="261"/>
      <c r="AG84" s="41" t="str">
        <f>AB63</f>
        <v>Mixture</v>
      </c>
      <c r="AH84" s="279"/>
      <c r="AI84" s="276"/>
      <c r="AJ84" s="296"/>
      <c r="AK84" s="280"/>
      <c r="AL84" s="41" t="str">
        <f>AB3</f>
        <v>Rotenone</v>
      </c>
      <c r="AM84" s="298" t="s">
        <v>25</v>
      </c>
      <c r="AN84" s="41" t="str">
        <f>AB63</f>
        <v>Mixture</v>
      </c>
      <c r="AO84" s="276"/>
      <c r="AQ84" s="261"/>
      <c r="AR84" s="296"/>
      <c r="AS84" s="288"/>
      <c r="AT84" s="261"/>
      <c r="AU84" s="271"/>
      <c r="AV84" s="276"/>
      <c r="AW84" s="261"/>
      <c r="AX84" s="41" t="str">
        <f>AS63</f>
        <v>Mixture</v>
      </c>
      <c r="AY84" s="279"/>
      <c r="AZ84" s="276"/>
      <c r="BA84" s="296"/>
      <c r="BB84" s="280"/>
      <c r="BC84" s="41" t="str">
        <f>AS3</f>
        <v>Rotenone</v>
      </c>
      <c r="BD84" s="298" t="s">
        <v>25</v>
      </c>
      <c r="BE84" s="41" t="str">
        <f>AS63</f>
        <v>Mixture</v>
      </c>
      <c r="BF84" s="276"/>
      <c r="BH84" s="261"/>
      <c r="BI84" s="296"/>
      <c r="BJ84" s="288"/>
      <c r="BK84" s="261"/>
      <c r="BL84" s="271"/>
      <c r="BM84" s="276"/>
      <c r="BN84" s="261"/>
      <c r="BO84" s="41" t="str">
        <f>BJ63</f>
        <v>Mixture</v>
      </c>
      <c r="BP84" s="279"/>
      <c r="BQ84" s="276"/>
      <c r="BR84" s="296"/>
      <c r="BS84" s="280"/>
      <c r="BT84" s="41" t="str">
        <f>BJ3</f>
        <v>Rotenone</v>
      </c>
      <c r="BU84" s="298" t="s">
        <v>25</v>
      </c>
      <c r="BV84" s="41" t="str">
        <f>BJ63</f>
        <v>Mixture</v>
      </c>
      <c r="BW84" s="276"/>
      <c r="BY84" s="261"/>
      <c r="BZ84" s="296"/>
      <c r="CA84" s="288"/>
      <c r="CB84" s="261"/>
      <c r="CC84" s="271"/>
      <c r="CD84" s="276"/>
      <c r="CE84" s="261"/>
      <c r="CF84" s="41" t="str">
        <f>CA63</f>
        <v>Mixture</v>
      </c>
      <c r="CG84" s="279"/>
      <c r="CH84" s="276"/>
      <c r="CI84" s="296"/>
      <c r="CJ84" s="280"/>
      <c r="CK84" s="41" t="str">
        <f>CA3</f>
        <v>Rotenone</v>
      </c>
      <c r="CL84" s="298" t="s">
        <v>25</v>
      </c>
      <c r="CM84" s="41" t="str">
        <f>CA63</f>
        <v>Mixture</v>
      </c>
      <c r="CN84" s="276"/>
      <c r="CP84" s="261"/>
      <c r="CQ84" s="296"/>
      <c r="CR84" s="288"/>
      <c r="CS84" s="261"/>
      <c r="CT84" s="271"/>
      <c r="CU84" s="276"/>
      <c r="CV84" s="261"/>
      <c r="CW84" s="41" t="str">
        <f>CR63</f>
        <v>Mixture</v>
      </c>
      <c r="CX84" s="279"/>
      <c r="CY84" s="276"/>
      <c r="CZ84" s="296"/>
      <c r="DA84" s="280"/>
      <c r="DB84" s="41" t="str">
        <f>CR3</f>
        <v>Rotenone</v>
      </c>
      <c r="DC84" s="298" t="s">
        <v>25</v>
      </c>
      <c r="DD84" s="41" t="str">
        <f>CR63</f>
        <v>Mixture</v>
      </c>
      <c r="DE84" s="276"/>
      <c r="DG84" s="261"/>
      <c r="DH84" s="296"/>
      <c r="DI84" s="288"/>
      <c r="DJ84" s="261"/>
      <c r="DK84" s="271"/>
      <c r="DL84" s="276"/>
      <c r="DM84" s="261"/>
      <c r="DN84" s="41" t="str">
        <f>DI63</f>
        <v>Mixture</v>
      </c>
      <c r="DO84" s="279"/>
      <c r="DP84" s="276"/>
      <c r="DQ84" s="296"/>
      <c r="DR84" s="280"/>
      <c r="DS84" s="41" t="str">
        <f>DI3</f>
        <v>Rotenone</v>
      </c>
      <c r="DT84" s="298" t="s">
        <v>25</v>
      </c>
      <c r="DU84" s="41" t="str">
        <f>DI63</f>
        <v>Mixture</v>
      </c>
      <c r="DV84" s="276"/>
      <c r="DX84" s="261"/>
      <c r="DY84" s="296"/>
      <c r="DZ84" s="288"/>
      <c r="EA84" s="261"/>
      <c r="EB84" s="271"/>
      <c r="EC84" s="276"/>
      <c r="ED84" s="261"/>
      <c r="EE84" s="41" t="str">
        <f>DZ63</f>
        <v>Mixture</v>
      </c>
      <c r="EF84" s="279"/>
      <c r="EG84" s="276"/>
      <c r="EH84" s="296"/>
      <c r="EI84" s="280"/>
      <c r="EJ84" s="41" t="str">
        <f>DZ3</f>
        <v>Rotenone</v>
      </c>
      <c r="EK84" s="298" t="s">
        <v>25</v>
      </c>
      <c r="EL84" s="41" t="str">
        <f>DZ63</f>
        <v>Mixture</v>
      </c>
      <c r="EM84" s="276"/>
      <c r="EO84" s="261"/>
      <c r="EP84" s="296"/>
      <c r="EQ84" s="288"/>
      <c r="ER84" s="261"/>
      <c r="ES84" s="271"/>
      <c r="ET84" s="276"/>
      <c r="EU84" s="261"/>
      <c r="EV84" s="41" t="str">
        <f>EQ63</f>
        <v>Mixture</v>
      </c>
      <c r="EW84" s="279"/>
      <c r="EX84" s="276"/>
      <c r="EY84" s="296"/>
      <c r="EZ84" s="280"/>
      <c r="FA84" s="41" t="str">
        <f>EQ3</f>
        <v>Rotenone</v>
      </c>
      <c r="FB84" s="298" t="s">
        <v>25</v>
      </c>
      <c r="FC84" s="41" t="str">
        <f>EQ63</f>
        <v>Mixture</v>
      </c>
      <c r="FD84" s="276"/>
      <c r="FF84" s="261"/>
      <c r="FG84" s="296"/>
      <c r="FH84" s="288"/>
      <c r="FI84" s="261"/>
      <c r="FJ84" s="271"/>
      <c r="FK84" s="276"/>
      <c r="FL84" s="261"/>
      <c r="FM84" s="41" t="str">
        <f>FH63</f>
        <v>Mixture</v>
      </c>
      <c r="FN84" s="279"/>
      <c r="FO84" s="276"/>
      <c r="FP84" s="296"/>
      <c r="FQ84" s="280"/>
      <c r="FR84" s="41" t="str">
        <f>FH3</f>
        <v>Rotenone</v>
      </c>
      <c r="FS84" s="298" t="s">
        <v>25</v>
      </c>
      <c r="FT84" s="41" t="str">
        <f>FH63</f>
        <v>Mixture</v>
      </c>
      <c r="FU84" s="276"/>
      <c r="FW84" s="261"/>
      <c r="FX84" s="296"/>
      <c r="FY84" s="288"/>
      <c r="FZ84" s="261"/>
      <c r="GA84" s="271"/>
      <c r="GB84" s="276"/>
      <c r="GC84" s="261"/>
      <c r="GD84" s="41" t="str">
        <f>FY63</f>
        <v>Mixture</v>
      </c>
      <c r="GE84" s="279"/>
      <c r="GF84" s="276"/>
      <c r="GG84" s="296"/>
      <c r="GH84" s="280"/>
      <c r="GI84" s="41" t="str">
        <f>FY3</f>
        <v>Rotenone</v>
      </c>
      <c r="GJ84" s="298" t="s">
        <v>25</v>
      </c>
      <c r="GK84" s="41" t="str">
        <f>FY63</f>
        <v>Mixture</v>
      </c>
      <c r="GL84" s="276"/>
      <c r="GN84" s="261"/>
      <c r="GO84" s="296"/>
      <c r="GP84" s="288"/>
      <c r="GQ84" s="261"/>
      <c r="GR84" s="271"/>
      <c r="GS84" s="276"/>
      <c r="GT84" s="261"/>
      <c r="GU84" s="41" t="str">
        <f>GP63</f>
        <v>Mixture</v>
      </c>
      <c r="GV84" s="279"/>
      <c r="GW84" s="276"/>
      <c r="GX84" s="296"/>
      <c r="GY84" s="280"/>
      <c r="GZ84" s="41" t="str">
        <f>GP3</f>
        <v>Rotenone</v>
      </c>
      <c r="HA84" s="298" t="s">
        <v>25</v>
      </c>
      <c r="HB84" s="41" t="str">
        <f>GP63</f>
        <v>Mixture</v>
      </c>
      <c r="HC84" s="276"/>
      <c r="HE84" s="261"/>
      <c r="HF84" s="296"/>
      <c r="HG84" s="288"/>
      <c r="HH84" s="261"/>
      <c r="HI84" s="271"/>
      <c r="HJ84" s="276"/>
      <c r="HK84" s="261"/>
      <c r="HL84" s="41" t="str">
        <f>HG63</f>
        <v>Mixture</v>
      </c>
      <c r="HM84" s="279"/>
      <c r="HN84" s="276"/>
      <c r="HO84" s="296"/>
      <c r="HP84" s="280"/>
      <c r="HQ84" s="41" t="str">
        <f>HG3</f>
        <v>Rotenone</v>
      </c>
      <c r="HR84" s="298" t="s">
        <v>25</v>
      </c>
      <c r="HS84" s="41" t="str">
        <f>HG63</f>
        <v>Mixture</v>
      </c>
      <c r="HT84" s="276"/>
      <c r="HV84" s="261"/>
      <c r="HW84" s="296"/>
      <c r="HX84" s="288"/>
      <c r="HY84" s="261"/>
      <c r="HZ84" s="271"/>
      <c r="IA84" s="276"/>
      <c r="IB84" s="261"/>
      <c r="IC84" s="41" t="str">
        <f>HX63</f>
        <v>Mixture</v>
      </c>
      <c r="ID84" s="279"/>
      <c r="IE84" s="276"/>
      <c r="IF84" s="296"/>
      <c r="IG84" s="280"/>
      <c r="IH84" s="41" t="str">
        <f>HX3</f>
        <v>Rotenone</v>
      </c>
      <c r="II84" s="298" t="s">
        <v>25</v>
      </c>
      <c r="IJ84" s="41" t="str">
        <f>HX63</f>
        <v>Mixture</v>
      </c>
      <c r="IK84" s="276"/>
      <c r="IM84" s="261"/>
      <c r="IN84" s="296"/>
      <c r="IO84" s="288"/>
      <c r="IP84" s="261"/>
      <c r="IQ84" s="271"/>
      <c r="IR84" s="276"/>
      <c r="IS84" s="261"/>
      <c r="IT84" s="41" t="str">
        <f>IO63</f>
        <v>Mixture</v>
      </c>
      <c r="IU84" s="279"/>
      <c r="IV84" s="276"/>
      <c r="IW84" s="296"/>
      <c r="IX84" s="280"/>
      <c r="IY84" s="41" t="str">
        <f>IO3</f>
        <v>Rotenone</v>
      </c>
      <c r="IZ84" s="298" t="s">
        <v>25</v>
      </c>
      <c r="JA84" s="41" t="str">
        <f>IO63</f>
        <v>Mixture</v>
      </c>
      <c r="JB84" s="276"/>
      <c r="JD84" s="261"/>
      <c r="JE84" s="296"/>
      <c r="JF84" s="288"/>
      <c r="JG84" s="261"/>
      <c r="JH84" s="271"/>
      <c r="JI84" s="276"/>
      <c r="JJ84" s="261"/>
      <c r="JK84" s="41" t="str">
        <f>JF63</f>
        <v>Mixture</v>
      </c>
      <c r="JL84" s="279"/>
      <c r="JM84" s="276"/>
      <c r="JN84" s="296"/>
      <c r="JO84" s="280"/>
      <c r="JP84" s="41" t="str">
        <f>JF3</f>
        <v>Rotenone</v>
      </c>
      <c r="JQ84" s="298" t="s">
        <v>25</v>
      </c>
      <c r="JR84" s="41" t="str">
        <f>JF63</f>
        <v>Mixture</v>
      </c>
      <c r="JS84" s="276"/>
      <c r="JU84" s="261"/>
      <c r="JV84" s="296"/>
      <c r="JW84" s="288"/>
      <c r="JX84" s="261"/>
      <c r="JY84" s="271"/>
      <c r="JZ84" s="276"/>
      <c r="KA84" s="261"/>
      <c r="KB84" s="41" t="str">
        <f>JW63</f>
        <v>Mixture</v>
      </c>
      <c r="KC84" s="279"/>
      <c r="KD84" s="276"/>
      <c r="KE84" s="296"/>
      <c r="KF84" s="280"/>
      <c r="KG84" s="41" t="str">
        <f>JW3</f>
        <v>Rotenone</v>
      </c>
      <c r="KH84" s="298" t="s">
        <v>25</v>
      </c>
      <c r="KI84" s="41" t="str">
        <f>JW63</f>
        <v>Mixture</v>
      </c>
      <c r="KJ84" s="276"/>
      <c r="KL84" s="261"/>
      <c r="KM84" s="296"/>
      <c r="KN84" s="288"/>
      <c r="KO84" s="261"/>
      <c r="KP84" s="271"/>
      <c r="KQ84" s="276"/>
      <c r="KR84" s="261"/>
      <c r="KS84" s="41" t="str">
        <f>KN63</f>
        <v>Mixture</v>
      </c>
      <c r="KT84" s="279"/>
      <c r="KU84" s="276"/>
      <c r="KV84" s="296"/>
      <c r="KW84" s="280"/>
      <c r="KX84" s="41" t="str">
        <f>KN3</f>
        <v>Rotenone</v>
      </c>
      <c r="KY84" s="298" t="s">
        <v>25</v>
      </c>
      <c r="KZ84" s="41" t="str">
        <f>KN63</f>
        <v>Mixture</v>
      </c>
      <c r="LA84" s="276"/>
      <c r="LC84" s="261"/>
      <c r="LD84" s="296"/>
      <c r="LE84" s="288"/>
      <c r="LF84" s="261"/>
      <c r="LG84" s="271"/>
      <c r="LH84" s="276"/>
      <c r="LI84" s="261"/>
      <c r="LJ84" s="41" t="str">
        <f>LE63</f>
        <v>Mixture</v>
      </c>
      <c r="LK84" s="279"/>
      <c r="LL84" s="276"/>
      <c r="LM84" s="296"/>
      <c r="LN84" s="280"/>
      <c r="LO84" s="41" t="str">
        <f>LE3</f>
        <v>Rotenone</v>
      </c>
      <c r="LP84" s="298" t="s">
        <v>25</v>
      </c>
      <c r="LQ84" s="41" t="str">
        <f>LE63</f>
        <v>Mixture</v>
      </c>
      <c r="LR84" s="276"/>
      <c r="LT84" s="261"/>
      <c r="LU84" s="296"/>
      <c r="LV84" s="288"/>
      <c r="LW84" s="261"/>
      <c r="LX84" s="271"/>
      <c r="LY84" s="276"/>
      <c r="LZ84" s="261"/>
      <c r="MA84" s="41" t="str">
        <f>LV63</f>
        <v>Mixture</v>
      </c>
      <c r="MB84" s="279"/>
      <c r="MC84" s="276"/>
      <c r="MD84" s="296"/>
      <c r="ME84" s="280"/>
      <c r="MF84" s="41" t="str">
        <f>LV3</f>
        <v>Rotenone</v>
      </c>
      <c r="MG84" s="298" t="s">
        <v>25</v>
      </c>
      <c r="MH84" s="41" t="str">
        <f>LV63</f>
        <v>Mixture</v>
      </c>
      <c r="MI84" s="276"/>
    </row>
    <row r="85" spans="1:347" ht="14.1" customHeight="1" outlineLevel="1" x14ac:dyDescent="0.15">
      <c r="A85" s="14"/>
      <c r="B85" s="58"/>
      <c r="C85" s="10"/>
      <c r="D85" s="10"/>
      <c r="E85" s="19"/>
      <c r="F85" s="19"/>
      <c r="I85" s="168"/>
      <c r="J85" s="169"/>
      <c r="K85" s="169"/>
      <c r="L85" s="170"/>
      <c r="M85" s="171" t="s">
        <v>136</v>
      </c>
      <c r="N85" s="170" t="s">
        <v>56</v>
      </c>
      <c r="O85" s="220"/>
      <c r="P85" s="259"/>
      <c r="Q85" s="221" t="s">
        <v>136</v>
      </c>
      <c r="R85" s="222" t="s">
        <v>61</v>
      </c>
      <c r="S85" s="30"/>
      <c r="T85" s="172"/>
      <c r="U85" s="172"/>
      <c r="V85" s="225"/>
      <c r="W85" s="221" t="s">
        <v>136</v>
      </c>
      <c r="X85" s="222" t="s">
        <v>74</v>
      </c>
      <c r="Z85" s="378"/>
      <c r="AA85" s="379"/>
      <c r="AB85" s="379"/>
      <c r="AC85" s="380"/>
      <c r="AD85" s="381" t="s">
        <v>136</v>
      </c>
      <c r="AE85" s="380" t="s">
        <v>56</v>
      </c>
      <c r="AF85" s="220"/>
      <c r="AG85" s="259"/>
      <c r="AH85" s="221" t="s">
        <v>136</v>
      </c>
      <c r="AI85" s="222" t="s">
        <v>61</v>
      </c>
      <c r="AJ85" s="286"/>
      <c r="AK85" s="382"/>
      <c r="AL85" s="382"/>
      <c r="AM85" s="225"/>
      <c r="AN85" s="221" t="s">
        <v>136</v>
      </c>
      <c r="AO85" s="222" t="s">
        <v>74</v>
      </c>
      <c r="AQ85" s="378"/>
      <c r="AR85" s="379"/>
      <c r="AS85" s="379"/>
      <c r="AT85" s="380"/>
      <c r="AU85" s="381" t="s">
        <v>136</v>
      </c>
      <c r="AV85" s="380" t="s">
        <v>56</v>
      </c>
      <c r="AW85" s="220"/>
      <c r="AX85" s="259"/>
      <c r="AY85" s="221" t="s">
        <v>136</v>
      </c>
      <c r="AZ85" s="222" t="s">
        <v>61</v>
      </c>
      <c r="BA85" s="286"/>
      <c r="BB85" s="382"/>
      <c r="BC85" s="382"/>
      <c r="BD85" s="225"/>
      <c r="BE85" s="221" t="s">
        <v>136</v>
      </c>
      <c r="BF85" s="222" t="s">
        <v>74</v>
      </c>
      <c r="BH85" s="378"/>
      <c r="BI85" s="379"/>
      <c r="BJ85" s="379"/>
      <c r="BK85" s="380"/>
      <c r="BL85" s="381" t="s">
        <v>136</v>
      </c>
      <c r="BM85" s="380" t="s">
        <v>56</v>
      </c>
      <c r="BN85" s="220"/>
      <c r="BO85" s="259"/>
      <c r="BP85" s="221" t="s">
        <v>136</v>
      </c>
      <c r="BQ85" s="222" t="s">
        <v>61</v>
      </c>
      <c r="BR85" s="286"/>
      <c r="BS85" s="382"/>
      <c r="BT85" s="382"/>
      <c r="BU85" s="225"/>
      <c r="BV85" s="221" t="s">
        <v>136</v>
      </c>
      <c r="BW85" s="222" t="s">
        <v>74</v>
      </c>
      <c r="BY85" s="378"/>
      <c r="BZ85" s="379"/>
      <c r="CA85" s="379"/>
      <c r="CB85" s="380"/>
      <c r="CC85" s="381" t="s">
        <v>136</v>
      </c>
      <c r="CD85" s="380" t="s">
        <v>56</v>
      </c>
      <c r="CE85" s="220"/>
      <c r="CF85" s="259"/>
      <c r="CG85" s="221" t="s">
        <v>136</v>
      </c>
      <c r="CH85" s="222" t="s">
        <v>61</v>
      </c>
      <c r="CI85" s="286"/>
      <c r="CJ85" s="382"/>
      <c r="CK85" s="382"/>
      <c r="CL85" s="225"/>
      <c r="CM85" s="221" t="s">
        <v>136</v>
      </c>
      <c r="CN85" s="222" t="s">
        <v>74</v>
      </c>
      <c r="CP85" s="378"/>
      <c r="CQ85" s="379"/>
      <c r="CR85" s="379"/>
      <c r="CS85" s="380"/>
      <c r="CT85" s="381" t="s">
        <v>136</v>
      </c>
      <c r="CU85" s="380" t="s">
        <v>56</v>
      </c>
      <c r="CV85" s="220"/>
      <c r="CW85" s="259"/>
      <c r="CX85" s="221" t="s">
        <v>136</v>
      </c>
      <c r="CY85" s="222" t="s">
        <v>61</v>
      </c>
      <c r="CZ85" s="286"/>
      <c r="DA85" s="382"/>
      <c r="DB85" s="382"/>
      <c r="DC85" s="225"/>
      <c r="DD85" s="221" t="s">
        <v>136</v>
      </c>
      <c r="DE85" s="222" t="s">
        <v>74</v>
      </c>
      <c r="DG85" s="378"/>
      <c r="DH85" s="379"/>
      <c r="DI85" s="379"/>
      <c r="DJ85" s="380"/>
      <c r="DK85" s="381" t="s">
        <v>136</v>
      </c>
      <c r="DL85" s="380" t="s">
        <v>56</v>
      </c>
      <c r="DM85" s="220"/>
      <c r="DN85" s="259"/>
      <c r="DO85" s="221" t="s">
        <v>136</v>
      </c>
      <c r="DP85" s="222" t="s">
        <v>61</v>
      </c>
      <c r="DQ85" s="286"/>
      <c r="DR85" s="382"/>
      <c r="DS85" s="382"/>
      <c r="DT85" s="225"/>
      <c r="DU85" s="221" t="s">
        <v>136</v>
      </c>
      <c r="DV85" s="222" t="s">
        <v>74</v>
      </c>
      <c r="DX85" s="378"/>
      <c r="DY85" s="379"/>
      <c r="DZ85" s="379"/>
      <c r="EA85" s="380"/>
      <c r="EB85" s="381" t="s">
        <v>136</v>
      </c>
      <c r="EC85" s="380" t="s">
        <v>56</v>
      </c>
      <c r="ED85" s="220"/>
      <c r="EE85" s="259"/>
      <c r="EF85" s="221" t="s">
        <v>136</v>
      </c>
      <c r="EG85" s="222" t="s">
        <v>61</v>
      </c>
      <c r="EH85" s="286"/>
      <c r="EI85" s="382"/>
      <c r="EJ85" s="382"/>
      <c r="EK85" s="225"/>
      <c r="EL85" s="221" t="s">
        <v>136</v>
      </c>
      <c r="EM85" s="222" t="s">
        <v>74</v>
      </c>
      <c r="EO85" s="378"/>
      <c r="EP85" s="379"/>
      <c r="EQ85" s="379"/>
      <c r="ER85" s="380"/>
      <c r="ES85" s="381" t="s">
        <v>136</v>
      </c>
      <c r="ET85" s="380" t="s">
        <v>56</v>
      </c>
      <c r="EU85" s="220"/>
      <c r="EV85" s="259"/>
      <c r="EW85" s="221" t="s">
        <v>136</v>
      </c>
      <c r="EX85" s="222" t="s">
        <v>61</v>
      </c>
      <c r="EY85" s="286"/>
      <c r="EZ85" s="382"/>
      <c r="FA85" s="382"/>
      <c r="FB85" s="225"/>
      <c r="FC85" s="221" t="s">
        <v>136</v>
      </c>
      <c r="FD85" s="222" t="s">
        <v>74</v>
      </c>
      <c r="FF85" s="378"/>
      <c r="FG85" s="379"/>
      <c r="FH85" s="379"/>
      <c r="FI85" s="380"/>
      <c r="FJ85" s="381" t="s">
        <v>136</v>
      </c>
      <c r="FK85" s="380" t="s">
        <v>56</v>
      </c>
      <c r="FL85" s="220"/>
      <c r="FM85" s="259"/>
      <c r="FN85" s="221" t="s">
        <v>136</v>
      </c>
      <c r="FO85" s="222" t="s">
        <v>61</v>
      </c>
      <c r="FP85" s="286"/>
      <c r="FQ85" s="382"/>
      <c r="FR85" s="382"/>
      <c r="FS85" s="225"/>
      <c r="FT85" s="221" t="s">
        <v>136</v>
      </c>
      <c r="FU85" s="222" t="s">
        <v>74</v>
      </c>
      <c r="FW85" s="378"/>
      <c r="FX85" s="379"/>
      <c r="FY85" s="379"/>
      <c r="FZ85" s="380"/>
      <c r="GA85" s="381" t="s">
        <v>136</v>
      </c>
      <c r="GB85" s="380" t="s">
        <v>56</v>
      </c>
      <c r="GC85" s="220"/>
      <c r="GD85" s="259"/>
      <c r="GE85" s="221" t="s">
        <v>136</v>
      </c>
      <c r="GF85" s="222" t="s">
        <v>61</v>
      </c>
      <c r="GG85" s="286"/>
      <c r="GH85" s="382"/>
      <c r="GI85" s="382"/>
      <c r="GJ85" s="225"/>
      <c r="GK85" s="221" t="s">
        <v>136</v>
      </c>
      <c r="GL85" s="222" t="s">
        <v>74</v>
      </c>
      <c r="GN85" s="378"/>
      <c r="GO85" s="379"/>
      <c r="GP85" s="379"/>
      <c r="GQ85" s="380"/>
      <c r="GR85" s="381" t="s">
        <v>136</v>
      </c>
      <c r="GS85" s="380" t="s">
        <v>56</v>
      </c>
      <c r="GT85" s="220"/>
      <c r="GU85" s="259"/>
      <c r="GV85" s="221" t="s">
        <v>136</v>
      </c>
      <c r="GW85" s="222" t="s">
        <v>61</v>
      </c>
      <c r="GX85" s="286"/>
      <c r="GY85" s="382"/>
      <c r="GZ85" s="382"/>
      <c r="HA85" s="225"/>
      <c r="HB85" s="221" t="s">
        <v>136</v>
      </c>
      <c r="HC85" s="222" t="s">
        <v>74</v>
      </c>
      <c r="HE85" s="378"/>
      <c r="HF85" s="379"/>
      <c r="HG85" s="379"/>
      <c r="HH85" s="380"/>
      <c r="HI85" s="381" t="s">
        <v>136</v>
      </c>
      <c r="HJ85" s="380" t="s">
        <v>56</v>
      </c>
      <c r="HK85" s="220"/>
      <c r="HL85" s="259"/>
      <c r="HM85" s="221" t="s">
        <v>136</v>
      </c>
      <c r="HN85" s="222" t="s">
        <v>61</v>
      </c>
      <c r="HO85" s="286"/>
      <c r="HP85" s="382"/>
      <c r="HQ85" s="382"/>
      <c r="HR85" s="225"/>
      <c r="HS85" s="221" t="s">
        <v>136</v>
      </c>
      <c r="HT85" s="222" t="s">
        <v>74</v>
      </c>
      <c r="HV85" s="378"/>
      <c r="HW85" s="379"/>
      <c r="HX85" s="379"/>
      <c r="HY85" s="380"/>
      <c r="HZ85" s="381" t="s">
        <v>136</v>
      </c>
      <c r="IA85" s="380" t="s">
        <v>56</v>
      </c>
      <c r="IB85" s="220"/>
      <c r="IC85" s="259"/>
      <c r="ID85" s="221" t="s">
        <v>136</v>
      </c>
      <c r="IE85" s="222" t="s">
        <v>61</v>
      </c>
      <c r="IF85" s="286"/>
      <c r="IG85" s="382"/>
      <c r="IH85" s="382"/>
      <c r="II85" s="225"/>
      <c r="IJ85" s="221" t="s">
        <v>136</v>
      </c>
      <c r="IK85" s="222" t="s">
        <v>74</v>
      </c>
      <c r="IM85" s="378"/>
      <c r="IN85" s="379"/>
      <c r="IO85" s="379"/>
      <c r="IP85" s="380"/>
      <c r="IQ85" s="381" t="s">
        <v>136</v>
      </c>
      <c r="IR85" s="380" t="s">
        <v>56</v>
      </c>
      <c r="IS85" s="220"/>
      <c r="IT85" s="259"/>
      <c r="IU85" s="221" t="s">
        <v>136</v>
      </c>
      <c r="IV85" s="222" t="s">
        <v>61</v>
      </c>
      <c r="IW85" s="286"/>
      <c r="IX85" s="382"/>
      <c r="IY85" s="382"/>
      <c r="IZ85" s="225"/>
      <c r="JA85" s="221" t="s">
        <v>136</v>
      </c>
      <c r="JB85" s="222" t="s">
        <v>74</v>
      </c>
      <c r="JD85" s="378"/>
      <c r="JE85" s="379"/>
      <c r="JF85" s="379"/>
      <c r="JG85" s="380"/>
      <c r="JH85" s="381" t="s">
        <v>136</v>
      </c>
      <c r="JI85" s="380" t="s">
        <v>56</v>
      </c>
      <c r="JJ85" s="220"/>
      <c r="JK85" s="259"/>
      <c r="JL85" s="221" t="s">
        <v>136</v>
      </c>
      <c r="JM85" s="222" t="s">
        <v>61</v>
      </c>
      <c r="JN85" s="286"/>
      <c r="JO85" s="382"/>
      <c r="JP85" s="382"/>
      <c r="JQ85" s="225"/>
      <c r="JR85" s="221" t="s">
        <v>136</v>
      </c>
      <c r="JS85" s="222" t="s">
        <v>74</v>
      </c>
      <c r="JU85" s="378"/>
      <c r="JV85" s="379"/>
      <c r="JW85" s="379"/>
      <c r="JX85" s="380"/>
      <c r="JY85" s="381" t="s">
        <v>136</v>
      </c>
      <c r="JZ85" s="380" t="s">
        <v>56</v>
      </c>
      <c r="KA85" s="220"/>
      <c r="KB85" s="259"/>
      <c r="KC85" s="221" t="s">
        <v>136</v>
      </c>
      <c r="KD85" s="222" t="s">
        <v>61</v>
      </c>
      <c r="KE85" s="286"/>
      <c r="KF85" s="382"/>
      <c r="KG85" s="382"/>
      <c r="KH85" s="225"/>
      <c r="KI85" s="221" t="s">
        <v>136</v>
      </c>
      <c r="KJ85" s="222" t="s">
        <v>74</v>
      </c>
      <c r="KL85" s="378"/>
      <c r="KM85" s="379"/>
      <c r="KN85" s="379"/>
      <c r="KO85" s="380"/>
      <c r="KP85" s="381" t="s">
        <v>136</v>
      </c>
      <c r="KQ85" s="380" t="s">
        <v>56</v>
      </c>
      <c r="KR85" s="220"/>
      <c r="KS85" s="259"/>
      <c r="KT85" s="221" t="s">
        <v>136</v>
      </c>
      <c r="KU85" s="222" t="s">
        <v>61</v>
      </c>
      <c r="KV85" s="286"/>
      <c r="KW85" s="382"/>
      <c r="KX85" s="382"/>
      <c r="KY85" s="225"/>
      <c r="KZ85" s="221" t="s">
        <v>136</v>
      </c>
      <c r="LA85" s="222" t="s">
        <v>74</v>
      </c>
      <c r="LC85" s="378"/>
      <c r="LD85" s="379"/>
      <c r="LE85" s="379"/>
      <c r="LF85" s="380"/>
      <c r="LG85" s="381" t="s">
        <v>136</v>
      </c>
      <c r="LH85" s="380" t="s">
        <v>56</v>
      </c>
      <c r="LI85" s="220"/>
      <c r="LJ85" s="259"/>
      <c r="LK85" s="221" t="s">
        <v>136</v>
      </c>
      <c r="LL85" s="222" t="s">
        <v>61</v>
      </c>
      <c r="LM85" s="286"/>
      <c r="LN85" s="382"/>
      <c r="LO85" s="382"/>
      <c r="LP85" s="225"/>
      <c r="LQ85" s="221" t="s">
        <v>136</v>
      </c>
      <c r="LR85" s="222" t="s">
        <v>74</v>
      </c>
      <c r="LT85" s="378"/>
      <c r="LU85" s="379"/>
      <c r="LV85" s="379"/>
      <c r="LW85" s="380"/>
      <c r="LX85" s="381" t="s">
        <v>136</v>
      </c>
      <c r="LY85" s="380" t="s">
        <v>56</v>
      </c>
      <c r="LZ85" s="220"/>
      <c r="MA85" s="259"/>
      <c r="MB85" s="221" t="s">
        <v>136</v>
      </c>
      <c r="MC85" s="222" t="s">
        <v>61</v>
      </c>
      <c r="MD85" s="286"/>
      <c r="ME85" s="382"/>
      <c r="MF85" s="382"/>
      <c r="MG85" s="225"/>
      <c r="MH85" s="221" t="s">
        <v>136</v>
      </c>
      <c r="MI85" s="222" t="s">
        <v>74</v>
      </c>
    </row>
    <row r="86" spans="1:347" ht="14.1" customHeight="1" outlineLevel="1" x14ac:dyDescent="0.15">
      <c r="A86" s="14"/>
      <c r="B86" s="58"/>
      <c r="C86" s="10"/>
      <c r="D86" s="10"/>
      <c r="E86" s="19"/>
      <c r="F86" s="19"/>
      <c r="I86" s="173" t="s">
        <v>5</v>
      </c>
      <c r="J86" s="159" t="s">
        <v>130</v>
      </c>
      <c r="K86" s="159" t="s">
        <v>62</v>
      </c>
      <c r="L86" s="159" t="s">
        <v>63</v>
      </c>
      <c r="M86" s="159" t="s">
        <v>1</v>
      </c>
      <c r="N86" s="159" t="s">
        <v>0</v>
      </c>
      <c r="O86" s="260" t="s">
        <v>5</v>
      </c>
      <c r="P86" s="384" t="s">
        <v>64</v>
      </c>
      <c r="Q86" s="383" t="s">
        <v>1</v>
      </c>
      <c r="R86" s="223" t="s">
        <v>0</v>
      </c>
      <c r="S86" s="58"/>
      <c r="T86" s="159" t="s">
        <v>75</v>
      </c>
      <c r="U86" s="159" t="s">
        <v>76</v>
      </c>
      <c r="V86" s="226" t="s">
        <v>77</v>
      </c>
      <c r="W86" s="173" t="s">
        <v>1</v>
      </c>
      <c r="X86" s="223" t="s">
        <v>0</v>
      </c>
      <c r="Z86" s="383" t="s">
        <v>5</v>
      </c>
      <c r="AA86" s="370" t="s">
        <v>129</v>
      </c>
      <c r="AB86" s="370" t="s">
        <v>62</v>
      </c>
      <c r="AC86" s="370" t="s">
        <v>63</v>
      </c>
      <c r="AD86" s="370" t="s">
        <v>1</v>
      </c>
      <c r="AE86" s="370" t="s">
        <v>0</v>
      </c>
      <c r="AF86" s="260" t="s">
        <v>5</v>
      </c>
      <c r="AG86" s="384" t="s">
        <v>64</v>
      </c>
      <c r="AH86" s="383" t="s">
        <v>1</v>
      </c>
      <c r="AI86" s="223" t="s">
        <v>0</v>
      </c>
      <c r="AJ86" s="282"/>
      <c r="AK86" s="370" t="s">
        <v>75</v>
      </c>
      <c r="AL86" s="370" t="s">
        <v>76</v>
      </c>
      <c r="AM86" s="226" t="s">
        <v>77</v>
      </c>
      <c r="AN86" s="383" t="s">
        <v>1</v>
      </c>
      <c r="AO86" s="223" t="s">
        <v>0</v>
      </c>
      <c r="AQ86" s="383" t="s">
        <v>5</v>
      </c>
      <c r="AR86" s="370" t="s">
        <v>129</v>
      </c>
      <c r="AS86" s="370" t="s">
        <v>62</v>
      </c>
      <c r="AT86" s="370" t="s">
        <v>63</v>
      </c>
      <c r="AU86" s="370" t="s">
        <v>1</v>
      </c>
      <c r="AV86" s="370" t="s">
        <v>0</v>
      </c>
      <c r="AW86" s="260" t="s">
        <v>5</v>
      </c>
      <c r="AX86" s="384" t="s">
        <v>64</v>
      </c>
      <c r="AY86" s="383" t="s">
        <v>1</v>
      </c>
      <c r="AZ86" s="223" t="s">
        <v>0</v>
      </c>
      <c r="BA86" s="282"/>
      <c r="BB86" s="370" t="s">
        <v>75</v>
      </c>
      <c r="BC86" s="370" t="s">
        <v>76</v>
      </c>
      <c r="BD86" s="226" t="s">
        <v>77</v>
      </c>
      <c r="BE86" s="383" t="s">
        <v>1</v>
      </c>
      <c r="BF86" s="223" t="s">
        <v>0</v>
      </c>
      <c r="BH86" s="383" t="s">
        <v>5</v>
      </c>
      <c r="BI86" s="370" t="s">
        <v>129</v>
      </c>
      <c r="BJ86" s="370" t="s">
        <v>62</v>
      </c>
      <c r="BK86" s="370" t="s">
        <v>63</v>
      </c>
      <c r="BL86" s="370" t="s">
        <v>1</v>
      </c>
      <c r="BM86" s="370" t="s">
        <v>0</v>
      </c>
      <c r="BN86" s="260" t="s">
        <v>5</v>
      </c>
      <c r="BO86" s="384" t="s">
        <v>64</v>
      </c>
      <c r="BP86" s="383" t="s">
        <v>1</v>
      </c>
      <c r="BQ86" s="223" t="s">
        <v>0</v>
      </c>
      <c r="BR86" s="282"/>
      <c r="BS86" s="370" t="s">
        <v>75</v>
      </c>
      <c r="BT86" s="370" t="s">
        <v>76</v>
      </c>
      <c r="BU86" s="226" t="s">
        <v>77</v>
      </c>
      <c r="BV86" s="383" t="s">
        <v>1</v>
      </c>
      <c r="BW86" s="223" t="s">
        <v>0</v>
      </c>
      <c r="BY86" s="383" t="s">
        <v>5</v>
      </c>
      <c r="BZ86" s="370" t="s">
        <v>129</v>
      </c>
      <c r="CA86" s="370" t="s">
        <v>62</v>
      </c>
      <c r="CB86" s="370" t="s">
        <v>63</v>
      </c>
      <c r="CC86" s="370" t="s">
        <v>1</v>
      </c>
      <c r="CD86" s="370" t="s">
        <v>0</v>
      </c>
      <c r="CE86" s="260" t="s">
        <v>5</v>
      </c>
      <c r="CF86" s="384" t="s">
        <v>64</v>
      </c>
      <c r="CG86" s="383" t="s">
        <v>1</v>
      </c>
      <c r="CH86" s="223" t="s">
        <v>0</v>
      </c>
      <c r="CI86" s="282"/>
      <c r="CJ86" s="370" t="s">
        <v>75</v>
      </c>
      <c r="CK86" s="370" t="s">
        <v>76</v>
      </c>
      <c r="CL86" s="226" t="s">
        <v>77</v>
      </c>
      <c r="CM86" s="383" t="s">
        <v>1</v>
      </c>
      <c r="CN86" s="223" t="s">
        <v>0</v>
      </c>
      <c r="CP86" s="383" t="s">
        <v>5</v>
      </c>
      <c r="CQ86" s="370" t="s">
        <v>129</v>
      </c>
      <c r="CR86" s="370" t="s">
        <v>62</v>
      </c>
      <c r="CS86" s="370" t="s">
        <v>63</v>
      </c>
      <c r="CT86" s="370" t="s">
        <v>1</v>
      </c>
      <c r="CU86" s="370" t="s">
        <v>0</v>
      </c>
      <c r="CV86" s="260" t="s">
        <v>5</v>
      </c>
      <c r="CW86" s="384" t="s">
        <v>64</v>
      </c>
      <c r="CX86" s="383" t="s">
        <v>1</v>
      </c>
      <c r="CY86" s="223" t="s">
        <v>0</v>
      </c>
      <c r="CZ86" s="282"/>
      <c r="DA86" s="370" t="s">
        <v>75</v>
      </c>
      <c r="DB86" s="370" t="s">
        <v>76</v>
      </c>
      <c r="DC86" s="226" t="s">
        <v>77</v>
      </c>
      <c r="DD86" s="383" t="s">
        <v>1</v>
      </c>
      <c r="DE86" s="223" t="s">
        <v>0</v>
      </c>
      <c r="DG86" s="383" t="s">
        <v>5</v>
      </c>
      <c r="DH86" s="370" t="s">
        <v>129</v>
      </c>
      <c r="DI86" s="370" t="s">
        <v>62</v>
      </c>
      <c r="DJ86" s="370" t="s">
        <v>63</v>
      </c>
      <c r="DK86" s="370" t="s">
        <v>1</v>
      </c>
      <c r="DL86" s="370" t="s">
        <v>0</v>
      </c>
      <c r="DM86" s="260" t="s">
        <v>5</v>
      </c>
      <c r="DN86" s="384" t="s">
        <v>64</v>
      </c>
      <c r="DO86" s="383" t="s">
        <v>1</v>
      </c>
      <c r="DP86" s="223" t="s">
        <v>0</v>
      </c>
      <c r="DQ86" s="282"/>
      <c r="DR86" s="370" t="s">
        <v>75</v>
      </c>
      <c r="DS86" s="370" t="s">
        <v>76</v>
      </c>
      <c r="DT86" s="226" t="s">
        <v>77</v>
      </c>
      <c r="DU86" s="383" t="s">
        <v>1</v>
      </c>
      <c r="DV86" s="223" t="s">
        <v>0</v>
      </c>
      <c r="DX86" s="383" t="s">
        <v>5</v>
      </c>
      <c r="DY86" s="370" t="s">
        <v>129</v>
      </c>
      <c r="DZ86" s="370" t="s">
        <v>62</v>
      </c>
      <c r="EA86" s="370" t="s">
        <v>63</v>
      </c>
      <c r="EB86" s="370" t="s">
        <v>1</v>
      </c>
      <c r="EC86" s="370" t="s">
        <v>0</v>
      </c>
      <c r="ED86" s="260" t="s">
        <v>5</v>
      </c>
      <c r="EE86" s="384" t="s">
        <v>64</v>
      </c>
      <c r="EF86" s="383" t="s">
        <v>1</v>
      </c>
      <c r="EG86" s="223" t="s">
        <v>0</v>
      </c>
      <c r="EH86" s="282"/>
      <c r="EI86" s="370" t="s">
        <v>75</v>
      </c>
      <c r="EJ86" s="370" t="s">
        <v>76</v>
      </c>
      <c r="EK86" s="226" t="s">
        <v>77</v>
      </c>
      <c r="EL86" s="383" t="s">
        <v>1</v>
      </c>
      <c r="EM86" s="223" t="s">
        <v>0</v>
      </c>
      <c r="EO86" s="383" t="s">
        <v>5</v>
      </c>
      <c r="EP86" s="370" t="s">
        <v>129</v>
      </c>
      <c r="EQ86" s="370" t="s">
        <v>62</v>
      </c>
      <c r="ER86" s="370" t="s">
        <v>63</v>
      </c>
      <c r="ES86" s="370" t="s">
        <v>1</v>
      </c>
      <c r="ET86" s="370" t="s">
        <v>0</v>
      </c>
      <c r="EU86" s="260" t="s">
        <v>5</v>
      </c>
      <c r="EV86" s="384" t="s">
        <v>64</v>
      </c>
      <c r="EW86" s="383" t="s">
        <v>1</v>
      </c>
      <c r="EX86" s="223" t="s">
        <v>0</v>
      </c>
      <c r="EY86" s="282"/>
      <c r="EZ86" s="370" t="s">
        <v>75</v>
      </c>
      <c r="FA86" s="370" t="s">
        <v>76</v>
      </c>
      <c r="FB86" s="226" t="s">
        <v>77</v>
      </c>
      <c r="FC86" s="383" t="s">
        <v>1</v>
      </c>
      <c r="FD86" s="223" t="s">
        <v>0</v>
      </c>
      <c r="FF86" s="383" t="s">
        <v>5</v>
      </c>
      <c r="FG86" s="370" t="s">
        <v>129</v>
      </c>
      <c r="FH86" s="370" t="s">
        <v>62</v>
      </c>
      <c r="FI86" s="370" t="s">
        <v>63</v>
      </c>
      <c r="FJ86" s="370" t="s">
        <v>1</v>
      </c>
      <c r="FK86" s="370" t="s">
        <v>0</v>
      </c>
      <c r="FL86" s="260" t="s">
        <v>5</v>
      </c>
      <c r="FM86" s="384" t="s">
        <v>64</v>
      </c>
      <c r="FN86" s="383" t="s">
        <v>1</v>
      </c>
      <c r="FO86" s="223" t="s">
        <v>0</v>
      </c>
      <c r="FP86" s="282"/>
      <c r="FQ86" s="370" t="s">
        <v>75</v>
      </c>
      <c r="FR86" s="370" t="s">
        <v>76</v>
      </c>
      <c r="FS86" s="226" t="s">
        <v>77</v>
      </c>
      <c r="FT86" s="383" t="s">
        <v>1</v>
      </c>
      <c r="FU86" s="223" t="s">
        <v>0</v>
      </c>
      <c r="FW86" s="383" t="s">
        <v>5</v>
      </c>
      <c r="FX86" s="370" t="s">
        <v>129</v>
      </c>
      <c r="FY86" s="370" t="s">
        <v>62</v>
      </c>
      <c r="FZ86" s="370" t="s">
        <v>63</v>
      </c>
      <c r="GA86" s="370" t="s">
        <v>1</v>
      </c>
      <c r="GB86" s="370" t="s">
        <v>0</v>
      </c>
      <c r="GC86" s="260" t="s">
        <v>5</v>
      </c>
      <c r="GD86" s="384" t="s">
        <v>64</v>
      </c>
      <c r="GE86" s="383" t="s">
        <v>1</v>
      </c>
      <c r="GF86" s="223" t="s">
        <v>0</v>
      </c>
      <c r="GG86" s="282"/>
      <c r="GH86" s="370" t="s">
        <v>75</v>
      </c>
      <c r="GI86" s="370" t="s">
        <v>76</v>
      </c>
      <c r="GJ86" s="226" t="s">
        <v>77</v>
      </c>
      <c r="GK86" s="383" t="s">
        <v>1</v>
      </c>
      <c r="GL86" s="223" t="s">
        <v>0</v>
      </c>
      <c r="GN86" s="383" t="s">
        <v>5</v>
      </c>
      <c r="GO86" s="370" t="s">
        <v>129</v>
      </c>
      <c r="GP86" s="370" t="s">
        <v>62</v>
      </c>
      <c r="GQ86" s="370" t="s">
        <v>63</v>
      </c>
      <c r="GR86" s="370" t="s">
        <v>1</v>
      </c>
      <c r="GS86" s="370" t="s">
        <v>0</v>
      </c>
      <c r="GT86" s="260" t="s">
        <v>5</v>
      </c>
      <c r="GU86" s="384" t="s">
        <v>64</v>
      </c>
      <c r="GV86" s="383" t="s">
        <v>1</v>
      </c>
      <c r="GW86" s="223" t="s">
        <v>0</v>
      </c>
      <c r="GX86" s="282"/>
      <c r="GY86" s="370" t="s">
        <v>75</v>
      </c>
      <c r="GZ86" s="370" t="s">
        <v>76</v>
      </c>
      <c r="HA86" s="226" t="s">
        <v>77</v>
      </c>
      <c r="HB86" s="383" t="s">
        <v>1</v>
      </c>
      <c r="HC86" s="223" t="s">
        <v>0</v>
      </c>
      <c r="HE86" s="383" t="s">
        <v>5</v>
      </c>
      <c r="HF86" s="370" t="s">
        <v>129</v>
      </c>
      <c r="HG86" s="370" t="s">
        <v>62</v>
      </c>
      <c r="HH86" s="370" t="s">
        <v>63</v>
      </c>
      <c r="HI86" s="370" t="s">
        <v>1</v>
      </c>
      <c r="HJ86" s="370" t="s">
        <v>0</v>
      </c>
      <c r="HK86" s="260" t="s">
        <v>5</v>
      </c>
      <c r="HL86" s="384" t="s">
        <v>64</v>
      </c>
      <c r="HM86" s="383" t="s">
        <v>1</v>
      </c>
      <c r="HN86" s="223" t="s">
        <v>0</v>
      </c>
      <c r="HO86" s="282"/>
      <c r="HP86" s="370" t="s">
        <v>75</v>
      </c>
      <c r="HQ86" s="370" t="s">
        <v>76</v>
      </c>
      <c r="HR86" s="226" t="s">
        <v>77</v>
      </c>
      <c r="HS86" s="383" t="s">
        <v>1</v>
      </c>
      <c r="HT86" s="223" t="s">
        <v>0</v>
      </c>
      <c r="HV86" s="383" t="s">
        <v>5</v>
      </c>
      <c r="HW86" s="370" t="s">
        <v>129</v>
      </c>
      <c r="HX86" s="370" t="s">
        <v>62</v>
      </c>
      <c r="HY86" s="370" t="s">
        <v>63</v>
      </c>
      <c r="HZ86" s="370" t="s">
        <v>1</v>
      </c>
      <c r="IA86" s="370" t="s">
        <v>0</v>
      </c>
      <c r="IB86" s="260" t="s">
        <v>5</v>
      </c>
      <c r="IC86" s="384" t="s">
        <v>64</v>
      </c>
      <c r="ID86" s="383" t="s">
        <v>1</v>
      </c>
      <c r="IE86" s="223" t="s">
        <v>0</v>
      </c>
      <c r="IF86" s="282"/>
      <c r="IG86" s="370" t="s">
        <v>75</v>
      </c>
      <c r="IH86" s="370" t="s">
        <v>76</v>
      </c>
      <c r="II86" s="226" t="s">
        <v>77</v>
      </c>
      <c r="IJ86" s="383" t="s">
        <v>1</v>
      </c>
      <c r="IK86" s="223" t="s">
        <v>0</v>
      </c>
      <c r="IM86" s="383" t="s">
        <v>5</v>
      </c>
      <c r="IN86" s="370" t="s">
        <v>129</v>
      </c>
      <c r="IO86" s="370" t="s">
        <v>62</v>
      </c>
      <c r="IP86" s="370" t="s">
        <v>63</v>
      </c>
      <c r="IQ86" s="370" t="s">
        <v>1</v>
      </c>
      <c r="IR86" s="370" t="s">
        <v>0</v>
      </c>
      <c r="IS86" s="260" t="s">
        <v>5</v>
      </c>
      <c r="IT86" s="384" t="s">
        <v>64</v>
      </c>
      <c r="IU86" s="383" t="s">
        <v>1</v>
      </c>
      <c r="IV86" s="223" t="s">
        <v>0</v>
      </c>
      <c r="IW86" s="282"/>
      <c r="IX86" s="370" t="s">
        <v>75</v>
      </c>
      <c r="IY86" s="370" t="s">
        <v>76</v>
      </c>
      <c r="IZ86" s="226" t="s">
        <v>77</v>
      </c>
      <c r="JA86" s="383" t="s">
        <v>1</v>
      </c>
      <c r="JB86" s="223" t="s">
        <v>0</v>
      </c>
      <c r="JD86" s="383" t="s">
        <v>5</v>
      </c>
      <c r="JE86" s="370" t="s">
        <v>129</v>
      </c>
      <c r="JF86" s="370" t="s">
        <v>62</v>
      </c>
      <c r="JG86" s="370" t="s">
        <v>63</v>
      </c>
      <c r="JH86" s="370" t="s">
        <v>1</v>
      </c>
      <c r="JI86" s="370" t="s">
        <v>0</v>
      </c>
      <c r="JJ86" s="260" t="s">
        <v>5</v>
      </c>
      <c r="JK86" s="384" t="s">
        <v>64</v>
      </c>
      <c r="JL86" s="383" t="s">
        <v>1</v>
      </c>
      <c r="JM86" s="223" t="s">
        <v>0</v>
      </c>
      <c r="JN86" s="282"/>
      <c r="JO86" s="370" t="s">
        <v>75</v>
      </c>
      <c r="JP86" s="370" t="s">
        <v>76</v>
      </c>
      <c r="JQ86" s="226" t="s">
        <v>77</v>
      </c>
      <c r="JR86" s="383" t="s">
        <v>1</v>
      </c>
      <c r="JS86" s="223" t="s">
        <v>0</v>
      </c>
      <c r="JU86" s="383" t="s">
        <v>5</v>
      </c>
      <c r="JV86" s="370" t="s">
        <v>129</v>
      </c>
      <c r="JW86" s="370" t="s">
        <v>62</v>
      </c>
      <c r="JX86" s="370" t="s">
        <v>63</v>
      </c>
      <c r="JY86" s="370" t="s">
        <v>1</v>
      </c>
      <c r="JZ86" s="370" t="s">
        <v>0</v>
      </c>
      <c r="KA86" s="260" t="s">
        <v>5</v>
      </c>
      <c r="KB86" s="384" t="s">
        <v>64</v>
      </c>
      <c r="KC86" s="383" t="s">
        <v>1</v>
      </c>
      <c r="KD86" s="223" t="s">
        <v>0</v>
      </c>
      <c r="KE86" s="282"/>
      <c r="KF86" s="370" t="s">
        <v>75</v>
      </c>
      <c r="KG86" s="370" t="s">
        <v>76</v>
      </c>
      <c r="KH86" s="226" t="s">
        <v>77</v>
      </c>
      <c r="KI86" s="383" t="s">
        <v>1</v>
      </c>
      <c r="KJ86" s="223" t="s">
        <v>0</v>
      </c>
      <c r="KL86" s="383" t="s">
        <v>5</v>
      </c>
      <c r="KM86" s="370" t="s">
        <v>129</v>
      </c>
      <c r="KN86" s="370" t="s">
        <v>62</v>
      </c>
      <c r="KO86" s="370" t="s">
        <v>63</v>
      </c>
      <c r="KP86" s="370" t="s">
        <v>1</v>
      </c>
      <c r="KQ86" s="370" t="s">
        <v>0</v>
      </c>
      <c r="KR86" s="260" t="s">
        <v>5</v>
      </c>
      <c r="KS86" s="384" t="s">
        <v>64</v>
      </c>
      <c r="KT86" s="383" t="s">
        <v>1</v>
      </c>
      <c r="KU86" s="223" t="s">
        <v>0</v>
      </c>
      <c r="KV86" s="282"/>
      <c r="KW86" s="370" t="s">
        <v>75</v>
      </c>
      <c r="KX86" s="370" t="s">
        <v>76</v>
      </c>
      <c r="KY86" s="226" t="s">
        <v>77</v>
      </c>
      <c r="KZ86" s="383" t="s">
        <v>1</v>
      </c>
      <c r="LA86" s="223" t="s">
        <v>0</v>
      </c>
      <c r="LC86" s="383" t="s">
        <v>5</v>
      </c>
      <c r="LD86" s="370" t="s">
        <v>129</v>
      </c>
      <c r="LE86" s="370" t="s">
        <v>62</v>
      </c>
      <c r="LF86" s="370" t="s">
        <v>63</v>
      </c>
      <c r="LG86" s="370" t="s">
        <v>1</v>
      </c>
      <c r="LH86" s="370" t="s">
        <v>0</v>
      </c>
      <c r="LI86" s="260" t="s">
        <v>5</v>
      </c>
      <c r="LJ86" s="384" t="s">
        <v>64</v>
      </c>
      <c r="LK86" s="383" t="s">
        <v>1</v>
      </c>
      <c r="LL86" s="223" t="s">
        <v>0</v>
      </c>
      <c r="LM86" s="282"/>
      <c r="LN86" s="370" t="s">
        <v>75</v>
      </c>
      <c r="LO86" s="370" t="s">
        <v>76</v>
      </c>
      <c r="LP86" s="226" t="s">
        <v>77</v>
      </c>
      <c r="LQ86" s="383" t="s">
        <v>1</v>
      </c>
      <c r="LR86" s="223" t="s">
        <v>0</v>
      </c>
      <c r="LT86" s="383" t="s">
        <v>5</v>
      </c>
      <c r="LU86" s="370" t="s">
        <v>129</v>
      </c>
      <c r="LV86" s="370" t="s">
        <v>62</v>
      </c>
      <c r="LW86" s="370" t="s">
        <v>63</v>
      </c>
      <c r="LX86" s="370" t="s">
        <v>1</v>
      </c>
      <c r="LY86" s="370" t="s">
        <v>0</v>
      </c>
      <c r="LZ86" s="260" t="s">
        <v>5</v>
      </c>
      <c r="MA86" s="384" t="s">
        <v>64</v>
      </c>
      <c r="MB86" s="383" t="s">
        <v>1</v>
      </c>
      <c r="MC86" s="223" t="s">
        <v>0</v>
      </c>
      <c r="MD86" s="282"/>
      <c r="ME86" s="370" t="s">
        <v>75</v>
      </c>
      <c r="MF86" s="370" t="s">
        <v>76</v>
      </c>
      <c r="MG86" s="226" t="s">
        <v>77</v>
      </c>
      <c r="MH86" s="383" t="s">
        <v>1</v>
      </c>
      <c r="MI86" s="223" t="s">
        <v>0</v>
      </c>
    </row>
    <row r="87" spans="1:347" ht="14.1" customHeight="1" outlineLevel="1" x14ac:dyDescent="0.15">
      <c r="A87" s="14"/>
      <c r="B87" s="58"/>
      <c r="C87" s="10"/>
      <c r="D87" s="10"/>
      <c r="E87" s="19"/>
      <c r="F87" s="19"/>
      <c r="I87" s="10">
        <v>10</v>
      </c>
      <c r="J87" s="274">
        <f>_xlfn.NORM.S.INV(I87/100)</f>
        <v>-1.2815515655446006</v>
      </c>
      <c r="K87" s="92">
        <f>(J87-J81)/I81</f>
        <v>0.29770783540246182</v>
      </c>
      <c r="L87" s="92">
        <f>SQRT(1/P77+(K87-J78)^2/S77)/I81</f>
        <v>7.8920428451508387E-2</v>
      </c>
      <c r="M87" s="92">
        <f>K87-_xlfn.T.INV.2T(0.05,O81)*L87</f>
        <v>7.8589598128158689E-2</v>
      </c>
      <c r="N87" s="92">
        <f>K87+_xlfn.T.INV.2T(0.05,O81)*L87</f>
        <v>0.51682607267676495</v>
      </c>
      <c r="O87" s="199">
        <f>I87</f>
        <v>10</v>
      </c>
      <c r="P87" s="320">
        <f>10^K87</f>
        <v>1.9847592534066738</v>
      </c>
      <c r="Q87" s="320">
        <f t="shared" ref="Q87:R90" si="964">10^M87</f>
        <v>1.1983663294278517</v>
      </c>
      <c r="R87" s="224">
        <f t="shared" si="964"/>
        <v>3.287199579334128</v>
      </c>
      <c r="S87" s="26"/>
      <c r="T87" s="26">
        <f>K27-K87</f>
        <v>8.3471634862083643E-2</v>
      </c>
      <c r="U87" s="26">
        <f>SQRT(L27^2+L87^2)</f>
        <v>8.9800004779541309E-2</v>
      </c>
      <c r="V87" s="214">
        <f>10^T87</f>
        <v>1.2119135323072519</v>
      </c>
      <c r="W87" s="26">
        <f>10^(T87-1.96*U87)</f>
        <v>0.80809724377433312</v>
      </c>
      <c r="X87" s="215">
        <f>10^(T87+1.96*U87)</f>
        <v>1.817521865226897</v>
      </c>
      <c r="Z87" s="281">
        <v>10</v>
      </c>
      <c r="AA87" s="274">
        <f>_xlfn.NORM.S.INV(Z87/100)</f>
        <v>-1.2815515655446006</v>
      </c>
      <c r="AB87" s="319">
        <f>(AA87-AA81)/Z81</f>
        <v>0.29789491343290636</v>
      </c>
      <c r="AC87" s="319">
        <f>SQRT(1/AG77+(AB87-AA78)^2/AJ77)/Z81</f>
        <v>7.7665320740651786E-2</v>
      </c>
      <c r="AD87" s="319">
        <f>AB87-_xlfn.T.INV.2T(0.05,AF81)*AC87</f>
        <v>8.2261413818907059E-2</v>
      </c>
      <c r="AE87" s="319">
        <f>AB87+_xlfn.T.INV.2T(0.05,AF81)*AC87</f>
        <v>0.51352841304690566</v>
      </c>
      <c r="AF87" s="199">
        <f>Z87</f>
        <v>10</v>
      </c>
      <c r="AG87" s="320">
        <f>10^AB87</f>
        <v>1.9856143985931893</v>
      </c>
      <c r="AH87" s="320">
        <f t="shared" ref="AH87:AH90" si="965">10^AD87</f>
        <v>1.208541070394046</v>
      </c>
      <c r="AI87" s="224">
        <f t="shared" ref="AI87:AI90" si="966">10^AE87</f>
        <v>3.2623339301287317</v>
      </c>
      <c r="AJ87" s="267"/>
      <c r="AK87" s="267">
        <f>AB27-AB87</f>
        <v>8.3267239091688094E-2</v>
      </c>
      <c r="AL87" s="267">
        <f>SQRT(AC27^2+AC87^2)</f>
        <v>8.8744535985594342E-2</v>
      </c>
      <c r="AM87" s="214">
        <f>10^AK87</f>
        <v>1.2113432931524819</v>
      </c>
      <c r="AN87" s="267">
        <f>10^(AK87-1.96*AL87)</f>
        <v>0.81157366971539946</v>
      </c>
      <c r="AO87" s="215">
        <f>10^(AK87+1.96*AL87)</f>
        <v>1.8080337357175069</v>
      </c>
      <c r="AQ87" s="281">
        <v>10</v>
      </c>
      <c r="AR87" s="274">
        <f>_xlfn.NORM.S.INV(AQ87/100)</f>
        <v>-1.2815515655446006</v>
      </c>
      <c r="AS87" s="319">
        <f>(AR87-AR81)/AQ81</f>
        <v>0.29791297166432995</v>
      </c>
      <c r="AT87" s="319">
        <f>SQRT(1/AX77+(AS87-AR78)^2/BA77)/AQ81</f>
        <v>7.7673747849400884E-2</v>
      </c>
      <c r="AU87" s="319">
        <f>AS87-_xlfn.T.INV.2T(0.05,AW81)*AT87</f>
        <v>8.2256074645493227E-2</v>
      </c>
      <c r="AV87" s="319">
        <f>AS87+_xlfn.T.INV.2T(0.05,AW81)*AT87</f>
        <v>0.51356986868316667</v>
      </c>
      <c r="AW87" s="199">
        <f>AQ87</f>
        <v>10</v>
      </c>
      <c r="AX87" s="320">
        <f>10^AS87</f>
        <v>1.985696963376542</v>
      </c>
      <c r="AY87" s="320">
        <f t="shared" ref="AY87:AY90" si="967">10^AU87</f>
        <v>1.2085262128009664</v>
      </c>
      <c r="AZ87" s="224">
        <f t="shared" ref="AZ87:AZ90" si="968">10^AV87</f>
        <v>3.2626453515015283</v>
      </c>
      <c r="BA87" s="267"/>
      <c r="BB87" s="267">
        <f>AS27-AS87</f>
        <v>8.3249312607859172E-2</v>
      </c>
      <c r="BC87" s="267">
        <f>SQRT(AT27^2+AT87^2)</f>
        <v>8.8751450107682331E-2</v>
      </c>
      <c r="BD87" s="214">
        <f>10^BB87</f>
        <v>1.2112932932590994</v>
      </c>
      <c r="BE87" s="267">
        <f>10^(BB87-1.96*BC87)</f>
        <v>0.81151484805494845</v>
      </c>
      <c r="BF87" s="215">
        <f>10^(BB87+1.96*BC87)</f>
        <v>1.8080155228350507</v>
      </c>
      <c r="BH87" s="281">
        <v>10</v>
      </c>
      <c r="BI87" s="274">
        <f>_xlfn.NORM.S.INV(BH87/100)</f>
        <v>-1.2815515655446006</v>
      </c>
      <c r="BJ87" s="319">
        <f>(BI87-BI81)/BH81</f>
        <v>0.29791326984022587</v>
      </c>
      <c r="BK87" s="319">
        <f>SQRT(1/BO77+(BJ87-BI78)^2/BR77)/BH81</f>
        <v>7.7674565671491558E-2</v>
      </c>
      <c r="BL87" s="319">
        <f>BJ87-_xlfn.T.INV.2T(0.05,BN81)*BK87</f>
        <v>8.2254102183248579E-2</v>
      </c>
      <c r="BM87" s="319">
        <f>BJ87+_xlfn.T.INV.2T(0.05,BN81)*BK87</f>
        <v>0.51357243749720316</v>
      </c>
      <c r="BN87" s="199">
        <f>BH87</f>
        <v>10</v>
      </c>
      <c r="BO87" s="320">
        <f>10^BJ87</f>
        <v>1.9856983267076433</v>
      </c>
      <c r="BP87" s="320">
        <f t="shared" ref="BP87:BP90" si="969">10^BL87</f>
        <v>1.208520723974807</v>
      </c>
      <c r="BQ87" s="224">
        <f t="shared" ref="BQ87:BQ90" si="970">10^BM87</f>
        <v>3.2626646498217036</v>
      </c>
      <c r="BR87" s="267"/>
      <c r="BS87" s="267">
        <f>BJ27-BJ87</f>
        <v>8.324901231064602E-2</v>
      </c>
      <c r="BT87" s="267">
        <f>SQRT(BK27^2+BK87^2)</f>
        <v>8.8752169812405385E-2</v>
      </c>
      <c r="BU87" s="214">
        <f>10^BS87</f>
        <v>1.2112924556986659</v>
      </c>
      <c r="BV87" s="267">
        <f>10^(BS87-1.96*BT87)</f>
        <v>0.81151165106980261</v>
      </c>
      <c r="BW87" s="215">
        <f>10^(BS87+1.96*BT87)</f>
        <v>1.8080201452416362</v>
      </c>
      <c r="BY87" s="281">
        <v>10</v>
      </c>
      <c r="BZ87" s="274">
        <f>_xlfn.NORM.S.INV(BY87/100)</f>
        <v>-1.2815515655446006</v>
      </c>
      <c r="CA87" s="319">
        <f>(BZ87-BZ81)/BY81</f>
        <v>0.29791327755529701</v>
      </c>
      <c r="CB87" s="319">
        <f>SQRT(1/CF77+(CA87-BZ78)^2/CI77)/BY81</f>
        <v>7.7674579196231927E-2</v>
      </c>
      <c r="CC87" s="319">
        <f>CA87-_xlfn.T.INV.2T(0.05,CE81)*CB87</f>
        <v>8.2254072347620527E-2</v>
      </c>
      <c r="CD87" s="319">
        <f>CA87+_xlfn.T.INV.2T(0.05,CE81)*CB87</f>
        <v>0.51357248276297351</v>
      </c>
      <c r="CE87" s="199">
        <f>BY87</f>
        <v>10</v>
      </c>
      <c r="CF87" s="320">
        <f>10^CA87</f>
        <v>1.9856983619827957</v>
      </c>
      <c r="CG87" s="320">
        <f t="shared" ref="CG87:CG90" si="971">10^CC87</f>
        <v>1.2085206409505571</v>
      </c>
      <c r="CH87" s="224">
        <f t="shared" ref="CH87:CH90" si="972">10^CD87</f>
        <v>3.2626649898836719</v>
      </c>
      <c r="CI87" s="267"/>
      <c r="CJ87" s="267">
        <f>CA27-CA87</f>
        <v>8.324900462099144E-2</v>
      </c>
      <c r="CK87" s="267">
        <f>SQRT(CB27^2+CB87^2)</f>
        <v>8.8752181588822879E-2</v>
      </c>
      <c r="CL87" s="214">
        <f>10^CJ87</f>
        <v>1.2112924342514202</v>
      </c>
      <c r="CM87" s="267">
        <f>10^(CJ87-1.96*CK87)</f>
        <v>0.81151159357108571</v>
      </c>
      <c r="CN87" s="215">
        <f>10^(CJ87+1.96*CK87)</f>
        <v>1.8080202093208992</v>
      </c>
      <c r="CP87" s="281">
        <v>10</v>
      </c>
      <c r="CQ87" s="274">
        <f>_xlfn.NORM.S.INV(CP87/100)</f>
        <v>-1.2815515655446006</v>
      </c>
      <c r="CR87" s="319">
        <f>(CQ87-CQ81)/CP81</f>
        <v>0.29791327772098602</v>
      </c>
      <c r="CS87" s="319">
        <f>SQRT(1/CW77+(CR87-CQ78)^2/CZ77)/CP81</f>
        <v>7.7674579545947531E-2</v>
      </c>
      <c r="CT87" s="319">
        <f>CR87-_xlfn.T.INV.2T(0.05,CV81)*CS87</f>
        <v>8.2254071542343349E-2</v>
      </c>
      <c r="CU87" s="319">
        <f>CR87+_xlfn.T.INV.2T(0.05,CV81)*CS87</f>
        <v>0.51357248389962873</v>
      </c>
      <c r="CV87" s="199">
        <f>CP87</f>
        <v>10</v>
      </c>
      <c r="CW87" s="320">
        <f>10^CR87</f>
        <v>1.9856983627403655</v>
      </c>
      <c r="CX87" s="320">
        <f t="shared" ref="CX87:CX90" si="973">10^CT87</f>
        <v>1.2085206387096949</v>
      </c>
      <c r="CY87" s="224">
        <f t="shared" ref="CY87:CY90" si="974">10^CU87</f>
        <v>3.2626649984228666</v>
      </c>
      <c r="CZ87" s="267"/>
      <c r="DA87" s="267">
        <f>CR27-CR87</f>
        <v>8.3249004454965692E-2</v>
      </c>
      <c r="DB87" s="267">
        <f>SQRT(CS27^2+CS87^2)</f>
        <v>8.8752181895623422E-2</v>
      </c>
      <c r="DC87" s="214">
        <f>10^DA87</f>
        <v>1.211292433788357</v>
      </c>
      <c r="DD87" s="267">
        <f>10^(DA87-1.96*DB87)</f>
        <v>0.81151159213722623</v>
      </c>
      <c r="DE87" s="215">
        <f>10^(DA87+1.96*DB87)</f>
        <v>1.8080202111331192</v>
      </c>
      <c r="DG87" s="281">
        <v>10</v>
      </c>
      <c r="DH87" s="274">
        <f>_xlfn.NORM.S.INV(DG87/100)</f>
        <v>-1.2815515655446006</v>
      </c>
      <c r="DI87" s="319">
        <f>(DH87-DH81)/DG81</f>
        <v>0.29791327772480691</v>
      </c>
      <c r="DJ87" s="319">
        <f>SQRT(1/DN77+(DI87-DH78)^2/DQ77)/DG81</f>
        <v>7.7674579553459841E-2</v>
      </c>
      <c r="DK87" s="319">
        <f>DI87-_xlfn.T.INV.2T(0.05,DM81)*DJ87</f>
        <v>8.2254071525306727E-2</v>
      </c>
      <c r="DL87" s="319">
        <f>DI87+_xlfn.T.INV.2T(0.05,DM81)*DJ87</f>
        <v>0.5135724839243071</v>
      </c>
      <c r="DM87" s="199">
        <f>DG87</f>
        <v>10</v>
      </c>
      <c r="DN87" s="320">
        <f>10^DI87</f>
        <v>1.9856983627578355</v>
      </c>
      <c r="DO87" s="320">
        <f t="shared" ref="DO87:DO90" si="975">10^DK87</f>
        <v>1.2085206386622867</v>
      </c>
      <c r="DP87" s="224">
        <f t="shared" ref="DP87:DP90" si="976">10^DL87</f>
        <v>3.2626649986082645</v>
      </c>
      <c r="DQ87" s="267"/>
      <c r="DR87" s="267">
        <f>DI27-DI87</f>
        <v>8.3249004451148856E-2</v>
      </c>
      <c r="DS87" s="267">
        <f>SQRT(DJ27^2+DJ87^2)</f>
        <v>8.8752181902188393E-2</v>
      </c>
      <c r="DT87" s="214">
        <f>10^DR87</f>
        <v>1.2112924337777116</v>
      </c>
      <c r="DU87" s="267">
        <f>10^(DR87-1.96*DS87)</f>
        <v>0.81151159210605062</v>
      </c>
      <c r="DV87" s="215">
        <f>10^(DR87+1.96*DS87)</f>
        <v>1.8080202111707975</v>
      </c>
      <c r="DX87" s="281">
        <v>10</v>
      </c>
      <c r="DY87" s="274">
        <f>_xlfn.NORM.S.INV(DX87/100)</f>
        <v>-1.2815515655446006</v>
      </c>
      <c r="DZ87" s="319">
        <f>(DY87-DY81)/DX81</f>
        <v>0.29791327772489257</v>
      </c>
      <c r="EA87" s="319">
        <f>SQRT(1/EE77+(DZ87-DY78)^2/EH77)/DX81</f>
        <v>7.7674579553633064E-2</v>
      </c>
      <c r="EB87" s="319">
        <f>DZ87-_xlfn.T.INV.2T(0.05,ED81)*EA87</f>
        <v>8.2254071524911432E-2</v>
      </c>
      <c r="EC87" s="319">
        <f>DZ87+_xlfn.T.INV.2T(0.05,ED81)*EA87</f>
        <v>0.51357248392487365</v>
      </c>
      <c r="ED87" s="199">
        <f>DX87</f>
        <v>10</v>
      </c>
      <c r="EE87" s="320">
        <f>10^DZ87</f>
        <v>1.9856983627582272</v>
      </c>
      <c r="EF87" s="320">
        <f t="shared" ref="EF87:EF90" si="977">10^EB87</f>
        <v>1.2085206386611866</v>
      </c>
      <c r="EG87" s="224">
        <f t="shared" ref="EG87:EG90" si="978">10^EC87</f>
        <v>3.2626649986125207</v>
      </c>
      <c r="EH87" s="267"/>
      <c r="EI87" s="267">
        <f>DZ27-DZ87</f>
        <v>8.3249004451063424E-2</v>
      </c>
      <c r="EJ87" s="267">
        <f>SQRT(EA27^2+EA87^2)</f>
        <v>8.8752181902340133E-2</v>
      </c>
      <c r="EK87" s="214">
        <f>10^EI87</f>
        <v>1.2112924337774733</v>
      </c>
      <c r="EL87" s="267">
        <f>10^(EI87-1.96*EJ87)</f>
        <v>0.81151159210533508</v>
      </c>
      <c r="EM87" s="215">
        <f>10^(EI87+1.96*EJ87)</f>
        <v>1.8080202111716799</v>
      </c>
      <c r="EO87" s="281">
        <v>10</v>
      </c>
      <c r="EP87" s="274">
        <f>_xlfn.NORM.S.INV(EO87/100)</f>
        <v>-1.2815515655446006</v>
      </c>
      <c r="EQ87" s="319">
        <f>(EP87-EP81)/EO81</f>
        <v>0.29791327772489468</v>
      </c>
      <c r="ER87" s="319">
        <f>SQRT(1/EV77+(EQ87-EP78)^2/EY77)/EO81</f>
        <v>7.7674579553636963E-2</v>
      </c>
      <c r="ES87" s="319">
        <f>EQ87-_xlfn.T.INV.2T(0.05,EU81)*ER87</f>
        <v>8.2254071524902717E-2</v>
      </c>
      <c r="ET87" s="319">
        <f>EQ87+_xlfn.T.INV.2T(0.05,EU81)*ER87</f>
        <v>0.51357248392488664</v>
      </c>
      <c r="EU87" s="199">
        <f>EO87</f>
        <v>10</v>
      </c>
      <c r="EV87" s="320">
        <f>10^EQ87</f>
        <v>1.9856983627582367</v>
      </c>
      <c r="EW87" s="320">
        <f t="shared" ref="EW87:EW90" si="979">10^ES87</f>
        <v>1.2085206386611624</v>
      </c>
      <c r="EX87" s="224">
        <f t="shared" ref="EX87:EX90" si="980">10^ET87</f>
        <v>3.2626649986126188</v>
      </c>
      <c r="EY87" s="267"/>
      <c r="EZ87" s="267">
        <f>EQ27-EQ87</f>
        <v>8.3249004451061259E-2</v>
      </c>
      <c r="FA87" s="267">
        <f>SQRT(ER27^2+ER87^2)</f>
        <v>8.8752181902343547E-2</v>
      </c>
      <c r="FB87" s="214">
        <f>10^EZ87</f>
        <v>1.2112924337774671</v>
      </c>
      <c r="FC87" s="267">
        <f>10^(EZ87-1.96*FA87)</f>
        <v>0.81151159210531854</v>
      </c>
      <c r="FD87" s="215">
        <f>10^(EZ87+1.96*FA87)</f>
        <v>1.8080202111716988</v>
      </c>
      <c r="FF87" s="281">
        <v>10</v>
      </c>
      <c r="FG87" s="274">
        <f>_xlfn.NORM.S.INV(FF87/100)</f>
        <v>-1.2815515655446006</v>
      </c>
      <c r="FH87" s="319">
        <f>(FG87-FG81)/FF81</f>
        <v>0.29791327772489479</v>
      </c>
      <c r="FI87" s="319">
        <f>SQRT(1/FM77+(FH87-FG78)^2/FP77)/FF81</f>
        <v>7.7674579553637074E-2</v>
      </c>
      <c r="FJ87" s="319">
        <f>FH87-_xlfn.T.INV.2T(0.05,FL81)*FI87</f>
        <v>8.2254071524902522E-2</v>
      </c>
      <c r="FK87" s="319">
        <f>FH87+_xlfn.T.INV.2T(0.05,FL81)*FI87</f>
        <v>0.51357248392488708</v>
      </c>
      <c r="FL87" s="199">
        <f>FF87</f>
        <v>10</v>
      </c>
      <c r="FM87" s="320">
        <f>10^FH87</f>
        <v>1.9856983627582372</v>
      </c>
      <c r="FN87" s="320">
        <f t="shared" ref="FN87:FN90" si="981">10^FJ87</f>
        <v>1.208520638661162</v>
      </c>
      <c r="FO87" s="224">
        <f t="shared" ref="FO87:FO90" si="982">10^FK87</f>
        <v>3.2626649986126215</v>
      </c>
      <c r="FP87" s="267"/>
      <c r="FQ87" s="267">
        <f>FH27-FH87</f>
        <v>8.3249004451061037E-2</v>
      </c>
      <c r="FR87" s="267">
        <f>SQRT(FI27^2+FI87^2)</f>
        <v>8.8752181902343658E-2</v>
      </c>
      <c r="FS87" s="214">
        <f>10^FQ87</f>
        <v>1.2112924337774666</v>
      </c>
      <c r="FT87" s="267">
        <f>10^(FQ87-1.96*FR87)</f>
        <v>0.81151159210531776</v>
      </c>
      <c r="FU87" s="215">
        <f>10^(FQ87+1.96*FR87)</f>
        <v>1.8080202111716988</v>
      </c>
      <c r="FW87" s="281">
        <v>10</v>
      </c>
      <c r="FX87" s="274">
        <f>_xlfn.NORM.S.INV(FW87/100)</f>
        <v>-1.2815515655446006</v>
      </c>
      <c r="FY87" s="319">
        <f>(FX87-FX81)/FW81</f>
        <v>0.29791327772489518</v>
      </c>
      <c r="FZ87" s="319">
        <f>SQRT(1/GD77+(FY87-FX78)^2/GG77)/FW81</f>
        <v>7.7674579553637005E-2</v>
      </c>
      <c r="GA87" s="319">
        <f>FY87-_xlfn.T.INV.2T(0.05,GC81)*FZ87</f>
        <v>8.2254071524903105E-2</v>
      </c>
      <c r="GB87" s="319">
        <f>FY87+_xlfn.T.INV.2T(0.05,GC81)*FZ87</f>
        <v>0.51357248392488719</v>
      </c>
      <c r="GC87" s="199">
        <f>FW87</f>
        <v>10</v>
      </c>
      <c r="GD87" s="320">
        <f>10^FY87</f>
        <v>1.9856983627582392</v>
      </c>
      <c r="GE87" s="320">
        <f t="shared" ref="GE87:GE90" si="983">10^GA87</f>
        <v>1.2085206386611635</v>
      </c>
      <c r="GF87" s="224">
        <f t="shared" ref="GF87:GF90" si="984">10^GB87</f>
        <v>3.2626649986126224</v>
      </c>
      <c r="GG87" s="267"/>
      <c r="GH87" s="267">
        <f>FY27-FY87</f>
        <v>8.324900445106076E-2</v>
      </c>
      <c r="GI87" s="267">
        <f>SQRT(FZ27^2+FZ87^2)</f>
        <v>8.8752181902343574E-2</v>
      </c>
      <c r="GJ87" s="214">
        <f>10^GH87</f>
        <v>1.2112924337774658</v>
      </c>
      <c r="GK87" s="267">
        <f>10^(GH87-1.96*GI87)</f>
        <v>0.81151159210531754</v>
      </c>
      <c r="GL87" s="215">
        <f>10^(GH87+1.96*GI87)</f>
        <v>1.808020211171697</v>
      </c>
      <c r="GN87" s="281">
        <v>10</v>
      </c>
      <c r="GO87" s="274">
        <f>_xlfn.NORM.S.INV(GN87/100)</f>
        <v>-1.2815515655446006</v>
      </c>
      <c r="GP87" s="319">
        <f>(GO87-GO81)/GN81</f>
        <v>0.29791327772489468</v>
      </c>
      <c r="GQ87" s="319">
        <f>SQRT(1/GU77+(GP87-GO78)^2/GX77)/GN81</f>
        <v>7.7674579553637033E-2</v>
      </c>
      <c r="GR87" s="319">
        <f>GP87-_xlfn.T.INV.2T(0.05,GT81)*GQ87</f>
        <v>8.2254071524902522E-2</v>
      </c>
      <c r="GS87" s="319">
        <f>GP87+_xlfn.T.INV.2T(0.05,GT81)*GQ87</f>
        <v>0.51357248392488686</v>
      </c>
      <c r="GT87" s="199">
        <f>GN87</f>
        <v>10</v>
      </c>
      <c r="GU87" s="320">
        <f>10^GP87</f>
        <v>1.9856983627582367</v>
      </c>
      <c r="GV87" s="320">
        <f t="shared" ref="GV87:GV90" si="985">10^GR87</f>
        <v>1.208520638661162</v>
      </c>
      <c r="GW87" s="224">
        <f t="shared" ref="GW87:GW90" si="986">10^GS87</f>
        <v>3.2626649986126202</v>
      </c>
      <c r="GX87" s="267"/>
      <c r="GY87" s="267">
        <f>GP27-GP87</f>
        <v>8.3249004451061148E-2</v>
      </c>
      <c r="GZ87" s="267">
        <f>SQRT(GQ27^2+GQ87^2)</f>
        <v>8.8752181902343616E-2</v>
      </c>
      <c r="HA87" s="214">
        <f>10^GY87</f>
        <v>1.2112924337774669</v>
      </c>
      <c r="HB87" s="267">
        <f>10^(GY87-1.96*GZ87)</f>
        <v>0.8115115921053182</v>
      </c>
      <c r="HC87" s="215">
        <f>10^(GY87+1.96*GZ87)</f>
        <v>1.8080202111716988</v>
      </c>
      <c r="HE87" s="281">
        <v>10</v>
      </c>
      <c r="HF87" s="274">
        <f>_xlfn.NORM.S.INV(HE87/100)</f>
        <v>-1.2815515655446006</v>
      </c>
      <c r="HG87" s="319">
        <f>(HF87-HF81)/HE81</f>
        <v>0.29791327772489479</v>
      </c>
      <c r="HH87" s="319">
        <f>SQRT(1/HL77+(HG87-HF78)^2/HO77)/HE81</f>
        <v>7.767457955363706E-2</v>
      </c>
      <c r="HI87" s="319">
        <f>HG87-_xlfn.T.INV.2T(0.05,HK81)*HH87</f>
        <v>8.2254071524902578E-2</v>
      </c>
      <c r="HJ87" s="319">
        <f>HG87+_xlfn.T.INV.2T(0.05,HK81)*HH87</f>
        <v>0.51357248392488697</v>
      </c>
      <c r="HK87" s="199">
        <f>HE87</f>
        <v>10</v>
      </c>
      <c r="HL87" s="320">
        <f>10^HG87</f>
        <v>1.9856983627582372</v>
      </c>
      <c r="HM87" s="320">
        <f t="shared" ref="HM87:HM90" si="987">10^HI87</f>
        <v>1.2085206386611622</v>
      </c>
      <c r="HN87" s="224">
        <f t="shared" ref="HN87:HN90" si="988">10^HJ87</f>
        <v>3.2626649986126206</v>
      </c>
      <c r="HO87" s="267"/>
      <c r="HP87" s="267">
        <f>HG27-HG87</f>
        <v>8.3249004451061148E-2</v>
      </c>
      <c r="HQ87" s="267">
        <f>SQRT(HH27^2+HH87^2)</f>
        <v>8.875218190234363E-2</v>
      </c>
      <c r="HR87" s="214">
        <f>10^HP87</f>
        <v>1.2112924337774669</v>
      </c>
      <c r="HS87" s="267">
        <f>10^(HP87-1.96*HQ87)</f>
        <v>0.81151159210531798</v>
      </c>
      <c r="HT87" s="215">
        <f>10^(HP87+1.96*HQ87)</f>
        <v>1.8080202111716992</v>
      </c>
      <c r="HV87" s="281">
        <v>10</v>
      </c>
      <c r="HW87" s="274">
        <f>_xlfn.NORM.S.INV(HV87/100)</f>
        <v>-1.2815515655446006</v>
      </c>
      <c r="HX87" s="319">
        <f>(HW87-HW81)/HV81</f>
        <v>0.29791327772489518</v>
      </c>
      <c r="HY87" s="319">
        <f>SQRT(1/IC77+(HX87-HW78)^2/IF77)/HV81</f>
        <v>7.7674579553637005E-2</v>
      </c>
      <c r="HZ87" s="319">
        <f>HX87-_xlfn.T.INV.2T(0.05,IB81)*HY87</f>
        <v>8.2254071524903105E-2</v>
      </c>
      <c r="IA87" s="319">
        <f>HX87+_xlfn.T.INV.2T(0.05,IB81)*HY87</f>
        <v>0.51357248392488719</v>
      </c>
      <c r="IB87" s="199">
        <f>HV87</f>
        <v>10</v>
      </c>
      <c r="IC87" s="320">
        <f>10^HX87</f>
        <v>1.9856983627582392</v>
      </c>
      <c r="ID87" s="320">
        <f t="shared" ref="ID87:ID90" si="989">10^HZ87</f>
        <v>1.2085206386611635</v>
      </c>
      <c r="IE87" s="224">
        <f t="shared" ref="IE87:IE90" si="990">10^IA87</f>
        <v>3.2626649986126224</v>
      </c>
      <c r="IF87" s="267"/>
      <c r="IG87" s="267">
        <f>HX27-HX87</f>
        <v>8.3249004451060649E-2</v>
      </c>
      <c r="IH87" s="267">
        <f>SQRT(HY27^2+HY87^2)</f>
        <v>8.8752181902343588E-2</v>
      </c>
      <c r="II87" s="214">
        <f>10^IG87</f>
        <v>1.2112924337774655</v>
      </c>
      <c r="IJ87" s="267">
        <f>10^(IG87-1.96*IH87)</f>
        <v>0.81151159210531731</v>
      </c>
      <c r="IK87" s="215">
        <f>10^(IG87+1.96*IH87)</f>
        <v>1.8080202111716965</v>
      </c>
      <c r="IM87" s="281">
        <v>10</v>
      </c>
      <c r="IN87" s="274">
        <f>_xlfn.NORM.S.INV(IM87/100)</f>
        <v>-1.2815515655446006</v>
      </c>
      <c r="IO87" s="319">
        <f>(IN87-IN81)/IM81</f>
        <v>0.29791327772489468</v>
      </c>
      <c r="IP87" s="319">
        <f>SQRT(1/IT77+(IO87-IN78)^2/IW77)/IM81</f>
        <v>7.7674579553637033E-2</v>
      </c>
      <c r="IQ87" s="319">
        <f>IO87-_xlfn.T.INV.2T(0.05,IS81)*IP87</f>
        <v>8.2254071524902522E-2</v>
      </c>
      <c r="IR87" s="319">
        <f>IO87+_xlfn.T.INV.2T(0.05,IS81)*IP87</f>
        <v>0.51357248392488686</v>
      </c>
      <c r="IS87" s="199">
        <f>IM87</f>
        <v>10</v>
      </c>
      <c r="IT87" s="320">
        <f>10^IO87</f>
        <v>1.9856983627582367</v>
      </c>
      <c r="IU87" s="320">
        <f t="shared" ref="IU87:IU90" si="991">10^IQ87</f>
        <v>1.208520638661162</v>
      </c>
      <c r="IV87" s="224">
        <f t="shared" ref="IV87:IV90" si="992">10^IR87</f>
        <v>3.2626649986126202</v>
      </c>
      <c r="IW87" s="267"/>
      <c r="IX87" s="267">
        <f>IO27-IO87</f>
        <v>8.3249004451061259E-2</v>
      </c>
      <c r="IY87" s="267">
        <f>SQRT(IP27^2+IP87^2)</f>
        <v>8.8752181902343602E-2</v>
      </c>
      <c r="IZ87" s="214">
        <f>10^IX87</f>
        <v>1.2112924337774671</v>
      </c>
      <c r="JA87" s="267">
        <f>10^(IX87-1.96*IY87)</f>
        <v>0.81151159210531842</v>
      </c>
      <c r="JB87" s="215">
        <f>10^(IX87+1.96*IY87)</f>
        <v>1.8080202111716994</v>
      </c>
      <c r="JD87" s="281">
        <v>10</v>
      </c>
      <c r="JE87" s="274">
        <f>_xlfn.NORM.S.INV(JD87/100)</f>
        <v>-1.2815515655446006</v>
      </c>
      <c r="JF87" s="319">
        <f>(JE87-JE81)/JD81</f>
        <v>0.29791327772489479</v>
      </c>
      <c r="JG87" s="319">
        <f>SQRT(1/JK77+(JF87-JE78)^2/JN77)/JD81</f>
        <v>7.767457955363706E-2</v>
      </c>
      <c r="JH87" s="319">
        <f>JF87-_xlfn.T.INV.2T(0.05,JJ81)*JG87</f>
        <v>8.2254071524902578E-2</v>
      </c>
      <c r="JI87" s="319">
        <f>JF87+_xlfn.T.INV.2T(0.05,JJ81)*JG87</f>
        <v>0.51357248392488697</v>
      </c>
      <c r="JJ87" s="199">
        <f>JD87</f>
        <v>10</v>
      </c>
      <c r="JK87" s="320">
        <f>10^JF87</f>
        <v>1.9856983627582372</v>
      </c>
      <c r="JL87" s="320">
        <f t="shared" ref="JL87:JL90" si="993">10^JH87</f>
        <v>1.2085206386611622</v>
      </c>
      <c r="JM87" s="224">
        <f t="shared" ref="JM87:JM90" si="994">10^JI87</f>
        <v>3.2626649986126206</v>
      </c>
      <c r="JN87" s="267"/>
      <c r="JO87" s="267">
        <f>JF27-JF87</f>
        <v>8.3249004451061037E-2</v>
      </c>
      <c r="JP87" s="267">
        <f>SQRT(JG27^2+JG87^2)</f>
        <v>8.875218190234363E-2</v>
      </c>
      <c r="JQ87" s="214">
        <f>10^JO87</f>
        <v>1.2112924337774666</v>
      </c>
      <c r="JR87" s="267">
        <f>10^(JO87-1.96*JP87)</f>
        <v>0.81151159210531787</v>
      </c>
      <c r="JS87" s="215">
        <f>10^(JO87+1.96*JP87)</f>
        <v>1.8080202111716985</v>
      </c>
      <c r="JU87" s="281">
        <v>10</v>
      </c>
      <c r="JV87" s="274">
        <f>_xlfn.NORM.S.INV(JU87/100)</f>
        <v>-1.2815515655446006</v>
      </c>
      <c r="JW87" s="319">
        <f>(JV87-JV81)/JU81</f>
        <v>0.29791327772489518</v>
      </c>
      <c r="JX87" s="319">
        <f>SQRT(1/KB77+(JW87-JV78)^2/KE77)/JU81</f>
        <v>7.7674579553637005E-2</v>
      </c>
      <c r="JY87" s="319">
        <f>JW87-_xlfn.T.INV.2T(0.05,KA81)*JX87</f>
        <v>8.2254071524903105E-2</v>
      </c>
      <c r="JZ87" s="319">
        <f>JW87+_xlfn.T.INV.2T(0.05,KA81)*JX87</f>
        <v>0.51357248392488719</v>
      </c>
      <c r="KA87" s="199">
        <f>JU87</f>
        <v>10</v>
      </c>
      <c r="KB87" s="320">
        <f>10^JW87</f>
        <v>1.9856983627582392</v>
      </c>
      <c r="KC87" s="320">
        <f t="shared" ref="KC87:KC90" si="995">10^JY87</f>
        <v>1.2085206386611635</v>
      </c>
      <c r="KD87" s="224">
        <f t="shared" ref="KD87:KD90" si="996">10^JZ87</f>
        <v>3.2626649986126224</v>
      </c>
      <c r="KE87" s="267"/>
      <c r="KF87" s="267">
        <f>JW27-JW87</f>
        <v>8.324900445106076E-2</v>
      </c>
      <c r="KG87" s="267">
        <f>SQRT(JX27^2+JX87^2)</f>
        <v>8.8752181902343574E-2</v>
      </c>
      <c r="KH87" s="214">
        <f>10^KF87</f>
        <v>1.2112924337774658</v>
      </c>
      <c r="KI87" s="267">
        <f>10^(KF87-1.96*KG87)</f>
        <v>0.81151159210531754</v>
      </c>
      <c r="KJ87" s="215">
        <f>10^(KF87+1.96*KG87)</f>
        <v>1.808020211171697</v>
      </c>
      <c r="KL87" s="281">
        <v>10</v>
      </c>
      <c r="KM87" s="274">
        <f>_xlfn.NORM.S.INV(KL87/100)</f>
        <v>-1.2815515655446006</v>
      </c>
      <c r="KN87" s="319">
        <f>(KM87-KM81)/KL81</f>
        <v>0.29791327772489468</v>
      </c>
      <c r="KO87" s="319">
        <f>SQRT(1/KS77+(KN87-KM78)^2/KV77)/KL81</f>
        <v>7.7674579553637033E-2</v>
      </c>
      <c r="KP87" s="319">
        <f>KN87-_xlfn.T.INV.2T(0.05,KR81)*KO87</f>
        <v>8.2254071524902522E-2</v>
      </c>
      <c r="KQ87" s="319">
        <f>KN87+_xlfn.T.INV.2T(0.05,KR81)*KO87</f>
        <v>0.51357248392488686</v>
      </c>
      <c r="KR87" s="199">
        <f>KL87</f>
        <v>10</v>
      </c>
      <c r="KS87" s="320">
        <f>10^KN87</f>
        <v>1.9856983627582367</v>
      </c>
      <c r="KT87" s="320">
        <f t="shared" ref="KT87:KT90" si="997">10^KP87</f>
        <v>1.208520638661162</v>
      </c>
      <c r="KU87" s="224">
        <f t="shared" ref="KU87:KU90" si="998">10^KQ87</f>
        <v>3.2626649986126202</v>
      </c>
      <c r="KV87" s="267"/>
      <c r="KW87" s="267">
        <f>KN27-KN87</f>
        <v>8.3249004451061148E-2</v>
      </c>
      <c r="KX87" s="267">
        <f>SQRT(KO27^2+KO87^2)</f>
        <v>8.8752181902343616E-2</v>
      </c>
      <c r="KY87" s="214">
        <f>10^KW87</f>
        <v>1.2112924337774669</v>
      </c>
      <c r="KZ87" s="267">
        <f>10^(KW87-1.96*KX87)</f>
        <v>0.8115115921053182</v>
      </c>
      <c r="LA87" s="215">
        <f>10^(KW87+1.96*KX87)</f>
        <v>1.8080202111716988</v>
      </c>
      <c r="LC87" s="281">
        <v>10</v>
      </c>
      <c r="LD87" s="274">
        <f>_xlfn.NORM.S.INV(LC87/100)</f>
        <v>-1.2815515655446006</v>
      </c>
      <c r="LE87" s="319">
        <f>(LD87-LD81)/LC81</f>
        <v>0.29791327772489479</v>
      </c>
      <c r="LF87" s="319">
        <f>SQRT(1/LJ77+(LE87-LD78)^2/LM77)/LC81</f>
        <v>7.767457955363706E-2</v>
      </c>
      <c r="LG87" s="319">
        <f>LE87-_xlfn.T.INV.2T(0.05,LI81)*LF87</f>
        <v>8.2254071524902578E-2</v>
      </c>
      <c r="LH87" s="319">
        <f>LE87+_xlfn.T.INV.2T(0.05,LI81)*LF87</f>
        <v>0.51357248392488697</v>
      </c>
      <c r="LI87" s="199">
        <f>LC87</f>
        <v>10</v>
      </c>
      <c r="LJ87" s="320">
        <f>10^LE87</f>
        <v>1.9856983627582372</v>
      </c>
      <c r="LK87" s="320">
        <f t="shared" ref="LK87:LK90" si="999">10^LG87</f>
        <v>1.2085206386611622</v>
      </c>
      <c r="LL87" s="224">
        <f t="shared" ref="LL87:LL90" si="1000">10^LH87</f>
        <v>3.2626649986126206</v>
      </c>
      <c r="LM87" s="267"/>
      <c r="LN87" s="267">
        <f>LE27-LE87</f>
        <v>8.3249004451061148E-2</v>
      </c>
      <c r="LO87" s="267">
        <f>SQRT(LF27^2+LF87^2)</f>
        <v>8.875218190234363E-2</v>
      </c>
      <c r="LP87" s="214">
        <f>10^LN87</f>
        <v>1.2112924337774669</v>
      </c>
      <c r="LQ87" s="267">
        <f>10^(LN87-1.96*LO87)</f>
        <v>0.81151159210531798</v>
      </c>
      <c r="LR87" s="215">
        <f>10^(LN87+1.96*LO87)</f>
        <v>1.8080202111716992</v>
      </c>
      <c r="LT87" s="281">
        <v>10</v>
      </c>
      <c r="LU87" s="274">
        <f>_xlfn.NORM.S.INV(LT87/100)</f>
        <v>-1.2815515655446006</v>
      </c>
      <c r="LV87" s="319">
        <f>(LU87-LU81)/LT81</f>
        <v>0.29791327772489518</v>
      </c>
      <c r="LW87" s="319">
        <f>SQRT(1/MA77+(LV87-LU78)^2/MD77)/LT81</f>
        <v>7.7674579553637005E-2</v>
      </c>
      <c r="LX87" s="319">
        <f>LV87-_xlfn.T.INV.2T(0.05,LZ81)*LW87</f>
        <v>8.2254071524903105E-2</v>
      </c>
      <c r="LY87" s="319">
        <f>LV87+_xlfn.T.INV.2T(0.05,LZ81)*LW87</f>
        <v>0.51357248392488719</v>
      </c>
      <c r="LZ87" s="199">
        <f>LT87</f>
        <v>10</v>
      </c>
      <c r="MA87" s="320">
        <f>10^LV87</f>
        <v>1.9856983627582392</v>
      </c>
      <c r="MB87" s="320">
        <f t="shared" ref="MB87:MB90" si="1001">10^LX87</f>
        <v>1.2085206386611635</v>
      </c>
      <c r="MC87" s="224">
        <f t="shared" ref="MC87:MC90" si="1002">10^LY87</f>
        <v>3.2626649986126224</v>
      </c>
      <c r="MD87" s="267"/>
      <c r="ME87" s="267">
        <f>LV27-LV87</f>
        <v>8.3249004451060649E-2</v>
      </c>
      <c r="MF87" s="267">
        <f>SQRT(LW27^2+LW87^2)</f>
        <v>8.8752181902343588E-2</v>
      </c>
      <c r="MG87" s="214">
        <f>10^ME87</f>
        <v>1.2112924337774655</v>
      </c>
      <c r="MH87" s="267">
        <f>10^(ME87-1.96*MF87)</f>
        <v>0.81151159210531731</v>
      </c>
      <c r="MI87" s="215">
        <f>10^(ME87+1.96*MF87)</f>
        <v>1.8080202111716965</v>
      </c>
    </row>
    <row r="88" spans="1:347" ht="14.1" customHeight="1" outlineLevel="1" x14ac:dyDescent="0.15">
      <c r="A88" s="14"/>
      <c r="B88" s="58"/>
      <c r="C88" s="10"/>
      <c r="D88" s="10"/>
      <c r="E88" s="19"/>
      <c r="F88" s="19"/>
      <c r="I88" s="99">
        <v>50</v>
      </c>
      <c r="J88" s="324">
        <f t="shared" ref="J88:J90" si="1003">_xlfn.NORM.S.INV(I88/100)</f>
        <v>0</v>
      </c>
      <c r="K88" s="100">
        <f>(J88-J81)/I81</f>
        <v>0.80412518842732739</v>
      </c>
      <c r="L88" s="100">
        <f>SQRT(1/P77+(K88-J78)^2/S77)/I81</f>
        <v>3.8809403709437404E-2</v>
      </c>
      <c r="M88" s="100">
        <f>K88-_xlfn.T.INV.2T(0.05,O81)*L88</f>
        <v>0.69637300946261482</v>
      </c>
      <c r="N88" s="100">
        <f>K88+_xlfn.T.INV.2T(0.05,O81)*L88</f>
        <v>0.91187736739203995</v>
      </c>
      <c r="O88" s="201">
        <v>50</v>
      </c>
      <c r="P88" s="321">
        <f>10^K88</f>
        <v>6.3697910813745748</v>
      </c>
      <c r="Q88" s="321">
        <f t="shared" si="964"/>
        <v>4.9701902087377832</v>
      </c>
      <c r="R88" s="202">
        <f t="shared" si="964"/>
        <v>8.163518239005823</v>
      </c>
      <c r="S88" s="26"/>
      <c r="T88" s="94">
        <f>K28-K88</f>
        <v>-0.11878816508291523</v>
      </c>
      <c r="U88" s="94">
        <f>SQRT(L28^2+L88^2)</f>
        <v>4.4623737900840017E-2</v>
      </c>
      <c r="V88" s="216">
        <f>10^T88</f>
        <v>0.76069723017070934</v>
      </c>
      <c r="W88" s="94">
        <f>10^(T88-1.96*U88)</f>
        <v>0.62194117332410126</v>
      </c>
      <c r="X88" s="217">
        <f>10^(T88+1.96*U88)</f>
        <v>0.9304099821798455</v>
      </c>
      <c r="Z88" s="323">
        <v>50</v>
      </c>
      <c r="AA88" s="324">
        <f t="shared" ref="AA88:AA90" si="1004">_xlfn.NORM.S.INV(Z88/100)</f>
        <v>0</v>
      </c>
      <c r="AB88" s="324">
        <f>(AA88-AA81)/Z81</f>
        <v>0.80384452961799846</v>
      </c>
      <c r="AC88" s="324">
        <f>SQRT(1/AG77+(AB88-AA78)^2/AJ77)/Z81</f>
        <v>3.8354867494816494E-2</v>
      </c>
      <c r="AD88" s="324">
        <f>AB88-_xlfn.T.INV.2T(0.05,AF81)*AC88</f>
        <v>0.69735434550150521</v>
      </c>
      <c r="AE88" s="324">
        <f>AB88+_xlfn.T.INV.2T(0.05,AF81)*AC88</f>
        <v>0.91033471373449171</v>
      </c>
      <c r="AF88" s="201">
        <v>50</v>
      </c>
      <c r="AG88" s="321">
        <f>10^AB88</f>
        <v>6.3656759923627311</v>
      </c>
      <c r="AH88" s="321">
        <f t="shared" si="965"/>
        <v>4.9814335969659389</v>
      </c>
      <c r="AI88" s="202">
        <f t="shared" si="966"/>
        <v>8.1345721168348071</v>
      </c>
      <c r="AJ88" s="267"/>
      <c r="AK88" s="321">
        <f>AB28-AB88</f>
        <v>-0.11850660352959275</v>
      </c>
      <c r="AL88" s="321">
        <f>SQRT(AC28^2+AC88^2)</f>
        <v>4.4250695898775332E-2</v>
      </c>
      <c r="AM88" s="216">
        <f>10^AK88</f>
        <v>0.76119056487147241</v>
      </c>
      <c r="AN88" s="321">
        <f>10^(AK88-1.96*AL88)</f>
        <v>0.62339315958608232</v>
      </c>
      <c r="AO88" s="217">
        <f>10^(AK88+1.96*AL88)</f>
        <v>0.92944727920028192</v>
      </c>
      <c r="AQ88" s="323">
        <v>50</v>
      </c>
      <c r="AR88" s="324">
        <f t="shared" ref="AR88:AR90" si="1005">_xlfn.NORM.S.INV(AQ88/100)</f>
        <v>0</v>
      </c>
      <c r="AS88" s="324">
        <f>(AR88-AR81)/AQ81</f>
        <v>0.80384640430452114</v>
      </c>
      <c r="AT88" s="324">
        <f>SQRT(1/AX77+(AS88-AR78)^2/BA77)/AQ81</f>
        <v>3.8358950255912169E-2</v>
      </c>
      <c r="AU88" s="324">
        <f>AS88-_xlfn.T.INV.2T(0.05,AW81)*AT88</f>
        <v>0.69734488462596822</v>
      </c>
      <c r="AV88" s="324">
        <f>AS88+_xlfn.T.INV.2T(0.05,AW81)*AT88</f>
        <v>0.91034792398307407</v>
      </c>
      <c r="AW88" s="201">
        <v>50</v>
      </c>
      <c r="AX88" s="321">
        <f>10^AS88</f>
        <v>6.3657034706597031</v>
      </c>
      <c r="AY88" s="321">
        <f t="shared" si="967"/>
        <v>4.9813250802523097</v>
      </c>
      <c r="AZ88" s="202">
        <f t="shared" si="968"/>
        <v>8.1348195557468994</v>
      </c>
      <c r="BA88" s="267"/>
      <c r="BB88" s="321">
        <f>AS28-AS88</f>
        <v>-0.11850854304550562</v>
      </c>
      <c r="BC88" s="321">
        <f>SQRT(AT28^2+AT88^2)</f>
        <v>4.4254067903079945E-2</v>
      </c>
      <c r="BD88" s="216">
        <f>10^BB88</f>
        <v>0.76118716547779319</v>
      </c>
      <c r="BE88" s="321">
        <f>10^(BB88-1.96*BC88)</f>
        <v>0.62338088884771403</v>
      </c>
      <c r="BF88" s="217">
        <f>10^(BB88+1.96*BC88)</f>
        <v>0.92945727283862989</v>
      </c>
      <c r="BH88" s="323">
        <v>50</v>
      </c>
      <c r="BI88" s="324">
        <f t="shared" ref="BI88:BI90" si="1006">_xlfn.NORM.S.INV(BH88/100)</f>
        <v>0</v>
      </c>
      <c r="BJ88" s="324">
        <f>(BI88-BI81)/BH81</f>
        <v>0.8038463777895466</v>
      </c>
      <c r="BK88" s="324">
        <f>SQRT(1/BO77+(BJ88-BI78)^2/BR77)/BH81</f>
        <v>3.8359239704217743E-2</v>
      </c>
      <c r="BL88" s="324">
        <f>BJ88-_xlfn.T.INV.2T(0.05,BN81)*BK88</f>
        <v>0.69734405447366243</v>
      </c>
      <c r="BM88" s="324">
        <f>BJ88+_xlfn.T.INV.2T(0.05,BN81)*BK88</f>
        <v>0.91034870110543076</v>
      </c>
      <c r="BN88" s="201">
        <v>50</v>
      </c>
      <c r="BO88" s="321">
        <f>10^BJ88</f>
        <v>6.3657030820145151</v>
      </c>
      <c r="BP88" s="321">
        <f t="shared" si="969"/>
        <v>4.9813155584768287</v>
      </c>
      <c r="BQ88" s="202">
        <f t="shared" si="970"/>
        <v>8.1348341121275691</v>
      </c>
      <c r="BR88" s="267"/>
      <c r="BS88" s="321">
        <f>BJ28-BJ88</f>
        <v>-0.11850851593740297</v>
      </c>
      <c r="BT88" s="321">
        <f>SQRT(BK28^2+BK88^2)</f>
        <v>4.4254320541537204E-2</v>
      </c>
      <c r="BU88" s="216">
        <f>10^BS88</f>
        <v>0.76118721299011793</v>
      </c>
      <c r="BV88" s="321">
        <f>10^(BS88-1.96*BT88)</f>
        <v>0.62338021699588442</v>
      </c>
      <c r="BW88" s="217">
        <f>10^(BS88+1.96*BT88)</f>
        <v>0.92945839059805857</v>
      </c>
      <c r="BY88" s="323">
        <v>50</v>
      </c>
      <c r="BZ88" s="324">
        <f t="shared" ref="BZ88:BZ90" si="1007">_xlfn.NORM.S.INV(BY88/100)</f>
        <v>0</v>
      </c>
      <c r="CA88" s="324">
        <f>(BZ88-BZ81)/BY81</f>
        <v>0.80384637780058854</v>
      </c>
      <c r="CB88" s="324">
        <f>SQRT(1/CF77+(CA88-BZ78)^2/CI77)/BY81</f>
        <v>3.8359244700701275E-2</v>
      </c>
      <c r="CC88" s="324">
        <f>CA88-_xlfn.T.INV.2T(0.05,CE81)*CB88</f>
        <v>0.69734404061224209</v>
      </c>
      <c r="CD88" s="324">
        <f>CA88+_xlfn.T.INV.2T(0.05,CE81)*CB88</f>
        <v>0.91034871498893499</v>
      </c>
      <c r="CE88" s="201">
        <v>50</v>
      </c>
      <c r="CF88" s="321">
        <f>10^CA88</f>
        <v>6.3657030821763634</v>
      </c>
      <c r="CG88" s="321">
        <f t="shared" si="971"/>
        <v>4.9813153994876851</v>
      </c>
      <c r="CH88" s="202">
        <f t="shared" si="972"/>
        <v>8.1348343721815439</v>
      </c>
      <c r="CI88" s="267"/>
      <c r="CJ88" s="321">
        <f>CA28-CA88</f>
        <v>-0.11850851595721368</v>
      </c>
      <c r="CK88" s="321">
        <f>SQRT(CB28^2+CB88^2)</f>
        <v>4.4254324848027812E-2</v>
      </c>
      <c r="CL88" s="216">
        <f>10^CJ88</f>
        <v>0.76118721295539582</v>
      </c>
      <c r="CM88" s="321">
        <f>10^(CJ88-1.96*CK88)</f>
        <v>0.62338020485175483</v>
      </c>
      <c r="CN88" s="217">
        <f>10^(CJ88+1.96*CK88)</f>
        <v>0.92945840862013041</v>
      </c>
      <c r="CP88" s="323">
        <v>50</v>
      </c>
      <c r="CQ88" s="324">
        <f t="shared" ref="CQ88:CQ90" si="1008">_xlfn.NORM.S.INV(CP88/100)</f>
        <v>0</v>
      </c>
      <c r="CR88" s="324">
        <f>(CQ88-CQ81)/CP81</f>
        <v>0.80384637779542589</v>
      </c>
      <c r="CS88" s="324">
        <f>SQRT(1/CW77+(CR88-CQ78)^2/CZ77)/CP81</f>
        <v>3.8359244827356039E-2</v>
      </c>
      <c r="CT88" s="324">
        <f>CR88-_xlfn.T.INV.2T(0.05,CV81)*CS88</f>
        <v>0.6973440402554294</v>
      </c>
      <c r="CU88" s="324">
        <f>CR88+_xlfn.T.INV.2T(0.05,CV81)*CS88</f>
        <v>0.91034871533542239</v>
      </c>
      <c r="CV88" s="201">
        <v>50</v>
      </c>
      <c r="CW88" s="321">
        <f>10^CR88</f>
        <v>6.3657030821006915</v>
      </c>
      <c r="CX88" s="321">
        <f t="shared" si="973"/>
        <v>4.9813153953950788</v>
      </c>
      <c r="CY88" s="202">
        <f t="shared" si="974"/>
        <v>8.1348343786716484</v>
      </c>
      <c r="CZ88" s="267"/>
      <c r="DA88" s="321">
        <f>CR28-CR88</f>
        <v>-0.11850851595194301</v>
      </c>
      <c r="DB88" s="321">
        <f>SQRT(CS28^2+CS88^2)</f>
        <v>4.4254324958117271E-2</v>
      </c>
      <c r="DC88" s="216">
        <f>10^DA88</f>
        <v>0.76118721296463365</v>
      </c>
      <c r="DD88" s="321">
        <f>10^(DA88-1.96*DB88)</f>
        <v>0.62338020454959941</v>
      </c>
      <c r="DE88" s="217">
        <f>10^(DA88+1.96*DB88)</f>
        <v>0.92945840909320376</v>
      </c>
      <c r="DG88" s="323">
        <v>50</v>
      </c>
      <c r="DH88" s="324">
        <f t="shared" ref="DH88:DH90" si="1009">_xlfn.NORM.S.INV(DG88/100)</f>
        <v>0</v>
      </c>
      <c r="DI88" s="324">
        <f>(DH88-DH81)/DG81</f>
        <v>0.80384637779535717</v>
      </c>
      <c r="DJ88" s="324">
        <f>SQRT(1/DN77+(DI88-DH78)^2/DQ77)/DG81</f>
        <v>3.8359244830096437E-2</v>
      </c>
      <c r="DK88" s="324">
        <f>DI88-_xlfn.T.INV.2T(0.05,DM81)*DJ88</f>
        <v>0.69734404024775221</v>
      </c>
      <c r="DL88" s="324">
        <f>DI88+_xlfn.T.INV.2T(0.05,DM81)*DJ88</f>
        <v>0.91034871534296213</v>
      </c>
      <c r="DM88" s="201">
        <v>50</v>
      </c>
      <c r="DN88" s="321">
        <f>10^DI88</f>
        <v>6.3657030820996843</v>
      </c>
      <c r="DO88" s="321">
        <f t="shared" si="975"/>
        <v>4.9813153953070222</v>
      </c>
      <c r="DP88" s="202">
        <f t="shared" si="976"/>
        <v>8.1348343788128759</v>
      </c>
      <c r="DQ88" s="267"/>
      <c r="DR88" s="321">
        <f>DI28-DI88</f>
        <v>-0.11850851595187606</v>
      </c>
      <c r="DS88" s="321">
        <f>SQRT(DJ28^2+DJ88^2)</f>
        <v>4.4254324960488631E-2</v>
      </c>
      <c r="DT88" s="216">
        <f>10^DR88</f>
        <v>0.761187212964751</v>
      </c>
      <c r="DU88" s="321">
        <f>10^(DR88-1.96*DS88)</f>
        <v>0.62338020454302412</v>
      </c>
      <c r="DV88" s="217">
        <f>10^(DR88+1.96*DS88)</f>
        <v>0.92945840910329403</v>
      </c>
      <c r="DX88" s="323">
        <v>50</v>
      </c>
      <c r="DY88" s="324">
        <f t="shared" ref="DY88:DY90" si="1010">_xlfn.NORM.S.INV(DX88/100)</f>
        <v>0</v>
      </c>
      <c r="DZ88" s="324">
        <f>(DY88-DY81)/DX81</f>
        <v>0.80384637779535506</v>
      </c>
      <c r="EA88" s="324">
        <f>SQRT(1/EE77+(DZ88-DY78)^2/EH77)/DX81</f>
        <v>3.8359244830159442E-2</v>
      </c>
      <c r="EB88" s="324">
        <f>DZ88-_xlfn.T.INV.2T(0.05,ED81)*EA88</f>
        <v>0.69734404024757513</v>
      </c>
      <c r="EC88" s="324">
        <f>DZ88+_xlfn.T.INV.2T(0.05,ED81)*EA88</f>
        <v>0.910348715343135</v>
      </c>
      <c r="ED88" s="201">
        <v>50</v>
      </c>
      <c r="EE88" s="321">
        <f>10^DZ88</f>
        <v>6.3657030820996541</v>
      </c>
      <c r="EF88" s="321">
        <f t="shared" si="977"/>
        <v>4.9813153953049918</v>
      </c>
      <c r="EG88" s="202">
        <f t="shared" si="978"/>
        <v>8.1348343788161159</v>
      </c>
      <c r="EH88" s="267"/>
      <c r="EI88" s="321">
        <f>DZ28-DZ88</f>
        <v>-0.11850851595187362</v>
      </c>
      <c r="EJ88" s="321">
        <f>SQRT(EA28^2+EA88^2)</f>
        <v>4.4254324960543288E-2</v>
      </c>
      <c r="EK88" s="216">
        <f>10^EI88</f>
        <v>0.76118721296475533</v>
      </c>
      <c r="EL88" s="321">
        <f>10^(EI88-1.96*EJ88)</f>
        <v>0.62338020454287379</v>
      </c>
      <c r="EM88" s="217">
        <f>10^(EI88+1.96*EJ88)</f>
        <v>0.92945840910352862</v>
      </c>
      <c r="EO88" s="323">
        <v>50</v>
      </c>
      <c r="EP88" s="324">
        <f t="shared" ref="EP88:EP90" si="1011">_xlfn.NORM.S.INV(EO88/100)</f>
        <v>0</v>
      </c>
      <c r="EQ88" s="324">
        <f>(EP88-EP81)/EO81</f>
        <v>0.80384637779535539</v>
      </c>
      <c r="ER88" s="324">
        <f>SQRT(1/EV77+(EQ88-EP78)^2/EY77)/EO81</f>
        <v>3.8359244830160857E-2</v>
      </c>
      <c r="ES88" s="324">
        <f>EQ88-_xlfn.T.INV.2T(0.05,EU81)*ER88</f>
        <v>0.69734404024757146</v>
      </c>
      <c r="ET88" s="324">
        <f>EQ88+_xlfn.T.INV.2T(0.05,EU81)*ER88</f>
        <v>0.91034871534313933</v>
      </c>
      <c r="EU88" s="201">
        <v>50</v>
      </c>
      <c r="EV88" s="321">
        <f>10^EQ88</f>
        <v>6.3657030820996585</v>
      </c>
      <c r="EW88" s="321">
        <f t="shared" si="979"/>
        <v>4.98131539530495</v>
      </c>
      <c r="EX88" s="202">
        <f t="shared" si="980"/>
        <v>8.1348343788161959</v>
      </c>
      <c r="EY88" s="267"/>
      <c r="EZ88" s="321">
        <f>EQ28-EQ88</f>
        <v>-0.11850851595187395</v>
      </c>
      <c r="FA88" s="321">
        <f>SQRT(ER28^2+ER88^2)</f>
        <v>4.4254324960544524E-2</v>
      </c>
      <c r="FB88" s="216">
        <f>10^EZ88</f>
        <v>0.76118721296475467</v>
      </c>
      <c r="FC88" s="321">
        <f>10^(EZ88-1.96*FA88)</f>
        <v>0.6233802045428698</v>
      </c>
      <c r="FD88" s="217">
        <f>10^(EZ88+1.96*FA88)</f>
        <v>0.92945840910353295</v>
      </c>
      <c r="FF88" s="323">
        <v>50</v>
      </c>
      <c r="FG88" s="324">
        <f t="shared" ref="FG88:FG90" si="1012">_xlfn.NORM.S.INV(FF88/100)</f>
        <v>0</v>
      </c>
      <c r="FH88" s="324">
        <f>(FG88-FG81)/FF81</f>
        <v>0.8038463777953555</v>
      </c>
      <c r="FI88" s="324">
        <f>SQRT(1/FM77+(FH88-FG78)^2/FP77)/FF81</f>
        <v>3.8359244830160892E-2</v>
      </c>
      <c r="FJ88" s="324">
        <f>FH88-_xlfn.T.INV.2T(0.05,FL81)*FI88</f>
        <v>0.69734404024757157</v>
      </c>
      <c r="FK88" s="324">
        <f>FH88+_xlfn.T.INV.2T(0.05,FL81)*FI88</f>
        <v>0.91034871534313944</v>
      </c>
      <c r="FL88" s="201">
        <v>50</v>
      </c>
      <c r="FM88" s="321">
        <f>10^FH88</f>
        <v>6.3657030820996603</v>
      </c>
      <c r="FN88" s="321">
        <f t="shared" si="981"/>
        <v>4.9813153953049509</v>
      </c>
      <c r="FO88" s="202">
        <f t="shared" si="982"/>
        <v>8.1348343788161994</v>
      </c>
      <c r="FP88" s="267"/>
      <c r="FQ88" s="321">
        <f>FH28-FH88</f>
        <v>-0.11850851595187417</v>
      </c>
      <c r="FR88" s="321">
        <f>SQRT(FI28^2+FI88^2)</f>
        <v>4.4254324960544558E-2</v>
      </c>
      <c r="FS88" s="216">
        <f>10^FQ88</f>
        <v>0.76118721296475433</v>
      </c>
      <c r="FT88" s="321">
        <f>10^(FQ88-1.96*FR88)</f>
        <v>0.62338020454286946</v>
      </c>
      <c r="FU88" s="217">
        <f>10^(FQ88+1.96*FR88)</f>
        <v>0.92945840910353261</v>
      </c>
      <c r="FW88" s="323">
        <v>50</v>
      </c>
      <c r="FX88" s="324">
        <f t="shared" ref="FX88:FX90" si="1013">_xlfn.NORM.S.INV(FW88/100)</f>
        <v>0</v>
      </c>
      <c r="FY88" s="324">
        <f>(FX88-FX81)/FW81</f>
        <v>0.80384637779535562</v>
      </c>
      <c r="FZ88" s="324">
        <f>SQRT(1/GD77+(FY88-FX78)^2/GG77)/FW81</f>
        <v>3.8359244830160871E-2</v>
      </c>
      <c r="GA88" s="324">
        <f>FY88-_xlfn.T.INV.2T(0.05,GC81)*FZ88</f>
        <v>0.69734404024757168</v>
      </c>
      <c r="GB88" s="324">
        <f>FY88+_xlfn.T.INV.2T(0.05,GC81)*FZ88</f>
        <v>0.91034871534313955</v>
      </c>
      <c r="GC88" s="201">
        <v>50</v>
      </c>
      <c r="GD88" s="321">
        <f>10^FY88</f>
        <v>6.3657030820996612</v>
      </c>
      <c r="GE88" s="321">
        <f t="shared" si="983"/>
        <v>4.9813153953049518</v>
      </c>
      <c r="GF88" s="202">
        <f t="shared" si="984"/>
        <v>8.1348343788161994</v>
      </c>
      <c r="GG88" s="267"/>
      <c r="GH88" s="321">
        <f>FY28-FY88</f>
        <v>-0.11850851595187417</v>
      </c>
      <c r="GI88" s="321">
        <f>SQRT(FZ28^2+FZ88^2)</f>
        <v>4.4254324960544537E-2</v>
      </c>
      <c r="GJ88" s="216">
        <f>10^GH88</f>
        <v>0.76118721296475433</v>
      </c>
      <c r="GK88" s="321">
        <f>10^(GH88-1.96*GI88)</f>
        <v>0.62338020454286958</v>
      </c>
      <c r="GL88" s="217">
        <f>10^(GH88+1.96*GI88)</f>
        <v>0.92945840910353261</v>
      </c>
      <c r="GN88" s="323">
        <v>50</v>
      </c>
      <c r="GO88" s="324">
        <f t="shared" ref="GO88:GO90" si="1014">_xlfn.NORM.S.INV(GN88/100)</f>
        <v>0</v>
      </c>
      <c r="GP88" s="324">
        <f>(GO88-GO81)/GN81</f>
        <v>0.80384637779535517</v>
      </c>
      <c r="GQ88" s="324">
        <f>SQRT(1/GU77+(GP88-GO78)^2/GX77)/GN81</f>
        <v>3.8359244830160892E-2</v>
      </c>
      <c r="GR88" s="324">
        <f>GP88-_xlfn.T.INV.2T(0.05,GT81)*GQ88</f>
        <v>0.69734404024757124</v>
      </c>
      <c r="GS88" s="324">
        <f>GP88+_xlfn.T.INV.2T(0.05,GT81)*GQ88</f>
        <v>0.9103487153431391</v>
      </c>
      <c r="GT88" s="201">
        <v>50</v>
      </c>
      <c r="GU88" s="321">
        <f>10^GP88</f>
        <v>6.3657030820996559</v>
      </c>
      <c r="GV88" s="321">
        <f t="shared" si="985"/>
        <v>4.9813153953049465</v>
      </c>
      <c r="GW88" s="202">
        <f t="shared" si="986"/>
        <v>8.1348343788161923</v>
      </c>
      <c r="GX88" s="267"/>
      <c r="GY88" s="321">
        <f>GP28-GP88</f>
        <v>-0.11850851595187384</v>
      </c>
      <c r="GZ88" s="321">
        <f>SQRT(GQ28^2+GQ88^2)</f>
        <v>4.4254324960544558E-2</v>
      </c>
      <c r="HA88" s="216">
        <f>10^GY88</f>
        <v>0.76118721296475478</v>
      </c>
      <c r="HB88" s="321">
        <f>10^(GY88-1.96*GZ88)</f>
        <v>0.62338020454286991</v>
      </c>
      <c r="HC88" s="217">
        <f>10^(GY88+1.96*GZ88)</f>
        <v>0.92945840910353339</v>
      </c>
      <c r="HE88" s="323">
        <v>50</v>
      </c>
      <c r="HF88" s="324">
        <f t="shared" ref="HF88:HF90" si="1015">_xlfn.NORM.S.INV(HE88/100)</f>
        <v>0</v>
      </c>
      <c r="HG88" s="324">
        <f>(HF88-HF81)/HE81</f>
        <v>0.8038463777953555</v>
      </c>
      <c r="HH88" s="324">
        <f>SQRT(1/HL77+(HG88-HF78)^2/HO77)/HE81</f>
        <v>3.8359244830160892E-2</v>
      </c>
      <c r="HI88" s="324">
        <f>HG88-_xlfn.T.INV.2T(0.05,HK81)*HH88</f>
        <v>0.69734404024757157</v>
      </c>
      <c r="HJ88" s="324">
        <f>HG88+_xlfn.T.INV.2T(0.05,HK81)*HH88</f>
        <v>0.91034871534313944</v>
      </c>
      <c r="HK88" s="201">
        <v>50</v>
      </c>
      <c r="HL88" s="321">
        <f>10^HG88</f>
        <v>6.3657030820996603</v>
      </c>
      <c r="HM88" s="321">
        <f t="shared" si="987"/>
        <v>4.9813153953049509</v>
      </c>
      <c r="HN88" s="202">
        <f t="shared" si="988"/>
        <v>8.1348343788161994</v>
      </c>
      <c r="HO88" s="267"/>
      <c r="HP88" s="321">
        <f>HG28-HG88</f>
        <v>-0.11850851595187406</v>
      </c>
      <c r="HQ88" s="321">
        <f>SQRT(HH28^2+HH88^2)</f>
        <v>4.4254324960544551E-2</v>
      </c>
      <c r="HR88" s="216">
        <f>10^HP88</f>
        <v>0.76118721296475444</v>
      </c>
      <c r="HS88" s="321">
        <f>10^(HP88-1.96*HQ88)</f>
        <v>0.62338020454286969</v>
      </c>
      <c r="HT88" s="217">
        <f>10^(HP88+1.96*HQ88)</f>
        <v>0.92945840910353283</v>
      </c>
      <c r="HV88" s="323">
        <v>50</v>
      </c>
      <c r="HW88" s="324">
        <f t="shared" ref="HW88:HW90" si="1016">_xlfn.NORM.S.INV(HV88/100)</f>
        <v>0</v>
      </c>
      <c r="HX88" s="324">
        <f>(HW88-HW81)/HV81</f>
        <v>0.80384637779535562</v>
      </c>
      <c r="HY88" s="324">
        <f>SQRT(1/IC77+(HX88-HW78)^2/IF77)/HV81</f>
        <v>3.8359244830160871E-2</v>
      </c>
      <c r="HZ88" s="324">
        <f>HX88-_xlfn.T.INV.2T(0.05,IB81)*HY88</f>
        <v>0.69734404024757168</v>
      </c>
      <c r="IA88" s="324">
        <f>HX88+_xlfn.T.INV.2T(0.05,IB81)*HY88</f>
        <v>0.91034871534313955</v>
      </c>
      <c r="IB88" s="201">
        <v>50</v>
      </c>
      <c r="IC88" s="321">
        <f>10^HX88</f>
        <v>6.3657030820996612</v>
      </c>
      <c r="ID88" s="321">
        <f t="shared" si="989"/>
        <v>4.9813153953049518</v>
      </c>
      <c r="IE88" s="202">
        <f t="shared" si="990"/>
        <v>8.1348343788161994</v>
      </c>
      <c r="IF88" s="267"/>
      <c r="IG88" s="321">
        <f>HX28-HX88</f>
        <v>-0.11850851595187428</v>
      </c>
      <c r="IH88" s="321">
        <f>SQRT(HY28^2+HY88^2)</f>
        <v>4.4254324960544537E-2</v>
      </c>
      <c r="II88" s="216">
        <f>10^IG88</f>
        <v>0.76118721296475411</v>
      </c>
      <c r="IJ88" s="321">
        <f>10^(IG88-1.96*IH88)</f>
        <v>0.62338020454286935</v>
      </c>
      <c r="IK88" s="217">
        <f>10^(IG88+1.96*IH88)</f>
        <v>0.92945840910353239</v>
      </c>
      <c r="IM88" s="323">
        <v>50</v>
      </c>
      <c r="IN88" s="324">
        <f t="shared" ref="IN88:IN90" si="1017">_xlfn.NORM.S.INV(IM88/100)</f>
        <v>0</v>
      </c>
      <c r="IO88" s="324">
        <f>(IN88-IN81)/IM81</f>
        <v>0.80384637779535517</v>
      </c>
      <c r="IP88" s="324">
        <f>SQRT(1/IT77+(IO88-IN78)^2/IW77)/IM81</f>
        <v>3.8359244830160892E-2</v>
      </c>
      <c r="IQ88" s="324">
        <f>IO88-_xlfn.T.INV.2T(0.05,IS81)*IP88</f>
        <v>0.69734404024757124</v>
      </c>
      <c r="IR88" s="324">
        <f>IO88+_xlfn.T.INV.2T(0.05,IS81)*IP88</f>
        <v>0.9103487153431391</v>
      </c>
      <c r="IS88" s="201">
        <v>50</v>
      </c>
      <c r="IT88" s="321">
        <f>10^IO88</f>
        <v>6.3657030820996559</v>
      </c>
      <c r="IU88" s="321">
        <f t="shared" si="991"/>
        <v>4.9813153953049465</v>
      </c>
      <c r="IV88" s="202">
        <f t="shared" si="992"/>
        <v>8.1348343788161923</v>
      </c>
      <c r="IW88" s="267"/>
      <c r="IX88" s="321">
        <f>IO28-IO88</f>
        <v>-0.11850851595187373</v>
      </c>
      <c r="IY88" s="321">
        <f>SQRT(IP28^2+IP88^2)</f>
        <v>4.4254324960544551E-2</v>
      </c>
      <c r="IZ88" s="216">
        <f>10^IX88</f>
        <v>0.76118721296475511</v>
      </c>
      <c r="JA88" s="321">
        <f>10^(IX88-1.96*IY88)</f>
        <v>0.62338020454287002</v>
      </c>
      <c r="JB88" s="217">
        <f>10^(IX88+1.96*IY88)</f>
        <v>0.92945840910353361</v>
      </c>
      <c r="JD88" s="323">
        <v>50</v>
      </c>
      <c r="JE88" s="324">
        <f t="shared" ref="JE88:JE90" si="1018">_xlfn.NORM.S.INV(JD88/100)</f>
        <v>0</v>
      </c>
      <c r="JF88" s="324">
        <f>(JE88-JE81)/JD81</f>
        <v>0.8038463777953555</v>
      </c>
      <c r="JG88" s="324">
        <f>SQRT(1/JK77+(JF88-JE78)^2/JN77)/JD81</f>
        <v>3.8359244830160892E-2</v>
      </c>
      <c r="JH88" s="324">
        <f>JF88-_xlfn.T.INV.2T(0.05,JJ81)*JG88</f>
        <v>0.69734404024757157</v>
      </c>
      <c r="JI88" s="324">
        <f>JF88+_xlfn.T.INV.2T(0.05,JJ81)*JG88</f>
        <v>0.91034871534313944</v>
      </c>
      <c r="JJ88" s="201">
        <v>50</v>
      </c>
      <c r="JK88" s="321">
        <f>10^JF88</f>
        <v>6.3657030820996603</v>
      </c>
      <c r="JL88" s="321">
        <f t="shared" si="993"/>
        <v>4.9813153953049509</v>
      </c>
      <c r="JM88" s="202">
        <f t="shared" si="994"/>
        <v>8.1348343788161994</v>
      </c>
      <c r="JN88" s="267"/>
      <c r="JO88" s="321">
        <f>JF28-JF88</f>
        <v>-0.11850851595187417</v>
      </c>
      <c r="JP88" s="321">
        <f>SQRT(JG28^2+JG88^2)</f>
        <v>4.4254324960544558E-2</v>
      </c>
      <c r="JQ88" s="216">
        <f>10^JO88</f>
        <v>0.76118721296475433</v>
      </c>
      <c r="JR88" s="321">
        <f>10^(JO88-1.96*JP88)</f>
        <v>0.62338020454286946</v>
      </c>
      <c r="JS88" s="217">
        <f>10^(JO88+1.96*JP88)</f>
        <v>0.92945840910353261</v>
      </c>
      <c r="JU88" s="323">
        <v>50</v>
      </c>
      <c r="JV88" s="324">
        <f t="shared" ref="JV88:JV90" si="1019">_xlfn.NORM.S.INV(JU88/100)</f>
        <v>0</v>
      </c>
      <c r="JW88" s="324">
        <f>(JV88-JV81)/JU81</f>
        <v>0.80384637779535562</v>
      </c>
      <c r="JX88" s="324">
        <f>SQRT(1/KB77+(JW88-JV78)^2/KE77)/JU81</f>
        <v>3.8359244830160871E-2</v>
      </c>
      <c r="JY88" s="324">
        <f>JW88-_xlfn.T.INV.2T(0.05,KA81)*JX88</f>
        <v>0.69734404024757168</v>
      </c>
      <c r="JZ88" s="324">
        <f>JW88+_xlfn.T.INV.2T(0.05,KA81)*JX88</f>
        <v>0.91034871534313955</v>
      </c>
      <c r="KA88" s="201">
        <v>50</v>
      </c>
      <c r="KB88" s="321">
        <f>10^JW88</f>
        <v>6.3657030820996612</v>
      </c>
      <c r="KC88" s="321">
        <f t="shared" si="995"/>
        <v>4.9813153953049518</v>
      </c>
      <c r="KD88" s="202">
        <f t="shared" si="996"/>
        <v>8.1348343788161994</v>
      </c>
      <c r="KE88" s="267"/>
      <c r="KF88" s="321">
        <f>JW28-JW88</f>
        <v>-0.11850851595187417</v>
      </c>
      <c r="KG88" s="321">
        <f>SQRT(JX28^2+JX88^2)</f>
        <v>4.4254324960544537E-2</v>
      </c>
      <c r="KH88" s="216">
        <f>10^KF88</f>
        <v>0.76118721296475433</v>
      </c>
      <c r="KI88" s="321">
        <f>10^(KF88-1.96*KG88)</f>
        <v>0.62338020454286958</v>
      </c>
      <c r="KJ88" s="217">
        <f>10^(KF88+1.96*KG88)</f>
        <v>0.92945840910353261</v>
      </c>
      <c r="KL88" s="323">
        <v>50</v>
      </c>
      <c r="KM88" s="324">
        <f t="shared" ref="KM88:KM90" si="1020">_xlfn.NORM.S.INV(KL88/100)</f>
        <v>0</v>
      </c>
      <c r="KN88" s="324">
        <f>(KM88-KM81)/KL81</f>
        <v>0.80384637779535517</v>
      </c>
      <c r="KO88" s="324">
        <f>SQRT(1/KS77+(KN88-KM78)^2/KV77)/KL81</f>
        <v>3.8359244830160892E-2</v>
      </c>
      <c r="KP88" s="324">
        <f>KN88-_xlfn.T.INV.2T(0.05,KR81)*KO88</f>
        <v>0.69734404024757124</v>
      </c>
      <c r="KQ88" s="324">
        <f>KN88+_xlfn.T.INV.2T(0.05,KR81)*KO88</f>
        <v>0.9103487153431391</v>
      </c>
      <c r="KR88" s="201">
        <v>50</v>
      </c>
      <c r="KS88" s="321">
        <f>10^KN88</f>
        <v>6.3657030820996559</v>
      </c>
      <c r="KT88" s="321">
        <f t="shared" si="997"/>
        <v>4.9813153953049465</v>
      </c>
      <c r="KU88" s="202">
        <f t="shared" si="998"/>
        <v>8.1348343788161923</v>
      </c>
      <c r="KV88" s="267"/>
      <c r="KW88" s="321">
        <f>KN28-KN88</f>
        <v>-0.11850851595187384</v>
      </c>
      <c r="KX88" s="321">
        <f>SQRT(KO28^2+KO88^2)</f>
        <v>4.4254324960544558E-2</v>
      </c>
      <c r="KY88" s="216">
        <f>10^KW88</f>
        <v>0.76118721296475478</v>
      </c>
      <c r="KZ88" s="321">
        <f>10^(KW88-1.96*KX88)</f>
        <v>0.62338020454286991</v>
      </c>
      <c r="LA88" s="217">
        <f>10^(KW88+1.96*KX88)</f>
        <v>0.92945840910353339</v>
      </c>
      <c r="LC88" s="323">
        <v>50</v>
      </c>
      <c r="LD88" s="324">
        <f t="shared" ref="LD88:LD90" si="1021">_xlfn.NORM.S.INV(LC88/100)</f>
        <v>0</v>
      </c>
      <c r="LE88" s="324">
        <f>(LD88-LD81)/LC81</f>
        <v>0.8038463777953555</v>
      </c>
      <c r="LF88" s="324">
        <f>SQRT(1/LJ77+(LE88-LD78)^2/LM77)/LC81</f>
        <v>3.8359244830160892E-2</v>
      </c>
      <c r="LG88" s="324">
        <f>LE88-_xlfn.T.INV.2T(0.05,LI81)*LF88</f>
        <v>0.69734404024757157</v>
      </c>
      <c r="LH88" s="324">
        <f>LE88+_xlfn.T.INV.2T(0.05,LI81)*LF88</f>
        <v>0.91034871534313944</v>
      </c>
      <c r="LI88" s="201">
        <v>50</v>
      </c>
      <c r="LJ88" s="321">
        <f>10^LE88</f>
        <v>6.3657030820996603</v>
      </c>
      <c r="LK88" s="321">
        <f t="shared" si="999"/>
        <v>4.9813153953049509</v>
      </c>
      <c r="LL88" s="202">
        <f t="shared" si="1000"/>
        <v>8.1348343788161994</v>
      </c>
      <c r="LM88" s="267"/>
      <c r="LN88" s="321">
        <f>LE28-LE88</f>
        <v>-0.11850851595187406</v>
      </c>
      <c r="LO88" s="321">
        <f>SQRT(LF28^2+LF88^2)</f>
        <v>4.4254324960544551E-2</v>
      </c>
      <c r="LP88" s="216">
        <f>10^LN88</f>
        <v>0.76118721296475444</v>
      </c>
      <c r="LQ88" s="321">
        <f>10^(LN88-1.96*LO88)</f>
        <v>0.62338020454286969</v>
      </c>
      <c r="LR88" s="217">
        <f>10^(LN88+1.96*LO88)</f>
        <v>0.92945840910353283</v>
      </c>
      <c r="LT88" s="323">
        <v>50</v>
      </c>
      <c r="LU88" s="324">
        <f t="shared" ref="LU88:LU90" si="1022">_xlfn.NORM.S.INV(LT88/100)</f>
        <v>0</v>
      </c>
      <c r="LV88" s="324">
        <f>(LU88-LU81)/LT81</f>
        <v>0.80384637779535562</v>
      </c>
      <c r="LW88" s="324">
        <f>SQRT(1/MA77+(LV88-LU78)^2/MD77)/LT81</f>
        <v>3.8359244830160871E-2</v>
      </c>
      <c r="LX88" s="324">
        <f>LV88-_xlfn.T.INV.2T(0.05,LZ81)*LW88</f>
        <v>0.69734404024757168</v>
      </c>
      <c r="LY88" s="324">
        <f>LV88+_xlfn.T.INV.2T(0.05,LZ81)*LW88</f>
        <v>0.91034871534313955</v>
      </c>
      <c r="LZ88" s="201">
        <v>50</v>
      </c>
      <c r="MA88" s="321">
        <f>10^LV88</f>
        <v>6.3657030820996612</v>
      </c>
      <c r="MB88" s="321">
        <f t="shared" si="1001"/>
        <v>4.9813153953049518</v>
      </c>
      <c r="MC88" s="202">
        <f t="shared" si="1002"/>
        <v>8.1348343788161994</v>
      </c>
      <c r="MD88" s="267"/>
      <c r="ME88" s="321">
        <f>LV28-LV88</f>
        <v>-0.11850851595187428</v>
      </c>
      <c r="MF88" s="321">
        <f>SQRT(LW28^2+LW88^2)</f>
        <v>4.4254324960544537E-2</v>
      </c>
      <c r="MG88" s="216">
        <f>10^ME88</f>
        <v>0.76118721296475411</v>
      </c>
      <c r="MH88" s="321">
        <f>10^(ME88-1.96*MF88)</f>
        <v>0.62338020454286935</v>
      </c>
      <c r="MI88" s="217">
        <f>10^(ME88+1.96*MF88)</f>
        <v>0.92945840910353239</v>
      </c>
    </row>
    <row r="89" spans="1:347" ht="14.1" customHeight="1" x14ac:dyDescent="0.15">
      <c r="A89" s="14"/>
      <c r="B89" s="58"/>
      <c r="C89" s="35"/>
      <c r="D89" s="35"/>
      <c r="E89" s="14"/>
      <c r="F89" s="19"/>
      <c r="I89" s="10">
        <v>90</v>
      </c>
      <c r="J89" s="274">
        <f t="shared" si="1003"/>
        <v>1.2815515655446006</v>
      </c>
      <c r="K89" s="19">
        <f>(J89-J81)/I81</f>
        <v>1.310542541452193</v>
      </c>
      <c r="L89" s="19">
        <f>SQRT(1/P77+(K89-J78)^2/S77)/I81</f>
        <v>5.3983137027733191E-2</v>
      </c>
      <c r="M89" s="19">
        <f>K89-_xlfn.T.INV.2T(0.05,O81)*L89</f>
        <v>1.1606613248883213</v>
      </c>
      <c r="N89" s="19">
        <f>K89+_xlfn.T.INV.2T(0.05,O81)*L89</f>
        <v>1.4604237580160646</v>
      </c>
      <c r="O89" s="199">
        <v>90</v>
      </c>
      <c r="P89" s="267">
        <f>10^K89</f>
        <v>20.442901752802896</v>
      </c>
      <c r="Q89" s="267">
        <f t="shared" si="964"/>
        <v>14.476425007138376</v>
      </c>
      <c r="R89" s="200">
        <f t="shared" si="964"/>
        <v>28.868469381679368</v>
      </c>
      <c r="S89" s="26"/>
      <c r="T89" s="26">
        <f>K29-K89</f>
        <v>-0.32104796502791411</v>
      </c>
      <c r="U89" s="26">
        <f>SQRT(L29^2+L89^2)</f>
        <v>6.6595155616716903E-2</v>
      </c>
      <c r="V89" s="214">
        <f>10^T89</f>
        <v>0.47747653653782596</v>
      </c>
      <c r="W89" s="26">
        <f>10^(T89-1.96*U89)</f>
        <v>0.35352939494588242</v>
      </c>
      <c r="X89" s="215">
        <f>10^(T89+1.96*U89)</f>
        <v>0.64487945331690766</v>
      </c>
      <c r="Z89" s="281">
        <v>90</v>
      </c>
      <c r="AA89" s="274">
        <f t="shared" si="1004"/>
        <v>1.2815515655446006</v>
      </c>
      <c r="AB89" s="274">
        <f>(AA89-AA81)/Z81</f>
        <v>1.3097941458030908</v>
      </c>
      <c r="AC89" s="274">
        <f>SQRT(1/AG77+(AB89-AA78)^2/AJ77)/Z81</f>
        <v>5.1954078829122369E-2</v>
      </c>
      <c r="AD89" s="274">
        <f>AB89-_xlfn.T.INV.2T(0.05,AF81)*AC89</f>
        <v>1.1655464979429138</v>
      </c>
      <c r="AE89" s="274">
        <f>AB89+_xlfn.T.INV.2T(0.05,AF81)*AC89</f>
        <v>1.4540417936632679</v>
      </c>
      <c r="AF89" s="199">
        <v>90</v>
      </c>
      <c r="AG89" s="267">
        <f>10^AB89</f>
        <v>20.407703967322675</v>
      </c>
      <c r="AH89" s="267">
        <f t="shared" si="965"/>
        <v>14.640182749648885</v>
      </c>
      <c r="AI89" s="200">
        <f t="shared" si="966"/>
        <v>28.44734852970781</v>
      </c>
      <c r="AJ89" s="267"/>
      <c r="AK89" s="267">
        <f>AB29-AB89</f>
        <v>-0.32028044615087381</v>
      </c>
      <c r="AL89" s="267">
        <f>SQRT(AC29^2+AC89^2)</f>
        <v>6.5093543596887946E-2</v>
      </c>
      <c r="AM89" s="214">
        <f>10^AK89</f>
        <v>0.47832111617298212</v>
      </c>
      <c r="AN89" s="267">
        <f>10^(AK89-1.96*AL89)</f>
        <v>0.35656294523773507</v>
      </c>
      <c r="AO89" s="215">
        <f>10^(AK89+1.96*AL89)</f>
        <v>0.64165694509961801</v>
      </c>
      <c r="AQ89" s="281">
        <v>90</v>
      </c>
      <c r="AR89" s="274">
        <f t="shared" si="1005"/>
        <v>1.2815515655446006</v>
      </c>
      <c r="AS89" s="274">
        <f>(AR89-AR81)/AQ81</f>
        <v>1.3097798369447125</v>
      </c>
      <c r="AT89" s="274">
        <f>SQRT(1/AX77+(AS89-AR78)^2/BA77)/AQ81</f>
        <v>5.1993370953067296E-2</v>
      </c>
      <c r="AU89" s="274">
        <f>AS89-_xlfn.T.INV.2T(0.05,AW81)*AT89</f>
        <v>1.1654230966593357</v>
      </c>
      <c r="AV89" s="274">
        <f>AS89+_xlfn.T.INV.2T(0.05,AW81)*AT89</f>
        <v>1.4541365772300892</v>
      </c>
      <c r="AW89" s="199">
        <v>90</v>
      </c>
      <c r="AX89" s="267">
        <f>10^AS89</f>
        <v>20.407031598348119</v>
      </c>
      <c r="AY89" s="267">
        <f t="shared" si="967"/>
        <v>14.636023450429557</v>
      </c>
      <c r="AZ89" s="200">
        <f t="shared" si="968"/>
        <v>28.453557762218274</v>
      </c>
      <c r="BA89" s="267"/>
      <c r="BB89" s="267">
        <f>AS29-AS89</f>
        <v>-0.32026639869887041</v>
      </c>
      <c r="BC89" s="267">
        <f>SQRT(AT29^2+AT89^2)</f>
        <v>6.5124164049198602E-2</v>
      </c>
      <c r="BD89" s="214">
        <f>10^BB89</f>
        <v>0.47833658793665973</v>
      </c>
      <c r="BE89" s="267">
        <f>10^(BB89-1.96*BC89)</f>
        <v>0.35652520622658668</v>
      </c>
      <c r="BF89" s="215">
        <f>10^(BB89+1.96*BC89)</f>
        <v>0.64176638106611206</v>
      </c>
      <c r="BH89" s="281">
        <v>90</v>
      </c>
      <c r="BI89" s="274">
        <f t="shared" si="1006"/>
        <v>1.2815515655446006</v>
      </c>
      <c r="BJ89" s="274">
        <f>(BI89-BI81)/BH81</f>
        <v>1.3097794857388674</v>
      </c>
      <c r="BK89" s="274">
        <f>SQRT(1/BO77+(BJ89-BI78)^2/BR77)/BH81</f>
        <v>5.1994144673097292E-2</v>
      </c>
      <c r="BL89" s="274">
        <f>BJ89-_xlfn.T.INV.2T(0.05,BN81)*BK89</f>
        <v>1.1654205972623004</v>
      </c>
      <c r="BM89" s="274">
        <f>BJ89+_xlfn.T.INV.2T(0.05,BN81)*BK89</f>
        <v>1.4541383742154343</v>
      </c>
      <c r="BN89" s="199">
        <v>90</v>
      </c>
      <c r="BO89" s="267">
        <f>10^BJ89</f>
        <v>20.407015095569069</v>
      </c>
      <c r="BP89" s="267">
        <f t="shared" si="969"/>
        <v>14.635939219268712</v>
      </c>
      <c r="BQ89" s="200">
        <f t="shared" si="970"/>
        <v>28.453675495079807</v>
      </c>
      <c r="BR89" s="267"/>
      <c r="BS89" s="267">
        <f>BJ29-BJ89</f>
        <v>-0.32026604418545213</v>
      </c>
      <c r="BT89" s="267">
        <f>SQRT(BK29^2+BK89^2)</f>
        <v>6.5124791729094925E-2</v>
      </c>
      <c r="BU89" s="214">
        <f>10^BS89</f>
        <v>0.47833697840169015</v>
      </c>
      <c r="BV89" s="267">
        <f>10^(BS89-1.96*BT89)</f>
        <v>0.35652448730707598</v>
      </c>
      <c r="BW89" s="215">
        <f>10^(BS89+1.96*BT89)</f>
        <v>0.64176872291351827</v>
      </c>
      <c r="BY89" s="281">
        <v>90</v>
      </c>
      <c r="BZ89" s="274">
        <f t="shared" si="1007"/>
        <v>1.2815515655446006</v>
      </c>
      <c r="CA89" s="274">
        <f>(BZ89-BZ81)/BY81</f>
        <v>1.30977947804588</v>
      </c>
      <c r="CB89" s="274">
        <f>SQRT(1/CF77+(CA89-BZ78)^2/CI77)/BY81</f>
        <v>5.1994163478773829E-2</v>
      </c>
      <c r="CC89" s="274">
        <f>CA89-_xlfn.T.INV.2T(0.05,CE81)*CB89</f>
        <v>1.1654205373563846</v>
      </c>
      <c r="CD89" s="274">
        <f>CA89+_xlfn.T.INV.2T(0.05,CE81)*CB89</f>
        <v>1.4541384187353754</v>
      </c>
      <c r="CE89" s="199">
        <v>90</v>
      </c>
      <c r="CF89" s="267">
        <f>10^CA89</f>
        <v>20.407014734084143</v>
      </c>
      <c r="CG89" s="267">
        <f t="shared" si="971"/>
        <v>14.635937200409808</v>
      </c>
      <c r="CH89" s="200">
        <f t="shared" si="972"/>
        <v>28.453678411893339</v>
      </c>
      <c r="CI89" s="267"/>
      <c r="CJ89" s="267">
        <f>CA29-CA89</f>
        <v>-0.32026603653541885</v>
      </c>
      <c r="CK89" s="267">
        <f>SQRT(CB29^2+CB89^2)</f>
        <v>6.5124806616147793E-2</v>
      </c>
      <c r="CL89" s="214">
        <f>10^CJ89</f>
        <v>0.47833698682752562</v>
      </c>
      <c r="CM89" s="267">
        <f>10^(CJ89-1.96*CK89)</f>
        <v>0.35652446963365442</v>
      </c>
      <c r="CN89" s="215">
        <f>10^(CJ89+1.96*CK89)</f>
        <v>0.64176877733622473</v>
      </c>
      <c r="CP89" s="281">
        <v>90</v>
      </c>
      <c r="CQ89" s="274">
        <f t="shared" si="1008"/>
        <v>1.2815515655446006</v>
      </c>
      <c r="CR89" s="274">
        <f>(CQ89-CQ81)/CP81</f>
        <v>1.3097794778698657</v>
      </c>
      <c r="CS89" s="274">
        <f>SQRT(1/CW77+(CR89-CQ78)^2/CZ77)/CP81</f>
        <v>5.1994163892233485E-2</v>
      </c>
      <c r="CT89" s="274">
        <f>CR89-_xlfn.T.INV.2T(0.05,CV81)*CS89</f>
        <v>1.1654205360324221</v>
      </c>
      <c r="CU89" s="274">
        <f>CR89+_xlfn.T.INV.2T(0.05,CV81)*CS89</f>
        <v>1.4541384197073093</v>
      </c>
      <c r="CV89" s="199">
        <v>90</v>
      </c>
      <c r="CW89" s="267">
        <f>10^CR89</f>
        <v>20.407014725813422</v>
      </c>
      <c r="CX89" s="267">
        <f t="shared" si="973"/>
        <v>14.635937155791625</v>
      </c>
      <c r="CY89" s="200">
        <f t="shared" si="974"/>
        <v>28.453678475571547</v>
      </c>
      <c r="CZ89" s="267"/>
      <c r="DA89" s="267">
        <f>CR29-CR89</f>
        <v>-0.32026603635885154</v>
      </c>
      <c r="DB89" s="267">
        <f>SQRT(CS29^2+CS89^2)</f>
        <v>6.5124806947889136E-2</v>
      </c>
      <c r="DC89" s="214">
        <f>10^DA89</f>
        <v>0.47833698702199889</v>
      </c>
      <c r="DD89" s="267">
        <f>10^(DA89-1.96*DB89)</f>
        <v>0.35652446924482545</v>
      </c>
      <c r="DE89" s="215">
        <f>10^(DA89+1.96*DB89)</f>
        <v>0.64176877855798053</v>
      </c>
      <c r="DG89" s="281">
        <v>90</v>
      </c>
      <c r="DH89" s="274">
        <f t="shared" si="1009"/>
        <v>1.2815515655446006</v>
      </c>
      <c r="DI89" s="274">
        <f>(DH89-DH81)/DG81</f>
        <v>1.3097794778659075</v>
      </c>
      <c r="DJ89" s="274">
        <f>SQRT(1/DN77+(DI89-DH78)^2/DQ77)/DG81</f>
        <v>5.1994163901679449E-2</v>
      </c>
      <c r="DK89" s="274">
        <f>DI89-_xlfn.T.INV.2T(0.05,DM81)*DJ89</f>
        <v>1.1654205360022378</v>
      </c>
      <c r="DL89" s="274">
        <f>DI89+_xlfn.T.INV.2T(0.05,DM81)*DJ89</f>
        <v>1.4541384197295772</v>
      </c>
      <c r="DM89" s="199">
        <v>90</v>
      </c>
      <c r="DN89" s="267">
        <f>10^DI89</f>
        <v>20.40701472562743</v>
      </c>
      <c r="DO89" s="267">
        <f t="shared" si="975"/>
        <v>14.635937154774396</v>
      </c>
      <c r="DP89" s="200">
        <f t="shared" si="976"/>
        <v>28.453678477030468</v>
      </c>
      <c r="DQ89" s="267"/>
      <c r="DR89" s="267">
        <f>DI29-DI89</f>
        <v>-0.32026603635490092</v>
      </c>
      <c r="DS89" s="267">
        <f>SQRT(DJ29^2+DJ89^2)</f>
        <v>6.512480695540937E-2</v>
      </c>
      <c r="DT89" s="214">
        <f>10^DR89</f>
        <v>0.47833698702635014</v>
      </c>
      <c r="DU89" s="267">
        <f>10^(DR89-1.96*DS89)</f>
        <v>0.35652446923596837</v>
      </c>
      <c r="DV89" s="215">
        <f>10^(DR89+1.96*DS89)</f>
        <v>0.64176877858559978</v>
      </c>
      <c r="DX89" s="281">
        <v>90</v>
      </c>
      <c r="DY89" s="274">
        <f t="shared" si="1010"/>
        <v>1.2815515655446006</v>
      </c>
      <c r="DZ89" s="274">
        <f>(DY89-DY81)/DX81</f>
        <v>1.3097794778658176</v>
      </c>
      <c r="EA89" s="274">
        <f>SQRT(1/EE77+(DZ89-DY78)^2/EH77)/DX81</f>
        <v>5.1994163901891939E-2</v>
      </c>
      <c r="EB89" s="274">
        <f>DZ89-_xlfn.T.INV.2T(0.05,ED81)*EA89</f>
        <v>1.1654205360015579</v>
      </c>
      <c r="EC89" s="274">
        <f>DZ89+_xlfn.T.INV.2T(0.05,ED81)*EA89</f>
        <v>1.4541384197300773</v>
      </c>
      <c r="ED89" s="199">
        <v>90</v>
      </c>
      <c r="EE89" s="267">
        <f>10^DZ89</f>
        <v>20.407014725623206</v>
      </c>
      <c r="EF89" s="267">
        <f t="shared" si="977"/>
        <v>14.635937154751485</v>
      </c>
      <c r="EG89" s="200">
        <f t="shared" si="978"/>
        <v>28.453678477063235</v>
      </c>
      <c r="EH89" s="267"/>
      <c r="EI89" s="267">
        <f>DZ29-DZ89</f>
        <v>-0.32026603635481077</v>
      </c>
      <c r="EJ89" s="267">
        <f>SQRT(EA29^2+EA89^2)</f>
        <v>6.5124806955579304E-2</v>
      </c>
      <c r="EK89" s="214">
        <f>10^EI89</f>
        <v>0.47833698702644939</v>
      </c>
      <c r="EL89" s="267">
        <f>10^(EI89-1.96*EJ89)</f>
        <v>0.35652446923576897</v>
      </c>
      <c r="EM89" s="215">
        <f>10^(EI89+1.96*EJ89)</f>
        <v>0.64176877858622516</v>
      </c>
      <c r="EO89" s="281">
        <v>90</v>
      </c>
      <c r="EP89" s="274">
        <f t="shared" si="1011"/>
        <v>1.2815515655446006</v>
      </c>
      <c r="EQ89" s="274">
        <f>(EP89-EP81)/EO81</f>
        <v>1.3097794778658161</v>
      </c>
      <c r="ER89" s="274">
        <f>SQRT(1/EV77+(EQ89-EP78)^2/EY77)/EO81</f>
        <v>5.1994163901896803E-2</v>
      </c>
      <c r="ES89" s="274">
        <f>EQ89-_xlfn.T.INV.2T(0.05,EU81)*ER89</f>
        <v>1.1654205360015428</v>
      </c>
      <c r="ET89" s="274">
        <f>EQ89+_xlfn.T.INV.2T(0.05,EU81)*ER89</f>
        <v>1.4541384197300893</v>
      </c>
      <c r="EU89" s="199">
        <v>90</v>
      </c>
      <c r="EV89" s="267">
        <f>10^EQ89</f>
        <v>20.407014725623135</v>
      </c>
      <c r="EW89" s="267">
        <f t="shared" si="979"/>
        <v>14.635937154750977</v>
      </c>
      <c r="EX89" s="200">
        <f t="shared" si="980"/>
        <v>28.453678477064017</v>
      </c>
      <c r="EY89" s="267"/>
      <c r="EZ89" s="267">
        <f>EQ29-EQ89</f>
        <v>-0.3202660363548091</v>
      </c>
      <c r="FA89" s="267">
        <f>SQRT(ER29^2+ER89^2)</f>
        <v>6.5124806955583189E-2</v>
      </c>
      <c r="FB89" s="214">
        <f>10^EZ89</f>
        <v>0.47833698702645133</v>
      </c>
      <c r="FC89" s="267">
        <f>10^(EZ89-1.96*FA89)</f>
        <v>0.35652446923576414</v>
      </c>
      <c r="FD89" s="215">
        <f>10^(EZ89+1.96*FA89)</f>
        <v>0.64176877858623882</v>
      </c>
      <c r="FF89" s="281">
        <v>90</v>
      </c>
      <c r="FG89" s="274">
        <f t="shared" si="1012"/>
        <v>1.2815515655446006</v>
      </c>
      <c r="FH89" s="274">
        <f>(FG89-FG81)/FF81</f>
        <v>1.3097794778658163</v>
      </c>
      <c r="FI89" s="274">
        <f>SQRT(1/FM77+(FH89-FG78)^2/FP77)/FF81</f>
        <v>5.1994163901896921E-2</v>
      </c>
      <c r="FJ89" s="274">
        <f>FH89-_xlfn.T.INV.2T(0.05,FL81)*FI89</f>
        <v>1.1654205360015428</v>
      </c>
      <c r="FK89" s="274">
        <f>FH89+_xlfn.T.INV.2T(0.05,FL81)*FI89</f>
        <v>1.4541384197300897</v>
      </c>
      <c r="FL89" s="199">
        <v>90</v>
      </c>
      <c r="FM89" s="267">
        <f>10^FH89</f>
        <v>20.407014725623142</v>
      </c>
      <c r="FN89" s="267">
        <f t="shared" si="981"/>
        <v>14.635937154750977</v>
      </c>
      <c r="FO89" s="200">
        <f t="shared" si="982"/>
        <v>28.453678477064042</v>
      </c>
      <c r="FP89" s="267"/>
      <c r="FQ89" s="267">
        <f>FH29-FH89</f>
        <v>-0.32026603635480932</v>
      </c>
      <c r="FR89" s="267">
        <f>SQRT(FI29^2+FI89^2)</f>
        <v>6.5124806955583286E-2</v>
      </c>
      <c r="FS89" s="214">
        <f>10^FQ89</f>
        <v>0.47833698702645105</v>
      </c>
      <c r="FT89" s="267">
        <f>10^(FQ89-1.96*FR89)</f>
        <v>0.35652446923576375</v>
      </c>
      <c r="FU89" s="215">
        <f>10^(FQ89+1.96*FR89)</f>
        <v>0.64176877858623882</v>
      </c>
      <c r="FW89" s="281">
        <v>90</v>
      </c>
      <c r="FX89" s="274">
        <f t="shared" si="1013"/>
        <v>1.2815515655446006</v>
      </c>
      <c r="FY89" s="274">
        <f>(FX89-FX81)/FW81</f>
        <v>1.3097794778658158</v>
      </c>
      <c r="FZ89" s="274">
        <f>SQRT(1/GD77+(FY89-FX78)^2/GG77)/FW81</f>
        <v>5.1994163901896859E-2</v>
      </c>
      <c r="GA89" s="274">
        <f>FY89-_xlfn.T.INV.2T(0.05,GC81)*FZ89</f>
        <v>1.1654205360015424</v>
      </c>
      <c r="GB89" s="274">
        <f>FY89+_xlfn.T.INV.2T(0.05,GC81)*FZ89</f>
        <v>1.4541384197300893</v>
      </c>
      <c r="GC89" s="199">
        <v>90</v>
      </c>
      <c r="GD89" s="267">
        <f>10^FY89</f>
        <v>20.407014725623124</v>
      </c>
      <c r="GE89" s="267">
        <f t="shared" si="983"/>
        <v>14.635937154750957</v>
      </c>
      <c r="GF89" s="200">
        <f t="shared" si="984"/>
        <v>28.453678477064017</v>
      </c>
      <c r="GG89" s="267"/>
      <c r="GH89" s="267">
        <f>FY29-FY89</f>
        <v>-0.32026603635480888</v>
      </c>
      <c r="GI89" s="267">
        <f>SQRT(FZ29^2+FZ89^2)</f>
        <v>6.5124806955583231E-2</v>
      </c>
      <c r="GJ89" s="214">
        <f>10^GH89</f>
        <v>0.47833698702645155</v>
      </c>
      <c r="GK89" s="267">
        <f>10^(GH89-1.96*GI89)</f>
        <v>0.3565244692357642</v>
      </c>
      <c r="GL89" s="215">
        <f>10^(GH89+1.96*GI89)</f>
        <v>0.64176877858623937</v>
      </c>
      <c r="GN89" s="281">
        <v>90</v>
      </c>
      <c r="GO89" s="274">
        <f t="shared" si="1014"/>
        <v>1.2815515655446006</v>
      </c>
      <c r="GP89" s="274">
        <f>(GO89-GO81)/GN81</f>
        <v>1.3097794778658158</v>
      </c>
      <c r="GQ89" s="274">
        <f>SQRT(1/GU77+(GP89-GO78)^2/GX77)/GN81</f>
        <v>5.1994163901896887E-2</v>
      </c>
      <c r="GR89" s="274">
        <f>GP89-_xlfn.T.INV.2T(0.05,GT81)*GQ89</f>
        <v>1.1654205360015424</v>
      </c>
      <c r="GS89" s="274">
        <f>GP89+_xlfn.T.INV.2T(0.05,GT81)*GQ89</f>
        <v>1.4541384197300893</v>
      </c>
      <c r="GT89" s="199">
        <v>90</v>
      </c>
      <c r="GU89" s="267">
        <f>10^GP89</f>
        <v>20.407014725623124</v>
      </c>
      <c r="GV89" s="267">
        <f t="shared" si="985"/>
        <v>14.635937154750957</v>
      </c>
      <c r="GW89" s="200">
        <f t="shared" si="986"/>
        <v>28.453678477064017</v>
      </c>
      <c r="GX89" s="267"/>
      <c r="GY89" s="267">
        <f>GP29-GP89</f>
        <v>-0.32026603635480888</v>
      </c>
      <c r="GZ89" s="267">
        <f>SQRT(GQ29^2+GQ89^2)</f>
        <v>6.5124806955583245E-2</v>
      </c>
      <c r="HA89" s="214">
        <f>10^GY89</f>
        <v>0.47833698702645155</v>
      </c>
      <c r="HB89" s="267">
        <f>10^(GY89-1.96*GZ89)</f>
        <v>0.3565244692357642</v>
      </c>
      <c r="HC89" s="215">
        <f>10^(GY89+1.96*GZ89)</f>
        <v>0.64176877858623937</v>
      </c>
      <c r="HE89" s="281">
        <v>90</v>
      </c>
      <c r="HF89" s="274">
        <f t="shared" si="1015"/>
        <v>1.2815515655446006</v>
      </c>
      <c r="HG89" s="274">
        <f>(HF89-HF81)/HE81</f>
        <v>1.3097794778658163</v>
      </c>
      <c r="HH89" s="274">
        <f>SQRT(1/HL77+(HG89-HF78)^2/HO77)/HE81</f>
        <v>5.1994163901896928E-2</v>
      </c>
      <c r="HI89" s="274">
        <f>HG89-_xlfn.T.INV.2T(0.05,HK81)*HH89</f>
        <v>1.1654205360015428</v>
      </c>
      <c r="HJ89" s="274">
        <f>HG89+_xlfn.T.INV.2T(0.05,HK81)*HH89</f>
        <v>1.4541384197300897</v>
      </c>
      <c r="HK89" s="199">
        <v>90</v>
      </c>
      <c r="HL89" s="267">
        <f>10^HG89</f>
        <v>20.407014725623142</v>
      </c>
      <c r="HM89" s="267">
        <f t="shared" si="987"/>
        <v>14.635937154750977</v>
      </c>
      <c r="HN89" s="200">
        <f t="shared" si="988"/>
        <v>28.453678477064042</v>
      </c>
      <c r="HO89" s="267"/>
      <c r="HP89" s="267">
        <f>HG29-HG89</f>
        <v>-0.32026603635480932</v>
      </c>
      <c r="HQ89" s="267">
        <f>SQRT(HH29^2+HH89^2)</f>
        <v>6.5124806955583286E-2</v>
      </c>
      <c r="HR89" s="214">
        <f>10^HP89</f>
        <v>0.47833698702645105</v>
      </c>
      <c r="HS89" s="267">
        <f>10^(HP89-1.96*HQ89)</f>
        <v>0.35652446923576375</v>
      </c>
      <c r="HT89" s="215">
        <f>10^(HP89+1.96*HQ89)</f>
        <v>0.64176877858623882</v>
      </c>
      <c r="HV89" s="281">
        <v>90</v>
      </c>
      <c r="HW89" s="274">
        <f t="shared" si="1016"/>
        <v>1.2815515655446006</v>
      </c>
      <c r="HX89" s="274">
        <f>(HW89-HW81)/HV81</f>
        <v>1.3097794778658158</v>
      </c>
      <c r="HY89" s="274">
        <f>SQRT(1/IC77+(HX89-HW78)^2/IF77)/HV81</f>
        <v>5.1994163901896859E-2</v>
      </c>
      <c r="HZ89" s="274">
        <f>HX89-_xlfn.T.INV.2T(0.05,IB81)*HY89</f>
        <v>1.1654205360015424</v>
      </c>
      <c r="IA89" s="274">
        <f>HX89+_xlfn.T.INV.2T(0.05,IB81)*HY89</f>
        <v>1.4541384197300893</v>
      </c>
      <c r="IB89" s="199">
        <v>90</v>
      </c>
      <c r="IC89" s="267">
        <f>10^HX89</f>
        <v>20.407014725623124</v>
      </c>
      <c r="ID89" s="267">
        <f t="shared" si="989"/>
        <v>14.635937154750957</v>
      </c>
      <c r="IE89" s="200">
        <f t="shared" si="990"/>
        <v>28.453678477064017</v>
      </c>
      <c r="IF89" s="267"/>
      <c r="IG89" s="267">
        <f>HX29-HX89</f>
        <v>-0.32026603635480888</v>
      </c>
      <c r="IH89" s="267">
        <f>SQRT(HY29^2+HY89^2)</f>
        <v>6.5124806955583231E-2</v>
      </c>
      <c r="II89" s="214">
        <f>10^IG89</f>
        <v>0.47833698702645155</v>
      </c>
      <c r="IJ89" s="267">
        <f>10^(IG89-1.96*IH89)</f>
        <v>0.3565244692357642</v>
      </c>
      <c r="IK89" s="215">
        <f>10^(IG89+1.96*IH89)</f>
        <v>0.64176877858623937</v>
      </c>
      <c r="IM89" s="281">
        <v>90</v>
      </c>
      <c r="IN89" s="274">
        <f t="shared" si="1017"/>
        <v>1.2815515655446006</v>
      </c>
      <c r="IO89" s="274">
        <f>(IN89-IN81)/IM81</f>
        <v>1.3097794778658158</v>
      </c>
      <c r="IP89" s="274">
        <f>SQRT(1/IT77+(IO89-IN78)^2/IW77)/IM81</f>
        <v>5.1994163901896887E-2</v>
      </c>
      <c r="IQ89" s="274">
        <f>IO89-_xlfn.T.INV.2T(0.05,IS81)*IP89</f>
        <v>1.1654205360015424</v>
      </c>
      <c r="IR89" s="274">
        <f>IO89+_xlfn.T.INV.2T(0.05,IS81)*IP89</f>
        <v>1.4541384197300893</v>
      </c>
      <c r="IS89" s="199">
        <v>90</v>
      </c>
      <c r="IT89" s="267">
        <f>10^IO89</f>
        <v>20.407014725623124</v>
      </c>
      <c r="IU89" s="267">
        <f t="shared" si="991"/>
        <v>14.635937154750957</v>
      </c>
      <c r="IV89" s="200">
        <f t="shared" si="992"/>
        <v>28.453678477064017</v>
      </c>
      <c r="IW89" s="267"/>
      <c r="IX89" s="267">
        <f>IO29-IO89</f>
        <v>-0.32026603635480888</v>
      </c>
      <c r="IY89" s="267">
        <f>SQRT(IP29^2+IP89^2)</f>
        <v>6.5124806955583245E-2</v>
      </c>
      <c r="IZ89" s="214">
        <f>10^IX89</f>
        <v>0.47833698702645155</v>
      </c>
      <c r="JA89" s="267">
        <f>10^(IX89-1.96*IY89)</f>
        <v>0.3565244692357642</v>
      </c>
      <c r="JB89" s="215">
        <f>10^(IX89+1.96*IY89)</f>
        <v>0.64176877858623937</v>
      </c>
      <c r="JD89" s="281">
        <v>90</v>
      </c>
      <c r="JE89" s="274">
        <f t="shared" si="1018"/>
        <v>1.2815515655446006</v>
      </c>
      <c r="JF89" s="274">
        <f>(JE89-JE81)/JD81</f>
        <v>1.3097794778658163</v>
      </c>
      <c r="JG89" s="274">
        <f>SQRT(1/JK77+(JF89-JE78)^2/JN77)/JD81</f>
        <v>5.1994163901896928E-2</v>
      </c>
      <c r="JH89" s="274">
        <f>JF89-_xlfn.T.INV.2T(0.05,JJ81)*JG89</f>
        <v>1.1654205360015428</v>
      </c>
      <c r="JI89" s="274">
        <f>JF89+_xlfn.T.INV.2T(0.05,JJ81)*JG89</f>
        <v>1.4541384197300897</v>
      </c>
      <c r="JJ89" s="199">
        <v>90</v>
      </c>
      <c r="JK89" s="267">
        <f>10^JF89</f>
        <v>20.407014725623142</v>
      </c>
      <c r="JL89" s="267">
        <f t="shared" si="993"/>
        <v>14.635937154750977</v>
      </c>
      <c r="JM89" s="200">
        <f t="shared" si="994"/>
        <v>28.453678477064042</v>
      </c>
      <c r="JN89" s="267"/>
      <c r="JO89" s="267">
        <f>JF29-JF89</f>
        <v>-0.32026603635480932</v>
      </c>
      <c r="JP89" s="267">
        <f>SQRT(JG29^2+JG89^2)</f>
        <v>6.5124806955583286E-2</v>
      </c>
      <c r="JQ89" s="214">
        <f>10^JO89</f>
        <v>0.47833698702645105</v>
      </c>
      <c r="JR89" s="267">
        <f>10^(JO89-1.96*JP89)</f>
        <v>0.35652446923576375</v>
      </c>
      <c r="JS89" s="215">
        <f>10^(JO89+1.96*JP89)</f>
        <v>0.64176877858623882</v>
      </c>
      <c r="JU89" s="281">
        <v>90</v>
      </c>
      <c r="JV89" s="274">
        <f t="shared" si="1019"/>
        <v>1.2815515655446006</v>
      </c>
      <c r="JW89" s="274">
        <f>(JV89-JV81)/JU81</f>
        <v>1.3097794778658158</v>
      </c>
      <c r="JX89" s="274">
        <f>SQRT(1/KB77+(JW89-JV78)^2/KE77)/JU81</f>
        <v>5.1994163901896859E-2</v>
      </c>
      <c r="JY89" s="274">
        <f>JW89-_xlfn.T.INV.2T(0.05,KA81)*JX89</f>
        <v>1.1654205360015424</v>
      </c>
      <c r="JZ89" s="274">
        <f>JW89+_xlfn.T.INV.2T(0.05,KA81)*JX89</f>
        <v>1.4541384197300893</v>
      </c>
      <c r="KA89" s="199">
        <v>90</v>
      </c>
      <c r="KB89" s="267">
        <f>10^JW89</f>
        <v>20.407014725623124</v>
      </c>
      <c r="KC89" s="267">
        <f t="shared" si="995"/>
        <v>14.635937154750957</v>
      </c>
      <c r="KD89" s="200">
        <f t="shared" si="996"/>
        <v>28.453678477064017</v>
      </c>
      <c r="KE89" s="267"/>
      <c r="KF89" s="267">
        <f>JW29-JW89</f>
        <v>-0.32026603635480888</v>
      </c>
      <c r="KG89" s="267">
        <f>SQRT(JX29^2+JX89^2)</f>
        <v>6.5124806955583231E-2</v>
      </c>
      <c r="KH89" s="214">
        <f>10^KF89</f>
        <v>0.47833698702645155</v>
      </c>
      <c r="KI89" s="267">
        <f>10^(KF89-1.96*KG89)</f>
        <v>0.3565244692357642</v>
      </c>
      <c r="KJ89" s="215">
        <f>10^(KF89+1.96*KG89)</f>
        <v>0.64176877858623937</v>
      </c>
      <c r="KL89" s="281">
        <v>90</v>
      </c>
      <c r="KM89" s="274">
        <f t="shared" si="1020"/>
        <v>1.2815515655446006</v>
      </c>
      <c r="KN89" s="274">
        <f>(KM89-KM81)/KL81</f>
        <v>1.3097794778658158</v>
      </c>
      <c r="KO89" s="274">
        <f>SQRT(1/KS77+(KN89-KM78)^2/KV77)/KL81</f>
        <v>5.1994163901896887E-2</v>
      </c>
      <c r="KP89" s="274">
        <f>KN89-_xlfn.T.INV.2T(0.05,KR81)*KO89</f>
        <v>1.1654205360015424</v>
      </c>
      <c r="KQ89" s="274">
        <f>KN89+_xlfn.T.INV.2T(0.05,KR81)*KO89</f>
        <v>1.4541384197300893</v>
      </c>
      <c r="KR89" s="199">
        <v>90</v>
      </c>
      <c r="KS89" s="267">
        <f>10^KN89</f>
        <v>20.407014725623124</v>
      </c>
      <c r="KT89" s="267">
        <f t="shared" si="997"/>
        <v>14.635937154750957</v>
      </c>
      <c r="KU89" s="200">
        <f t="shared" si="998"/>
        <v>28.453678477064017</v>
      </c>
      <c r="KV89" s="267"/>
      <c r="KW89" s="267">
        <f>KN29-KN89</f>
        <v>-0.32026603635480888</v>
      </c>
      <c r="KX89" s="267">
        <f>SQRT(KO29^2+KO89^2)</f>
        <v>6.5124806955583245E-2</v>
      </c>
      <c r="KY89" s="214">
        <f>10^KW89</f>
        <v>0.47833698702645155</v>
      </c>
      <c r="KZ89" s="267">
        <f>10^(KW89-1.96*KX89)</f>
        <v>0.3565244692357642</v>
      </c>
      <c r="LA89" s="215">
        <f>10^(KW89+1.96*KX89)</f>
        <v>0.64176877858623937</v>
      </c>
      <c r="LC89" s="281">
        <v>90</v>
      </c>
      <c r="LD89" s="274">
        <f t="shared" si="1021"/>
        <v>1.2815515655446006</v>
      </c>
      <c r="LE89" s="274">
        <f>(LD89-LD81)/LC81</f>
        <v>1.3097794778658163</v>
      </c>
      <c r="LF89" s="274">
        <f>SQRT(1/LJ77+(LE89-LD78)^2/LM77)/LC81</f>
        <v>5.1994163901896928E-2</v>
      </c>
      <c r="LG89" s="274">
        <f>LE89-_xlfn.T.INV.2T(0.05,LI81)*LF89</f>
        <v>1.1654205360015428</v>
      </c>
      <c r="LH89" s="274">
        <f>LE89+_xlfn.T.INV.2T(0.05,LI81)*LF89</f>
        <v>1.4541384197300897</v>
      </c>
      <c r="LI89" s="199">
        <v>90</v>
      </c>
      <c r="LJ89" s="267">
        <f>10^LE89</f>
        <v>20.407014725623142</v>
      </c>
      <c r="LK89" s="267">
        <f t="shared" si="999"/>
        <v>14.635937154750977</v>
      </c>
      <c r="LL89" s="200">
        <f t="shared" si="1000"/>
        <v>28.453678477064042</v>
      </c>
      <c r="LM89" s="267"/>
      <c r="LN89" s="267">
        <f>LE29-LE89</f>
        <v>-0.32026603635480932</v>
      </c>
      <c r="LO89" s="267">
        <f>SQRT(LF29^2+LF89^2)</f>
        <v>6.5124806955583286E-2</v>
      </c>
      <c r="LP89" s="214">
        <f>10^LN89</f>
        <v>0.47833698702645105</v>
      </c>
      <c r="LQ89" s="267">
        <f>10^(LN89-1.96*LO89)</f>
        <v>0.35652446923576375</v>
      </c>
      <c r="LR89" s="215">
        <f>10^(LN89+1.96*LO89)</f>
        <v>0.64176877858623882</v>
      </c>
      <c r="LT89" s="281">
        <v>90</v>
      </c>
      <c r="LU89" s="274">
        <f t="shared" si="1022"/>
        <v>1.2815515655446006</v>
      </c>
      <c r="LV89" s="274">
        <f>(LU89-LU81)/LT81</f>
        <v>1.3097794778658158</v>
      </c>
      <c r="LW89" s="274">
        <f>SQRT(1/MA77+(LV89-LU78)^2/MD77)/LT81</f>
        <v>5.1994163901896859E-2</v>
      </c>
      <c r="LX89" s="274">
        <f>LV89-_xlfn.T.INV.2T(0.05,LZ81)*LW89</f>
        <v>1.1654205360015424</v>
      </c>
      <c r="LY89" s="274">
        <f>LV89+_xlfn.T.INV.2T(0.05,LZ81)*LW89</f>
        <v>1.4541384197300893</v>
      </c>
      <c r="LZ89" s="199">
        <v>90</v>
      </c>
      <c r="MA89" s="267">
        <f>10^LV89</f>
        <v>20.407014725623124</v>
      </c>
      <c r="MB89" s="267">
        <f t="shared" si="1001"/>
        <v>14.635937154750957</v>
      </c>
      <c r="MC89" s="200">
        <f t="shared" si="1002"/>
        <v>28.453678477064017</v>
      </c>
      <c r="MD89" s="267"/>
      <c r="ME89" s="267">
        <f>LV29-LV89</f>
        <v>-0.32026603635480888</v>
      </c>
      <c r="MF89" s="267">
        <f>SQRT(LW29^2+LW89^2)</f>
        <v>6.5124806955583231E-2</v>
      </c>
      <c r="MG89" s="214">
        <f>10^ME89</f>
        <v>0.47833698702645155</v>
      </c>
      <c r="MH89" s="267">
        <f>10^(ME89-1.96*MF89)</f>
        <v>0.3565244692357642</v>
      </c>
      <c r="MI89" s="215">
        <f>10^(ME89+1.96*MF89)</f>
        <v>0.64176877858623937</v>
      </c>
    </row>
    <row r="90" spans="1:347" ht="14.1" customHeight="1" thickBot="1" x14ac:dyDescent="0.2">
      <c r="A90" s="22"/>
      <c r="B90" s="12"/>
      <c r="C90" s="12"/>
      <c r="D90" s="12"/>
      <c r="E90" s="12"/>
      <c r="F90" s="12"/>
      <c r="G90" s="12"/>
      <c r="H90" s="12"/>
      <c r="I90" s="192">
        <v>99</v>
      </c>
      <c r="J90" s="324">
        <f t="shared" si="1003"/>
        <v>2.3263478740408408</v>
      </c>
      <c r="K90" s="100">
        <f>(J90-J81)/I81</f>
        <v>1.723403791224825</v>
      </c>
      <c r="L90" s="100">
        <f>SQRT(1/P77+(K90-J78)^2/S77)/I81</f>
        <v>9.2726400008322635E-2</v>
      </c>
      <c r="M90" s="100">
        <f>K90-_xlfn.T.INV.2T(0.05,O81)*L90</f>
        <v>1.4659540317991051</v>
      </c>
      <c r="N90" s="100">
        <f>K90+_xlfn.T.INV.2T(0.05,O81)*L90</f>
        <v>1.9808535506505449</v>
      </c>
      <c r="O90" s="203">
        <v>99</v>
      </c>
      <c r="P90" s="204">
        <f>10^K90</f>
        <v>52.893680944473608</v>
      </c>
      <c r="Q90" s="204">
        <f t="shared" si="964"/>
        <v>29.23842885284671</v>
      </c>
      <c r="R90" s="205">
        <f t="shared" si="964"/>
        <v>95.687134829865428</v>
      </c>
      <c r="S90" s="26"/>
      <c r="T90" s="94">
        <f>K30-K90</f>
        <v>-0.4859420652898272</v>
      </c>
      <c r="U90" s="94">
        <f>SQRT(L30^2+L90^2)</f>
        <v>0.1128221902354221</v>
      </c>
      <c r="V90" s="218">
        <f>10^T90</f>
        <v>0.32663140176453442</v>
      </c>
      <c r="W90" s="204">
        <f>10^(T90-1.96*U90)</f>
        <v>0.19630277630042309</v>
      </c>
      <c r="X90" s="219">
        <f>10^(T90+1.96*U90)</f>
        <v>0.54348733435837182</v>
      </c>
      <c r="Y90" s="12"/>
      <c r="Z90" s="192">
        <v>99</v>
      </c>
      <c r="AA90" s="324">
        <f t="shared" si="1004"/>
        <v>2.3263478740408408</v>
      </c>
      <c r="AB90" s="324">
        <f>(AA90-AA81)/Z81</f>
        <v>1.7222740689582989</v>
      </c>
      <c r="AC90" s="324">
        <f>SQRT(1/AG77+(AB90-AA78)^2/AJ77)/Z81</f>
        <v>8.9353295738211658E-2</v>
      </c>
      <c r="AD90" s="324">
        <f>AB90-_xlfn.T.INV.2T(0.05,AF81)*AC90</f>
        <v>1.4741895483726504</v>
      </c>
      <c r="AE90" s="324">
        <f>AB90+_xlfn.T.INV.2T(0.05,AF81)*AC90</f>
        <v>1.9703585895439475</v>
      </c>
      <c r="AF90" s="203">
        <v>99</v>
      </c>
      <c r="AG90" s="204">
        <f>10^AB90</f>
        <v>52.756268384695645</v>
      </c>
      <c r="AH90" s="204">
        <f t="shared" si="965"/>
        <v>29.798166903992289</v>
      </c>
      <c r="AI90" s="205">
        <f t="shared" si="966"/>
        <v>93.402519116205937</v>
      </c>
      <c r="AJ90" s="267"/>
      <c r="AK90" s="321">
        <f>AB30-AB90</f>
        <v>-0.48477836538382291</v>
      </c>
      <c r="AL90" s="321">
        <f>SQRT(AC30^2+AC90^2)</f>
        <v>0.11027337051536285</v>
      </c>
      <c r="AM90" s="218">
        <f>10^AK90</f>
        <v>0.32750779012817527</v>
      </c>
      <c r="AN90" s="204">
        <f>10^(AK90-1.96*AL90)</f>
        <v>0.19910667890788736</v>
      </c>
      <c r="AO90" s="219">
        <f>10^(AK90+1.96*AL90)</f>
        <v>0.53871298131723244</v>
      </c>
      <c r="AQ90" s="192">
        <v>99</v>
      </c>
      <c r="AR90" s="324">
        <f t="shared" si="1005"/>
        <v>2.3263478740408408</v>
      </c>
      <c r="AS90" s="324">
        <f>(AR90-AR81)/AQ81</f>
        <v>1.7222465663210473</v>
      </c>
      <c r="AT90" s="324">
        <f>SQRT(1/AX77+(AS90-AR78)^2/BA77)/AQ81</f>
        <v>8.9413072529798063E-2</v>
      </c>
      <c r="AU90" s="324">
        <f>AS90-_xlfn.T.INV.2T(0.05,AW81)*AT90</f>
        <v>1.4739960787549942</v>
      </c>
      <c r="AV90" s="324">
        <f>AS90+_xlfn.T.INV.2T(0.05,AW81)*AT90</f>
        <v>1.9704970538871005</v>
      </c>
      <c r="AW90" s="203">
        <v>99</v>
      </c>
      <c r="AX90" s="204">
        <f>10^AS90</f>
        <v>52.752927585694692</v>
      </c>
      <c r="AY90" s="204">
        <f t="shared" si="967"/>
        <v>29.784895365248747</v>
      </c>
      <c r="AZ90" s="205">
        <f t="shared" si="968"/>
        <v>93.432303009143311</v>
      </c>
      <c r="BA90" s="267"/>
      <c r="BB90" s="321">
        <f>AS30-AS90</f>
        <v>-0.48475128441408111</v>
      </c>
      <c r="BC90" s="321">
        <f>SQRT(AT30^2+AT90^2)</f>
        <v>0.11032056848798963</v>
      </c>
      <c r="BD90" s="218">
        <f>10^BB90</f>
        <v>0.32752821291836914</v>
      </c>
      <c r="BE90" s="204">
        <f>10^(BB90-1.96*BC90)</f>
        <v>0.19907668547421789</v>
      </c>
      <c r="BF90" s="219">
        <f>10^(BB90+1.96*BC90)</f>
        <v>0.53886134381815176</v>
      </c>
      <c r="BH90" s="192">
        <v>99</v>
      </c>
      <c r="BI90" s="324">
        <f t="shared" si="1006"/>
        <v>2.3263478740408408</v>
      </c>
      <c r="BJ90" s="324">
        <f>(BI90-BI81)/BH81</f>
        <v>1.7222459504080829</v>
      </c>
      <c r="BK90" s="324">
        <f>SQRT(1/BO77+(BJ90-BI78)^2/BR77)/BH81</f>
        <v>8.9414462852329096E-2</v>
      </c>
      <c r="BL90" s="324">
        <f>BJ90-_xlfn.T.INV.2T(0.05,BN81)*BK90</f>
        <v>1.4739916026878439</v>
      </c>
      <c r="BM90" s="324">
        <f>BJ90+_xlfn.T.INV.2T(0.05,BN81)*BK90</f>
        <v>1.9705002981283219</v>
      </c>
      <c r="BN90" s="203">
        <v>99</v>
      </c>
      <c r="BO90" s="204">
        <f>10^BJ90</f>
        <v>52.752852771967312</v>
      </c>
      <c r="BP90" s="204">
        <f t="shared" si="969"/>
        <v>29.784588388047215</v>
      </c>
      <c r="BQ90" s="205">
        <f t="shared" si="970"/>
        <v>93.433000964271955</v>
      </c>
      <c r="BR90" s="267"/>
      <c r="BS90" s="321">
        <f>BJ30-BJ90</f>
        <v>-0.48475066298056779</v>
      </c>
      <c r="BT90" s="321">
        <f>SQRT(BK30^2+BK90^2)</f>
        <v>0.11032171109889728</v>
      </c>
      <c r="BU90" s="218">
        <f>10^BS90</f>
        <v>0.3275286815799851</v>
      </c>
      <c r="BV90" s="204">
        <f>10^(BS90-1.96*BT90)</f>
        <v>0.19907594376050486</v>
      </c>
      <c r="BW90" s="219">
        <f>10^(BS90+1.96*BT90)</f>
        <v>0.53886489362360535</v>
      </c>
      <c r="BY90" s="192">
        <v>99</v>
      </c>
      <c r="BZ90" s="324">
        <f t="shared" si="1007"/>
        <v>2.3263478740408408</v>
      </c>
      <c r="CA90" s="324">
        <f>(BZ90-BZ81)/BY81</f>
        <v>1.7222459364343174</v>
      </c>
      <c r="CB90" s="324">
        <f>SQRT(1/CF77+(CA90-BZ78)^2/CI77)/BY81</f>
        <v>8.9414494568621675E-2</v>
      </c>
      <c r="CC90" s="324">
        <f>CA90-_xlfn.T.INV.2T(0.05,CE81)*CB90</f>
        <v>1.4739915006555331</v>
      </c>
      <c r="CD90" s="324">
        <f>CA90+_xlfn.T.INV.2T(0.05,CE81)*CB90</f>
        <v>1.9705003722131018</v>
      </c>
      <c r="CE90" s="203">
        <v>99</v>
      </c>
      <c r="CF90" s="204">
        <f>10^CA90</f>
        <v>52.752851074602951</v>
      </c>
      <c r="CG90" s="204">
        <f t="shared" si="971"/>
        <v>29.784581390514091</v>
      </c>
      <c r="CH90" s="205">
        <f t="shared" si="972"/>
        <v>93.433016902682894</v>
      </c>
      <c r="CI90" s="267"/>
      <c r="CJ90" s="321">
        <f>CA30-CA90</f>
        <v>-0.48475064907762611</v>
      </c>
      <c r="CK90" s="321">
        <f>SQRT(CB30^2+CB90^2)</f>
        <v>0.11032173659968855</v>
      </c>
      <c r="CL90" s="218">
        <f>10^CJ90</f>
        <v>0.32752869206506474</v>
      </c>
      <c r="CM90" s="204">
        <f>10^(CJ90-1.96*CK90)</f>
        <v>0.19907592722245704</v>
      </c>
      <c r="CN90" s="219">
        <f>10^(CJ90+1.96*CK90)</f>
        <v>0.53886497289035706</v>
      </c>
      <c r="CP90" s="192">
        <v>99</v>
      </c>
      <c r="CQ90" s="324">
        <f t="shared" si="1008"/>
        <v>2.3263478740408408</v>
      </c>
      <c r="CR90" s="324">
        <f>(CQ90-CQ81)/CP81</f>
        <v>1.7222459361190148</v>
      </c>
      <c r="CS90" s="324">
        <f>SQRT(1/CW77+(CR90-CQ78)^2/CZ77)/CP81</f>
        <v>8.9414495283046611E-2</v>
      </c>
      <c r="CT90" s="324">
        <f>CR90-_xlfn.T.INV.2T(0.05,CV81)*CS90</f>
        <v>1.4739914983566689</v>
      </c>
      <c r="CU90" s="324">
        <f>CR90+_xlfn.T.INV.2T(0.05,CV81)*CS90</f>
        <v>1.9705003738813607</v>
      </c>
      <c r="CV90" s="203">
        <v>99</v>
      </c>
      <c r="CW90" s="204">
        <f>10^CR90</f>
        <v>52.752851036303788</v>
      </c>
      <c r="CX90" s="204">
        <f t="shared" si="973"/>
        <v>29.784581232854467</v>
      </c>
      <c r="CY90" s="205">
        <f t="shared" si="974"/>
        <v>93.433017261587864</v>
      </c>
      <c r="CZ90" s="267"/>
      <c r="DA90" s="321">
        <f>CR30-CR90</f>
        <v>-0.48475064876140794</v>
      </c>
      <c r="DB90" s="321">
        <f>SQRT(CS30^2+CS90^2)</f>
        <v>0.11032173718135771</v>
      </c>
      <c r="DC90" s="218">
        <f>10^DA90</f>
        <v>0.32752869230354476</v>
      </c>
      <c r="DD90" s="204">
        <f>10^(DA90-1.96*DB90)</f>
        <v>0.19907592684481154</v>
      </c>
      <c r="DE90" s="219">
        <f>10^(DA90+1.96*DB90)</f>
        <v>0.53886497469729577</v>
      </c>
      <c r="DG90" s="192">
        <v>99</v>
      </c>
      <c r="DH90" s="324">
        <f t="shared" si="1009"/>
        <v>2.3263478740408408</v>
      </c>
      <c r="DI90" s="324">
        <f>(DH90-DH81)/DG81</f>
        <v>1.7222459361118856</v>
      </c>
      <c r="DJ90" s="324">
        <f>SQRT(1/DN77+(DI90-DH78)^2/DQ77)/DG81</f>
        <v>8.9414495299212471E-2</v>
      </c>
      <c r="DK90" s="324">
        <f>DI90-_xlfn.T.INV.2T(0.05,DM81)*DJ90</f>
        <v>1.473991498304656</v>
      </c>
      <c r="DL90" s="324">
        <f>DI90+_xlfn.T.INV.2T(0.05,DM81)*DJ90</f>
        <v>1.9705003739191151</v>
      </c>
      <c r="DM90" s="203">
        <v>99</v>
      </c>
      <c r="DN90" s="204">
        <f>10^DI90</f>
        <v>52.752851035437807</v>
      </c>
      <c r="DO90" s="204">
        <f t="shared" si="975"/>
        <v>29.78458122928734</v>
      </c>
      <c r="DP90" s="205">
        <f t="shared" si="976"/>
        <v>93.433017269710291</v>
      </c>
      <c r="DQ90" s="267"/>
      <c r="DR90" s="321">
        <f>DI30-DI90</f>
        <v>-0.48475064875429119</v>
      </c>
      <c r="DS90" s="321">
        <f>SQRT(DJ30^2+DJ90^2)</f>
        <v>0.11032173719442587</v>
      </c>
      <c r="DT90" s="218">
        <f>10^DR90</f>
        <v>0.32752869230891191</v>
      </c>
      <c r="DU90" s="204">
        <f>10^(DR90-1.96*DS90)</f>
        <v>0.19907592683633279</v>
      </c>
      <c r="DV90" s="219">
        <f>10^(DR90+1.96*DS90)</f>
        <v>0.53886497473790695</v>
      </c>
      <c r="DX90" s="192">
        <v>99</v>
      </c>
      <c r="DY90" s="324">
        <f t="shared" si="1010"/>
        <v>2.3263478740408408</v>
      </c>
      <c r="DZ90" s="324">
        <f>(DY90-DY81)/DX81</f>
        <v>1.7222459361117244</v>
      </c>
      <c r="EA90" s="324">
        <f>SQRT(1/EE77+(DZ90-DY78)^2/EH77)/DX81</f>
        <v>8.9414495299577526E-2</v>
      </c>
      <c r="EB90" s="324">
        <f>DZ90-_xlfn.T.INV.2T(0.05,ED81)*EA90</f>
        <v>1.4739914983034812</v>
      </c>
      <c r="EC90" s="324">
        <f>DZ90+_xlfn.T.INV.2T(0.05,ED81)*EA90</f>
        <v>1.9705003739199676</v>
      </c>
      <c r="ED90" s="203">
        <v>99</v>
      </c>
      <c r="EE90" s="204">
        <f>10^DZ90</f>
        <v>52.752851035418246</v>
      </c>
      <c r="EF90" s="204">
        <f t="shared" si="977"/>
        <v>29.784581229206776</v>
      </c>
      <c r="EG90" s="205">
        <f t="shared" si="978"/>
        <v>93.433017269893682</v>
      </c>
      <c r="EH90" s="267"/>
      <c r="EI90" s="321">
        <f>DZ30-DZ90</f>
        <v>-0.48475064875412976</v>
      </c>
      <c r="EJ90" s="321">
        <f>SQRT(EA30^2+EA90^2)</f>
        <v>0.1103217371947222</v>
      </c>
      <c r="EK90" s="218">
        <f>10^EI90</f>
        <v>0.32752869230903364</v>
      </c>
      <c r="EL90" s="204">
        <f>10^(EI90-1.96*EJ90)</f>
        <v>0.1990759268361405</v>
      </c>
      <c r="EM90" s="219">
        <f>10^(EI90+1.96*EJ90)</f>
        <v>0.538864974738828</v>
      </c>
      <c r="EO90" s="192">
        <v>99</v>
      </c>
      <c r="EP90" s="324">
        <f t="shared" si="1011"/>
        <v>2.3263478740408408</v>
      </c>
      <c r="EQ90" s="324">
        <f>(EP90-EP81)/EO81</f>
        <v>1.7222459361117211</v>
      </c>
      <c r="ER90" s="324">
        <f>SQRT(1/EV77+(EQ90-EP78)^2/EY77)/EO81</f>
        <v>8.9414495299585839E-2</v>
      </c>
      <c r="ES90" s="324">
        <f>EQ90-_xlfn.T.INV.2T(0.05,EU81)*ER90</f>
        <v>1.4739914983034548</v>
      </c>
      <c r="ET90" s="324">
        <f>EQ90+_xlfn.T.INV.2T(0.05,EU81)*ER90</f>
        <v>1.9705003739199873</v>
      </c>
      <c r="EU90" s="203">
        <v>99</v>
      </c>
      <c r="EV90" s="204">
        <f>10^EQ90</f>
        <v>52.752851035417827</v>
      </c>
      <c r="EW90" s="204">
        <f t="shared" si="979"/>
        <v>29.784581229204964</v>
      </c>
      <c r="EX90" s="205">
        <f t="shared" si="980"/>
        <v>93.433017269897917</v>
      </c>
      <c r="EY90" s="267"/>
      <c r="EZ90" s="321">
        <f>EQ30-EQ90</f>
        <v>-0.48475064875412621</v>
      </c>
      <c r="FA90" s="321">
        <f>SQRT(ER30^2+ER90^2)</f>
        <v>0.11032173719472896</v>
      </c>
      <c r="FB90" s="218">
        <f>10^EZ90</f>
        <v>0.32752869230903636</v>
      </c>
      <c r="FC90" s="204">
        <f>10^(EZ90-1.96*FA90)</f>
        <v>0.19907592683613606</v>
      </c>
      <c r="FD90" s="219">
        <f>10^(EZ90+1.96*FA90)</f>
        <v>0.53886497473884876</v>
      </c>
      <c r="FF90" s="192">
        <v>99</v>
      </c>
      <c r="FG90" s="324">
        <f t="shared" si="1012"/>
        <v>2.3263478740408408</v>
      </c>
      <c r="FH90" s="324">
        <f>(FG90-FG81)/FF81</f>
        <v>1.7222459361117213</v>
      </c>
      <c r="FI90" s="324">
        <f>SQRT(1/FM77+(FH90-FG78)^2/FP77)/FF81</f>
        <v>8.9414495299586033E-2</v>
      </c>
      <c r="FJ90" s="324">
        <f>FH90-_xlfn.T.INV.2T(0.05,FL81)*FI90</f>
        <v>1.4739914983034546</v>
      </c>
      <c r="FK90" s="324">
        <f>FH90+_xlfn.T.INV.2T(0.05,FL81)*FI90</f>
        <v>1.970500373919988</v>
      </c>
      <c r="FL90" s="203">
        <v>99</v>
      </c>
      <c r="FM90" s="204">
        <f>10^FH90</f>
        <v>52.752851035417848</v>
      </c>
      <c r="FN90" s="204">
        <f t="shared" si="981"/>
        <v>29.784581229204949</v>
      </c>
      <c r="FO90" s="205">
        <f t="shared" si="982"/>
        <v>93.433017269898087</v>
      </c>
      <c r="FP90" s="267"/>
      <c r="FQ90" s="321">
        <f>FH30-FH90</f>
        <v>-0.48475064875412621</v>
      </c>
      <c r="FR90" s="321">
        <f>SQRT(FI30^2+FI90^2)</f>
        <v>0.11032173719472912</v>
      </c>
      <c r="FS90" s="218">
        <f>10^FQ90</f>
        <v>0.32752869230903636</v>
      </c>
      <c r="FT90" s="204">
        <f>10^(FQ90-1.96*FR90)</f>
        <v>0.19907592683613595</v>
      </c>
      <c r="FU90" s="219">
        <f>10^(FQ90+1.96*FR90)</f>
        <v>0.5388649747388492</v>
      </c>
      <c r="FW90" s="192">
        <v>99</v>
      </c>
      <c r="FX90" s="324">
        <f t="shared" si="1013"/>
        <v>2.3263478740408408</v>
      </c>
      <c r="FY90" s="324">
        <f>(FX90-FX81)/FW81</f>
        <v>1.7222459361117206</v>
      </c>
      <c r="FZ90" s="324">
        <f>SQRT(1/GD77+(FY90-FX78)^2/GG77)/FW81</f>
        <v>8.9414495299585922E-2</v>
      </c>
      <c r="GA90" s="324">
        <f>FY90-_xlfn.T.INV.2T(0.05,GC81)*FZ90</f>
        <v>1.4739914983034541</v>
      </c>
      <c r="GB90" s="324">
        <f>FY90+_xlfn.T.INV.2T(0.05,GC81)*FZ90</f>
        <v>1.9705003739199871</v>
      </c>
      <c r="GC90" s="203">
        <v>99</v>
      </c>
      <c r="GD90" s="204">
        <f>10^FY90</f>
        <v>52.752851035417777</v>
      </c>
      <c r="GE90" s="204">
        <f t="shared" si="983"/>
        <v>29.78458122920491</v>
      </c>
      <c r="GF90" s="205">
        <f t="shared" si="984"/>
        <v>93.433017269897832</v>
      </c>
      <c r="GG90" s="267"/>
      <c r="GH90" s="321">
        <f>FY30-FY90</f>
        <v>-0.48475064875412577</v>
      </c>
      <c r="GI90" s="321">
        <f>SQRT(FZ30^2+FZ90^2)</f>
        <v>0.11032173719472901</v>
      </c>
      <c r="GJ90" s="218">
        <f>10^GH90</f>
        <v>0.32752869230903664</v>
      </c>
      <c r="GK90" s="204">
        <f>10^(GH90-1.96*GI90)</f>
        <v>0.19907592683613623</v>
      </c>
      <c r="GL90" s="219">
        <f>10^(GH90+1.96*GI90)</f>
        <v>0.53886497473884953</v>
      </c>
      <c r="GN90" s="192">
        <v>99</v>
      </c>
      <c r="GO90" s="324">
        <f t="shared" si="1014"/>
        <v>2.3263478740408408</v>
      </c>
      <c r="GP90" s="324">
        <f>(GO90-GO81)/GN81</f>
        <v>1.7222459361117206</v>
      </c>
      <c r="GQ90" s="324">
        <f>SQRT(1/GU77+(GP90-GO78)^2/GX77)/GN81</f>
        <v>8.9414495299585964E-2</v>
      </c>
      <c r="GR90" s="324">
        <f>GP90-_xlfn.T.INV.2T(0.05,GT81)*GQ90</f>
        <v>1.4739914983034541</v>
      </c>
      <c r="GS90" s="324">
        <f>GP90+_xlfn.T.INV.2T(0.05,GT81)*GQ90</f>
        <v>1.9705003739199871</v>
      </c>
      <c r="GT90" s="203">
        <v>99</v>
      </c>
      <c r="GU90" s="204">
        <f>10^GP90</f>
        <v>52.752851035417777</v>
      </c>
      <c r="GV90" s="204">
        <f t="shared" si="985"/>
        <v>29.78458122920491</v>
      </c>
      <c r="GW90" s="205">
        <f t="shared" si="986"/>
        <v>93.433017269897832</v>
      </c>
      <c r="GX90" s="267"/>
      <c r="GY90" s="321">
        <f>GP30-GP90</f>
        <v>-0.48475064875412555</v>
      </c>
      <c r="GZ90" s="321">
        <f>SQRT(GQ30^2+GQ90^2)</f>
        <v>0.11032173719472907</v>
      </c>
      <c r="HA90" s="218">
        <f>10^GY90</f>
        <v>0.32752869230903681</v>
      </c>
      <c r="HB90" s="204">
        <f>10^(GY90-1.96*GZ90)</f>
        <v>0.19907592683613631</v>
      </c>
      <c r="HC90" s="219">
        <f>10^(GY90+1.96*GZ90)</f>
        <v>0.53886497473884998</v>
      </c>
      <c r="HE90" s="192">
        <v>99</v>
      </c>
      <c r="HF90" s="324">
        <f t="shared" si="1015"/>
        <v>2.3263478740408408</v>
      </c>
      <c r="HG90" s="324">
        <f>(HF90-HF81)/HE81</f>
        <v>1.7222459361117213</v>
      </c>
      <c r="HH90" s="324">
        <f>SQRT(1/HL77+(HG90-HF78)^2/HO77)/HE81</f>
        <v>8.9414495299586061E-2</v>
      </c>
      <c r="HI90" s="324">
        <f>HG90-_xlfn.T.INV.2T(0.05,HK81)*HH90</f>
        <v>1.4739914983034543</v>
      </c>
      <c r="HJ90" s="324">
        <f>HG90+_xlfn.T.INV.2T(0.05,HK81)*HH90</f>
        <v>1.9705003739199882</v>
      </c>
      <c r="HK90" s="203">
        <v>99</v>
      </c>
      <c r="HL90" s="204">
        <f>10^HG90</f>
        <v>52.752851035417848</v>
      </c>
      <c r="HM90" s="204">
        <f t="shared" si="987"/>
        <v>29.784581229204939</v>
      </c>
      <c r="HN90" s="205">
        <f t="shared" si="988"/>
        <v>93.433017269898087</v>
      </c>
      <c r="HO90" s="267"/>
      <c r="HP90" s="321">
        <f>HG30-HG90</f>
        <v>-0.48475064875412643</v>
      </c>
      <c r="HQ90" s="321">
        <f>SQRT(HH30^2+HH90^2)</f>
        <v>0.11032173719472912</v>
      </c>
      <c r="HR90" s="218">
        <f>10^HP90</f>
        <v>0.32752869230903614</v>
      </c>
      <c r="HS90" s="204">
        <f>10^(HP90-1.96*HQ90)</f>
        <v>0.19907592683613581</v>
      </c>
      <c r="HT90" s="219">
        <f>10^(HP90+1.96*HQ90)</f>
        <v>0.53886497473884898</v>
      </c>
      <c r="HV90" s="192">
        <v>99</v>
      </c>
      <c r="HW90" s="324">
        <f t="shared" si="1016"/>
        <v>2.3263478740408408</v>
      </c>
      <c r="HX90" s="324">
        <f>(HW90-HW81)/HV81</f>
        <v>1.7222459361117206</v>
      </c>
      <c r="HY90" s="324">
        <f>SQRT(1/IC77+(HX90-HW78)^2/IF77)/HV81</f>
        <v>8.9414495299585922E-2</v>
      </c>
      <c r="HZ90" s="324">
        <f>HX90-_xlfn.T.INV.2T(0.05,IB81)*HY90</f>
        <v>1.4739914983034541</v>
      </c>
      <c r="IA90" s="324">
        <f>HX90+_xlfn.T.INV.2T(0.05,IB81)*HY90</f>
        <v>1.9705003739199871</v>
      </c>
      <c r="IB90" s="203">
        <v>99</v>
      </c>
      <c r="IC90" s="204">
        <f>10^HX90</f>
        <v>52.752851035417777</v>
      </c>
      <c r="ID90" s="204">
        <f t="shared" si="989"/>
        <v>29.78458122920491</v>
      </c>
      <c r="IE90" s="205">
        <f t="shared" si="990"/>
        <v>93.433017269897832</v>
      </c>
      <c r="IF90" s="267"/>
      <c r="IG90" s="321">
        <f>HX30-HX90</f>
        <v>-0.48475064875412555</v>
      </c>
      <c r="IH90" s="321">
        <f>SQRT(HY30^2+HY90^2)</f>
        <v>0.11032173719472903</v>
      </c>
      <c r="II90" s="218">
        <f>10^IG90</f>
        <v>0.32752869230903681</v>
      </c>
      <c r="IJ90" s="204">
        <f>10^(IG90-1.96*IH90)</f>
        <v>0.19907592683613634</v>
      </c>
      <c r="IK90" s="219">
        <f>10^(IG90+1.96*IH90)</f>
        <v>0.53886497473884976</v>
      </c>
      <c r="IM90" s="192">
        <v>99</v>
      </c>
      <c r="IN90" s="324">
        <f t="shared" si="1017"/>
        <v>2.3263478740408408</v>
      </c>
      <c r="IO90" s="324">
        <f>(IN90-IN81)/IM81</f>
        <v>1.7222459361117206</v>
      </c>
      <c r="IP90" s="324">
        <f>SQRT(1/IT77+(IO90-IN78)^2/IW77)/IM81</f>
        <v>8.9414495299585964E-2</v>
      </c>
      <c r="IQ90" s="324">
        <f>IO90-_xlfn.T.INV.2T(0.05,IS81)*IP90</f>
        <v>1.4739914983034541</v>
      </c>
      <c r="IR90" s="324">
        <f>IO90+_xlfn.T.INV.2T(0.05,IS81)*IP90</f>
        <v>1.9705003739199871</v>
      </c>
      <c r="IS90" s="203">
        <v>99</v>
      </c>
      <c r="IT90" s="204">
        <f>10^IO90</f>
        <v>52.752851035417777</v>
      </c>
      <c r="IU90" s="204">
        <f t="shared" si="991"/>
        <v>29.78458122920491</v>
      </c>
      <c r="IV90" s="205">
        <f t="shared" si="992"/>
        <v>93.433017269897832</v>
      </c>
      <c r="IW90" s="267"/>
      <c r="IX90" s="321">
        <f>IO30-IO90</f>
        <v>-0.48475064875412577</v>
      </c>
      <c r="IY90" s="321">
        <f>SQRT(IP30^2+IP90^2)</f>
        <v>0.11032173719472904</v>
      </c>
      <c r="IZ90" s="218">
        <f>10^IX90</f>
        <v>0.32752869230903664</v>
      </c>
      <c r="JA90" s="204">
        <f>10^(IX90-1.96*IY90)</f>
        <v>0.19907592683613623</v>
      </c>
      <c r="JB90" s="219">
        <f>10^(IX90+1.96*IY90)</f>
        <v>0.53886497473884953</v>
      </c>
      <c r="JD90" s="192">
        <v>99</v>
      </c>
      <c r="JE90" s="324">
        <f t="shared" si="1018"/>
        <v>2.3263478740408408</v>
      </c>
      <c r="JF90" s="324">
        <f>(JE90-JE81)/JD81</f>
        <v>1.7222459361117213</v>
      </c>
      <c r="JG90" s="324">
        <f>SQRT(1/JK77+(JF90-JE78)^2/JN77)/JD81</f>
        <v>8.9414495299586061E-2</v>
      </c>
      <c r="JH90" s="324">
        <f>JF90-_xlfn.T.INV.2T(0.05,JJ81)*JG90</f>
        <v>1.4739914983034543</v>
      </c>
      <c r="JI90" s="324">
        <f>JF90+_xlfn.T.INV.2T(0.05,JJ81)*JG90</f>
        <v>1.9705003739199882</v>
      </c>
      <c r="JJ90" s="203">
        <v>99</v>
      </c>
      <c r="JK90" s="204">
        <f>10^JF90</f>
        <v>52.752851035417848</v>
      </c>
      <c r="JL90" s="204">
        <f t="shared" si="993"/>
        <v>29.784581229204939</v>
      </c>
      <c r="JM90" s="205">
        <f t="shared" si="994"/>
        <v>93.433017269898087</v>
      </c>
      <c r="JN90" s="267"/>
      <c r="JO90" s="321">
        <f>JF30-JF90</f>
        <v>-0.48475064875412621</v>
      </c>
      <c r="JP90" s="321">
        <f>SQRT(JG30^2+JG90^2)</f>
        <v>0.11032173719472914</v>
      </c>
      <c r="JQ90" s="218">
        <f>10^JO90</f>
        <v>0.32752869230903636</v>
      </c>
      <c r="JR90" s="204">
        <f>10^(JO90-1.96*JP90)</f>
        <v>0.19907592683613595</v>
      </c>
      <c r="JS90" s="219">
        <f>10^(JO90+1.96*JP90)</f>
        <v>0.5388649747388492</v>
      </c>
      <c r="JU90" s="192">
        <v>99</v>
      </c>
      <c r="JV90" s="324">
        <f t="shared" si="1019"/>
        <v>2.3263478740408408</v>
      </c>
      <c r="JW90" s="324">
        <f>(JV90-JV81)/JU81</f>
        <v>1.7222459361117206</v>
      </c>
      <c r="JX90" s="324">
        <f>SQRT(1/KB77+(JW90-JV78)^2/KE77)/JU81</f>
        <v>8.9414495299585922E-2</v>
      </c>
      <c r="JY90" s="324">
        <f>JW90-_xlfn.T.INV.2T(0.05,KA81)*JX90</f>
        <v>1.4739914983034541</v>
      </c>
      <c r="JZ90" s="324">
        <f>JW90+_xlfn.T.INV.2T(0.05,KA81)*JX90</f>
        <v>1.9705003739199871</v>
      </c>
      <c r="KA90" s="203">
        <v>99</v>
      </c>
      <c r="KB90" s="204">
        <f>10^JW90</f>
        <v>52.752851035417777</v>
      </c>
      <c r="KC90" s="204">
        <f t="shared" si="995"/>
        <v>29.78458122920491</v>
      </c>
      <c r="KD90" s="205">
        <f t="shared" si="996"/>
        <v>93.433017269897832</v>
      </c>
      <c r="KE90" s="267"/>
      <c r="KF90" s="321">
        <f>JW30-JW90</f>
        <v>-0.48475064875412577</v>
      </c>
      <c r="KG90" s="321">
        <f>SQRT(JX30^2+JX90^2)</f>
        <v>0.11032173719472901</v>
      </c>
      <c r="KH90" s="218">
        <f>10^KF90</f>
        <v>0.32752869230903664</v>
      </c>
      <c r="KI90" s="204">
        <f>10^(KF90-1.96*KG90)</f>
        <v>0.19907592683613623</v>
      </c>
      <c r="KJ90" s="219">
        <f>10^(KF90+1.96*KG90)</f>
        <v>0.53886497473884953</v>
      </c>
      <c r="KL90" s="192">
        <v>99</v>
      </c>
      <c r="KM90" s="324">
        <f t="shared" si="1020"/>
        <v>2.3263478740408408</v>
      </c>
      <c r="KN90" s="324">
        <f>(KM90-KM81)/KL81</f>
        <v>1.7222459361117206</v>
      </c>
      <c r="KO90" s="324">
        <f>SQRT(1/KS77+(KN90-KM78)^2/KV77)/KL81</f>
        <v>8.9414495299585964E-2</v>
      </c>
      <c r="KP90" s="324">
        <f>KN90-_xlfn.T.INV.2T(0.05,KR81)*KO90</f>
        <v>1.4739914983034541</v>
      </c>
      <c r="KQ90" s="324">
        <f>KN90+_xlfn.T.INV.2T(0.05,KR81)*KO90</f>
        <v>1.9705003739199871</v>
      </c>
      <c r="KR90" s="203">
        <v>99</v>
      </c>
      <c r="KS90" s="204">
        <f>10^KN90</f>
        <v>52.752851035417777</v>
      </c>
      <c r="KT90" s="204">
        <f t="shared" si="997"/>
        <v>29.78458122920491</v>
      </c>
      <c r="KU90" s="205">
        <f t="shared" si="998"/>
        <v>93.433017269897832</v>
      </c>
      <c r="KV90" s="267"/>
      <c r="KW90" s="321">
        <f>KN30-KN90</f>
        <v>-0.48475064875412555</v>
      </c>
      <c r="KX90" s="321">
        <f>SQRT(KO30^2+KO90^2)</f>
        <v>0.11032173719472907</v>
      </c>
      <c r="KY90" s="218">
        <f>10^KW90</f>
        <v>0.32752869230903681</v>
      </c>
      <c r="KZ90" s="204">
        <f>10^(KW90-1.96*KX90)</f>
        <v>0.19907592683613631</v>
      </c>
      <c r="LA90" s="219">
        <f>10^(KW90+1.96*KX90)</f>
        <v>0.53886497473884998</v>
      </c>
      <c r="LC90" s="192">
        <v>99</v>
      </c>
      <c r="LD90" s="324">
        <f t="shared" si="1021"/>
        <v>2.3263478740408408</v>
      </c>
      <c r="LE90" s="324">
        <f>(LD90-LD81)/LC81</f>
        <v>1.7222459361117213</v>
      </c>
      <c r="LF90" s="324">
        <f>SQRT(1/LJ77+(LE90-LD78)^2/LM77)/LC81</f>
        <v>8.9414495299586061E-2</v>
      </c>
      <c r="LG90" s="324">
        <f>LE90-_xlfn.T.INV.2T(0.05,LI81)*LF90</f>
        <v>1.4739914983034543</v>
      </c>
      <c r="LH90" s="324">
        <f>LE90+_xlfn.T.INV.2T(0.05,LI81)*LF90</f>
        <v>1.9705003739199882</v>
      </c>
      <c r="LI90" s="203">
        <v>99</v>
      </c>
      <c r="LJ90" s="204">
        <f>10^LE90</f>
        <v>52.752851035417848</v>
      </c>
      <c r="LK90" s="204">
        <f t="shared" si="999"/>
        <v>29.784581229204939</v>
      </c>
      <c r="LL90" s="205">
        <f t="shared" si="1000"/>
        <v>93.433017269898087</v>
      </c>
      <c r="LM90" s="267"/>
      <c r="LN90" s="321">
        <f>LE30-LE90</f>
        <v>-0.48475064875412643</v>
      </c>
      <c r="LO90" s="321">
        <f>SQRT(LF30^2+LF90^2)</f>
        <v>0.11032173719472912</v>
      </c>
      <c r="LP90" s="218">
        <f>10^LN90</f>
        <v>0.32752869230903614</v>
      </c>
      <c r="LQ90" s="204">
        <f>10^(LN90-1.96*LO90)</f>
        <v>0.19907592683613581</v>
      </c>
      <c r="LR90" s="219">
        <f>10^(LN90+1.96*LO90)</f>
        <v>0.53886497473884898</v>
      </c>
      <c r="LT90" s="192">
        <v>99</v>
      </c>
      <c r="LU90" s="324">
        <f t="shared" si="1022"/>
        <v>2.3263478740408408</v>
      </c>
      <c r="LV90" s="324">
        <f>(LU90-LU81)/LT81</f>
        <v>1.7222459361117206</v>
      </c>
      <c r="LW90" s="324">
        <f>SQRT(1/MA77+(LV90-LU78)^2/MD77)/LT81</f>
        <v>8.9414495299585922E-2</v>
      </c>
      <c r="LX90" s="324">
        <f>LV90-_xlfn.T.INV.2T(0.05,LZ81)*LW90</f>
        <v>1.4739914983034541</v>
      </c>
      <c r="LY90" s="324">
        <f>LV90+_xlfn.T.INV.2T(0.05,LZ81)*LW90</f>
        <v>1.9705003739199871</v>
      </c>
      <c r="LZ90" s="203">
        <v>99</v>
      </c>
      <c r="MA90" s="204">
        <f>10^LV90</f>
        <v>52.752851035417777</v>
      </c>
      <c r="MB90" s="204">
        <f t="shared" si="1001"/>
        <v>29.78458122920491</v>
      </c>
      <c r="MC90" s="205">
        <f t="shared" si="1002"/>
        <v>93.433017269897832</v>
      </c>
      <c r="MD90" s="267"/>
      <c r="ME90" s="321">
        <f>LV30-LV90</f>
        <v>-0.48475064875412555</v>
      </c>
      <c r="MF90" s="321">
        <f>SQRT(LW30^2+LW90^2)</f>
        <v>0.11032173719472903</v>
      </c>
      <c r="MG90" s="218">
        <f>10^ME90</f>
        <v>0.32752869230903681</v>
      </c>
      <c r="MH90" s="204">
        <f>10^(ME90-1.96*MF90)</f>
        <v>0.19907592683613634</v>
      </c>
      <c r="MI90" s="219">
        <f>10^(ME90+1.96*MF90)</f>
        <v>0.53886497473884976</v>
      </c>
    </row>
    <row r="91" spans="1:347" ht="14.1" customHeight="1" x14ac:dyDescent="0.2">
      <c r="A91" s="22"/>
      <c r="B91" s="12"/>
      <c r="C91" s="12"/>
      <c r="D91" s="12"/>
      <c r="E91" s="12"/>
      <c r="F91" s="12"/>
      <c r="G91" s="12"/>
      <c r="H91" s="12"/>
      <c r="I91" s="12"/>
      <c r="J91" s="31"/>
      <c r="K91" s="17"/>
      <c r="L91" s="17"/>
      <c r="M91" s="19"/>
      <c r="N91" s="19"/>
      <c r="O91" s="19"/>
      <c r="P91" s="26"/>
      <c r="Q91" s="26"/>
      <c r="R91" s="26"/>
      <c r="S91" s="26"/>
      <c r="T91" s="26"/>
      <c r="U91" s="26"/>
      <c r="V91" s="37"/>
      <c r="W91" s="26"/>
      <c r="X91" s="19"/>
      <c r="Y91" s="12"/>
      <c r="Z91" s="278"/>
      <c r="AA91" s="287"/>
      <c r="AB91" s="273"/>
      <c r="AC91" s="273"/>
      <c r="AD91" s="274"/>
      <c r="AE91" s="274"/>
      <c r="AF91" s="274"/>
      <c r="AG91" s="267"/>
      <c r="AH91" s="267"/>
      <c r="AI91" s="267"/>
      <c r="AJ91" s="267"/>
      <c r="AK91" s="267"/>
      <c r="AL91" s="267"/>
      <c r="AM91" s="264"/>
      <c r="AN91" s="267"/>
      <c r="AO91" s="274"/>
      <c r="AQ91" s="278"/>
      <c r="AR91" s="287"/>
      <c r="AS91" s="273"/>
      <c r="AT91" s="273"/>
      <c r="AU91" s="274"/>
      <c r="AV91" s="274"/>
      <c r="AW91" s="274"/>
      <c r="AX91" s="267"/>
      <c r="AY91" s="267"/>
      <c r="AZ91" s="267"/>
      <c r="BA91" s="267"/>
      <c r="BB91" s="267"/>
      <c r="BC91" s="267"/>
      <c r="BD91" s="264"/>
      <c r="BE91" s="267"/>
      <c r="BF91" s="274"/>
      <c r="BH91" s="278"/>
      <c r="BI91" s="287"/>
      <c r="BJ91" s="273"/>
      <c r="BK91" s="273"/>
      <c r="BL91" s="274"/>
      <c r="BM91" s="274"/>
      <c r="BN91" s="274"/>
      <c r="BO91" s="267"/>
      <c r="BP91" s="267"/>
      <c r="BQ91" s="267"/>
      <c r="BR91" s="267"/>
      <c r="BS91" s="267"/>
      <c r="BT91" s="267"/>
      <c r="BU91" s="264"/>
      <c r="BV91" s="267"/>
      <c r="BW91" s="274"/>
      <c r="BY91" s="278"/>
      <c r="BZ91" s="287"/>
      <c r="CA91" s="273"/>
      <c r="CB91" s="273"/>
      <c r="CC91" s="274"/>
      <c r="CD91" s="274"/>
      <c r="CE91" s="274"/>
      <c r="CF91" s="267"/>
      <c r="CG91" s="267"/>
      <c r="CH91" s="267"/>
      <c r="CI91" s="267"/>
      <c r="CJ91" s="267"/>
      <c r="CK91" s="267"/>
      <c r="CL91" s="264"/>
      <c r="CM91" s="267"/>
      <c r="CN91" s="274"/>
      <c r="CP91" s="278"/>
      <c r="CQ91" s="287"/>
      <c r="CR91" s="273"/>
      <c r="CS91" s="273"/>
      <c r="CT91" s="274"/>
      <c r="CU91" s="274"/>
      <c r="CV91" s="274"/>
      <c r="CW91" s="267"/>
      <c r="CX91" s="267"/>
      <c r="CY91" s="267"/>
      <c r="CZ91" s="267"/>
      <c r="DA91" s="267"/>
      <c r="DB91" s="267"/>
      <c r="DC91" s="264"/>
      <c r="DD91" s="267"/>
      <c r="DE91" s="274"/>
      <c r="DG91" s="278"/>
      <c r="DH91" s="287"/>
      <c r="DI91" s="273"/>
      <c r="DJ91" s="273"/>
      <c r="DK91" s="274"/>
      <c r="DL91" s="274"/>
      <c r="DM91" s="274"/>
      <c r="DN91" s="267"/>
      <c r="DO91" s="267"/>
      <c r="DP91" s="267"/>
      <c r="DQ91" s="267"/>
      <c r="DR91" s="267"/>
      <c r="DS91" s="267"/>
      <c r="DT91" s="264"/>
      <c r="DU91" s="267"/>
      <c r="DV91" s="274"/>
      <c r="DX91" s="278"/>
      <c r="DY91" s="287"/>
      <c r="DZ91" s="273"/>
      <c r="EA91" s="273"/>
      <c r="EB91" s="274"/>
      <c r="EC91" s="274"/>
      <c r="ED91" s="274"/>
      <c r="EE91" s="267"/>
      <c r="EF91" s="267"/>
      <c r="EG91" s="267"/>
      <c r="EH91" s="267"/>
      <c r="EI91" s="267"/>
      <c r="EJ91" s="267"/>
      <c r="EK91" s="264"/>
      <c r="EL91" s="267"/>
      <c r="EM91" s="274"/>
      <c r="EO91" s="278"/>
      <c r="EP91" s="287"/>
      <c r="EQ91" s="273"/>
      <c r="ER91" s="273"/>
      <c r="ES91" s="274"/>
      <c r="ET91" s="274"/>
      <c r="EU91" s="274"/>
      <c r="EV91" s="267"/>
      <c r="EW91" s="267"/>
      <c r="EX91" s="267"/>
      <c r="EY91" s="267"/>
      <c r="EZ91" s="267"/>
      <c r="FA91" s="267"/>
      <c r="FB91" s="264"/>
      <c r="FC91" s="267"/>
      <c r="FD91" s="274"/>
      <c r="FF91" s="278"/>
      <c r="FG91" s="287"/>
      <c r="FH91" s="273"/>
      <c r="FI91" s="273"/>
      <c r="FJ91" s="274"/>
      <c r="FK91" s="274"/>
      <c r="FL91" s="274"/>
      <c r="FM91" s="267"/>
      <c r="FN91" s="267"/>
      <c r="FO91" s="267"/>
      <c r="FP91" s="267"/>
      <c r="FQ91" s="267"/>
      <c r="FR91" s="267"/>
      <c r="FS91" s="264"/>
      <c r="FT91" s="267"/>
      <c r="FU91" s="274"/>
      <c r="FW91" s="278"/>
      <c r="FX91" s="287"/>
      <c r="FY91" s="273"/>
      <c r="FZ91" s="273"/>
      <c r="GA91" s="274"/>
      <c r="GB91" s="274"/>
      <c r="GC91" s="274"/>
      <c r="GD91" s="267"/>
      <c r="GE91" s="267"/>
      <c r="GF91" s="267"/>
      <c r="GG91" s="267"/>
      <c r="GH91" s="267"/>
      <c r="GI91" s="267"/>
      <c r="GJ91" s="264"/>
      <c r="GK91" s="267"/>
      <c r="GL91" s="274"/>
      <c r="GN91" s="278"/>
      <c r="GO91" s="287"/>
      <c r="GP91" s="273"/>
      <c r="GQ91" s="273"/>
      <c r="GR91" s="274"/>
      <c r="GS91" s="274"/>
      <c r="GT91" s="274"/>
      <c r="GU91" s="267"/>
      <c r="GV91" s="267"/>
      <c r="GW91" s="267"/>
      <c r="GX91" s="267"/>
      <c r="GY91" s="267"/>
      <c r="GZ91" s="267"/>
      <c r="HA91" s="264"/>
      <c r="HB91" s="267"/>
      <c r="HC91" s="274"/>
      <c r="HE91" s="278"/>
      <c r="HF91" s="287"/>
      <c r="HG91" s="273"/>
      <c r="HH91" s="273"/>
      <c r="HI91" s="274"/>
      <c r="HJ91" s="274"/>
      <c r="HK91" s="274"/>
      <c r="HL91" s="267"/>
      <c r="HM91" s="267"/>
      <c r="HN91" s="267"/>
      <c r="HO91" s="267"/>
      <c r="HP91" s="267"/>
      <c r="HQ91" s="267"/>
      <c r="HR91" s="264"/>
      <c r="HS91" s="267"/>
      <c r="HT91" s="274"/>
      <c r="HV91" s="278"/>
      <c r="HW91" s="287"/>
      <c r="HX91" s="273"/>
      <c r="HY91" s="273"/>
      <c r="HZ91" s="274"/>
      <c r="IA91" s="274"/>
      <c r="IB91" s="274"/>
      <c r="IC91" s="267"/>
      <c r="ID91" s="267"/>
      <c r="IE91" s="267"/>
      <c r="IF91" s="267"/>
      <c r="IG91" s="267"/>
      <c r="IH91" s="267"/>
      <c r="II91" s="264"/>
      <c r="IJ91" s="267"/>
      <c r="IK91" s="274"/>
      <c r="IM91" s="278"/>
      <c r="IN91" s="287"/>
      <c r="IO91" s="273"/>
      <c r="IP91" s="273"/>
      <c r="IQ91" s="274"/>
      <c r="IR91" s="274"/>
      <c r="IS91" s="274"/>
      <c r="IT91" s="267"/>
      <c r="IU91" s="267"/>
      <c r="IV91" s="267"/>
      <c r="IW91" s="267"/>
      <c r="IX91" s="267"/>
      <c r="IY91" s="267"/>
      <c r="IZ91" s="264"/>
      <c r="JA91" s="267"/>
      <c r="JB91" s="274"/>
      <c r="JD91" s="278"/>
      <c r="JE91" s="287"/>
      <c r="JF91" s="273"/>
      <c r="JG91" s="273"/>
      <c r="JH91" s="274"/>
      <c r="JI91" s="274"/>
      <c r="JJ91" s="274"/>
      <c r="JK91" s="267"/>
      <c r="JL91" s="267"/>
      <c r="JM91" s="267"/>
      <c r="JN91" s="267"/>
      <c r="JO91" s="267"/>
      <c r="JP91" s="267"/>
      <c r="JQ91" s="264"/>
      <c r="JR91" s="267"/>
      <c r="JS91" s="274"/>
      <c r="JU91" s="278"/>
      <c r="JV91" s="287"/>
      <c r="JW91" s="273"/>
      <c r="JX91" s="273"/>
      <c r="JY91" s="274"/>
      <c r="JZ91" s="274"/>
      <c r="KA91" s="274"/>
      <c r="KB91" s="267"/>
      <c r="KC91" s="267"/>
      <c r="KD91" s="267"/>
      <c r="KE91" s="267"/>
      <c r="KF91" s="267"/>
      <c r="KG91" s="267"/>
      <c r="KH91" s="264"/>
      <c r="KI91" s="267"/>
      <c r="KJ91" s="274"/>
      <c r="KL91" s="278"/>
      <c r="KM91" s="287"/>
      <c r="KN91" s="273"/>
      <c r="KO91" s="273"/>
      <c r="KP91" s="274"/>
      <c r="KQ91" s="274"/>
      <c r="KR91" s="274"/>
      <c r="KS91" s="267"/>
      <c r="KT91" s="267"/>
      <c r="KU91" s="267"/>
      <c r="KV91" s="267"/>
      <c r="KW91" s="267"/>
      <c r="KX91" s="267"/>
      <c r="KY91" s="264"/>
      <c r="KZ91" s="267"/>
      <c r="LA91" s="274"/>
      <c r="LC91" s="278"/>
      <c r="LD91" s="287"/>
      <c r="LE91" s="273"/>
      <c r="LF91" s="273"/>
      <c r="LG91" s="274"/>
      <c r="LH91" s="274"/>
      <c r="LI91" s="274"/>
      <c r="LJ91" s="267"/>
      <c r="LK91" s="267"/>
      <c r="LL91" s="267"/>
      <c r="LM91" s="267"/>
      <c r="LN91" s="267"/>
      <c r="LO91" s="267"/>
      <c r="LP91" s="264"/>
      <c r="LQ91" s="267"/>
      <c r="LR91" s="274"/>
      <c r="LT91" s="278"/>
      <c r="LU91" s="287"/>
      <c r="LV91" s="273"/>
      <c r="LW91" s="273"/>
      <c r="LX91" s="274"/>
      <c r="LY91" s="274"/>
      <c r="LZ91" s="274"/>
      <c r="MA91" s="267"/>
      <c r="MB91" s="267"/>
      <c r="MC91" s="267"/>
      <c r="MD91" s="267"/>
      <c r="ME91" s="267"/>
      <c r="MF91" s="267"/>
      <c r="MG91" s="264"/>
      <c r="MH91" s="267"/>
      <c r="MI91" s="274"/>
    </row>
    <row r="92" spans="1:347" ht="14.1" hidden="1" customHeight="1" outlineLevel="1" x14ac:dyDescent="0.15">
      <c r="A92" s="14"/>
      <c r="B92" s="42" t="s">
        <v>29</v>
      </c>
      <c r="C92" s="14"/>
      <c r="D92" s="62" t="s">
        <v>138</v>
      </c>
      <c r="E92" s="14"/>
      <c r="F92" s="14"/>
      <c r="G92" s="32"/>
      <c r="H92" s="32"/>
      <c r="I92" s="42" t="s">
        <v>29</v>
      </c>
      <c r="J92" s="14"/>
      <c r="K92" s="64" t="str">
        <f>D92</f>
        <v>Rotenone</v>
      </c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291" t="s">
        <v>29</v>
      </c>
      <c r="AA92" s="272"/>
      <c r="AB92" s="299" t="str">
        <f>K92</f>
        <v>Rotenone</v>
      </c>
      <c r="AC92" s="261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Q92" s="291" t="s">
        <v>29</v>
      </c>
      <c r="AR92" s="272"/>
      <c r="AS92" s="299" t="str">
        <f>AB92</f>
        <v>Rotenone</v>
      </c>
      <c r="AT92" s="261"/>
      <c r="AU92" s="272"/>
      <c r="AV92" s="272"/>
      <c r="AW92" s="272"/>
      <c r="AX92" s="272"/>
      <c r="AY92" s="272"/>
      <c r="AZ92" s="272"/>
      <c r="BA92" s="272"/>
      <c r="BB92" s="272"/>
      <c r="BC92" s="272"/>
      <c r="BD92" s="272"/>
      <c r="BE92" s="272"/>
      <c r="BF92" s="272"/>
      <c r="BH92" s="291" t="s">
        <v>29</v>
      </c>
      <c r="BI92" s="272"/>
      <c r="BJ92" s="299" t="str">
        <f>AS92</f>
        <v>Rotenone</v>
      </c>
      <c r="BK92" s="261"/>
      <c r="BL92" s="272"/>
      <c r="BM92" s="272"/>
      <c r="BN92" s="272"/>
      <c r="BO92" s="272"/>
      <c r="BP92" s="272"/>
      <c r="BQ92" s="272"/>
      <c r="BR92" s="272"/>
      <c r="BS92" s="272"/>
      <c r="BT92" s="272"/>
      <c r="BU92" s="272"/>
      <c r="BV92" s="272"/>
      <c r="BW92" s="272"/>
      <c r="BY92" s="291" t="s">
        <v>29</v>
      </c>
      <c r="BZ92" s="272"/>
      <c r="CA92" s="299" t="str">
        <f>BJ92</f>
        <v>Rotenone</v>
      </c>
      <c r="CB92" s="261"/>
      <c r="CC92" s="272"/>
      <c r="CD92" s="272"/>
      <c r="CE92" s="272"/>
      <c r="CF92" s="272"/>
      <c r="CG92" s="272"/>
      <c r="CH92" s="272"/>
      <c r="CI92" s="272"/>
      <c r="CJ92" s="272"/>
      <c r="CK92" s="272"/>
      <c r="CL92" s="272"/>
      <c r="CM92" s="272"/>
      <c r="CN92" s="272"/>
      <c r="CP92" s="291" t="s">
        <v>29</v>
      </c>
      <c r="CQ92" s="272"/>
      <c r="CR92" s="299" t="str">
        <f>CA92</f>
        <v>Rotenone</v>
      </c>
      <c r="CS92" s="261"/>
      <c r="CT92" s="272"/>
      <c r="CU92" s="272"/>
      <c r="CV92" s="272"/>
      <c r="CW92" s="272"/>
      <c r="CX92" s="272"/>
      <c r="CY92" s="272"/>
      <c r="CZ92" s="272"/>
      <c r="DA92" s="272"/>
      <c r="DB92" s="272"/>
      <c r="DC92" s="272"/>
      <c r="DD92" s="272"/>
      <c r="DE92" s="272"/>
      <c r="DG92" s="291" t="s">
        <v>29</v>
      </c>
      <c r="DH92" s="272"/>
      <c r="DI92" s="299" t="str">
        <f>CR92</f>
        <v>Rotenone</v>
      </c>
      <c r="DJ92" s="261"/>
      <c r="DK92" s="272"/>
      <c r="DL92" s="272"/>
      <c r="DM92" s="272"/>
      <c r="DN92" s="272"/>
      <c r="DO92" s="272"/>
      <c r="DP92" s="272"/>
      <c r="DQ92" s="272"/>
      <c r="DR92" s="272"/>
      <c r="DS92" s="272"/>
      <c r="DT92" s="272"/>
      <c r="DU92" s="272"/>
      <c r="DV92" s="272"/>
      <c r="DX92" s="291" t="s">
        <v>29</v>
      </c>
      <c r="DY92" s="272"/>
      <c r="DZ92" s="299" t="str">
        <f>DI92</f>
        <v>Rotenone</v>
      </c>
      <c r="EA92" s="261"/>
      <c r="EB92" s="272"/>
      <c r="EC92" s="272"/>
      <c r="ED92" s="272"/>
      <c r="EE92" s="272"/>
      <c r="EF92" s="272"/>
      <c r="EG92" s="272"/>
      <c r="EH92" s="272"/>
      <c r="EI92" s="272"/>
      <c r="EJ92" s="272"/>
      <c r="EK92" s="272"/>
      <c r="EL92" s="272"/>
      <c r="EM92" s="272"/>
      <c r="EO92" s="291" t="s">
        <v>29</v>
      </c>
      <c r="EP92" s="272"/>
      <c r="EQ92" s="299" t="str">
        <f>DZ92</f>
        <v>Rotenone</v>
      </c>
      <c r="ER92" s="261"/>
      <c r="ES92" s="272"/>
      <c r="ET92" s="272"/>
      <c r="EU92" s="272"/>
      <c r="EV92" s="272"/>
      <c r="EW92" s="272"/>
      <c r="EX92" s="272"/>
      <c r="EY92" s="272"/>
      <c r="EZ92" s="272"/>
      <c r="FA92" s="272"/>
      <c r="FB92" s="272"/>
      <c r="FC92" s="272"/>
      <c r="FD92" s="272"/>
      <c r="FF92" s="291" t="s">
        <v>29</v>
      </c>
      <c r="FG92" s="272"/>
      <c r="FH92" s="299" t="str">
        <f>EQ92</f>
        <v>Rotenone</v>
      </c>
      <c r="FI92" s="261"/>
      <c r="FJ92" s="272"/>
      <c r="FK92" s="272"/>
      <c r="FL92" s="272"/>
      <c r="FM92" s="272"/>
      <c r="FN92" s="272"/>
      <c r="FO92" s="272"/>
      <c r="FP92" s="272"/>
      <c r="FQ92" s="272"/>
      <c r="FR92" s="272"/>
      <c r="FS92" s="272"/>
      <c r="FT92" s="272"/>
      <c r="FU92" s="272"/>
      <c r="FW92" s="291" t="s">
        <v>29</v>
      </c>
      <c r="FX92" s="272"/>
      <c r="FY92" s="299" t="str">
        <f>FH92</f>
        <v>Rotenone</v>
      </c>
      <c r="FZ92" s="261"/>
      <c r="GA92" s="272"/>
      <c r="GB92" s="272"/>
      <c r="GC92" s="272"/>
      <c r="GD92" s="272"/>
      <c r="GE92" s="272"/>
      <c r="GF92" s="272"/>
      <c r="GG92" s="272"/>
      <c r="GH92" s="272"/>
      <c r="GI92" s="272"/>
      <c r="GJ92" s="272"/>
      <c r="GK92" s="272"/>
      <c r="GL92" s="272"/>
      <c r="GN92" s="291" t="s">
        <v>29</v>
      </c>
      <c r="GO92" s="272"/>
      <c r="GP92" s="299" t="str">
        <f>FY92</f>
        <v>Rotenone</v>
      </c>
      <c r="GQ92" s="261"/>
      <c r="GR92" s="272"/>
      <c r="GS92" s="272"/>
      <c r="GT92" s="272"/>
      <c r="GU92" s="272"/>
      <c r="GV92" s="272"/>
      <c r="GW92" s="272"/>
      <c r="GX92" s="272"/>
      <c r="GY92" s="272"/>
      <c r="GZ92" s="272"/>
      <c r="HA92" s="272"/>
      <c r="HB92" s="272"/>
      <c r="HC92" s="272"/>
      <c r="HE92" s="291" t="s">
        <v>29</v>
      </c>
      <c r="HF92" s="272"/>
      <c r="HG92" s="299" t="str">
        <f>GP92</f>
        <v>Rotenone</v>
      </c>
      <c r="HH92" s="261"/>
      <c r="HI92" s="272"/>
      <c r="HJ92" s="272"/>
      <c r="HK92" s="272"/>
      <c r="HL92" s="272"/>
      <c r="HM92" s="272"/>
      <c r="HN92" s="272"/>
      <c r="HO92" s="272"/>
      <c r="HP92" s="272"/>
      <c r="HQ92" s="272"/>
      <c r="HR92" s="272"/>
      <c r="HS92" s="272"/>
      <c r="HT92" s="272"/>
      <c r="HV92" s="291" t="s">
        <v>29</v>
      </c>
      <c r="HW92" s="272"/>
      <c r="HX92" s="299" t="str">
        <f>HG92</f>
        <v>Rotenone</v>
      </c>
      <c r="HY92" s="261"/>
      <c r="HZ92" s="272"/>
      <c r="IA92" s="272"/>
      <c r="IB92" s="272"/>
      <c r="IC92" s="272"/>
      <c r="ID92" s="272"/>
      <c r="IE92" s="272"/>
      <c r="IF92" s="272"/>
      <c r="IG92" s="272"/>
      <c r="IH92" s="272"/>
      <c r="II92" s="272"/>
      <c r="IJ92" s="272"/>
      <c r="IK92" s="272"/>
      <c r="IM92" s="291" t="s">
        <v>29</v>
      </c>
      <c r="IN92" s="272"/>
      <c r="IO92" s="299" t="str">
        <f>HX92</f>
        <v>Rotenone</v>
      </c>
      <c r="IP92" s="261"/>
      <c r="IQ92" s="272"/>
      <c r="IR92" s="272"/>
      <c r="IS92" s="272"/>
      <c r="IT92" s="272"/>
      <c r="IU92" s="272"/>
      <c r="IV92" s="272"/>
      <c r="IW92" s="272"/>
      <c r="IX92" s="272"/>
      <c r="IY92" s="272"/>
      <c r="IZ92" s="272"/>
      <c r="JA92" s="272"/>
      <c r="JB92" s="272"/>
      <c r="JD92" s="291" t="s">
        <v>29</v>
      </c>
      <c r="JE92" s="272"/>
      <c r="JF92" s="299" t="str">
        <f>IO92</f>
        <v>Rotenone</v>
      </c>
      <c r="JG92" s="261"/>
      <c r="JH92" s="272"/>
      <c r="JI92" s="272"/>
      <c r="JJ92" s="272"/>
      <c r="JK92" s="272"/>
      <c r="JL92" s="272"/>
      <c r="JM92" s="272"/>
      <c r="JN92" s="272"/>
      <c r="JO92" s="272"/>
      <c r="JP92" s="272"/>
      <c r="JQ92" s="272"/>
      <c r="JR92" s="272"/>
      <c r="JS92" s="272"/>
      <c r="JU92" s="291" t="s">
        <v>29</v>
      </c>
      <c r="JV92" s="272"/>
      <c r="JW92" s="299" t="str">
        <f>JF92</f>
        <v>Rotenone</v>
      </c>
      <c r="JX92" s="261"/>
      <c r="JY92" s="272"/>
      <c r="JZ92" s="272"/>
      <c r="KA92" s="272"/>
      <c r="KB92" s="272"/>
      <c r="KC92" s="272"/>
      <c r="KD92" s="272"/>
      <c r="KE92" s="272"/>
      <c r="KF92" s="272"/>
      <c r="KG92" s="272"/>
      <c r="KH92" s="272"/>
      <c r="KI92" s="272"/>
      <c r="KJ92" s="272"/>
      <c r="KL92" s="291" t="s">
        <v>29</v>
      </c>
      <c r="KM92" s="272"/>
      <c r="KN92" s="299" t="str">
        <f>JW92</f>
        <v>Rotenone</v>
      </c>
      <c r="KO92" s="261"/>
      <c r="KP92" s="272"/>
      <c r="KQ92" s="272"/>
      <c r="KR92" s="272"/>
      <c r="KS92" s="272"/>
      <c r="KT92" s="272"/>
      <c r="KU92" s="272"/>
      <c r="KV92" s="272"/>
      <c r="KW92" s="272"/>
      <c r="KX92" s="272"/>
      <c r="KY92" s="272"/>
      <c r="KZ92" s="272"/>
      <c r="LA92" s="272"/>
      <c r="LC92" s="291" t="s">
        <v>29</v>
      </c>
      <c r="LD92" s="272"/>
      <c r="LE92" s="299" t="str">
        <f>KN92</f>
        <v>Rotenone</v>
      </c>
      <c r="LF92" s="261"/>
      <c r="LG92" s="272"/>
      <c r="LH92" s="272"/>
      <c r="LI92" s="272"/>
      <c r="LJ92" s="272"/>
      <c r="LK92" s="272"/>
      <c r="LL92" s="272"/>
      <c r="LM92" s="272"/>
      <c r="LN92" s="272"/>
      <c r="LO92" s="272"/>
      <c r="LP92" s="272"/>
      <c r="LQ92" s="272"/>
      <c r="LR92" s="272"/>
      <c r="LT92" s="291" t="s">
        <v>29</v>
      </c>
      <c r="LU92" s="272"/>
      <c r="LV92" s="299" t="str">
        <f>LE92</f>
        <v>Rotenone</v>
      </c>
      <c r="LW92" s="261"/>
      <c r="LX92" s="272"/>
      <c r="LY92" s="272"/>
      <c r="LZ92" s="272"/>
      <c r="MA92" s="272"/>
      <c r="MB92" s="272"/>
      <c r="MC92" s="272"/>
      <c r="MD92" s="272"/>
      <c r="ME92" s="272"/>
      <c r="MF92" s="272"/>
      <c r="MG92" s="272"/>
      <c r="MH92" s="272"/>
      <c r="MI92" s="272"/>
    </row>
    <row r="93" spans="1:347" ht="14.1" hidden="1" customHeight="1" outlineLevel="1" thickBot="1" x14ac:dyDescent="0.2">
      <c r="A93" s="14"/>
      <c r="B93" s="41" t="s">
        <v>15</v>
      </c>
      <c r="C93" s="14"/>
      <c r="D93" s="14"/>
      <c r="E93" s="14"/>
      <c r="F93" s="14"/>
      <c r="G93" s="14"/>
      <c r="H93" s="14"/>
      <c r="I93" s="290" t="s">
        <v>82</v>
      </c>
      <c r="J93" s="299"/>
      <c r="K93" s="299"/>
      <c r="L93" s="280"/>
      <c r="M93" s="299"/>
      <c r="N93" s="299"/>
      <c r="O93" s="299"/>
      <c r="P93" s="299"/>
      <c r="Q93" s="304"/>
      <c r="R93" s="304"/>
      <c r="S93" s="299"/>
      <c r="T93" s="299"/>
      <c r="U93" s="299"/>
      <c r="V93" s="299"/>
      <c r="W93" s="299"/>
      <c r="X93" s="299"/>
      <c r="Y93" s="299"/>
      <c r="Z93" s="290" t="s">
        <v>84</v>
      </c>
      <c r="AA93" s="299"/>
      <c r="AB93" s="299"/>
      <c r="AC93" s="280"/>
      <c r="AD93" s="299"/>
      <c r="AE93" s="299"/>
      <c r="AF93" s="299"/>
      <c r="AG93" s="299"/>
      <c r="AH93" s="304"/>
      <c r="AI93" s="304"/>
      <c r="AJ93" s="299"/>
      <c r="AK93" s="299"/>
      <c r="AL93" s="299"/>
      <c r="AM93" s="299"/>
      <c r="AN93" s="299"/>
      <c r="AO93" s="299"/>
      <c r="AP93" s="303"/>
      <c r="AQ93" s="290" t="s">
        <v>85</v>
      </c>
      <c r="AR93" s="299"/>
      <c r="AS93" s="299"/>
      <c r="AT93" s="280"/>
      <c r="AU93" s="299"/>
      <c r="AV93" s="299"/>
      <c r="AW93" s="299"/>
      <c r="AX93" s="299"/>
      <c r="AY93" s="304"/>
      <c r="AZ93" s="304"/>
      <c r="BA93" s="299"/>
      <c r="BB93" s="299"/>
      <c r="BC93" s="299"/>
      <c r="BD93" s="299"/>
      <c r="BE93" s="299"/>
      <c r="BF93" s="299"/>
      <c r="BG93" s="303"/>
      <c r="BH93" s="290" t="s">
        <v>100</v>
      </c>
      <c r="BI93" s="299"/>
      <c r="BJ93" s="299"/>
      <c r="BK93" s="280"/>
      <c r="BL93" s="299"/>
      <c r="BM93" s="299"/>
      <c r="BN93" s="299"/>
      <c r="BO93" s="299"/>
      <c r="BP93" s="304"/>
      <c r="BQ93" s="304"/>
      <c r="BR93" s="299"/>
      <c r="BS93" s="299"/>
      <c r="BT93" s="299"/>
      <c r="BU93" s="299"/>
      <c r="BV93" s="299"/>
      <c r="BW93" s="299"/>
      <c r="BX93" s="303"/>
      <c r="BY93" s="290" t="s">
        <v>86</v>
      </c>
      <c r="BZ93" s="299"/>
      <c r="CA93" s="299"/>
      <c r="CB93" s="280"/>
      <c r="CC93" s="299"/>
      <c r="CD93" s="299"/>
      <c r="CE93" s="299"/>
      <c r="CF93" s="299"/>
      <c r="CG93" s="304"/>
      <c r="CH93" s="304"/>
      <c r="CI93" s="299"/>
      <c r="CJ93" s="299"/>
      <c r="CK93" s="299"/>
      <c r="CL93" s="299"/>
      <c r="CM93" s="299"/>
      <c r="CN93" s="299"/>
      <c r="CO93" s="303"/>
      <c r="CP93" s="290" t="s">
        <v>87</v>
      </c>
      <c r="CQ93" s="299"/>
      <c r="CR93" s="299"/>
      <c r="CS93" s="280"/>
      <c r="CT93" s="299"/>
      <c r="CU93" s="299"/>
      <c r="CV93" s="299"/>
      <c r="CW93" s="299"/>
      <c r="CX93" s="304"/>
      <c r="CY93" s="304"/>
      <c r="CZ93" s="299"/>
      <c r="DA93" s="299"/>
      <c r="DB93" s="299"/>
      <c r="DC93" s="299"/>
      <c r="DD93" s="299"/>
      <c r="DE93" s="299"/>
      <c r="DF93" s="303"/>
      <c r="DG93" s="290" t="s">
        <v>88</v>
      </c>
      <c r="DH93" s="299"/>
      <c r="DI93" s="299"/>
      <c r="DJ93" s="280"/>
      <c r="DK93" s="299"/>
      <c r="DL93" s="299"/>
      <c r="DM93" s="299"/>
      <c r="DN93" s="299"/>
      <c r="DO93" s="304"/>
      <c r="DP93" s="304"/>
      <c r="DQ93" s="299"/>
      <c r="DR93" s="299"/>
      <c r="DS93" s="299"/>
      <c r="DT93" s="299"/>
      <c r="DU93" s="299"/>
      <c r="DV93" s="299"/>
      <c r="DW93" s="303"/>
      <c r="DX93" s="290" t="s">
        <v>101</v>
      </c>
      <c r="DY93" s="299"/>
      <c r="DZ93" s="299"/>
      <c r="EA93" s="280"/>
      <c r="EB93" s="299"/>
      <c r="EC93" s="299"/>
      <c r="ED93" s="299"/>
      <c r="EE93" s="299"/>
      <c r="EF93" s="304"/>
      <c r="EG93" s="304"/>
      <c r="EH93" s="299"/>
      <c r="EI93" s="299"/>
      <c r="EJ93" s="299"/>
      <c r="EK93" s="299"/>
      <c r="EL93" s="299"/>
      <c r="EM93" s="299"/>
      <c r="EN93" s="303"/>
      <c r="EO93" s="290" t="s">
        <v>102</v>
      </c>
      <c r="EP93" s="299"/>
      <c r="EQ93" s="299"/>
      <c r="ER93" s="280"/>
      <c r="ES93" s="299"/>
      <c r="ET93" s="299"/>
      <c r="EU93" s="299"/>
      <c r="EV93" s="299"/>
      <c r="EW93" s="304"/>
      <c r="EX93" s="304"/>
      <c r="EY93" s="299"/>
      <c r="EZ93" s="299"/>
      <c r="FA93" s="299"/>
      <c r="FB93" s="299"/>
      <c r="FC93" s="299"/>
      <c r="FD93" s="299"/>
      <c r="FE93" s="303"/>
      <c r="FF93" s="290" t="s">
        <v>89</v>
      </c>
      <c r="FG93" s="299"/>
      <c r="FH93" s="299"/>
      <c r="FI93" s="280"/>
      <c r="FJ93" s="299"/>
      <c r="FK93" s="299"/>
      <c r="FL93" s="299"/>
      <c r="FM93" s="299"/>
      <c r="FN93" s="304"/>
      <c r="FO93" s="304"/>
      <c r="FP93" s="299"/>
      <c r="FQ93" s="299"/>
      <c r="FR93" s="299"/>
      <c r="FS93" s="299"/>
      <c r="FT93" s="299"/>
      <c r="FU93" s="299"/>
      <c r="FV93" s="303"/>
      <c r="FW93" s="290" t="s">
        <v>103</v>
      </c>
      <c r="FX93" s="299"/>
      <c r="FY93" s="299"/>
      <c r="FZ93" s="280"/>
      <c r="GA93" s="299"/>
      <c r="GB93" s="299"/>
      <c r="GC93" s="299"/>
      <c r="GD93" s="299"/>
      <c r="GE93" s="304"/>
      <c r="GF93" s="304"/>
      <c r="GG93" s="299"/>
      <c r="GH93" s="299"/>
      <c r="GI93" s="299"/>
      <c r="GJ93" s="299"/>
      <c r="GK93" s="299"/>
      <c r="GL93" s="299"/>
      <c r="GM93" s="303"/>
      <c r="GN93" s="290" t="s">
        <v>104</v>
      </c>
      <c r="GO93" s="299"/>
      <c r="GP93" s="299"/>
      <c r="GQ93" s="280"/>
      <c r="GR93" s="299"/>
      <c r="GS93" s="299"/>
      <c r="GT93" s="299"/>
      <c r="GU93" s="299"/>
      <c r="GV93" s="304"/>
      <c r="GW93" s="304"/>
      <c r="GX93" s="299"/>
      <c r="GY93" s="299"/>
      <c r="GZ93" s="299"/>
      <c r="HA93" s="299"/>
      <c r="HB93" s="299"/>
      <c r="HC93" s="299"/>
      <c r="HD93" s="303"/>
      <c r="HE93" s="290" t="s">
        <v>94</v>
      </c>
      <c r="HF93" s="299"/>
      <c r="HG93" s="299"/>
      <c r="HH93" s="280"/>
      <c r="HI93" s="299"/>
      <c r="HJ93" s="299"/>
      <c r="HK93" s="299"/>
      <c r="HL93" s="299"/>
      <c r="HM93" s="304"/>
      <c r="HN93" s="304"/>
      <c r="HO93" s="299"/>
      <c r="HP93" s="299"/>
      <c r="HQ93" s="299"/>
      <c r="HR93" s="299"/>
      <c r="HS93" s="299"/>
      <c r="HT93" s="299"/>
      <c r="HU93" s="303"/>
      <c r="HV93" s="290" t="s">
        <v>105</v>
      </c>
      <c r="HW93" s="299"/>
      <c r="HX93" s="299"/>
      <c r="HY93" s="280"/>
      <c r="HZ93" s="299"/>
      <c r="IA93" s="299"/>
      <c r="IB93" s="299"/>
      <c r="IC93" s="299"/>
      <c r="ID93" s="304"/>
      <c r="IE93" s="304"/>
      <c r="IF93" s="299"/>
      <c r="IG93" s="299"/>
      <c r="IH93" s="299"/>
      <c r="II93" s="299"/>
      <c r="IJ93" s="299"/>
      <c r="IK93" s="299"/>
      <c r="IL93" s="303"/>
      <c r="IM93" s="290" t="s">
        <v>93</v>
      </c>
      <c r="IN93" s="299"/>
      <c r="IO93" s="299"/>
      <c r="IP93" s="280"/>
      <c r="IQ93" s="299"/>
      <c r="IR93" s="299"/>
      <c r="IS93" s="299"/>
      <c r="IT93" s="299"/>
      <c r="IU93" s="304"/>
      <c r="IV93" s="304"/>
      <c r="IW93" s="299"/>
      <c r="IX93" s="299"/>
      <c r="IY93" s="299"/>
      <c r="IZ93" s="299"/>
      <c r="JA93" s="299"/>
      <c r="JB93" s="299"/>
      <c r="JC93" s="303"/>
      <c r="JD93" s="290" t="s">
        <v>92</v>
      </c>
      <c r="JE93" s="299"/>
      <c r="JF93" s="299"/>
      <c r="JG93" s="280"/>
      <c r="JH93" s="299"/>
      <c r="JI93" s="299"/>
      <c r="JJ93" s="299"/>
      <c r="JK93" s="299"/>
      <c r="JL93" s="304"/>
      <c r="JM93" s="304"/>
      <c r="JN93" s="299"/>
      <c r="JO93" s="299"/>
      <c r="JP93" s="299"/>
      <c r="JQ93" s="299"/>
      <c r="JR93" s="299"/>
      <c r="JS93" s="299"/>
      <c r="JT93" s="303"/>
      <c r="JU93" s="290" t="s">
        <v>91</v>
      </c>
      <c r="JV93" s="299"/>
      <c r="JW93" s="299"/>
      <c r="JX93" s="280"/>
      <c r="JY93" s="299"/>
      <c r="JZ93" s="299"/>
      <c r="KA93" s="299"/>
      <c r="KB93" s="299"/>
      <c r="KC93" s="304"/>
      <c r="KD93" s="304"/>
      <c r="KE93" s="299"/>
      <c r="KF93" s="299"/>
      <c r="KG93" s="299"/>
      <c r="KH93" s="299"/>
      <c r="KI93" s="299"/>
      <c r="KJ93" s="299"/>
      <c r="KK93" s="303"/>
      <c r="KL93" s="290" t="s">
        <v>106</v>
      </c>
      <c r="KM93" s="299"/>
      <c r="KN93" s="299"/>
      <c r="KO93" s="280"/>
      <c r="KP93" s="299"/>
      <c r="KQ93" s="299"/>
      <c r="KR93" s="299"/>
      <c r="KS93" s="299"/>
      <c r="KT93" s="304"/>
      <c r="KU93" s="304"/>
      <c r="KV93" s="299"/>
      <c r="KW93" s="299"/>
      <c r="KX93" s="299"/>
      <c r="KY93" s="299"/>
      <c r="KZ93" s="299"/>
      <c r="LA93" s="299"/>
      <c r="LB93" s="303"/>
      <c r="LC93" s="290" t="s">
        <v>90</v>
      </c>
      <c r="LD93" s="299"/>
      <c r="LE93" s="299"/>
      <c r="LF93" s="280"/>
      <c r="LG93" s="299"/>
      <c r="LH93" s="299"/>
      <c r="LI93" s="299"/>
      <c r="LJ93" s="299"/>
      <c r="LK93" s="304"/>
      <c r="LL93" s="304"/>
      <c r="LM93" s="299"/>
      <c r="LN93" s="299"/>
      <c r="LO93" s="299"/>
      <c r="LP93" s="299"/>
      <c r="LQ93" s="299"/>
      <c r="LR93" s="299"/>
      <c r="LS93" s="303"/>
      <c r="LT93" s="290" t="s">
        <v>107</v>
      </c>
      <c r="LU93" s="299"/>
      <c r="LV93" s="299"/>
      <c r="LW93" s="280"/>
      <c r="LX93" s="299"/>
      <c r="LY93" s="299"/>
      <c r="LZ93" s="299"/>
      <c r="MA93" s="299"/>
      <c r="MB93" s="304"/>
      <c r="MC93" s="304"/>
      <c r="MD93" s="299"/>
      <c r="ME93" s="299"/>
      <c r="MF93" s="299"/>
      <c r="MG93" s="299"/>
      <c r="MH93" s="299"/>
      <c r="MI93" s="299"/>
    </row>
    <row r="94" spans="1:347" ht="24" hidden="1" customHeight="1" outlineLevel="1" x14ac:dyDescent="0.15">
      <c r="A94" s="258" t="s">
        <v>122</v>
      </c>
      <c r="B94" s="427" t="s">
        <v>31</v>
      </c>
      <c r="C94" s="428" t="s">
        <v>9</v>
      </c>
      <c r="D94" s="429" t="s">
        <v>8</v>
      </c>
      <c r="E94" s="421" t="s">
        <v>34</v>
      </c>
      <c r="F94" s="422" t="s">
        <v>35</v>
      </c>
      <c r="G94" s="422" t="s">
        <v>36</v>
      </c>
      <c r="H94" s="38"/>
      <c r="I94" s="423" t="s">
        <v>118</v>
      </c>
      <c r="J94" s="423" t="s">
        <v>7</v>
      </c>
      <c r="K94" s="424" t="s">
        <v>13</v>
      </c>
      <c r="L94" s="424" t="s">
        <v>12</v>
      </c>
      <c r="M94" s="424" t="s">
        <v>14</v>
      </c>
      <c r="N94" s="424" t="s">
        <v>10</v>
      </c>
      <c r="O94" s="424" t="s">
        <v>11</v>
      </c>
      <c r="P94" s="424" t="s">
        <v>143</v>
      </c>
      <c r="Q94" s="424" t="s">
        <v>142</v>
      </c>
      <c r="R94" s="424" t="s">
        <v>141</v>
      </c>
      <c r="S94" s="425" t="s">
        <v>37</v>
      </c>
      <c r="T94" s="425" t="s">
        <v>38</v>
      </c>
      <c r="U94" s="425" t="s">
        <v>39</v>
      </c>
      <c r="V94" s="426" t="s">
        <v>97</v>
      </c>
      <c r="W94" s="396" t="s">
        <v>23</v>
      </c>
      <c r="X94" s="396" t="s">
        <v>30</v>
      </c>
      <c r="Y94" s="44"/>
      <c r="Z94" s="423" t="s">
        <v>118</v>
      </c>
      <c r="AA94" s="423" t="s">
        <v>7</v>
      </c>
      <c r="AB94" s="424" t="s">
        <v>13</v>
      </c>
      <c r="AC94" s="424" t="s">
        <v>12</v>
      </c>
      <c r="AD94" s="424" t="s">
        <v>14</v>
      </c>
      <c r="AE94" s="424" t="s">
        <v>10</v>
      </c>
      <c r="AF94" s="424" t="s">
        <v>11</v>
      </c>
      <c r="AG94" s="424" t="s">
        <v>32</v>
      </c>
      <c r="AH94" s="424" t="s">
        <v>142</v>
      </c>
      <c r="AI94" s="424" t="s">
        <v>141</v>
      </c>
      <c r="AJ94" s="425" t="s">
        <v>37</v>
      </c>
      <c r="AK94" s="425" t="s">
        <v>38</v>
      </c>
      <c r="AL94" s="425" t="s">
        <v>39</v>
      </c>
      <c r="AM94" s="426" t="s">
        <v>97</v>
      </c>
      <c r="AN94" s="396" t="s">
        <v>23</v>
      </c>
      <c r="AO94" s="396" t="s">
        <v>30</v>
      </c>
      <c r="AQ94" s="423" t="s">
        <v>118</v>
      </c>
      <c r="AR94" s="423" t="s">
        <v>7</v>
      </c>
      <c r="AS94" s="424" t="s">
        <v>13</v>
      </c>
      <c r="AT94" s="424" t="s">
        <v>12</v>
      </c>
      <c r="AU94" s="424" t="s">
        <v>14</v>
      </c>
      <c r="AV94" s="424" t="s">
        <v>10</v>
      </c>
      <c r="AW94" s="424" t="s">
        <v>11</v>
      </c>
      <c r="AX94" s="424" t="s">
        <v>32</v>
      </c>
      <c r="AY94" s="424" t="s">
        <v>142</v>
      </c>
      <c r="AZ94" s="424" t="s">
        <v>141</v>
      </c>
      <c r="BA94" s="425" t="s">
        <v>37</v>
      </c>
      <c r="BB94" s="425" t="s">
        <v>38</v>
      </c>
      <c r="BC94" s="425" t="s">
        <v>39</v>
      </c>
      <c r="BD94" s="426" t="s">
        <v>97</v>
      </c>
      <c r="BE94" s="396" t="s">
        <v>23</v>
      </c>
      <c r="BF94" s="396" t="s">
        <v>30</v>
      </c>
      <c r="BH94" s="423" t="s">
        <v>118</v>
      </c>
      <c r="BI94" s="423" t="s">
        <v>7</v>
      </c>
      <c r="BJ94" s="424" t="s">
        <v>13</v>
      </c>
      <c r="BK94" s="424" t="s">
        <v>12</v>
      </c>
      <c r="BL94" s="424" t="s">
        <v>14</v>
      </c>
      <c r="BM94" s="424" t="s">
        <v>10</v>
      </c>
      <c r="BN94" s="424" t="s">
        <v>11</v>
      </c>
      <c r="BO94" s="424" t="s">
        <v>32</v>
      </c>
      <c r="BP94" s="424" t="s">
        <v>142</v>
      </c>
      <c r="BQ94" s="424" t="s">
        <v>141</v>
      </c>
      <c r="BR94" s="425" t="s">
        <v>37</v>
      </c>
      <c r="BS94" s="425" t="s">
        <v>38</v>
      </c>
      <c r="BT94" s="425" t="s">
        <v>39</v>
      </c>
      <c r="BU94" s="426" t="s">
        <v>97</v>
      </c>
      <c r="BV94" s="396" t="s">
        <v>23</v>
      </c>
      <c r="BW94" s="396" t="s">
        <v>30</v>
      </c>
      <c r="BY94" s="423" t="s">
        <v>118</v>
      </c>
      <c r="BZ94" s="423" t="s">
        <v>7</v>
      </c>
      <c r="CA94" s="424" t="s">
        <v>13</v>
      </c>
      <c r="CB94" s="424" t="s">
        <v>12</v>
      </c>
      <c r="CC94" s="424" t="s">
        <v>14</v>
      </c>
      <c r="CD94" s="424" t="s">
        <v>10</v>
      </c>
      <c r="CE94" s="424" t="s">
        <v>11</v>
      </c>
      <c r="CF94" s="424" t="s">
        <v>32</v>
      </c>
      <c r="CG94" s="424" t="s">
        <v>142</v>
      </c>
      <c r="CH94" s="424" t="s">
        <v>141</v>
      </c>
      <c r="CI94" s="425" t="s">
        <v>37</v>
      </c>
      <c r="CJ94" s="425" t="s">
        <v>38</v>
      </c>
      <c r="CK94" s="425" t="s">
        <v>39</v>
      </c>
      <c r="CL94" s="426" t="s">
        <v>97</v>
      </c>
      <c r="CM94" s="396" t="s">
        <v>23</v>
      </c>
      <c r="CN94" s="396" t="s">
        <v>30</v>
      </c>
      <c r="CP94" s="423" t="s">
        <v>118</v>
      </c>
      <c r="CQ94" s="423" t="s">
        <v>7</v>
      </c>
      <c r="CR94" s="424" t="s">
        <v>13</v>
      </c>
      <c r="CS94" s="424" t="s">
        <v>12</v>
      </c>
      <c r="CT94" s="424" t="s">
        <v>14</v>
      </c>
      <c r="CU94" s="424" t="s">
        <v>10</v>
      </c>
      <c r="CV94" s="424" t="s">
        <v>11</v>
      </c>
      <c r="CW94" s="424" t="s">
        <v>32</v>
      </c>
      <c r="CX94" s="424" t="s">
        <v>142</v>
      </c>
      <c r="CY94" s="424" t="s">
        <v>141</v>
      </c>
      <c r="CZ94" s="425" t="s">
        <v>37</v>
      </c>
      <c r="DA94" s="425" t="s">
        <v>38</v>
      </c>
      <c r="DB94" s="425" t="s">
        <v>39</v>
      </c>
      <c r="DC94" s="426" t="s">
        <v>97</v>
      </c>
      <c r="DD94" s="396" t="s">
        <v>23</v>
      </c>
      <c r="DE94" s="396" t="s">
        <v>30</v>
      </c>
      <c r="DG94" s="423" t="s">
        <v>118</v>
      </c>
      <c r="DH94" s="423" t="s">
        <v>7</v>
      </c>
      <c r="DI94" s="424" t="s">
        <v>13</v>
      </c>
      <c r="DJ94" s="424" t="s">
        <v>12</v>
      </c>
      <c r="DK94" s="424" t="s">
        <v>14</v>
      </c>
      <c r="DL94" s="424" t="s">
        <v>10</v>
      </c>
      <c r="DM94" s="424" t="s">
        <v>11</v>
      </c>
      <c r="DN94" s="424" t="s">
        <v>32</v>
      </c>
      <c r="DO94" s="424" t="s">
        <v>142</v>
      </c>
      <c r="DP94" s="424" t="s">
        <v>141</v>
      </c>
      <c r="DQ94" s="425" t="s">
        <v>37</v>
      </c>
      <c r="DR94" s="425" t="s">
        <v>38</v>
      </c>
      <c r="DS94" s="425" t="s">
        <v>39</v>
      </c>
      <c r="DT94" s="426" t="s">
        <v>97</v>
      </c>
      <c r="DU94" s="396" t="s">
        <v>23</v>
      </c>
      <c r="DV94" s="396" t="s">
        <v>30</v>
      </c>
      <c r="DX94" s="423" t="s">
        <v>118</v>
      </c>
      <c r="DY94" s="423" t="s">
        <v>7</v>
      </c>
      <c r="DZ94" s="424" t="s">
        <v>13</v>
      </c>
      <c r="EA94" s="424" t="s">
        <v>12</v>
      </c>
      <c r="EB94" s="424" t="s">
        <v>14</v>
      </c>
      <c r="EC94" s="424" t="s">
        <v>10</v>
      </c>
      <c r="ED94" s="424" t="s">
        <v>11</v>
      </c>
      <c r="EE94" s="424" t="s">
        <v>32</v>
      </c>
      <c r="EF94" s="424" t="s">
        <v>142</v>
      </c>
      <c r="EG94" s="424" t="s">
        <v>141</v>
      </c>
      <c r="EH94" s="425" t="s">
        <v>37</v>
      </c>
      <c r="EI94" s="425" t="s">
        <v>38</v>
      </c>
      <c r="EJ94" s="425" t="s">
        <v>39</v>
      </c>
      <c r="EK94" s="426" t="s">
        <v>97</v>
      </c>
      <c r="EL94" s="396" t="s">
        <v>23</v>
      </c>
      <c r="EM94" s="396" t="s">
        <v>30</v>
      </c>
      <c r="EO94" s="423" t="s">
        <v>118</v>
      </c>
      <c r="EP94" s="423" t="s">
        <v>7</v>
      </c>
      <c r="EQ94" s="424" t="s">
        <v>13</v>
      </c>
      <c r="ER94" s="424" t="s">
        <v>12</v>
      </c>
      <c r="ES94" s="424" t="s">
        <v>14</v>
      </c>
      <c r="ET94" s="424" t="s">
        <v>10</v>
      </c>
      <c r="EU94" s="424" t="s">
        <v>11</v>
      </c>
      <c r="EV94" s="424" t="s">
        <v>32</v>
      </c>
      <c r="EW94" s="424" t="s">
        <v>142</v>
      </c>
      <c r="EX94" s="424" t="s">
        <v>141</v>
      </c>
      <c r="EY94" s="425" t="s">
        <v>37</v>
      </c>
      <c r="EZ94" s="425" t="s">
        <v>38</v>
      </c>
      <c r="FA94" s="425" t="s">
        <v>39</v>
      </c>
      <c r="FB94" s="426" t="s">
        <v>97</v>
      </c>
      <c r="FC94" s="396" t="s">
        <v>23</v>
      </c>
      <c r="FD94" s="396" t="s">
        <v>30</v>
      </c>
      <c r="FF94" s="423" t="s">
        <v>118</v>
      </c>
      <c r="FG94" s="423" t="s">
        <v>7</v>
      </c>
      <c r="FH94" s="424" t="s">
        <v>13</v>
      </c>
      <c r="FI94" s="424" t="s">
        <v>12</v>
      </c>
      <c r="FJ94" s="424" t="s">
        <v>14</v>
      </c>
      <c r="FK94" s="424" t="s">
        <v>10</v>
      </c>
      <c r="FL94" s="424" t="s">
        <v>11</v>
      </c>
      <c r="FM94" s="424" t="s">
        <v>32</v>
      </c>
      <c r="FN94" s="424" t="s">
        <v>142</v>
      </c>
      <c r="FO94" s="424" t="s">
        <v>141</v>
      </c>
      <c r="FP94" s="425" t="s">
        <v>37</v>
      </c>
      <c r="FQ94" s="425" t="s">
        <v>38</v>
      </c>
      <c r="FR94" s="425" t="s">
        <v>39</v>
      </c>
      <c r="FS94" s="426" t="s">
        <v>97</v>
      </c>
      <c r="FT94" s="396" t="s">
        <v>23</v>
      </c>
      <c r="FU94" s="396" t="s">
        <v>30</v>
      </c>
      <c r="FW94" s="423" t="s">
        <v>118</v>
      </c>
      <c r="FX94" s="423" t="s">
        <v>7</v>
      </c>
      <c r="FY94" s="424" t="s">
        <v>13</v>
      </c>
      <c r="FZ94" s="424" t="s">
        <v>12</v>
      </c>
      <c r="GA94" s="424" t="s">
        <v>14</v>
      </c>
      <c r="GB94" s="424" t="s">
        <v>10</v>
      </c>
      <c r="GC94" s="424" t="s">
        <v>11</v>
      </c>
      <c r="GD94" s="424" t="s">
        <v>32</v>
      </c>
      <c r="GE94" s="424" t="s">
        <v>142</v>
      </c>
      <c r="GF94" s="424" t="s">
        <v>141</v>
      </c>
      <c r="GG94" s="425" t="s">
        <v>37</v>
      </c>
      <c r="GH94" s="425" t="s">
        <v>38</v>
      </c>
      <c r="GI94" s="425" t="s">
        <v>39</v>
      </c>
      <c r="GJ94" s="426" t="s">
        <v>97</v>
      </c>
      <c r="GK94" s="396" t="s">
        <v>23</v>
      </c>
      <c r="GL94" s="396" t="s">
        <v>30</v>
      </c>
      <c r="GN94" s="423" t="s">
        <v>118</v>
      </c>
      <c r="GO94" s="423" t="s">
        <v>7</v>
      </c>
      <c r="GP94" s="424" t="s">
        <v>13</v>
      </c>
      <c r="GQ94" s="424" t="s">
        <v>12</v>
      </c>
      <c r="GR94" s="424" t="s">
        <v>14</v>
      </c>
      <c r="GS94" s="424" t="s">
        <v>10</v>
      </c>
      <c r="GT94" s="424" t="s">
        <v>11</v>
      </c>
      <c r="GU94" s="424" t="s">
        <v>32</v>
      </c>
      <c r="GV94" s="424" t="s">
        <v>142</v>
      </c>
      <c r="GW94" s="424" t="s">
        <v>141</v>
      </c>
      <c r="GX94" s="425" t="s">
        <v>37</v>
      </c>
      <c r="GY94" s="425" t="s">
        <v>38</v>
      </c>
      <c r="GZ94" s="425" t="s">
        <v>39</v>
      </c>
      <c r="HA94" s="426" t="s">
        <v>97</v>
      </c>
      <c r="HB94" s="396" t="s">
        <v>23</v>
      </c>
      <c r="HC94" s="396" t="s">
        <v>30</v>
      </c>
      <c r="HE94" s="423" t="s">
        <v>118</v>
      </c>
      <c r="HF94" s="423" t="s">
        <v>7</v>
      </c>
      <c r="HG94" s="424" t="s">
        <v>13</v>
      </c>
      <c r="HH94" s="424" t="s">
        <v>12</v>
      </c>
      <c r="HI94" s="424" t="s">
        <v>14</v>
      </c>
      <c r="HJ94" s="424" t="s">
        <v>10</v>
      </c>
      <c r="HK94" s="424" t="s">
        <v>11</v>
      </c>
      <c r="HL94" s="424" t="s">
        <v>32</v>
      </c>
      <c r="HM94" s="424" t="s">
        <v>142</v>
      </c>
      <c r="HN94" s="424" t="s">
        <v>141</v>
      </c>
      <c r="HO94" s="425" t="s">
        <v>37</v>
      </c>
      <c r="HP94" s="425" t="s">
        <v>38</v>
      </c>
      <c r="HQ94" s="425" t="s">
        <v>39</v>
      </c>
      <c r="HR94" s="426" t="s">
        <v>97</v>
      </c>
      <c r="HS94" s="396" t="s">
        <v>23</v>
      </c>
      <c r="HT94" s="396" t="s">
        <v>30</v>
      </c>
      <c r="HV94" s="423" t="s">
        <v>118</v>
      </c>
      <c r="HW94" s="423" t="s">
        <v>7</v>
      </c>
      <c r="HX94" s="424" t="s">
        <v>13</v>
      </c>
      <c r="HY94" s="424" t="s">
        <v>12</v>
      </c>
      <c r="HZ94" s="424" t="s">
        <v>14</v>
      </c>
      <c r="IA94" s="424" t="s">
        <v>10</v>
      </c>
      <c r="IB94" s="424" t="s">
        <v>11</v>
      </c>
      <c r="IC94" s="424" t="s">
        <v>32</v>
      </c>
      <c r="ID94" s="424" t="s">
        <v>142</v>
      </c>
      <c r="IE94" s="424" t="s">
        <v>141</v>
      </c>
      <c r="IF94" s="425" t="s">
        <v>37</v>
      </c>
      <c r="IG94" s="425" t="s">
        <v>38</v>
      </c>
      <c r="IH94" s="425" t="s">
        <v>39</v>
      </c>
      <c r="II94" s="426" t="s">
        <v>97</v>
      </c>
      <c r="IJ94" s="396" t="s">
        <v>23</v>
      </c>
      <c r="IK94" s="396" t="s">
        <v>30</v>
      </c>
      <c r="IM94" s="423" t="s">
        <v>118</v>
      </c>
      <c r="IN94" s="423" t="s">
        <v>7</v>
      </c>
      <c r="IO94" s="424" t="s">
        <v>13</v>
      </c>
      <c r="IP94" s="424" t="s">
        <v>12</v>
      </c>
      <c r="IQ94" s="424" t="s">
        <v>14</v>
      </c>
      <c r="IR94" s="424" t="s">
        <v>10</v>
      </c>
      <c r="IS94" s="424" t="s">
        <v>11</v>
      </c>
      <c r="IT94" s="424" t="s">
        <v>32</v>
      </c>
      <c r="IU94" s="424" t="s">
        <v>142</v>
      </c>
      <c r="IV94" s="424" t="s">
        <v>141</v>
      </c>
      <c r="IW94" s="425" t="s">
        <v>37</v>
      </c>
      <c r="IX94" s="425" t="s">
        <v>38</v>
      </c>
      <c r="IY94" s="425" t="s">
        <v>39</v>
      </c>
      <c r="IZ94" s="426" t="s">
        <v>97</v>
      </c>
      <c r="JA94" s="396" t="s">
        <v>23</v>
      </c>
      <c r="JB94" s="396" t="s">
        <v>30</v>
      </c>
      <c r="JD94" s="423" t="s">
        <v>118</v>
      </c>
      <c r="JE94" s="423" t="s">
        <v>7</v>
      </c>
      <c r="JF94" s="424" t="s">
        <v>13</v>
      </c>
      <c r="JG94" s="424" t="s">
        <v>12</v>
      </c>
      <c r="JH94" s="424" t="s">
        <v>14</v>
      </c>
      <c r="JI94" s="424" t="s">
        <v>10</v>
      </c>
      <c r="JJ94" s="424" t="s">
        <v>11</v>
      </c>
      <c r="JK94" s="424" t="s">
        <v>32</v>
      </c>
      <c r="JL94" s="424" t="s">
        <v>142</v>
      </c>
      <c r="JM94" s="424" t="s">
        <v>141</v>
      </c>
      <c r="JN94" s="425" t="s">
        <v>37</v>
      </c>
      <c r="JO94" s="425" t="s">
        <v>38</v>
      </c>
      <c r="JP94" s="425" t="s">
        <v>39</v>
      </c>
      <c r="JQ94" s="426" t="s">
        <v>97</v>
      </c>
      <c r="JR94" s="396" t="s">
        <v>23</v>
      </c>
      <c r="JS94" s="396" t="s">
        <v>30</v>
      </c>
      <c r="JU94" s="423" t="s">
        <v>118</v>
      </c>
      <c r="JV94" s="423" t="s">
        <v>7</v>
      </c>
      <c r="JW94" s="424" t="s">
        <v>13</v>
      </c>
      <c r="JX94" s="424" t="s">
        <v>12</v>
      </c>
      <c r="JY94" s="424" t="s">
        <v>14</v>
      </c>
      <c r="JZ94" s="424" t="s">
        <v>10</v>
      </c>
      <c r="KA94" s="424" t="s">
        <v>11</v>
      </c>
      <c r="KB94" s="424" t="s">
        <v>32</v>
      </c>
      <c r="KC94" s="424" t="s">
        <v>142</v>
      </c>
      <c r="KD94" s="424" t="s">
        <v>141</v>
      </c>
      <c r="KE94" s="425" t="s">
        <v>37</v>
      </c>
      <c r="KF94" s="425" t="s">
        <v>38</v>
      </c>
      <c r="KG94" s="425" t="s">
        <v>39</v>
      </c>
      <c r="KH94" s="426" t="s">
        <v>97</v>
      </c>
      <c r="KI94" s="396" t="s">
        <v>23</v>
      </c>
      <c r="KJ94" s="396" t="s">
        <v>30</v>
      </c>
      <c r="KL94" s="423" t="s">
        <v>118</v>
      </c>
      <c r="KM94" s="423" t="s">
        <v>7</v>
      </c>
      <c r="KN94" s="424" t="s">
        <v>13</v>
      </c>
      <c r="KO94" s="424" t="s">
        <v>12</v>
      </c>
      <c r="KP94" s="424" t="s">
        <v>14</v>
      </c>
      <c r="KQ94" s="424" t="s">
        <v>10</v>
      </c>
      <c r="KR94" s="424" t="s">
        <v>11</v>
      </c>
      <c r="KS94" s="424" t="s">
        <v>32</v>
      </c>
      <c r="KT94" s="424" t="s">
        <v>142</v>
      </c>
      <c r="KU94" s="424" t="s">
        <v>141</v>
      </c>
      <c r="KV94" s="425" t="s">
        <v>37</v>
      </c>
      <c r="KW94" s="425" t="s">
        <v>38</v>
      </c>
      <c r="KX94" s="425" t="s">
        <v>39</v>
      </c>
      <c r="KY94" s="426" t="s">
        <v>97</v>
      </c>
      <c r="KZ94" s="396" t="s">
        <v>23</v>
      </c>
      <c r="LA94" s="396" t="s">
        <v>30</v>
      </c>
      <c r="LC94" s="423" t="s">
        <v>118</v>
      </c>
      <c r="LD94" s="423" t="s">
        <v>7</v>
      </c>
      <c r="LE94" s="424" t="s">
        <v>13</v>
      </c>
      <c r="LF94" s="424" t="s">
        <v>12</v>
      </c>
      <c r="LG94" s="424" t="s">
        <v>14</v>
      </c>
      <c r="LH94" s="424" t="s">
        <v>10</v>
      </c>
      <c r="LI94" s="424" t="s">
        <v>11</v>
      </c>
      <c r="LJ94" s="424" t="s">
        <v>32</v>
      </c>
      <c r="LK94" s="424" t="s">
        <v>142</v>
      </c>
      <c r="LL94" s="424" t="s">
        <v>141</v>
      </c>
      <c r="LM94" s="425" t="s">
        <v>37</v>
      </c>
      <c r="LN94" s="425" t="s">
        <v>38</v>
      </c>
      <c r="LO94" s="425" t="s">
        <v>39</v>
      </c>
      <c r="LP94" s="426" t="s">
        <v>97</v>
      </c>
      <c r="LQ94" s="396" t="s">
        <v>23</v>
      </c>
      <c r="LR94" s="396" t="s">
        <v>30</v>
      </c>
      <c r="LT94" s="423" t="s">
        <v>118</v>
      </c>
      <c r="LU94" s="423" t="s">
        <v>7</v>
      </c>
      <c r="LV94" s="424" t="s">
        <v>13</v>
      </c>
      <c r="LW94" s="424" t="s">
        <v>12</v>
      </c>
      <c r="LX94" s="424" t="s">
        <v>14</v>
      </c>
      <c r="LY94" s="424" t="s">
        <v>10</v>
      </c>
      <c r="LZ94" s="424" t="s">
        <v>11</v>
      </c>
      <c r="MA94" s="424" t="s">
        <v>32</v>
      </c>
      <c r="MB94" s="424" t="s">
        <v>142</v>
      </c>
      <c r="MC94" s="424" t="s">
        <v>141</v>
      </c>
      <c r="MD94" s="425" t="s">
        <v>37</v>
      </c>
      <c r="ME94" s="425" t="s">
        <v>38</v>
      </c>
      <c r="MF94" s="425" t="s">
        <v>39</v>
      </c>
      <c r="MG94" s="426" t="s">
        <v>97</v>
      </c>
      <c r="MH94" s="396" t="s">
        <v>23</v>
      </c>
      <c r="MI94" s="396" t="s">
        <v>30</v>
      </c>
    </row>
    <row r="95" spans="1:347" ht="14.1" hidden="1" customHeight="1" outlineLevel="1" x14ac:dyDescent="0.15">
      <c r="A95" s="15" t="s">
        <v>22</v>
      </c>
      <c r="B95" s="230">
        <v>0</v>
      </c>
      <c r="C95" s="52">
        <v>50</v>
      </c>
      <c r="D95" s="231">
        <v>0</v>
      </c>
      <c r="E95" s="23">
        <f>D95/C95</f>
        <v>0</v>
      </c>
      <c r="F95" s="14" t="s">
        <v>4</v>
      </c>
      <c r="G95" s="14" t="s">
        <v>4</v>
      </c>
      <c r="H95" s="14"/>
      <c r="I95" s="14"/>
      <c r="J95" s="58" t="s">
        <v>4</v>
      </c>
      <c r="K95" s="14"/>
      <c r="L95" s="17"/>
      <c r="M95" s="17"/>
      <c r="N95" s="17"/>
      <c r="O95" s="17"/>
      <c r="P95" s="34"/>
      <c r="Q95" s="16"/>
      <c r="R95" s="16"/>
      <c r="S95" s="17"/>
      <c r="T95" s="34"/>
      <c r="U95" s="34"/>
      <c r="V95" s="34"/>
      <c r="W95" s="34"/>
      <c r="X95" s="34"/>
      <c r="Y95" s="44"/>
      <c r="Z95" s="272"/>
      <c r="AA95" s="282" t="s">
        <v>4</v>
      </c>
      <c r="AB95" s="272"/>
      <c r="AC95" s="273"/>
      <c r="AD95" s="273"/>
      <c r="AE95" s="273"/>
      <c r="AF95" s="273"/>
      <c r="AG95" s="271"/>
      <c r="AH95" s="262"/>
      <c r="AI95" s="262"/>
      <c r="AJ95" s="273"/>
      <c r="AK95" s="271"/>
      <c r="AL95" s="271"/>
      <c r="AM95" s="271"/>
      <c r="AN95" s="271"/>
      <c r="AO95" s="271"/>
      <c r="AQ95" s="272"/>
      <c r="AR95" s="282" t="s">
        <v>4</v>
      </c>
      <c r="AS95" s="272"/>
      <c r="AT95" s="273"/>
      <c r="AU95" s="273"/>
      <c r="AV95" s="273"/>
      <c r="AW95" s="273"/>
      <c r="AX95" s="271"/>
      <c r="AY95" s="262"/>
      <c r="AZ95" s="262"/>
      <c r="BA95" s="273"/>
      <c r="BB95" s="271"/>
      <c r="BC95" s="271"/>
      <c r="BD95" s="271"/>
      <c r="BE95" s="271"/>
      <c r="BF95" s="271"/>
      <c r="BH95" s="272"/>
      <c r="BI95" s="282" t="s">
        <v>4</v>
      </c>
      <c r="BJ95" s="272"/>
      <c r="BK95" s="273"/>
      <c r="BL95" s="273"/>
      <c r="BM95" s="273"/>
      <c r="BN95" s="273"/>
      <c r="BO95" s="271"/>
      <c r="BP95" s="262"/>
      <c r="BQ95" s="262"/>
      <c r="BR95" s="273"/>
      <c r="BS95" s="271"/>
      <c r="BT95" s="271"/>
      <c r="BU95" s="271"/>
      <c r="BV95" s="271"/>
      <c r="BW95" s="271"/>
      <c r="BY95" s="272"/>
      <c r="BZ95" s="282" t="s">
        <v>4</v>
      </c>
      <c r="CA95" s="272"/>
      <c r="CB95" s="273"/>
      <c r="CC95" s="273"/>
      <c r="CD95" s="273"/>
      <c r="CE95" s="273"/>
      <c r="CF95" s="271"/>
      <c r="CG95" s="262"/>
      <c r="CH95" s="262"/>
      <c r="CI95" s="273"/>
      <c r="CJ95" s="271"/>
      <c r="CK95" s="271"/>
      <c r="CL95" s="271"/>
      <c r="CM95" s="271"/>
      <c r="CN95" s="271"/>
      <c r="CP95" s="272"/>
      <c r="CQ95" s="282" t="s">
        <v>4</v>
      </c>
      <c r="CR95" s="272"/>
      <c r="CS95" s="273"/>
      <c r="CT95" s="273"/>
      <c r="CU95" s="273"/>
      <c r="CV95" s="273"/>
      <c r="CW95" s="271"/>
      <c r="CX95" s="262"/>
      <c r="CY95" s="262"/>
      <c r="CZ95" s="273"/>
      <c r="DA95" s="271"/>
      <c r="DB95" s="271"/>
      <c r="DC95" s="271"/>
      <c r="DD95" s="271"/>
      <c r="DE95" s="271"/>
      <c r="DG95" s="272"/>
      <c r="DH95" s="282" t="s">
        <v>4</v>
      </c>
      <c r="DI95" s="272"/>
      <c r="DJ95" s="273"/>
      <c r="DK95" s="273"/>
      <c r="DL95" s="273"/>
      <c r="DM95" s="273"/>
      <c r="DN95" s="271"/>
      <c r="DO95" s="262"/>
      <c r="DP95" s="262"/>
      <c r="DQ95" s="273"/>
      <c r="DR95" s="271"/>
      <c r="DS95" s="271"/>
      <c r="DT95" s="271"/>
      <c r="DU95" s="271"/>
      <c r="DV95" s="271"/>
      <c r="DX95" s="272"/>
      <c r="DY95" s="282" t="s">
        <v>4</v>
      </c>
      <c r="DZ95" s="272"/>
      <c r="EA95" s="273"/>
      <c r="EB95" s="273"/>
      <c r="EC95" s="273"/>
      <c r="ED95" s="273"/>
      <c r="EE95" s="271"/>
      <c r="EF95" s="262"/>
      <c r="EG95" s="262"/>
      <c r="EH95" s="273"/>
      <c r="EI95" s="271"/>
      <c r="EJ95" s="271"/>
      <c r="EK95" s="271"/>
      <c r="EL95" s="271"/>
      <c r="EM95" s="271"/>
      <c r="EO95" s="272"/>
      <c r="EP95" s="282" t="s">
        <v>4</v>
      </c>
      <c r="EQ95" s="272"/>
      <c r="ER95" s="273"/>
      <c r="ES95" s="273"/>
      <c r="ET95" s="273"/>
      <c r="EU95" s="273"/>
      <c r="EV95" s="271"/>
      <c r="EW95" s="262"/>
      <c r="EX95" s="262"/>
      <c r="EY95" s="273"/>
      <c r="EZ95" s="271"/>
      <c r="FA95" s="271"/>
      <c r="FB95" s="271"/>
      <c r="FC95" s="271"/>
      <c r="FD95" s="271"/>
      <c r="FF95" s="272"/>
      <c r="FG95" s="282" t="s">
        <v>4</v>
      </c>
      <c r="FH95" s="272"/>
      <c r="FI95" s="273"/>
      <c r="FJ95" s="273"/>
      <c r="FK95" s="273"/>
      <c r="FL95" s="273"/>
      <c r="FM95" s="271"/>
      <c r="FN95" s="262"/>
      <c r="FO95" s="262"/>
      <c r="FP95" s="273"/>
      <c r="FQ95" s="271"/>
      <c r="FR95" s="271"/>
      <c r="FS95" s="271"/>
      <c r="FT95" s="271"/>
      <c r="FU95" s="271"/>
      <c r="FW95" s="272"/>
      <c r="FX95" s="282" t="s">
        <v>4</v>
      </c>
      <c r="FY95" s="272"/>
      <c r="FZ95" s="273"/>
      <c r="GA95" s="273"/>
      <c r="GB95" s="273"/>
      <c r="GC95" s="273"/>
      <c r="GD95" s="271"/>
      <c r="GE95" s="262"/>
      <c r="GF95" s="262"/>
      <c r="GG95" s="273"/>
      <c r="GH95" s="271"/>
      <c r="GI95" s="271"/>
      <c r="GJ95" s="271"/>
      <c r="GK95" s="271"/>
      <c r="GL95" s="271"/>
      <c r="GN95" s="272"/>
      <c r="GO95" s="282" t="s">
        <v>4</v>
      </c>
      <c r="GP95" s="272"/>
      <c r="GQ95" s="273"/>
      <c r="GR95" s="273"/>
      <c r="GS95" s="273"/>
      <c r="GT95" s="273"/>
      <c r="GU95" s="271"/>
      <c r="GV95" s="262"/>
      <c r="GW95" s="262"/>
      <c r="GX95" s="273"/>
      <c r="GY95" s="271"/>
      <c r="GZ95" s="271"/>
      <c r="HA95" s="271"/>
      <c r="HB95" s="271"/>
      <c r="HC95" s="271"/>
      <c r="HE95" s="272"/>
      <c r="HF95" s="282" t="s">
        <v>4</v>
      </c>
      <c r="HG95" s="272"/>
      <c r="HH95" s="273"/>
      <c r="HI95" s="273"/>
      <c r="HJ95" s="273"/>
      <c r="HK95" s="273"/>
      <c r="HL95" s="271"/>
      <c r="HM95" s="262"/>
      <c r="HN95" s="262"/>
      <c r="HO95" s="273"/>
      <c r="HP95" s="271"/>
      <c r="HQ95" s="271"/>
      <c r="HR95" s="271"/>
      <c r="HS95" s="271"/>
      <c r="HT95" s="271"/>
      <c r="HV95" s="272"/>
      <c r="HW95" s="282" t="s">
        <v>4</v>
      </c>
      <c r="HX95" s="272"/>
      <c r="HY95" s="273"/>
      <c r="HZ95" s="273"/>
      <c r="IA95" s="273"/>
      <c r="IB95" s="273"/>
      <c r="IC95" s="271"/>
      <c r="ID95" s="262"/>
      <c r="IE95" s="262"/>
      <c r="IF95" s="273"/>
      <c r="IG95" s="271"/>
      <c r="IH95" s="271"/>
      <c r="II95" s="271"/>
      <c r="IJ95" s="271"/>
      <c r="IK95" s="271"/>
      <c r="IM95" s="272"/>
      <c r="IN95" s="282" t="s">
        <v>4</v>
      </c>
      <c r="IO95" s="272"/>
      <c r="IP95" s="273"/>
      <c r="IQ95" s="273"/>
      <c r="IR95" s="273"/>
      <c r="IS95" s="273"/>
      <c r="IT95" s="271"/>
      <c r="IU95" s="262"/>
      <c r="IV95" s="262"/>
      <c r="IW95" s="273"/>
      <c r="IX95" s="271"/>
      <c r="IY95" s="271"/>
      <c r="IZ95" s="271"/>
      <c r="JA95" s="271"/>
      <c r="JB95" s="271"/>
      <c r="JD95" s="272"/>
      <c r="JE95" s="282" t="s">
        <v>4</v>
      </c>
      <c r="JF95" s="272"/>
      <c r="JG95" s="273"/>
      <c r="JH95" s="273"/>
      <c r="JI95" s="273"/>
      <c r="JJ95" s="273"/>
      <c r="JK95" s="271"/>
      <c r="JL95" s="262"/>
      <c r="JM95" s="262"/>
      <c r="JN95" s="273"/>
      <c r="JO95" s="271"/>
      <c r="JP95" s="271"/>
      <c r="JQ95" s="271"/>
      <c r="JR95" s="271"/>
      <c r="JS95" s="271"/>
      <c r="JU95" s="272"/>
      <c r="JV95" s="282" t="s">
        <v>4</v>
      </c>
      <c r="JW95" s="272"/>
      <c r="JX95" s="273"/>
      <c r="JY95" s="273"/>
      <c r="JZ95" s="273"/>
      <c r="KA95" s="273"/>
      <c r="KB95" s="271"/>
      <c r="KC95" s="262"/>
      <c r="KD95" s="262"/>
      <c r="KE95" s="273"/>
      <c r="KF95" s="271"/>
      <c r="KG95" s="271"/>
      <c r="KH95" s="271"/>
      <c r="KI95" s="271"/>
      <c r="KJ95" s="271"/>
      <c r="KL95" s="272"/>
      <c r="KM95" s="282" t="s">
        <v>4</v>
      </c>
      <c r="KN95" s="272"/>
      <c r="KO95" s="273"/>
      <c r="KP95" s="273"/>
      <c r="KQ95" s="273"/>
      <c r="KR95" s="273"/>
      <c r="KS95" s="271"/>
      <c r="KT95" s="262"/>
      <c r="KU95" s="262"/>
      <c r="KV95" s="273"/>
      <c r="KW95" s="271"/>
      <c r="KX95" s="271"/>
      <c r="KY95" s="271"/>
      <c r="KZ95" s="271"/>
      <c r="LA95" s="271"/>
      <c r="LC95" s="272"/>
      <c r="LD95" s="282" t="s">
        <v>4</v>
      </c>
      <c r="LE95" s="272"/>
      <c r="LF95" s="273"/>
      <c r="LG95" s="273"/>
      <c r="LH95" s="273"/>
      <c r="LI95" s="273"/>
      <c r="LJ95" s="271"/>
      <c r="LK95" s="262"/>
      <c r="LL95" s="262"/>
      <c r="LM95" s="273"/>
      <c r="LN95" s="271"/>
      <c r="LO95" s="271"/>
      <c r="LP95" s="271"/>
      <c r="LQ95" s="271"/>
      <c r="LR95" s="271"/>
      <c r="LT95" s="272"/>
      <c r="LU95" s="282" t="s">
        <v>4</v>
      </c>
      <c r="LV95" s="272"/>
      <c r="LW95" s="273"/>
      <c r="LX95" s="273"/>
      <c r="LY95" s="273"/>
      <c r="LZ95" s="273"/>
      <c r="MA95" s="271"/>
      <c r="MB95" s="262"/>
      <c r="MC95" s="262"/>
      <c r="MD95" s="273"/>
      <c r="ME95" s="271"/>
      <c r="MF95" s="271"/>
      <c r="MG95" s="271"/>
      <c r="MH95" s="271"/>
      <c r="MI95" s="271"/>
    </row>
    <row r="96" spans="1:347" ht="14.1" hidden="1" customHeight="1" outlineLevel="1" x14ac:dyDescent="0.2">
      <c r="A96" s="14">
        <v>1</v>
      </c>
      <c r="B96" s="232">
        <v>2.6</v>
      </c>
      <c r="C96" s="50">
        <v>50</v>
      </c>
      <c r="D96" s="233">
        <v>6</v>
      </c>
      <c r="E96" s="17">
        <f t="shared" ref="E96:E105" si="1023">IFERROR(D96/C96,"")</f>
        <v>0.12</v>
      </c>
      <c r="F96" s="34">
        <f>IFERROR((E96-E95)/(1-E95),"")</f>
        <v>0.12</v>
      </c>
      <c r="G96" s="17">
        <f t="shared" ref="G96:G105" si="1024">IFERROR(_xlfn.NORM.S.INV(F96),"")</f>
        <v>-1.1749867920660904</v>
      </c>
      <c r="H96" s="17"/>
      <c r="I96" s="34"/>
      <c r="J96" s="18">
        <f>IFERROR(LOG10($B96),"")</f>
        <v>0.41497334797081797</v>
      </c>
      <c r="K96" s="17">
        <f>IFERROR(C110+B110*J96,"")</f>
        <v>-1.1339900141133528</v>
      </c>
      <c r="L96" s="37">
        <f>IFERROR((_xlfn.NORM.S.DIST(K96,TRUE))*(1-$E$95)+$E$95,"")</f>
        <v>0.12839936839286384</v>
      </c>
      <c r="M96" s="37">
        <f t="shared" ref="M96:M105" si="1025">IFERROR(1/SQRT(2*PI())*EXP(-0.5*(K96)^2),"")</f>
        <v>0.20973609914846197</v>
      </c>
      <c r="N96" s="37">
        <f>IFERROR(K96-L96/M96+$F96/M96,"")</f>
        <v>-1.1740373327531368</v>
      </c>
      <c r="O96" s="37">
        <f>IFERROR(M96^2/((1-L96)*(L96+$E$95/(1-$E$95))),"")</f>
        <v>0.39306642522692042</v>
      </c>
      <c r="P96" s="17">
        <f>IFERROR($C96*O96,"")</f>
        <v>19.653321261346022</v>
      </c>
      <c r="Q96" s="17">
        <f t="shared" ref="Q96:Q105" si="1026">IFERROR(P96*J96,"")</f>
        <v>8.1556045225668186</v>
      </c>
      <c r="R96" s="17">
        <f>IFERROR(P96*N96,"")</f>
        <v>-23.073732873411199</v>
      </c>
      <c r="S96" s="34">
        <f t="shared" ref="S96:S105" si="1027">IFERROR(P96*(J96-J$107)^2,"")</f>
        <v>1.6577707279574423</v>
      </c>
      <c r="T96" s="34">
        <f>IFERROR(P96*(N96-N107)^2,"")</f>
        <v>31.131995633862871</v>
      </c>
      <c r="U96" s="34">
        <f>IFERROR(P96*(J96-E107)*(N96-N107),"")</f>
        <v>-10.264591295532579</v>
      </c>
      <c r="V96" s="34">
        <f>IFERROR($C96*($F96-L96)^2/(L96*(1-L96)),"")</f>
        <v>3.1519755497341158E-2</v>
      </c>
      <c r="W96" s="39">
        <f>IFERROR($D96-$C96*L96,"")</f>
        <v>-0.41996841964319209</v>
      </c>
      <c r="X96" s="34">
        <f>IFERROR(W96/SQRT($C96*L96*(1-L96)),"")</f>
        <v>-0.17753803957839895</v>
      </c>
      <c r="Y96" s="44"/>
      <c r="Z96" s="271"/>
      <c r="AA96" s="263">
        <f>IFERROR(LOG10($B96),"")</f>
        <v>0.41497334797081797</v>
      </c>
      <c r="AB96" s="273">
        <f>IFERROR(J110+I110*AA96,"")</f>
        <v>-1.1391628711269932</v>
      </c>
      <c r="AC96" s="264">
        <f>IFERROR((_xlfn.NORM.S.DIST(AB96,TRUE))*(1-$E$95)+$E$95,"")</f>
        <v>0.12731761424239851</v>
      </c>
      <c r="AD96" s="264">
        <f t="shared" ref="AD96:AD105" si="1028">IFERROR(1/SQRT(2*PI())*EXP(-0.5*(AB96)^2),"")</f>
        <v>0.20850660560595038</v>
      </c>
      <c r="AE96" s="264">
        <f>IFERROR(AB96-AC96/AD96+$F96/AD96,"")</f>
        <v>-1.1742582304377089</v>
      </c>
      <c r="AF96" s="264">
        <f>IFERROR(AD96^2/((1-AC96)*(AC96+$E$95/(1-$E$95))),"")</f>
        <v>0.39128656301128723</v>
      </c>
      <c r="AG96" s="273">
        <f>IFERROR($C96*AF96,"")</f>
        <v>19.564328150564361</v>
      </c>
      <c r="AH96" s="273">
        <f t="shared" ref="AH96:AH105" si="1029">IFERROR(AG96*AA96,"")</f>
        <v>8.1186747534394144</v>
      </c>
      <c r="AI96" s="273">
        <f>IFERROR(AG96*AE96,"")</f>
        <v>-22.97357335378436</v>
      </c>
      <c r="AJ96" s="271">
        <f t="shared" ref="AJ96:AJ105" si="1030">IFERROR(AG96*(AA96-AA$107)^2,"")</f>
        <v>1.6417173116498842</v>
      </c>
      <c r="AK96" s="271">
        <f>IFERROR(AG96*(AE96-AE107)^2,"")</f>
        <v>30.845389077471044</v>
      </c>
      <c r="AL96" s="271">
        <f>IFERROR(AG96*(AA96-L107)*(AE96-AE107),"")</f>
        <v>-10.194074433193645</v>
      </c>
      <c r="AM96" s="271">
        <f>IFERROR($C96*($F96-AC96)^2/(AC96*(1-AC96)),"")</f>
        <v>2.4097074749960316E-2</v>
      </c>
      <c r="AN96" s="289">
        <f>IFERROR($D96-$C96*AC96,"")</f>
        <v>-0.36588071211992546</v>
      </c>
      <c r="AO96" s="271">
        <f>IFERROR(AN96/SQRT($C96*AC96*(1-AC96)),"")</f>
        <v>-0.15523232508070042</v>
      </c>
      <c r="AQ96" s="271"/>
      <c r="AR96" s="263">
        <f>IFERROR(LOG10($B96),"")</f>
        <v>0.41497334797081797</v>
      </c>
      <c r="AS96" s="273">
        <f>IFERROR(AA110+Z110*AR96,"")</f>
        <v>-1.139098437376745</v>
      </c>
      <c r="AT96" s="264">
        <f>IFERROR((_xlfn.NORM.S.DIST(AS96,TRUE))*(1-$E$95)+$E$95,"")</f>
        <v>0.12733104959801503</v>
      </c>
      <c r="AU96" s="264">
        <f t="shared" ref="AU96:AU105" si="1031">IFERROR(1/SQRT(2*PI())*EXP(-0.5*(AS96)^2),"")</f>
        <v>0.20852191023137864</v>
      </c>
      <c r="AV96" s="264">
        <f>IFERROR(AS96-AT96/AU96+$F96/AU96,"")</f>
        <v>-1.1742556522223235</v>
      </c>
      <c r="AW96" s="264">
        <f>IFERROR(AU96^2/((1-AT96)*(AT96+$E$95/(1-$E$95))),"")</f>
        <v>0.39130873854772102</v>
      </c>
      <c r="AX96" s="273">
        <f>IFERROR($C96*AW96,"")</f>
        <v>19.565436927386052</v>
      </c>
      <c r="AY96" s="273">
        <f t="shared" ref="AY96:AY105" si="1032">IFERROR(AX96*AR96,"")</f>
        <v>8.1191348662692633</v>
      </c>
      <c r="AZ96" s="273">
        <f>IFERROR(AX96*AV96,"")</f>
        <v>-22.974824900182444</v>
      </c>
      <c r="BA96" s="271">
        <f t="shared" ref="BA96:BA105" si="1033">IFERROR(AX96*(AR96-AR$107)^2,"")</f>
        <v>1.6418339102829704</v>
      </c>
      <c r="BB96" s="271">
        <f>IFERROR(AX96*(AV96-AV107)^2,"")</f>
        <v>30.847456722030387</v>
      </c>
      <c r="BC96" s="271">
        <f>IFERROR(AX96*(AR96-AC107)*(AV96-AV107),"")</f>
        <v>-10.194704966755857</v>
      </c>
      <c r="BD96" s="271">
        <f>IFERROR($C96*($F96-AT96)^2/(AT96*(1-AT96)),"")</f>
        <v>2.4183462225484974E-2</v>
      </c>
      <c r="BE96" s="289">
        <f>IFERROR($D96-$C96*AT96,"")</f>
        <v>-0.36655247990075157</v>
      </c>
      <c r="BF96" s="271">
        <f>IFERROR(BE96/SQRT($C96*AT96*(1-AT96)),"")</f>
        <v>-0.15551032835630232</v>
      </c>
      <c r="BH96" s="271"/>
      <c r="BI96" s="263">
        <f>IFERROR(LOG10($B96),"")</f>
        <v>0.41497334797081797</v>
      </c>
      <c r="BJ96" s="273">
        <f>IFERROR(AR110+AQ110*BI96,"")</f>
        <v>-1.1390989003933072</v>
      </c>
      <c r="BK96" s="264">
        <f>IFERROR((_xlfn.NORM.S.DIST(BJ96,TRUE))*(1-$E$95)+$E$95,"")</f>
        <v>0.12733095304894251</v>
      </c>
      <c r="BL96" s="264">
        <f t="shared" ref="BL96:BL105" si="1034">IFERROR(1/SQRT(2*PI())*EXP(-0.5*(BJ96)^2),"")</f>
        <v>0.20852180025245862</v>
      </c>
      <c r="BM96" s="264">
        <f>IFERROR(BJ96-BK96/BL96+$F96/BL96,"")</f>
        <v>-1.1742556707648792</v>
      </c>
      <c r="BN96" s="264">
        <f>IFERROR(BL96^2/((1-BK96)*(BK96+$E$95/(1-$E$95))),"")</f>
        <v>0.39130857919628698</v>
      </c>
      <c r="BO96" s="273">
        <f>IFERROR($C96*BN96,"")</f>
        <v>19.565428959814348</v>
      </c>
      <c r="BP96" s="273">
        <f t="shared" ref="BP96:BP105" si="1035">IFERROR(BO96*BI96,"")</f>
        <v>8.1191315599393583</v>
      </c>
      <c r="BQ96" s="273">
        <f>IFERROR(BO96*BM96,"")</f>
        <v>-22.97481590700939</v>
      </c>
      <c r="BR96" s="271">
        <f t="shared" ref="BR96:BR105" si="1036">IFERROR(BO96*(BI96-BI$107)^2,"")</f>
        <v>1.6418326708234379</v>
      </c>
      <c r="BS96" s="271">
        <f>IFERROR(BO96*(BM96-BM107)^2,"")</f>
        <v>30.84743448746174</v>
      </c>
      <c r="BT96" s="271">
        <f>IFERROR(BO96*(BI96-AT107)*(BM96-BM107),"")</f>
        <v>-10.194699216851113</v>
      </c>
      <c r="BU96" s="271">
        <f>IFERROR($C96*($F96-BK96)^2/(BK96*(1-BK96)),"")</f>
        <v>2.4182840904090033E-2</v>
      </c>
      <c r="BV96" s="289">
        <f>IFERROR($D96-$C96*BK96,"")</f>
        <v>-0.36654765244712539</v>
      </c>
      <c r="BW96" s="271">
        <f>IFERROR(BV96/SQRT($C96*BK96*(1-BK96)),"")</f>
        <v>-0.15550833065816755</v>
      </c>
      <c r="BY96" s="271"/>
      <c r="BZ96" s="263">
        <f>IFERROR(LOG10($B96),"")</f>
        <v>0.41497334797081797</v>
      </c>
      <c r="CA96" s="273">
        <f>IFERROR(BI110+BH110*BZ96,"")</f>
        <v>-1.1390988927270196</v>
      </c>
      <c r="CB96" s="264">
        <f>IFERROR((_xlfn.NORM.S.DIST(CA96,TRUE))*(1-$E$95)+$E$95,"")</f>
        <v>0.12733095464753061</v>
      </c>
      <c r="CC96" s="264">
        <f t="shared" ref="CC96:CC105" si="1037">IFERROR(1/SQRT(2*PI())*EXP(-0.5*(CA96)^2),"")</f>
        <v>0.20852180207340854</v>
      </c>
      <c r="CD96" s="264">
        <f>IFERROR(CA96-CB96/CC96+$F96/CC96,"")</f>
        <v>-1.1742556704578671</v>
      </c>
      <c r="CE96" s="264">
        <f>IFERROR(CC96^2/((1-CB96)*(CB96+$E$95/(1-$E$95))),"")</f>
        <v>0.39130858183471079</v>
      </c>
      <c r="CF96" s="273">
        <f>IFERROR($C96*CE96,"")</f>
        <v>19.565429091735538</v>
      </c>
      <c r="CG96" s="273">
        <f t="shared" ref="CG96:CG105" si="1038">IFERROR(CF96*BZ96,"")</f>
        <v>8.1191316146831358</v>
      </c>
      <c r="CH96" s="273">
        <f>IFERROR(CF96*CD96,"")</f>
        <v>-22.97481605591177</v>
      </c>
      <c r="CI96" s="271">
        <f t="shared" ref="CI96:CI105" si="1039">IFERROR(CF96*(BZ96-BZ$107)^2,"")</f>
        <v>1.6418326880396692</v>
      </c>
      <c r="CJ96" s="271">
        <f>IFERROR(CF96*(CD96-CD107)^2,"")</f>
        <v>30.847434794874061</v>
      </c>
      <c r="CK96" s="271">
        <f>IFERROR(CF96*(BZ96-BK107)*(CD96-CD107),"")</f>
        <v>-10.19469930201833</v>
      </c>
      <c r="CL96" s="271">
        <f>IFERROR($C96*($F96-CB96)^2/(CB96*(1-CB96)),"")</f>
        <v>2.4182851191408127E-2</v>
      </c>
      <c r="CM96" s="289">
        <f>IFERROR($D96-$C96*CB96,"")</f>
        <v>-0.36654773237653071</v>
      </c>
      <c r="CN96" s="271">
        <f>IFERROR(CM96/SQRT($C96*CB96*(1-CB96)),"")</f>
        <v>-0.15550836373458546</v>
      </c>
      <c r="CP96" s="271"/>
      <c r="CQ96" s="263">
        <f>IFERROR(LOG10($B96),"")</f>
        <v>0.41497334797081797</v>
      </c>
      <c r="CR96" s="273">
        <f>IFERROR(BZ110+BY110*CQ96,"")</f>
        <v>-1.1390988928180952</v>
      </c>
      <c r="CS96" s="264">
        <f>IFERROR((_xlfn.NORM.S.DIST(CR96,TRUE))*(1-$E$95)+$E$95,"")</f>
        <v>0.12733095462853936</v>
      </c>
      <c r="CT96" s="264">
        <f t="shared" ref="CT96:CT105" si="1040">IFERROR(1/SQRT(2*PI())*EXP(-0.5*(CR96)^2),"")</f>
        <v>0.20852180205177565</v>
      </c>
      <c r="CU96" s="264">
        <f>IFERROR(CR96-CS96/CT96+$F96/CT96,"")</f>
        <v>-1.1742556704615144</v>
      </c>
      <c r="CV96" s="264">
        <f>IFERROR(CT96^2/((1-CS96)*(CS96+$E$95/(1-$E$95))),"")</f>
        <v>0.39130858180336631</v>
      </c>
      <c r="CW96" s="273">
        <f>IFERROR($C96*CV96,"")</f>
        <v>19.565429090168315</v>
      </c>
      <c r="CX96" s="273">
        <f t="shared" ref="CX96:CX105" si="1041">IFERROR(CW96*CQ96,"")</f>
        <v>8.1191316140327814</v>
      </c>
      <c r="CY96" s="273">
        <f>IFERROR(CW96*CU96,"")</f>
        <v>-22.974816054142813</v>
      </c>
      <c r="CZ96" s="271">
        <f t="shared" ref="CZ96:CZ105" si="1042">IFERROR(CW96*(CQ96-CQ$107)^2,"")</f>
        <v>1.6418326878232845</v>
      </c>
      <c r="DA96" s="271">
        <f>IFERROR(CW96*(CU96-CU107)^2,"")</f>
        <v>30.847434791004233</v>
      </c>
      <c r="DB96" s="271">
        <f>IFERROR(CW96*(CQ96-CB107)*(CU96-CU107),"")</f>
        <v>-10.19469930097056</v>
      </c>
      <c r="DC96" s="271">
        <f>IFERROR($C96*($F96-CS96)^2/(CS96*(1-CS96)),"")</f>
        <v>2.4182851069194607E-2</v>
      </c>
      <c r="DD96" s="289">
        <f>IFERROR($D96-$C96*CS96,"")</f>
        <v>-0.36654773142696762</v>
      </c>
      <c r="DE96" s="271">
        <f>IFERROR(DD96/SQRT($C96*CS96*(1-CS96)),"")</f>
        <v>-0.15550836334163687</v>
      </c>
      <c r="DG96" s="271"/>
      <c r="DH96" s="263">
        <f>IFERROR(LOG10($B96),"")</f>
        <v>0.41497334797081797</v>
      </c>
      <c r="DI96" s="273">
        <f>IFERROR(CQ110+CP110*DH96,"")</f>
        <v>-1.1390988928168839</v>
      </c>
      <c r="DJ96" s="264">
        <f>IFERROR((_xlfn.NORM.S.DIST(DI96,TRUE))*(1-$E$95)+$E$95,"")</f>
        <v>0.1273309546287919</v>
      </c>
      <c r="DK96" s="264">
        <f t="shared" ref="DK96:DK105" si="1043">IFERROR(1/SQRT(2*PI())*EXP(-0.5*(DI96)^2),"")</f>
        <v>0.20852180205206336</v>
      </c>
      <c r="DL96" s="264">
        <f>IFERROR(DI96-DJ96/DK96+$F96/DK96,"")</f>
        <v>-1.174255670461466</v>
      </c>
      <c r="DM96" s="264">
        <f>IFERROR(DK96^2/((1-DJ96)*(DJ96+$E$95/(1-$E$95))),"")</f>
        <v>0.39130858180378336</v>
      </c>
      <c r="DN96" s="273">
        <f>IFERROR($C96*DM96,"")</f>
        <v>19.56542909018917</v>
      </c>
      <c r="DO96" s="273">
        <f t="shared" ref="DO96:DO105" si="1044">IFERROR(DN96*DH96,"")</f>
        <v>8.1191316140414358</v>
      </c>
      <c r="DP96" s="273">
        <f>IFERROR(DN96*DL96,"")</f>
        <v>-22.974816054166354</v>
      </c>
      <c r="DQ96" s="271">
        <f t="shared" ref="DQ96:DQ105" si="1045">IFERROR(DN96*(DH96-DH$107)^2,"")</f>
        <v>1.6418326878261016</v>
      </c>
      <c r="DR96" s="271">
        <f>IFERROR(DN96*(DL96-DL107)^2,"")</f>
        <v>30.847434791054603</v>
      </c>
      <c r="DS96" s="271">
        <f>IFERROR(DN96*(DH96-CS107)*(DL96-DL107),"")</f>
        <v>-10.194699300984317</v>
      </c>
      <c r="DT96" s="271">
        <f>IFERROR($C96*($F96-DJ96)^2/(DJ96*(1-DJ96)),"")</f>
        <v>2.418285107081982E-2</v>
      </c>
      <c r="DU96" s="289">
        <f>IFERROR($D96-$C96*DJ96,"")</f>
        <v>-0.36654773143959485</v>
      </c>
      <c r="DV96" s="271">
        <f>IFERROR(DU96/SQRT($C96*DJ96*(1-DJ96)),"")</f>
        <v>-0.1555083633468623</v>
      </c>
      <c r="DX96" s="271"/>
      <c r="DY96" s="263">
        <f>IFERROR(LOG10($B96),"")</f>
        <v>0.41497334797081797</v>
      </c>
      <c r="DZ96" s="273">
        <f>IFERROR(DH110+DG110*DY96,"")</f>
        <v>-1.1390988928168988</v>
      </c>
      <c r="EA96" s="264">
        <f>IFERROR((_xlfn.NORM.S.DIST(DZ96,TRUE))*(1-$E$95)+$E$95,"")</f>
        <v>0.12733095462878882</v>
      </c>
      <c r="EB96" s="264">
        <f t="shared" ref="EB96:EB105" si="1046">IFERROR(1/SQRT(2*PI())*EXP(-0.5*(DZ96)^2),"")</f>
        <v>0.20852180205205983</v>
      </c>
      <c r="EC96" s="264">
        <f>IFERROR(DZ96-EA96/EB96+$F96/EB96,"")</f>
        <v>-1.1742556704614664</v>
      </c>
      <c r="ED96" s="264">
        <f>IFERROR(EB96^2/((1-EA96)*(EA96+$E$95/(1-$E$95))),"")</f>
        <v>0.3913085818037782</v>
      </c>
      <c r="EE96" s="273">
        <f>IFERROR($C96*ED96,"")</f>
        <v>19.565429090188911</v>
      </c>
      <c r="EF96" s="273">
        <f t="shared" ref="EF96:EF105" si="1047">IFERROR(EE96*DY96,"")</f>
        <v>8.1191316140413274</v>
      </c>
      <c r="EG96" s="273">
        <f>IFERROR(EE96*EC96,"")</f>
        <v>-22.974816054166059</v>
      </c>
      <c r="EH96" s="271">
        <f t="shared" ref="EH96:EH105" si="1048">IFERROR(EE96*(DY96-DY$107)^2,"")</f>
        <v>1.6418326878260634</v>
      </c>
      <c r="EI96" s="271">
        <f>IFERROR(EE96*(EC96-EC107)^2,"")</f>
        <v>30.847434791053942</v>
      </c>
      <c r="EJ96" s="271">
        <f>IFERROR(EE96*(DY96-DJ107)*(EC96-EC107),"")</f>
        <v>-10.194699300984139</v>
      </c>
      <c r="EK96" s="271">
        <f>IFERROR($C96*($F96-EA96)^2/(EA96*(1-EA96)),"")</f>
        <v>2.4182851070799993E-2</v>
      </c>
      <c r="EL96" s="289">
        <f>IFERROR($D96-$C96*EA96,"")</f>
        <v>-0.36654773143944119</v>
      </c>
      <c r="EM96" s="271">
        <f>IFERROR(EL96/SQRT($C96*EA96*(1-EA96)),"")</f>
        <v>-0.15550836334679871</v>
      </c>
      <c r="EO96" s="271"/>
      <c r="EP96" s="263">
        <f>IFERROR(LOG10($B96),"")</f>
        <v>0.41497334797081797</v>
      </c>
      <c r="EQ96" s="273">
        <f>IFERROR(DY110+DX110*EP96,"")</f>
        <v>-1.1390988928168981</v>
      </c>
      <c r="ER96" s="264">
        <f>IFERROR((_xlfn.NORM.S.DIST(EQ96,TRUE))*(1-$E$95)+$E$95,"")</f>
        <v>0.12733095462878896</v>
      </c>
      <c r="ES96" s="264">
        <f t="shared" ref="ES96:ES105" si="1049">IFERROR(1/SQRT(2*PI())*EXP(-0.5*(EQ96)^2),"")</f>
        <v>0.20852180205205997</v>
      </c>
      <c r="ET96" s="264">
        <f>IFERROR(EQ96-ER96/ES96+$F96/ES96,"")</f>
        <v>-1.1742556704614664</v>
      </c>
      <c r="EU96" s="264">
        <f>IFERROR(ES96^2/((1-ER96)*(ER96+$E$95/(1-$E$95))),"")</f>
        <v>0.39130858180377831</v>
      </c>
      <c r="EV96" s="273">
        <f>IFERROR($C96*EU96,"")</f>
        <v>19.565429090188914</v>
      </c>
      <c r="EW96" s="273">
        <f t="shared" ref="EW96:EW105" si="1050">IFERROR(EV96*EP96,"")</f>
        <v>8.1191316140413292</v>
      </c>
      <c r="EX96" s="273">
        <f>IFERROR(EV96*ET96,"")</f>
        <v>-22.974816054166062</v>
      </c>
      <c r="EY96" s="271">
        <f t="shared" ref="EY96:EY105" si="1051">IFERROR(EV96*(EP96-EP$107)^2,"")</f>
        <v>1.6418326878260652</v>
      </c>
      <c r="EZ96" s="271">
        <f>IFERROR(EV96*(ET96-ET107)^2,"")</f>
        <v>30.847434791053946</v>
      </c>
      <c r="FA96" s="271">
        <f>IFERROR(EV96*(EP96-EA107)*(ET96-ET107),"")</f>
        <v>-10.194699300984141</v>
      </c>
      <c r="FB96" s="271">
        <f>IFERROR($C96*($F96-ER96)^2/(ER96*(1-ER96)),"")</f>
        <v>2.4182851070800881E-2</v>
      </c>
      <c r="FC96" s="289">
        <f>IFERROR($D96-$C96*ER96,"")</f>
        <v>-0.3665477314394483</v>
      </c>
      <c r="FD96" s="271">
        <f>IFERROR(FC96/SQRT($C96*ER96*(1-ER96)),"")</f>
        <v>-0.15550836334680163</v>
      </c>
      <c r="FF96" s="271"/>
      <c r="FG96" s="263">
        <f>IFERROR(LOG10($B96),"")</f>
        <v>0.41497334797081797</v>
      </c>
      <c r="FH96" s="273">
        <f>IFERROR(EP110+EO110*FG96,"")</f>
        <v>-1.1390988928168986</v>
      </c>
      <c r="FI96" s="264">
        <f>IFERROR((_xlfn.NORM.S.DIST(FH96,TRUE))*(1-$E$95)+$E$95,"")</f>
        <v>0.12733095462878891</v>
      </c>
      <c r="FJ96" s="264">
        <f t="shared" ref="FJ96:FJ105" si="1052">IFERROR(1/SQRT(2*PI())*EXP(-0.5*(FH96)^2),"")</f>
        <v>0.20852180205205986</v>
      </c>
      <c r="FK96" s="264">
        <f>IFERROR(FH96-FI96/FJ96+$F96/FJ96,"")</f>
        <v>-1.1742556704614668</v>
      </c>
      <c r="FL96" s="264">
        <f>IFERROR(FJ96^2/((1-FI96)*(FI96+$E$95/(1-$E$95))),"")</f>
        <v>0.39130858180377798</v>
      </c>
      <c r="FM96" s="273">
        <f>IFERROR($C96*FL96,"")</f>
        <v>19.5654290901889</v>
      </c>
      <c r="FN96" s="273">
        <f t="shared" ref="FN96:FN105" si="1053">IFERROR(FM96*FG96,"")</f>
        <v>8.1191316140413221</v>
      </c>
      <c r="FO96" s="273">
        <f>IFERROR(FM96*FK96,"")</f>
        <v>-22.974816054166055</v>
      </c>
      <c r="FP96" s="271">
        <f t="shared" ref="FP96:FP105" si="1054">IFERROR(FM96*(FG96-FG$107)^2,"")</f>
        <v>1.641832687826065</v>
      </c>
      <c r="FQ96" s="271">
        <f>IFERROR(FM96*(FK96-FK107)^2,"")</f>
        <v>30.847434791053946</v>
      </c>
      <c r="FR96" s="271">
        <f>IFERROR(FM96*(FG96-ER107)*(FK96-FK107),"")</f>
        <v>-10.194699300984135</v>
      </c>
      <c r="FS96" s="271">
        <f>IFERROR($C96*($F96-FI96)^2/(FI96*(1-FI96)),"")</f>
        <v>2.4182851070800523E-2</v>
      </c>
      <c r="FT96" s="289">
        <f>IFERROR($D96-$C96*FI96,"")</f>
        <v>-0.36654773143944563</v>
      </c>
      <c r="FU96" s="271">
        <f>IFERROR(FT96/SQRT($C96*FI96*(1-FI96)),"")</f>
        <v>-0.15550836334680052</v>
      </c>
      <c r="FW96" s="271"/>
      <c r="FX96" s="263">
        <f>IFERROR(LOG10($B96),"")</f>
        <v>0.41497334797081797</v>
      </c>
      <c r="FY96" s="273">
        <f>IFERROR(FG110+FF110*FX96,"")</f>
        <v>-1.1390988928168997</v>
      </c>
      <c r="FZ96" s="264">
        <f>IFERROR((_xlfn.NORM.S.DIST(FY96,TRUE))*(1-$E$95)+$E$95,"")</f>
        <v>0.12733095462878866</v>
      </c>
      <c r="GA96" s="264">
        <f t="shared" ref="GA96:GA105" si="1055">IFERROR(1/SQRT(2*PI())*EXP(-0.5*(FY96)^2),"")</f>
        <v>0.20852180205205961</v>
      </c>
      <c r="GB96" s="264">
        <f>IFERROR(FY96-FZ96/GA96+$F96/GA96,"")</f>
        <v>-1.1742556704614666</v>
      </c>
      <c r="GC96" s="264">
        <f>IFERROR(GA96^2/((1-FZ96)*(FZ96+$E$95/(1-$E$95))),"")</f>
        <v>0.3913085818037777</v>
      </c>
      <c r="GD96" s="273">
        <f>IFERROR($C96*GC96,"")</f>
        <v>19.565429090188886</v>
      </c>
      <c r="GE96" s="273">
        <f t="shared" ref="GE96:GE105" si="1056">IFERROR(GD96*FX96,"")</f>
        <v>8.1191316140413168</v>
      </c>
      <c r="GF96" s="273">
        <f>IFERROR(GD96*GB96,"")</f>
        <v>-22.974816054166034</v>
      </c>
      <c r="GG96" s="271">
        <f t="shared" ref="GG96:GG105" si="1057">IFERROR(GD96*(FX96-FX$107)^2,"")</f>
        <v>1.6418326878260665</v>
      </c>
      <c r="GH96" s="271">
        <f>IFERROR(GD96*(GB96-GB107)^2,"")</f>
        <v>30.847434791053924</v>
      </c>
      <c r="GI96" s="271">
        <f>IFERROR(GD96*(FX96-FI107)*(GB96-GB107),"")</f>
        <v>-10.19469930098413</v>
      </c>
      <c r="GJ96" s="271">
        <f>IFERROR($C96*($F96-FZ96)^2/(FZ96*(1-FZ96)),"")</f>
        <v>2.4182851070798914E-2</v>
      </c>
      <c r="GK96" s="289">
        <f>IFERROR($D96-$C96*FZ96,"")</f>
        <v>-0.3665477314394332</v>
      </c>
      <c r="GL96" s="271">
        <f>IFERROR(GK96/SQRT($C96*FZ96*(1-FZ96)),"")</f>
        <v>-0.15550836334679541</v>
      </c>
      <c r="GN96" s="271"/>
      <c r="GO96" s="263">
        <f>IFERROR(LOG10($B96),"")</f>
        <v>0.41497334797081797</v>
      </c>
      <c r="GP96" s="273">
        <f>IFERROR(FX110+FW110*GO96,"")</f>
        <v>-1.1390988928168995</v>
      </c>
      <c r="GQ96" s="264">
        <f>IFERROR((_xlfn.NORM.S.DIST(GP96,TRUE))*(1-$E$95)+$E$95,"")</f>
        <v>0.12733095462878868</v>
      </c>
      <c r="GR96" s="264">
        <f t="shared" ref="GR96:GR105" si="1058">IFERROR(1/SQRT(2*PI())*EXP(-0.5*(GP96)^2),"")</f>
        <v>0.20852180205205964</v>
      </c>
      <c r="GS96" s="264">
        <f>IFERROR(GP96-GQ96/GR96+$F96/GR96,"")</f>
        <v>-1.1742556704614666</v>
      </c>
      <c r="GT96" s="264">
        <f>IFERROR(GR96^2/((1-GQ96)*(GQ96+$E$95/(1-$E$95))),"")</f>
        <v>0.39130858180377776</v>
      </c>
      <c r="GU96" s="273">
        <f>IFERROR($C96*GT96,"")</f>
        <v>19.565429090188889</v>
      </c>
      <c r="GV96" s="273">
        <f t="shared" ref="GV96:GV105" si="1059">IFERROR(GU96*GO96,"")</f>
        <v>8.1191316140413186</v>
      </c>
      <c r="GW96" s="273">
        <f>IFERROR(GU96*GS96,"")</f>
        <v>-22.974816054166038</v>
      </c>
      <c r="GX96" s="271">
        <f t="shared" ref="GX96:GX105" si="1060">IFERROR(GU96*(GO96-GO$107)^2,"")</f>
        <v>1.6418326878260669</v>
      </c>
      <c r="GY96" s="271">
        <f>IFERROR(GU96*(GS96-GS107)^2,"")</f>
        <v>30.847434791053953</v>
      </c>
      <c r="GZ96" s="271">
        <f>IFERROR(GU96*(GO96-FZ107)*(GS96-GS107),"")</f>
        <v>-10.194699300984135</v>
      </c>
      <c r="HA96" s="271">
        <f>IFERROR($C96*($F96-GQ96)^2/(GQ96*(1-GQ96)),"")</f>
        <v>2.4182851070799094E-2</v>
      </c>
      <c r="HB96" s="289">
        <f>IFERROR($D96-$C96*GQ96,"")</f>
        <v>-0.36654773143943409</v>
      </c>
      <c r="HC96" s="271">
        <f>IFERROR(HB96/SQRT($C96*GQ96*(1-GQ96)),"")</f>
        <v>-0.15550836334679577</v>
      </c>
      <c r="HE96" s="271"/>
      <c r="HF96" s="263">
        <f>IFERROR(LOG10($B96),"")</f>
        <v>0.41497334797081797</v>
      </c>
      <c r="HG96" s="273">
        <f>IFERROR(GO110+GN110*HF96,"")</f>
        <v>-1.139098892816899</v>
      </c>
      <c r="HH96" s="264">
        <f>IFERROR((_xlfn.NORM.S.DIST(HG96,TRUE))*(1-$E$95)+$E$95,"")</f>
        <v>0.1273309546287888</v>
      </c>
      <c r="HI96" s="264">
        <f t="shared" ref="HI96:HI105" si="1061">IFERROR(1/SQRT(2*PI())*EXP(-0.5*(HG96)^2),"")</f>
        <v>0.20852180205205975</v>
      </c>
      <c r="HJ96" s="264">
        <f>IFERROR(HG96-HH96/HI96+$F96/HI96,"")</f>
        <v>-1.1742556704614664</v>
      </c>
      <c r="HK96" s="264">
        <f>IFERROR(HI96^2/((1-HH96)*(HH96+$E$95/(1-$E$95))),"")</f>
        <v>0.39130858180377798</v>
      </c>
      <c r="HL96" s="273">
        <f>IFERROR($C96*HK96,"")</f>
        <v>19.5654290901889</v>
      </c>
      <c r="HM96" s="273">
        <f t="shared" ref="HM96:HM105" si="1062">IFERROR(HL96*HF96,"")</f>
        <v>8.1191316140413221</v>
      </c>
      <c r="HN96" s="273">
        <f>IFERROR(HL96*HJ96,"")</f>
        <v>-22.974816054166045</v>
      </c>
      <c r="HO96" s="271">
        <f t="shared" ref="HO96:HO105" si="1063">IFERROR(HL96*(HF96-HF$107)^2,"")</f>
        <v>1.6418326878260663</v>
      </c>
      <c r="HP96" s="271">
        <f>IFERROR(HL96*(HJ96-HJ107)^2,"")</f>
        <v>30.847434791053946</v>
      </c>
      <c r="HQ96" s="271">
        <f>IFERROR(HL96*(HF96-GQ107)*(HJ96-HJ107),"")</f>
        <v>-10.194699300984135</v>
      </c>
      <c r="HR96" s="271">
        <f>IFERROR($C96*($F96-HH96)^2/(HH96*(1-HH96)),"")</f>
        <v>2.4182851070799812E-2</v>
      </c>
      <c r="HS96" s="289">
        <f>IFERROR($D96-$C96*HH96,"")</f>
        <v>-0.36654773143943942</v>
      </c>
      <c r="HT96" s="271">
        <f>IFERROR(HS96/SQRT($C96*HH96*(1-HH96)),"")</f>
        <v>-0.15550836334679796</v>
      </c>
      <c r="HV96" s="271"/>
      <c r="HW96" s="263">
        <f>IFERROR(LOG10($B96),"")</f>
        <v>0.41497334797081797</v>
      </c>
      <c r="HX96" s="273">
        <f>IFERROR(HF110+HE110*HW96,"")</f>
        <v>-1.139098892816899</v>
      </c>
      <c r="HY96" s="264">
        <f>IFERROR((_xlfn.NORM.S.DIST(HX96,TRUE))*(1-$E$95)+$E$95,"")</f>
        <v>0.1273309546287888</v>
      </c>
      <c r="HZ96" s="264">
        <f t="shared" ref="HZ96:HZ105" si="1064">IFERROR(1/SQRT(2*PI())*EXP(-0.5*(HX96)^2),"")</f>
        <v>0.20852180205205975</v>
      </c>
      <c r="IA96" s="264">
        <f>IFERROR(HX96-HY96/HZ96+$F96/HZ96,"")</f>
        <v>-1.1742556704614664</v>
      </c>
      <c r="IB96" s="264">
        <f>IFERROR(HZ96^2/((1-HY96)*(HY96+$E$95/(1-$E$95))),"")</f>
        <v>0.39130858180377798</v>
      </c>
      <c r="IC96" s="273">
        <f>IFERROR($C96*IB96,"")</f>
        <v>19.5654290901889</v>
      </c>
      <c r="ID96" s="273">
        <f t="shared" ref="ID96:ID105" si="1065">IFERROR(IC96*HW96,"")</f>
        <v>8.1191316140413221</v>
      </c>
      <c r="IE96" s="273">
        <f>IFERROR(IC96*IA96,"")</f>
        <v>-22.974816054166045</v>
      </c>
      <c r="IF96" s="271">
        <f t="shared" ref="IF96:IF105" si="1066">IFERROR(IC96*(HW96-HW$107)^2,"")</f>
        <v>1.6418326878260663</v>
      </c>
      <c r="IG96" s="271">
        <f>IFERROR(IC96*(IA96-IA107)^2,"")</f>
        <v>30.847434791053946</v>
      </c>
      <c r="IH96" s="271">
        <f>IFERROR(IC96*(HW96-HH107)*(IA96-IA107),"")</f>
        <v>-10.194699300984135</v>
      </c>
      <c r="II96" s="271">
        <f>IFERROR($C96*($F96-HY96)^2/(HY96*(1-HY96)),"")</f>
        <v>2.4182851070799812E-2</v>
      </c>
      <c r="IJ96" s="289">
        <f>IFERROR($D96-$C96*HY96,"")</f>
        <v>-0.36654773143943942</v>
      </c>
      <c r="IK96" s="271">
        <f>IFERROR(IJ96/SQRT($C96*HY96*(1-HY96)),"")</f>
        <v>-0.15550836334679796</v>
      </c>
      <c r="IM96" s="271"/>
      <c r="IN96" s="263">
        <f>IFERROR(LOG10($B96),"")</f>
        <v>0.41497334797081797</v>
      </c>
      <c r="IO96" s="273">
        <f>IFERROR(HW110+HV110*IN96,"")</f>
        <v>-1.139098892816899</v>
      </c>
      <c r="IP96" s="264">
        <f>IFERROR((_xlfn.NORM.S.DIST(IO96,TRUE))*(1-$E$95)+$E$95,"")</f>
        <v>0.1273309546287888</v>
      </c>
      <c r="IQ96" s="264">
        <f t="shared" ref="IQ96:IQ105" si="1067">IFERROR(1/SQRT(2*PI())*EXP(-0.5*(IO96)^2),"")</f>
        <v>0.20852180205205975</v>
      </c>
      <c r="IR96" s="264">
        <f>IFERROR(IO96-IP96/IQ96+$F96/IQ96,"")</f>
        <v>-1.1742556704614664</v>
      </c>
      <c r="IS96" s="264">
        <f>IFERROR(IQ96^2/((1-IP96)*(IP96+$E$95/(1-$E$95))),"")</f>
        <v>0.39130858180377798</v>
      </c>
      <c r="IT96" s="273">
        <f>IFERROR($C96*IS96,"")</f>
        <v>19.5654290901889</v>
      </c>
      <c r="IU96" s="273">
        <f t="shared" ref="IU96:IU105" si="1068">IFERROR(IT96*IN96,"")</f>
        <v>8.1191316140413221</v>
      </c>
      <c r="IV96" s="273">
        <f>IFERROR(IT96*IR96,"")</f>
        <v>-22.974816054166045</v>
      </c>
      <c r="IW96" s="271">
        <f t="shared" ref="IW96:IW105" si="1069">IFERROR(IT96*(IN96-IN$107)^2,"")</f>
        <v>1.6418326878260663</v>
      </c>
      <c r="IX96" s="271">
        <f>IFERROR(IT96*(IR96-IR107)^2,"")</f>
        <v>30.847434791053946</v>
      </c>
      <c r="IY96" s="271">
        <f>IFERROR(IT96*(IN96-HY107)*(IR96-IR107),"")</f>
        <v>-10.194699300984135</v>
      </c>
      <c r="IZ96" s="271">
        <f>IFERROR($C96*($F96-IP96)^2/(IP96*(1-IP96)),"")</f>
        <v>2.4182851070799812E-2</v>
      </c>
      <c r="JA96" s="289">
        <f>IFERROR($D96-$C96*IP96,"")</f>
        <v>-0.36654773143943942</v>
      </c>
      <c r="JB96" s="271">
        <f>IFERROR(JA96/SQRT($C96*IP96*(1-IP96)),"")</f>
        <v>-0.15550836334679796</v>
      </c>
      <c r="JD96" s="271"/>
      <c r="JE96" s="263">
        <f>IFERROR(LOG10($B96),"")</f>
        <v>0.41497334797081797</v>
      </c>
      <c r="JF96" s="273">
        <f>IFERROR(IN110+IM110*JE96,"")</f>
        <v>-1.139098892816899</v>
      </c>
      <c r="JG96" s="264">
        <f>IFERROR((_xlfn.NORM.S.DIST(JF96,TRUE))*(1-$E$95)+$E$95,"")</f>
        <v>0.1273309546287888</v>
      </c>
      <c r="JH96" s="264">
        <f t="shared" ref="JH96:JH105" si="1070">IFERROR(1/SQRT(2*PI())*EXP(-0.5*(JF96)^2),"")</f>
        <v>0.20852180205205975</v>
      </c>
      <c r="JI96" s="264">
        <f>IFERROR(JF96-JG96/JH96+$F96/JH96,"")</f>
        <v>-1.1742556704614664</v>
      </c>
      <c r="JJ96" s="264">
        <f>IFERROR(JH96^2/((1-JG96)*(JG96+$E$95/(1-$E$95))),"")</f>
        <v>0.39130858180377798</v>
      </c>
      <c r="JK96" s="273">
        <f>IFERROR($C96*JJ96,"")</f>
        <v>19.5654290901889</v>
      </c>
      <c r="JL96" s="273">
        <f t="shared" ref="JL96:JL105" si="1071">IFERROR(JK96*JE96,"")</f>
        <v>8.1191316140413221</v>
      </c>
      <c r="JM96" s="273">
        <f>IFERROR(JK96*JI96,"")</f>
        <v>-22.974816054166045</v>
      </c>
      <c r="JN96" s="271">
        <f t="shared" ref="JN96:JN105" si="1072">IFERROR(JK96*(JE96-JE$107)^2,"")</f>
        <v>1.6418326878260663</v>
      </c>
      <c r="JO96" s="271">
        <f>IFERROR(JK96*(JI96-JI107)^2,"")</f>
        <v>30.847434791053946</v>
      </c>
      <c r="JP96" s="271">
        <f>IFERROR(JK96*(JE96-IP107)*(JI96-JI107),"")</f>
        <v>-10.194699300984135</v>
      </c>
      <c r="JQ96" s="271">
        <f>IFERROR($C96*($F96-JG96)^2/(JG96*(1-JG96)),"")</f>
        <v>2.4182851070799812E-2</v>
      </c>
      <c r="JR96" s="289">
        <f>IFERROR($D96-$C96*JG96,"")</f>
        <v>-0.36654773143943942</v>
      </c>
      <c r="JS96" s="271">
        <f>IFERROR(JR96/SQRT($C96*JG96*(1-JG96)),"")</f>
        <v>-0.15550836334679796</v>
      </c>
      <c r="JU96" s="271"/>
      <c r="JV96" s="263">
        <f>IFERROR(LOG10($B96),"")</f>
        <v>0.41497334797081797</v>
      </c>
      <c r="JW96" s="273">
        <f>IFERROR(JE110+JD110*JV96,"")</f>
        <v>-1.139098892816899</v>
      </c>
      <c r="JX96" s="264">
        <f>IFERROR((_xlfn.NORM.S.DIST(JW96,TRUE))*(1-$E$95)+$E$95,"")</f>
        <v>0.1273309546287888</v>
      </c>
      <c r="JY96" s="264">
        <f t="shared" ref="JY96:JY105" si="1073">IFERROR(1/SQRT(2*PI())*EXP(-0.5*(JW96)^2),"")</f>
        <v>0.20852180205205975</v>
      </c>
      <c r="JZ96" s="264">
        <f>IFERROR(JW96-JX96/JY96+$F96/JY96,"")</f>
        <v>-1.1742556704614664</v>
      </c>
      <c r="KA96" s="264">
        <f>IFERROR(JY96^2/((1-JX96)*(JX96+$E$95/(1-$E$95))),"")</f>
        <v>0.39130858180377798</v>
      </c>
      <c r="KB96" s="273">
        <f>IFERROR($C96*KA96,"")</f>
        <v>19.5654290901889</v>
      </c>
      <c r="KC96" s="273">
        <f t="shared" ref="KC96:KC105" si="1074">IFERROR(KB96*JV96,"")</f>
        <v>8.1191316140413221</v>
      </c>
      <c r="KD96" s="273">
        <f>IFERROR(KB96*JZ96,"")</f>
        <v>-22.974816054166045</v>
      </c>
      <c r="KE96" s="271">
        <f t="shared" ref="KE96:KE105" si="1075">IFERROR(KB96*(JV96-JV$107)^2,"")</f>
        <v>1.6418326878260663</v>
      </c>
      <c r="KF96" s="271">
        <f>IFERROR(KB96*(JZ96-JZ107)^2,"")</f>
        <v>30.847434791053946</v>
      </c>
      <c r="KG96" s="271">
        <f>IFERROR(KB96*(JV96-JG107)*(JZ96-JZ107),"")</f>
        <v>-10.194699300984135</v>
      </c>
      <c r="KH96" s="271">
        <f>IFERROR($C96*($F96-JX96)^2/(JX96*(1-JX96)),"")</f>
        <v>2.4182851070799812E-2</v>
      </c>
      <c r="KI96" s="289">
        <f>IFERROR($D96-$C96*JX96,"")</f>
        <v>-0.36654773143943942</v>
      </c>
      <c r="KJ96" s="271">
        <f>IFERROR(KI96/SQRT($C96*JX96*(1-JX96)),"")</f>
        <v>-0.15550836334679796</v>
      </c>
      <c r="KL96" s="271"/>
      <c r="KM96" s="263">
        <f>IFERROR(LOG10($B96),"")</f>
        <v>0.41497334797081797</v>
      </c>
      <c r="KN96" s="273">
        <f>IFERROR(JV110+JU110*KM96,"")</f>
        <v>-1.139098892816899</v>
      </c>
      <c r="KO96" s="264">
        <f>IFERROR((_xlfn.NORM.S.DIST(KN96,TRUE))*(1-$E$95)+$E$95,"")</f>
        <v>0.1273309546287888</v>
      </c>
      <c r="KP96" s="264">
        <f t="shared" ref="KP96:KP105" si="1076">IFERROR(1/SQRT(2*PI())*EXP(-0.5*(KN96)^2),"")</f>
        <v>0.20852180205205975</v>
      </c>
      <c r="KQ96" s="264">
        <f>IFERROR(KN96-KO96/KP96+$F96/KP96,"")</f>
        <v>-1.1742556704614664</v>
      </c>
      <c r="KR96" s="264">
        <f>IFERROR(KP96^2/((1-KO96)*(KO96+$E$95/(1-$E$95))),"")</f>
        <v>0.39130858180377798</v>
      </c>
      <c r="KS96" s="273">
        <f>IFERROR($C96*KR96,"")</f>
        <v>19.5654290901889</v>
      </c>
      <c r="KT96" s="273">
        <f t="shared" ref="KT96:KT105" si="1077">IFERROR(KS96*KM96,"")</f>
        <v>8.1191316140413221</v>
      </c>
      <c r="KU96" s="273">
        <f>IFERROR(KS96*KQ96,"")</f>
        <v>-22.974816054166045</v>
      </c>
      <c r="KV96" s="271">
        <f t="shared" ref="KV96:KV105" si="1078">IFERROR(KS96*(KM96-KM$107)^2,"")</f>
        <v>1.6418326878260663</v>
      </c>
      <c r="KW96" s="271">
        <f>IFERROR(KS96*(KQ96-KQ107)^2,"")</f>
        <v>30.847434791053946</v>
      </c>
      <c r="KX96" s="271">
        <f>IFERROR(KS96*(KM96-JX107)*(KQ96-KQ107),"")</f>
        <v>-10.194699300984135</v>
      </c>
      <c r="KY96" s="271">
        <f>IFERROR($C96*($F96-KO96)^2/(KO96*(1-KO96)),"")</f>
        <v>2.4182851070799812E-2</v>
      </c>
      <c r="KZ96" s="289">
        <f>IFERROR($D96-$C96*KO96,"")</f>
        <v>-0.36654773143943942</v>
      </c>
      <c r="LA96" s="271">
        <f>IFERROR(KZ96/SQRT($C96*KO96*(1-KO96)),"")</f>
        <v>-0.15550836334679796</v>
      </c>
      <c r="LC96" s="271"/>
      <c r="LD96" s="263">
        <f>IFERROR(LOG10($B96),"")</f>
        <v>0.41497334797081797</v>
      </c>
      <c r="LE96" s="273">
        <f>IFERROR(KM110+KL110*LD96,"")</f>
        <v>-1.139098892816899</v>
      </c>
      <c r="LF96" s="264">
        <f>IFERROR((_xlfn.NORM.S.DIST(LE96,TRUE))*(1-$E$95)+$E$95,"")</f>
        <v>0.1273309546287888</v>
      </c>
      <c r="LG96" s="264">
        <f t="shared" ref="LG96:LG105" si="1079">IFERROR(1/SQRT(2*PI())*EXP(-0.5*(LE96)^2),"")</f>
        <v>0.20852180205205975</v>
      </c>
      <c r="LH96" s="264">
        <f>IFERROR(LE96-LF96/LG96+$F96/LG96,"")</f>
        <v>-1.1742556704614664</v>
      </c>
      <c r="LI96" s="264">
        <f>IFERROR(LG96^2/((1-LF96)*(LF96+$E$95/(1-$E$95))),"")</f>
        <v>0.39130858180377798</v>
      </c>
      <c r="LJ96" s="273">
        <f>IFERROR($C96*LI96,"")</f>
        <v>19.5654290901889</v>
      </c>
      <c r="LK96" s="273">
        <f t="shared" ref="LK96:LK105" si="1080">IFERROR(LJ96*LD96,"")</f>
        <v>8.1191316140413221</v>
      </c>
      <c r="LL96" s="273">
        <f>IFERROR(LJ96*LH96,"")</f>
        <v>-22.974816054166045</v>
      </c>
      <c r="LM96" s="271">
        <f t="shared" ref="LM96:LM105" si="1081">IFERROR(LJ96*(LD96-LD$107)^2,"")</f>
        <v>1.6418326878260663</v>
      </c>
      <c r="LN96" s="271">
        <f>IFERROR(LJ96*(LH96-LH107)^2,"")</f>
        <v>30.847434791053946</v>
      </c>
      <c r="LO96" s="271">
        <f>IFERROR(LJ96*(LD96-KO107)*(LH96-LH107),"")</f>
        <v>-10.194699300984135</v>
      </c>
      <c r="LP96" s="271">
        <f>IFERROR($C96*($F96-LF96)^2/(LF96*(1-LF96)),"")</f>
        <v>2.4182851070799812E-2</v>
      </c>
      <c r="LQ96" s="289">
        <f>IFERROR($D96-$C96*LF96,"")</f>
        <v>-0.36654773143943942</v>
      </c>
      <c r="LR96" s="271">
        <f>IFERROR(LQ96/SQRT($C96*LF96*(1-LF96)),"")</f>
        <v>-0.15550836334679796</v>
      </c>
      <c r="LT96" s="271"/>
      <c r="LU96" s="475">
        <f>IFERROR(LOG10($B96),"")</f>
        <v>0.41497334797081797</v>
      </c>
      <c r="LV96" s="474">
        <f>IFERROR(LD110+LC110*LU96,"")</f>
        <v>-1.139098892816899</v>
      </c>
      <c r="LW96" s="477">
        <f>IFERROR((_xlfn.NORM.S.DIST(LV96,TRUE))*(1-$E$95)+$E$95,"")</f>
        <v>0.1273309546287888</v>
      </c>
      <c r="LX96" s="264">
        <f t="shared" ref="LX96:LX105" si="1082">IFERROR(1/SQRT(2*PI())*EXP(-0.5*(LV96)^2),"")</f>
        <v>0.20852180205205975</v>
      </c>
      <c r="LY96" s="264">
        <f>IFERROR(LV96-LW96/LX96+$F96/LX96,"")</f>
        <v>-1.1742556704614664</v>
      </c>
      <c r="LZ96" s="264">
        <f>IFERROR(LX96^2/((1-LW96)*(LW96+$E$95/(1-$E$95))),"")</f>
        <v>0.39130858180377798</v>
      </c>
      <c r="MA96" s="273">
        <f>IFERROR($C96*LZ96,"")</f>
        <v>19.5654290901889</v>
      </c>
      <c r="MB96" s="273">
        <f t="shared" ref="MB96:MB105" si="1083">IFERROR(MA96*LU96,"")</f>
        <v>8.1191316140413221</v>
      </c>
      <c r="MC96" s="273">
        <f>IFERROR(MA96*LY96,"")</f>
        <v>-22.974816054166045</v>
      </c>
      <c r="MD96" s="271">
        <f t="shared" ref="MD96:MD105" si="1084">IFERROR(MA96*(LU96-LU$107)^2,"")</f>
        <v>1.6418326878260663</v>
      </c>
      <c r="ME96" s="271">
        <f>IFERROR(MA96*(LY96-LY107)^2,"")</f>
        <v>30.847434791053946</v>
      </c>
      <c r="MF96" s="271">
        <f>IFERROR(MA96*(LU96-LF107)*(LY96-LY107),"")</f>
        <v>-10.194699300984135</v>
      </c>
      <c r="MG96" s="271">
        <f>IFERROR($C96*($F96-LW96)^2/(LW96*(1-LW96)),"")</f>
        <v>2.4182851070799812E-2</v>
      </c>
      <c r="MH96" s="289">
        <f>IFERROR($D96-$C96*LW96,"")</f>
        <v>-0.36654773143943942</v>
      </c>
      <c r="MI96" s="476">
        <f>IFERROR(MH96/SQRT($C96*LW96*(1-LW96)),"")</f>
        <v>-0.15550836334679796</v>
      </c>
    </row>
    <row r="97" spans="1:347" ht="14.1" hidden="1" customHeight="1" outlineLevel="1" x14ac:dyDescent="0.2">
      <c r="A97" s="14">
        <v>2</v>
      </c>
      <c r="B97" s="232">
        <v>3.8</v>
      </c>
      <c r="C97" s="50">
        <v>48</v>
      </c>
      <c r="D97" s="233">
        <v>16</v>
      </c>
      <c r="E97" s="17">
        <f t="shared" si="1023"/>
        <v>0.33333333333333331</v>
      </c>
      <c r="F97" s="34">
        <f>IFERROR((E97-E95)/(1-E95),"")</f>
        <v>0.33333333333333331</v>
      </c>
      <c r="G97" s="17">
        <f t="shared" si="1024"/>
        <v>-0.43072729929545767</v>
      </c>
      <c r="H97" s="17"/>
      <c r="I97" s="34"/>
      <c r="J97" s="18">
        <f t="shared" ref="J97:J105" si="1085">IFERROR(LOG10($B97),"")</f>
        <v>0.57978359661681012</v>
      </c>
      <c r="K97" s="17">
        <f>IFERROR(C110+B110*J97,"")</f>
        <v>-0.44540273146834863</v>
      </c>
      <c r="L97" s="37">
        <f t="shared" ref="L97:L105" si="1086">IFERROR((_xlfn.NORM.S.DIST(K97,TRUE))*(1-$E$95)+$E$95,"")</f>
        <v>0.32801436931378358</v>
      </c>
      <c r="M97" s="37">
        <f t="shared" si="1025"/>
        <v>0.36126976443822989</v>
      </c>
      <c r="N97" s="37">
        <f t="shared" ref="N97:N105" si="1087">IFERROR(K97-L97/M97+$F97/M97,"")</f>
        <v>-0.43067976114776085</v>
      </c>
      <c r="O97" s="37">
        <f t="shared" ref="O97:O105" si="1088">IFERROR(M97^2/((1-L97)*(L97+$E$95/(1-$E$95))),"")</f>
        <v>0.59212088024455478</v>
      </c>
      <c r="P97" s="17">
        <f t="shared" ref="P97:P105" si="1089">IFERROR($C97*O97,"")</f>
        <v>28.42180225173863</v>
      </c>
      <c r="Q97" s="17">
        <f t="shared" si="1026"/>
        <v>16.478494731844776</v>
      </c>
      <c r="R97" s="17">
        <f t="shared" ref="R97:R105" si="1090">IFERROR(P97*N97,"")</f>
        <v>-12.240695005167684</v>
      </c>
      <c r="S97" s="34">
        <f t="shared" si="1027"/>
        <v>0.44851847372697617</v>
      </c>
      <c r="T97" s="34">
        <f>IFERROR(P97*(N97-N107)^2,"")</f>
        <v>7.5450823931815201</v>
      </c>
      <c r="U97" s="34">
        <f>IFERROR(P97*(J97-E107)*(N97-N107),"")</f>
        <v>-8.4903134507566804</v>
      </c>
      <c r="V97" s="34">
        <f t="shared" ref="V97:V105" si="1091">IFERROR($C97*($F97-L97)^2/(L97*(1-L97)),"")</f>
        <v>6.1608762674700323E-3</v>
      </c>
      <c r="W97" s="39">
        <f t="shared" ref="W97:W105" si="1092">IFERROR($D97-$C97*L97,"")</f>
        <v>0.25531027293838804</v>
      </c>
      <c r="X97" s="34">
        <f t="shared" ref="X97:X105" si="1093">IFERROR(W97/SQRT($C97*L97*(1-L97)),"")</f>
        <v>7.8491249623573178E-2</v>
      </c>
      <c r="Y97" s="44"/>
      <c r="Z97" s="271"/>
      <c r="AA97" s="263">
        <f t="shared" ref="AA97:AA105" si="1094">IFERROR(LOG10($B97),"")</f>
        <v>0.57978359661681012</v>
      </c>
      <c r="AB97" s="273">
        <f>IFERROR(J110+I110*AA97,"")</f>
        <v>-0.44474371226886955</v>
      </c>
      <c r="AC97" s="264">
        <f t="shared" ref="AC97:AC105" si="1095">IFERROR((_xlfn.NORM.S.DIST(AB97,TRUE))*(1-$E$95)+$E$95,"")</f>
        <v>0.32825248795315248</v>
      </c>
      <c r="AD97" s="264">
        <f t="shared" si="1028"/>
        <v>0.36137574466440514</v>
      </c>
      <c r="AE97" s="264">
        <f t="shared" ref="AE97:AE105" si="1096">IFERROR(AB97-AC97/AD97+$F97/AD97,"")</f>
        <v>-0.43068398231964655</v>
      </c>
      <c r="AF97" s="264">
        <f t="shared" ref="AF97:AF105" si="1097">IFERROR(AD97^2/((1-AC97)*(AC97+$E$95/(1-$E$95))),"")</f>
        <v>0.59224841365791892</v>
      </c>
      <c r="AG97" s="273">
        <f t="shared" ref="AG97:AG105" si="1098">IFERROR($C97*AF97,"")</f>
        <v>28.427923855580108</v>
      </c>
      <c r="AH97" s="273">
        <f t="shared" si="1029"/>
        <v>16.48204393733705</v>
      </c>
      <c r="AI97" s="273">
        <f t="shared" ref="AI97:AI105" si="1099">IFERROR(AG97*AE97,"")</f>
        <v>-12.243451455200921</v>
      </c>
      <c r="AJ97" s="271">
        <f t="shared" si="1030"/>
        <v>0.44325263087732014</v>
      </c>
      <c r="AK97" s="271">
        <f>IFERROR(AG97*(AE97-AE107)^2,"")</f>
        <v>7.453914656492679</v>
      </c>
      <c r="AL97" s="271">
        <f>IFERROR(AG97*(AA97-L107)*(AE97-AE107),"")</f>
        <v>-8.4397717947177799</v>
      </c>
      <c r="AM97" s="271">
        <f t="shared" ref="AM97:AM105" si="1100">IFERROR($C97*($F97-AC97)^2/(AC97*(1-AC97)),"")</f>
        <v>5.6195184536101082E-3</v>
      </c>
      <c r="AN97" s="289">
        <f t="shared" ref="AN97:AN105" si="1101">IFERROR($D97-$C97*AC97,"")</f>
        <v>0.2438805782486817</v>
      </c>
      <c r="AO97" s="271">
        <f t="shared" ref="AO97:AO105" si="1102">IFERROR(AN97/SQRT($C97*AC97*(1-AC97)),"")</f>
        <v>7.4963447450141926E-2</v>
      </c>
      <c r="AQ97" s="271"/>
      <c r="AR97" s="263">
        <f t="shared" ref="AR97:AR105" si="1103">IFERROR(LOG10($B97),"")</f>
        <v>0.57978359661681012</v>
      </c>
      <c r="AS97" s="273">
        <f>IFERROR(AA110+Z110*AR97,"")</f>
        <v>-0.44472087503693247</v>
      </c>
      <c r="AT97" s="264">
        <f t="shared" ref="AT97:AT105" si="1104">IFERROR((_xlfn.NORM.S.DIST(AS97,TRUE))*(1-$E$95)+$E$95,"")</f>
        <v>0.32826074081676004</v>
      </c>
      <c r="AU97" s="264">
        <f t="shared" si="1031"/>
        <v>0.36137941497936638</v>
      </c>
      <c r="AV97" s="264">
        <f t="shared" ref="AV97:AV105" si="1105">IFERROR(AS97-AT97/AU97+$F97/AU97,"")</f>
        <v>-0.43068412499995856</v>
      </c>
      <c r="AW97" s="264">
        <f t="shared" ref="AW97:AW105" si="1106">IFERROR(AU97^2/((1-AT97)*(AT97+$E$95/(1-$E$95))),"")</f>
        <v>0.59225283015835273</v>
      </c>
      <c r="AX97" s="273">
        <f t="shared" ref="AX97:AX105" si="1107">IFERROR($C97*AW97,"")</f>
        <v>28.428135847600931</v>
      </c>
      <c r="AY97" s="273">
        <f t="shared" si="1032"/>
        <v>16.482166846833337</v>
      </c>
      <c r="AZ97" s="273">
        <f t="shared" ref="AZ97:AZ105" si="1108">IFERROR(AX97*AV97,"")</f>
        <v>-12.243546812903963</v>
      </c>
      <c r="BA97" s="271">
        <f t="shared" si="1033"/>
        <v>0.44327069050948098</v>
      </c>
      <c r="BB97" s="271">
        <f>IFERROR(AX97*(AV97-AV107)^2,"")</f>
        <v>7.4542387935610304</v>
      </c>
      <c r="BC97" s="271">
        <f>IFERROR(AX97*(AR97-AC107)*(AV97-AV107),"")</f>
        <v>-8.4399867655490493</v>
      </c>
      <c r="BD97" s="271">
        <f t="shared" ref="BD97:BD105" si="1109">IFERROR($C97*($F97-AT97)^2/(AT97*(1-AT97)),"")</f>
        <v>5.6012056013993103E-3</v>
      </c>
      <c r="BE97" s="289">
        <f t="shared" ref="BE97:BE105" si="1110">IFERROR($D97-$C97*AT97,"")</f>
        <v>0.2434844407955179</v>
      </c>
      <c r="BF97" s="271">
        <f t="shared" ref="BF97:BF105" si="1111">IFERROR(BE97/SQRT($C97*AT97*(1-AT97)),"")</f>
        <v>7.4841202565160261E-2</v>
      </c>
      <c r="BH97" s="271"/>
      <c r="BI97" s="263">
        <f t="shared" ref="BI97:BI105" si="1112">IFERROR(LOG10($B97),"")</f>
        <v>0.57978359661681012</v>
      </c>
      <c r="BJ97" s="273">
        <f>IFERROR(AR110+AQ110*BI97,"")</f>
        <v>-0.44472088930396314</v>
      </c>
      <c r="BK97" s="264">
        <f t="shared" ref="BK97:BK105" si="1113">IFERROR((_xlfn.NORM.S.DIST(BJ97,TRUE))*(1-$E$95)+$E$95,"")</f>
        <v>0.32826073566094888</v>
      </c>
      <c r="BL97" s="264">
        <f t="shared" si="1034"/>
        <v>0.36137941268646945</v>
      </c>
      <c r="BM97" s="264">
        <f t="shared" ref="BM97:BM105" si="1114">IFERROR(BJ97-BK97/BL97+$F97/BL97,"")</f>
        <v>-0.43068412491089736</v>
      </c>
      <c r="BN97" s="264">
        <f t="shared" ref="BN97:BN105" si="1115">IFERROR(BL97^2/((1-BK97)*(BK97+$E$95/(1-$E$95))),"")</f>
        <v>0.5922528273993084</v>
      </c>
      <c r="BO97" s="273">
        <f t="shared" ref="BO97:BO105" si="1116">IFERROR($C97*BN97,"")</f>
        <v>28.428135715166803</v>
      </c>
      <c r="BP97" s="273">
        <f t="shared" si="1035"/>
        <v>16.482166770050203</v>
      </c>
      <c r="BQ97" s="273">
        <f t="shared" ref="BQ97:BQ105" si="1117">IFERROR(BO97*BM97,"")</f>
        <v>-12.243546753334842</v>
      </c>
      <c r="BR97" s="271">
        <f t="shared" si="1036"/>
        <v>0.44327033090044082</v>
      </c>
      <c r="BS97" s="271">
        <f>IFERROR(BO97*(BM97-BM107)^2,"")</f>
        <v>7.4542324849035975</v>
      </c>
      <c r="BT97" s="271">
        <f>IFERROR(BO97*(BI97-AT107)*(BM97-BM107),"")</f>
        <v>-8.4399831744323102</v>
      </c>
      <c r="BU97" s="271">
        <f t="shared" ref="BU97:BU105" si="1118">IFERROR($C97*($F97-BK97)^2/(BK97*(1-BK97)),"")</f>
        <v>5.6012170325821014E-3</v>
      </c>
      <c r="BV97" s="289">
        <f t="shared" ref="BV97:BV105" si="1119">IFERROR($D97-$C97*BK97,"")</f>
        <v>0.24348468827445302</v>
      </c>
      <c r="BW97" s="271">
        <f t="shared" ref="BW97:BW105" si="1120">IFERROR(BV97/SQRT($C97*BK97*(1-BK97)),"")</f>
        <v>7.4841278934703548E-2</v>
      </c>
      <c r="BY97" s="271"/>
      <c r="BZ97" s="263">
        <f t="shared" ref="BZ97:BZ105" si="1121">IFERROR(LOG10($B97),"")</f>
        <v>0.57978359661681012</v>
      </c>
      <c r="CA97" s="273">
        <f>IFERROR(BI110+BH110*BZ97,"")</f>
        <v>-0.444720887834265</v>
      </c>
      <c r="CB97" s="264">
        <f t="shared" ref="CB97:CB105" si="1122">IFERROR((_xlfn.NORM.S.DIST(CA97,TRUE))*(1-$E$95)+$E$95,"")</f>
        <v>0.32826073619206753</v>
      </c>
      <c r="CC97" s="264">
        <f t="shared" si="1037"/>
        <v>0.36137941292266901</v>
      </c>
      <c r="CD97" s="264">
        <f t="shared" ref="CD97:CD105" si="1123">IFERROR(CA97-CB97/CC97+$F97/CC97,"")</f>
        <v>-0.43068412492007202</v>
      </c>
      <c r="CE97" s="264">
        <f t="shared" ref="CE97:CE105" si="1124">IFERROR(CC97^2/((1-CB97)*(CB97+$E$95/(1-$E$95))),"")</f>
        <v>0.59225282768352738</v>
      </c>
      <c r="CF97" s="273">
        <f t="shared" ref="CF97:CF105" si="1125">IFERROR($C97*CE97,"")</f>
        <v>28.428135728809316</v>
      </c>
      <c r="CG97" s="273">
        <f t="shared" si="1038"/>
        <v>16.482166777959907</v>
      </c>
      <c r="CH97" s="273">
        <f t="shared" ref="CH97:CH105" si="1126">IFERROR(CF97*CD97,"")</f>
        <v>-12.243546759471274</v>
      </c>
      <c r="CI97" s="271">
        <f t="shared" si="1039"/>
        <v>0.44327033496259594</v>
      </c>
      <c r="CJ97" s="271">
        <f>IFERROR(CF97*(CD97-CD107)^2,"")</f>
        <v>7.4542325565981047</v>
      </c>
      <c r="CK97" s="271">
        <f>IFERROR(CF97*(BZ97-BK107)*(CD97-CD107),"")</f>
        <v>-8.439983217045171</v>
      </c>
      <c r="CL97" s="271">
        <f t="shared" ref="CL97:CL105" si="1127">IFERROR($C97*($F97-CB97)^2/(CB97*(1-CB97)),"")</f>
        <v>5.6012158550143116E-3</v>
      </c>
      <c r="CM97" s="289">
        <f t="shared" ref="CM97:CM105" si="1128">IFERROR($D97-$C97*CB97,"")</f>
        <v>0.24348466278075875</v>
      </c>
      <c r="CN97" s="271">
        <f t="shared" ref="CN97:CN105" si="1129">IFERROR(CM97/SQRT($C97*CB97*(1-CB97)),"")</f>
        <v>7.4841271067602494E-2</v>
      </c>
      <c r="CP97" s="271"/>
      <c r="CQ97" s="263">
        <f t="shared" ref="CQ97:CQ105" si="1130">IFERROR(LOG10($B97),"")</f>
        <v>0.57978359661681012</v>
      </c>
      <c r="CR97" s="273">
        <f>IFERROR(BZ110+BY110*CQ97,"")</f>
        <v>-0.44472088784730168</v>
      </c>
      <c r="CS97" s="264">
        <f t="shared" ref="CS97:CS105" si="1131">IFERROR((_xlfn.NORM.S.DIST(CR97,TRUE))*(1-$E$95)+$E$95,"")</f>
        <v>0.32826073618735629</v>
      </c>
      <c r="CT97" s="264">
        <f t="shared" si="1040"/>
        <v>0.36137941292057385</v>
      </c>
      <c r="CU97" s="264">
        <f t="shared" ref="CU97:CU105" si="1132">IFERROR(CR97-CS97/CT97+$F97/CT97,"")</f>
        <v>-0.43068412491999031</v>
      </c>
      <c r="CV97" s="264">
        <f t="shared" ref="CV97:CV105" si="1133">IFERROR(CT97^2/((1-CS97)*(CS97+$E$95/(1-$E$95))),"")</f>
        <v>0.5922528276810064</v>
      </c>
      <c r="CW97" s="273">
        <f t="shared" ref="CW97:CW105" si="1134">IFERROR($C97*CV97,"")</f>
        <v>28.428135728688307</v>
      </c>
      <c r="CX97" s="273">
        <f t="shared" si="1041"/>
        <v>16.482166777889748</v>
      </c>
      <c r="CY97" s="273">
        <f t="shared" ref="CY97:CY105" si="1135">IFERROR(CW97*CU97,"")</f>
        <v>-12.243546759416835</v>
      </c>
      <c r="CZ97" s="271">
        <f t="shared" si="1042"/>
        <v>0.44327033490755224</v>
      </c>
      <c r="DA97" s="271">
        <f>IFERROR(CW97*(CU97-CU107)^2,"")</f>
        <v>7.454232555628888</v>
      </c>
      <c r="DB97" s="271">
        <f>IFERROR(CW97*(CQ97-CB107)*(CU97-CU107),"")</f>
        <v>-8.4399832164785149</v>
      </c>
      <c r="DC97" s="271">
        <f t="shared" ref="DC97:DC105" si="1136">IFERROR($C97*($F97-CS97)^2/(CS97*(1-CS97)),"")</f>
        <v>5.6012158654597998E-3</v>
      </c>
      <c r="DD97" s="289">
        <f t="shared" ref="DD97:DD105" si="1137">IFERROR($D97-$C97*CS97,"")</f>
        <v>0.24348466300689786</v>
      </c>
      <c r="DE97" s="271">
        <f t="shared" ref="DE97:DE105" si="1138">IFERROR(DD97/SQRT($C97*CS97*(1-CS97)),"")</f>
        <v>7.484127113738677E-2</v>
      </c>
      <c r="DG97" s="271"/>
      <c r="DH97" s="263">
        <f t="shared" ref="DH97:DH105" si="1139">IFERROR(LOG10($B97),"")</f>
        <v>0.57978359661681012</v>
      </c>
      <c r="DI97" s="273">
        <f>IFERROR(CQ110+CP110*DH97,"")</f>
        <v>-0.44472088784710584</v>
      </c>
      <c r="DJ97" s="264">
        <f t="shared" ref="DJ97:DJ105" si="1140">IFERROR((_xlfn.NORM.S.DIST(DI97,TRUE))*(1-$E$95)+$E$95,"")</f>
        <v>0.32826073618742707</v>
      </c>
      <c r="DK97" s="264">
        <f t="shared" si="1043"/>
        <v>0.36137941292060533</v>
      </c>
      <c r="DL97" s="264">
        <f t="shared" ref="DL97:DL105" si="1141">IFERROR(DI97-DJ97/DK97+$F97/DK97,"")</f>
        <v>-0.43068412491999164</v>
      </c>
      <c r="DM97" s="264">
        <f t="shared" ref="DM97:DM105" si="1142">IFERROR(DK97^2/((1-DJ97)*(DJ97+$E$95/(1-$E$95))),"")</f>
        <v>0.59225282768104426</v>
      </c>
      <c r="DN97" s="273">
        <f t="shared" ref="DN97:DN105" si="1143">IFERROR($C97*DM97,"")</f>
        <v>28.428135728690123</v>
      </c>
      <c r="DO97" s="273">
        <f t="shared" si="1044"/>
        <v>16.4821667778908</v>
      </c>
      <c r="DP97" s="273">
        <f t="shared" ref="DP97:DP105" si="1144">IFERROR(DN97*DL97,"")</f>
        <v>-12.243546759417654</v>
      </c>
      <c r="DQ97" s="271">
        <f t="shared" si="1045"/>
        <v>0.44327033490824891</v>
      </c>
      <c r="DR97" s="271">
        <f>IFERROR(DN97*(DL97-DL107)^2,"")</f>
        <v>7.4542325556411777</v>
      </c>
      <c r="DS97" s="271">
        <f>IFERROR(DN97*(DH97-CS107)*(DL97-DL107),"")</f>
        <v>-8.4399832164857411</v>
      </c>
      <c r="DT97" s="271">
        <f t="shared" ref="DT97:DT105" si="1145">IFERROR($C97*($F97-DJ97)^2/(DJ97*(1-DJ97)),"")</f>
        <v>5.6012158653028785E-3</v>
      </c>
      <c r="DU97" s="289">
        <f t="shared" ref="DU97:DU105" si="1146">IFERROR($D97-$C97*DJ97,"")</f>
        <v>0.24348466300349969</v>
      </c>
      <c r="DV97" s="271">
        <f t="shared" ref="DV97:DV105" si="1147">IFERROR(DU97/SQRT($C97*DJ97*(1-DJ97)),"")</f>
        <v>7.4841271136338122E-2</v>
      </c>
      <c r="DX97" s="271"/>
      <c r="DY97" s="263">
        <f t="shared" ref="DY97:DY105" si="1148">IFERROR(LOG10($B97),"")</f>
        <v>0.57978359661681012</v>
      </c>
      <c r="DZ97" s="273">
        <f>IFERROR(DH110+DG110*DY97,"")</f>
        <v>-0.44472088784710717</v>
      </c>
      <c r="EA97" s="264">
        <f t="shared" ref="EA97:EA105" si="1149">IFERROR((_xlfn.NORM.S.DIST(DZ97,TRUE))*(1-$E$95)+$E$95,"")</f>
        <v>0.32826073618742663</v>
      </c>
      <c r="EB97" s="264">
        <f t="shared" si="1046"/>
        <v>0.3613794129206051</v>
      </c>
      <c r="EC97" s="264">
        <f t="shared" ref="EC97:EC105" si="1150">IFERROR(DZ97-EA97/EB97+$F97/EB97,"")</f>
        <v>-0.43068412491999175</v>
      </c>
      <c r="ED97" s="264">
        <f t="shared" ref="ED97:ED105" si="1151">IFERROR(EB97^2/((1-EA97)*(EA97+$E$95/(1-$E$95))),"")</f>
        <v>0.59225282768104393</v>
      </c>
      <c r="EE97" s="273">
        <f t="shared" ref="EE97:EE105" si="1152">IFERROR($C97*ED97,"")</f>
        <v>28.428135728690108</v>
      </c>
      <c r="EF97" s="273">
        <f t="shared" si="1047"/>
        <v>16.482166777890793</v>
      </c>
      <c r="EG97" s="273">
        <f t="shared" ref="EG97:EG105" si="1153">IFERROR(EE97*EC97,"")</f>
        <v>-12.243546759417651</v>
      </c>
      <c r="EH97" s="271">
        <f t="shared" si="1048"/>
        <v>0.44327033490823847</v>
      </c>
      <c r="EI97" s="271">
        <f>IFERROR(EE97*(EC97-EC107)^2,"")</f>
        <v>7.4542325556410134</v>
      </c>
      <c r="EJ97" s="271">
        <f>IFERROR(EE97*(DY97-DJ107)*(EC97-EC107),"")</f>
        <v>-8.439983216485647</v>
      </c>
      <c r="EK97" s="271">
        <f t="shared" ref="EK97:EK105" si="1154">IFERROR($C97*($F97-EA97)^2/(EA97*(1-EA97)),"")</f>
        <v>5.6012158653038621E-3</v>
      </c>
      <c r="EL97" s="289">
        <f t="shared" ref="EL97:EL105" si="1155">IFERROR($D97-$C97*EA97,"")</f>
        <v>0.24348466300352101</v>
      </c>
      <c r="EM97" s="271">
        <f t="shared" ref="EM97:EM105" si="1156">IFERROR(EL97/SQRT($C97*EA97*(1-EA97)),"")</f>
        <v>7.48412711363447E-2</v>
      </c>
      <c r="EO97" s="271"/>
      <c r="EP97" s="263">
        <f t="shared" ref="EP97:EP105" si="1157">IFERROR(LOG10($B97),"")</f>
        <v>0.57978359661681012</v>
      </c>
      <c r="EQ97" s="273">
        <f>IFERROR(DY110+DX110*EP97,"")</f>
        <v>-0.44472088784710673</v>
      </c>
      <c r="ER97" s="264">
        <f t="shared" ref="ER97:ER105" si="1158">IFERROR((_xlfn.NORM.S.DIST(EQ97,TRUE))*(1-$E$95)+$E$95,"")</f>
        <v>0.32826073618742679</v>
      </c>
      <c r="ES97" s="264">
        <f t="shared" si="1049"/>
        <v>0.36137941292060516</v>
      </c>
      <c r="ET97" s="264">
        <f t="shared" ref="ET97:ET105" si="1159">IFERROR(EQ97-ER97/ES97+$F97/ES97,"")</f>
        <v>-0.43068412491999164</v>
      </c>
      <c r="EU97" s="264">
        <f t="shared" ref="EU97:EU105" si="1160">IFERROR(ES97^2/((1-ER97)*(ER97+$E$95/(1-$E$95))),"")</f>
        <v>0.59225282768104393</v>
      </c>
      <c r="EV97" s="273">
        <f t="shared" ref="EV97:EV105" si="1161">IFERROR($C97*EU97,"")</f>
        <v>28.428135728690108</v>
      </c>
      <c r="EW97" s="273">
        <f t="shared" si="1050"/>
        <v>16.482166777890793</v>
      </c>
      <c r="EX97" s="273">
        <f t="shared" ref="EX97:EX105" si="1162">IFERROR(EV97*ET97,"")</f>
        <v>-12.243546759417649</v>
      </c>
      <c r="EY97" s="271">
        <f t="shared" si="1051"/>
        <v>0.44327033490823925</v>
      </c>
      <c r="EZ97" s="271">
        <f>IFERROR(EV97*(ET97-ET107)^2,"")</f>
        <v>7.4542325556410098</v>
      </c>
      <c r="FA97" s="271">
        <f>IFERROR(EV97*(EP97-EA107)*(ET97-ET107),"")</f>
        <v>-8.4399832164856452</v>
      </c>
      <c r="FB97" s="271">
        <f t="shared" ref="FB97:FB105" si="1163">IFERROR($C97*($F97-ER97)^2/(ER97*(1-ER97)),"")</f>
        <v>5.6012158653034943E-3</v>
      </c>
      <c r="FC97" s="289">
        <f t="shared" ref="FC97:FC105" si="1164">IFERROR($D97-$C97*ER97,"")</f>
        <v>0.2434846630035139</v>
      </c>
      <c r="FD97" s="271">
        <f t="shared" ref="FD97:FD105" si="1165">IFERROR(FC97/SQRT($C97*ER97*(1-ER97)),"")</f>
        <v>7.4841271136342508E-2</v>
      </c>
      <c r="FF97" s="271"/>
      <c r="FG97" s="263">
        <f t="shared" ref="FG97:FG105" si="1166">IFERROR(LOG10($B97),"")</f>
        <v>0.57978359661681012</v>
      </c>
      <c r="FH97" s="273">
        <f>IFERROR(EP110+EO110*FG97,"")</f>
        <v>-0.44472088784710762</v>
      </c>
      <c r="FI97" s="264">
        <f t="shared" ref="FI97:FI105" si="1167">IFERROR((_xlfn.NORM.S.DIST(FH97,TRUE))*(1-$E$95)+$E$95,"")</f>
        <v>0.32826073618742646</v>
      </c>
      <c r="FJ97" s="264">
        <f t="shared" si="1052"/>
        <v>0.36137941292060505</v>
      </c>
      <c r="FK97" s="264">
        <f t="shared" ref="FK97:FK105" si="1168">IFERROR(FH97-FI97/FJ97+$F97/FJ97,"")</f>
        <v>-0.43068412491999186</v>
      </c>
      <c r="FL97" s="264">
        <f t="shared" ref="FL97:FL105" si="1169">IFERROR(FJ97^2/((1-FI97)*(FI97+$E$95/(1-$E$95))),"")</f>
        <v>0.59225282768104393</v>
      </c>
      <c r="FM97" s="273">
        <f t="shared" ref="FM97:FM105" si="1170">IFERROR($C97*FL97,"")</f>
        <v>28.428135728690108</v>
      </c>
      <c r="FN97" s="273">
        <f t="shared" si="1053"/>
        <v>16.482166777890793</v>
      </c>
      <c r="FO97" s="273">
        <f t="shared" ref="FO97:FO105" si="1171">IFERROR(FM97*FK97,"")</f>
        <v>-12.243546759417654</v>
      </c>
      <c r="FP97" s="271">
        <f t="shared" si="1054"/>
        <v>0.44327033490824003</v>
      </c>
      <c r="FQ97" s="271">
        <f>IFERROR(FM97*(FK97-FK107)^2,"")</f>
        <v>7.4542325556410196</v>
      </c>
      <c r="FR97" s="271">
        <f>IFERROR(FM97*(FG97-ER107)*(FK97-FK107),"")</f>
        <v>-8.4399832164856505</v>
      </c>
      <c r="FS97" s="271">
        <f t="shared" ref="FS97:FS105" si="1172">IFERROR($C97*($F97-FI97)^2/(FI97*(1-FI97)),"")</f>
        <v>5.6012158653042324E-3</v>
      </c>
      <c r="FT97" s="289">
        <f t="shared" ref="FT97:FT105" si="1173">IFERROR($D97-$C97*FI97,"")</f>
        <v>0.24348466300352989</v>
      </c>
      <c r="FU97" s="271">
        <f t="shared" ref="FU97:FU105" si="1174">IFERROR(FT97/SQRT($C97*FI97*(1-FI97)),"")</f>
        <v>7.4841271136347448E-2</v>
      </c>
      <c r="FW97" s="271"/>
      <c r="FX97" s="263">
        <f t="shared" ref="FX97:FX105" si="1175">IFERROR(LOG10($B97),"")</f>
        <v>0.57978359661681012</v>
      </c>
      <c r="FY97" s="273">
        <f>IFERROR(FG110+FF110*FX97,"")</f>
        <v>-0.44472088784710806</v>
      </c>
      <c r="FZ97" s="264">
        <f t="shared" ref="FZ97:FZ105" si="1176">IFERROR((_xlfn.NORM.S.DIST(FY97,TRUE))*(1-$E$95)+$E$95,"")</f>
        <v>0.32826073618742624</v>
      </c>
      <c r="GA97" s="264">
        <f t="shared" si="1055"/>
        <v>0.36137941292060494</v>
      </c>
      <c r="GB97" s="264">
        <f t="shared" ref="GB97:GB105" si="1177">IFERROR(FY97-FZ97/GA97+$F97/GA97,"")</f>
        <v>-0.43068412491999153</v>
      </c>
      <c r="GC97" s="264">
        <f t="shared" ref="GC97:GC105" si="1178">IFERROR(GA97^2/((1-FZ97)*(FZ97+$E$95/(1-$E$95))),"")</f>
        <v>0.59225282768104381</v>
      </c>
      <c r="GD97" s="273">
        <f t="shared" ref="GD97:GD105" si="1179">IFERROR($C97*GC97,"")</f>
        <v>28.428135728690101</v>
      </c>
      <c r="GE97" s="273">
        <f t="shared" si="1056"/>
        <v>16.482166777890789</v>
      </c>
      <c r="GF97" s="273">
        <f t="shared" ref="GF97:GF105" si="1180">IFERROR(GD97*GB97,"")</f>
        <v>-12.243546759417642</v>
      </c>
      <c r="GG97" s="271">
        <f t="shared" si="1057"/>
        <v>0.44327033490824153</v>
      </c>
      <c r="GH97" s="271">
        <f>IFERROR(GD97*(GB97-GB107)^2,"")</f>
        <v>7.4542325556410143</v>
      </c>
      <c r="GI97" s="271">
        <f>IFERROR(GD97*(FX97-FI107)*(GB97-GB107),"")</f>
        <v>-8.439983216485647</v>
      </c>
      <c r="GJ97" s="271">
        <f t="shared" ref="GJ97:GJ105" si="1181">IFERROR($C97*($F97-FZ97)^2/(FZ97*(1-FZ97)),"")</f>
        <v>5.6012158653047242E-3</v>
      </c>
      <c r="GK97" s="289">
        <f t="shared" ref="GK97:GK105" si="1182">IFERROR($D97-$C97*FZ97,"")</f>
        <v>0.24348466300354055</v>
      </c>
      <c r="GL97" s="271">
        <f t="shared" ref="GL97:GL105" si="1183">IFERROR(GK97/SQRT($C97*FZ97*(1-FZ97)),"")</f>
        <v>7.4841271136350737E-2</v>
      </c>
      <c r="GN97" s="271"/>
      <c r="GO97" s="263">
        <f t="shared" ref="GO97:GO105" si="1184">IFERROR(LOG10($B97),"")</f>
        <v>0.57978359661681012</v>
      </c>
      <c r="GP97" s="273">
        <f>IFERROR(FX110+FW110*GO97,"")</f>
        <v>-0.4447208878471085</v>
      </c>
      <c r="GQ97" s="264">
        <f t="shared" ref="GQ97:GQ105" si="1185">IFERROR((_xlfn.NORM.S.DIST(GP97,TRUE))*(1-$E$95)+$E$95,"")</f>
        <v>0.32826073618742613</v>
      </c>
      <c r="GR97" s="264">
        <f t="shared" si="1058"/>
        <v>0.36137941292060494</v>
      </c>
      <c r="GS97" s="264">
        <f t="shared" ref="GS97:GS105" si="1186">IFERROR(GP97-GQ97/GR97+$F97/GR97,"")</f>
        <v>-0.43068412491999153</v>
      </c>
      <c r="GT97" s="264">
        <f t="shared" ref="GT97:GT105" si="1187">IFERROR(GR97^2/((1-GQ97)*(GQ97+$E$95/(1-$E$95))),"")</f>
        <v>0.59225282768104393</v>
      </c>
      <c r="GU97" s="273">
        <f t="shared" ref="GU97:GU105" si="1188">IFERROR($C97*GT97,"")</f>
        <v>28.428135728690108</v>
      </c>
      <c r="GV97" s="273">
        <f t="shared" si="1059"/>
        <v>16.482166777890793</v>
      </c>
      <c r="GW97" s="273">
        <f t="shared" ref="GW97:GW105" si="1189">IFERROR(GU97*GS97,"")</f>
        <v>-12.243546759417645</v>
      </c>
      <c r="GX97" s="271">
        <f t="shared" si="1060"/>
        <v>0.44327033490824164</v>
      </c>
      <c r="GY97" s="271">
        <f>IFERROR(GU97*(GS97-GS107)^2,"")</f>
        <v>7.4542325556410285</v>
      </c>
      <c r="GZ97" s="271">
        <f>IFERROR(GU97*(GO97-FZ107)*(GS97-GS107),"")</f>
        <v>-8.4399832164856559</v>
      </c>
      <c r="HA97" s="271">
        <f t="shared" ref="HA97:HA105" si="1190">IFERROR($C97*($F97-GQ97)^2/(GQ97*(1-GQ97)),"")</f>
        <v>5.6012158653049706E-3</v>
      </c>
      <c r="HB97" s="289">
        <f t="shared" ref="HB97:HB105" si="1191">IFERROR($D97-$C97*GQ97,"")</f>
        <v>0.24348466300354588</v>
      </c>
      <c r="HC97" s="271">
        <f t="shared" ref="HC97:HC105" si="1192">IFERROR(HB97/SQRT($C97*GQ97*(1-GQ97)),"")</f>
        <v>7.4841271136352375E-2</v>
      </c>
      <c r="HE97" s="271"/>
      <c r="HF97" s="263">
        <f t="shared" ref="HF97:HF105" si="1193">IFERROR(LOG10($B97),"")</f>
        <v>0.57978359661681012</v>
      </c>
      <c r="HG97" s="273">
        <f>IFERROR(GO110+GN110*HF97,"")</f>
        <v>-0.44472088784710806</v>
      </c>
      <c r="HH97" s="264">
        <f t="shared" ref="HH97:HH105" si="1194">IFERROR((_xlfn.NORM.S.DIST(HG97,TRUE))*(1-$E$95)+$E$95,"")</f>
        <v>0.32826073618742624</v>
      </c>
      <c r="HI97" s="264">
        <f t="shared" si="1061"/>
        <v>0.36137941292060494</v>
      </c>
      <c r="HJ97" s="264">
        <f t="shared" ref="HJ97:HJ105" si="1195">IFERROR(HG97-HH97/HI97+$F97/HI97,"")</f>
        <v>-0.43068412491999153</v>
      </c>
      <c r="HK97" s="264">
        <f t="shared" ref="HK97:HK105" si="1196">IFERROR(HI97^2/((1-HH97)*(HH97+$E$95/(1-$E$95))),"")</f>
        <v>0.59225282768104381</v>
      </c>
      <c r="HL97" s="273">
        <f t="shared" ref="HL97:HL105" si="1197">IFERROR($C97*HK97,"")</f>
        <v>28.428135728690101</v>
      </c>
      <c r="HM97" s="273">
        <f t="shared" si="1062"/>
        <v>16.482166777890789</v>
      </c>
      <c r="HN97" s="273">
        <f t="shared" ref="HN97:HN105" si="1198">IFERROR(HL97*HJ97,"")</f>
        <v>-12.243546759417642</v>
      </c>
      <c r="HO97" s="271">
        <f t="shared" si="1063"/>
        <v>0.44327033490824069</v>
      </c>
      <c r="HP97" s="271">
        <f>IFERROR(HL97*(HJ97-HJ107)^2,"")</f>
        <v>7.4542325556410205</v>
      </c>
      <c r="HQ97" s="271">
        <f>IFERROR(HL97*(HF97-GQ107)*(HJ97-HJ107),"")</f>
        <v>-8.4399832164856505</v>
      </c>
      <c r="HR97" s="271">
        <f t="shared" ref="HR97:HR105" si="1199">IFERROR($C97*($F97-HH97)^2/(HH97*(1-HH97)),"")</f>
        <v>5.6012158653047242E-3</v>
      </c>
      <c r="HS97" s="289">
        <f t="shared" ref="HS97:HS105" si="1200">IFERROR($D97-$C97*HH97,"")</f>
        <v>0.24348466300354055</v>
      </c>
      <c r="HT97" s="271">
        <f t="shared" ref="HT97:HT105" si="1201">IFERROR(HS97/SQRT($C97*HH97*(1-HH97)),"")</f>
        <v>7.4841271136350737E-2</v>
      </c>
      <c r="HV97" s="271"/>
      <c r="HW97" s="263">
        <f t="shared" ref="HW97:HW105" si="1202">IFERROR(LOG10($B97),"")</f>
        <v>0.57978359661681012</v>
      </c>
      <c r="HX97" s="273">
        <f>IFERROR(HF110+HE110*HW97,"")</f>
        <v>-0.44472088784710806</v>
      </c>
      <c r="HY97" s="264">
        <f t="shared" ref="HY97:HY105" si="1203">IFERROR((_xlfn.NORM.S.DIST(HX97,TRUE))*(1-$E$95)+$E$95,"")</f>
        <v>0.32826073618742624</v>
      </c>
      <c r="HZ97" s="264">
        <f t="shared" si="1064"/>
        <v>0.36137941292060494</v>
      </c>
      <c r="IA97" s="264">
        <f t="shared" ref="IA97:IA105" si="1204">IFERROR(HX97-HY97/HZ97+$F97/HZ97,"")</f>
        <v>-0.43068412491999153</v>
      </c>
      <c r="IB97" s="264">
        <f t="shared" ref="IB97:IB105" si="1205">IFERROR(HZ97^2/((1-HY97)*(HY97+$E$95/(1-$E$95))),"")</f>
        <v>0.59225282768104381</v>
      </c>
      <c r="IC97" s="273">
        <f t="shared" ref="IC97:IC105" si="1206">IFERROR($C97*IB97,"")</f>
        <v>28.428135728690101</v>
      </c>
      <c r="ID97" s="273">
        <f t="shared" si="1065"/>
        <v>16.482166777890789</v>
      </c>
      <c r="IE97" s="273">
        <f t="shared" ref="IE97:IE105" si="1207">IFERROR(IC97*IA97,"")</f>
        <v>-12.243546759417642</v>
      </c>
      <c r="IF97" s="271">
        <f t="shared" si="1066"/>
        <v>0.44327033490824069</v>
      </c>
      <c r="IG97" s="271">
        <f>IFERROR(IC97*(IA97-IA107)^2,"")</f>
        <v>7.4542325556410205</v>
      </c>
      <c r="IH97" s="271">
        <f>IFERROR(IC97*(HW97-HH107)*(IA97-IA107),"")</f>
        <v>-8.4399832164856505</v>
      </c>
      <c r="II97" s="271">
        <f t="shared" ref="II97:II105" si="1208">IFERROR($C97*($F97-HY97)^2/(HY97*(1-HY97)),"")</f>
        <v>5.6012158653047242E-3</v>
      </c>
      <c r="IJ97" s="289">
        <f t="shared" ref="IJ97:IJ105" si="1209">IFERROR($D97-$C97*HY97,"")</f>
        <v>0.24348466300354055</v>
      </c>
      <c r="IK97" s="271">
        <f t="shared" ref="IK97:IK105" si="1210">IFERROR(IJ97/SQRT($C97*HY97*(1-HY97)),"")</f>
        <v>7.4841271136350737E-2</v>
      </c>
      <c r="IM97" s="271"/>
      <c r="IN97" s="263">
        <f t="shared" ref="IN97:IN105" si="1211">IFERROR(LOG10($B97),"")</f>
        <v>0.57978359661681012</v>
      </c>
      <c r="IO97" s="273">
        <f>IFERROR(HW110+HV110*IN97,"")</f>
        <v>-0.44472088784710806</v>
      </c>
      <c r="IP97" s="264">
        <f t="shared" ref="IP97:IP105" si="1212">IFERROR((_xlfn.NORM.S.DIST(IO97,TRUE))*(1-$E$95)+$E$95,"")</f>
        <v>0.32826073618742624</v>
      </c>
      <c r="IQ97" s="264">
        <f t="shared" si="1067"/>
        <v>0.36137941292060494</v>
      </c>
      <c r="IR97" s="264">
        <f t="shared" ref="IR97:IR105" si="1213">IFERROR(IO97-IP97/IQ97+$F97/IQ97,"")</f>
        <v>-0.43068412491999153</v>
      </c>
      <c r="IS97" s="264">
        <f t="shared" ref="IS97:IS105" si="1214">IFERROR(IQ97^2/((1-IP97)*(IP97+$E$95/(1-$E$95))),"")</f>
        <v>0.59225282768104381</v>
      </c>
      <c r="IT97" s="273">
        <f t="shared" ref="IT97:IT105" si="1215">IFERROR($C97*IS97,"")</f>
        <v>28.428135728690101</v>
      </c>
      <c r="IU97" s="273">
        <f t="shared" si="1068"/>
        <v>16.482166777890789</v>
      </c>
      <c r="IV97" s="273">
        <f t="shared" ref="IV97:IV105" si="1216">IFERROR(IT97*IR97,"")</f>
        <v>-12.243546759417642</v>
      </c>
      <c r="IW97" s="271">
        <f t="shared" si="1069"/>
        <v>0.44327033490824069</v>
      </c>
      <c r="IX97" s="271">
        <f>IFERROR(IT97*(IR97-IR107)^2,"")</f>
        <v>7.4542325556410205</v>
      </c>
      <c r="IY97" s="271">
        <f>IFERROR(IT97*(IN97-HY107)*(IR97-IR107),"")</f>
        <v>-8.4399832164856505</v>
      </c>
      <c r="IZ97" s="271">
        <f t="shared" ref="IZ97:IZ105" si="1217">IFERROR($C97*($F97-IP97)^2/(IP97*(1-IP97)),"")</f>
        <v>5.6012158653047242E-3</v>
      </c>
      <c r="JA97" s="289">
        <f t="shared" ref="JA97:JA105" si="1218">IFERROR($D97-$C97*IP97,"")</f>
        <v>0.24348466300354055</v>
      </c>
      <c r="JB97" s="271">
        <f t="shared" ref="JB97:JB105" si="1219">IFERROR(JA97/SQRT($C97*IP97*(1-IP97)),"")</f>
        <v>7.4841271136350737E-2</v>
      </c>
      <c r="JD97" s="271"/>
      <c r="JE97" s="263">
        <f t="shared" ref="JE97:JE105" si="1220">IFERROR(LOG10($B97),"")</f>
        <v>0.57978359661681012</v>
      </c>
      <c r="JF97" s="273">
        <f>IFERROR(IN110+IM110*JE97,"")</f>
        <v>-0.44472088784710806</v>
      </c>
      <c r="JG97" s="264">
        <f t="shared" ref="JG97:JG105" si="1221">IFERROR((_xlfn.NORM.S.DIST(JF97,TRUE))*(1-$E$95)+$E$95,"")</f>
        <v>0.32826073618742624</v>
      </c>
      <c r="JH97" s="264">
        <f t="shared" si="1070"/>
        <v>0.36137941292060494</v>
      </c>
      <c r="JI97" s="264">
        <f t="shared" ref="JI97:JI105" si="1222">IFERROR(JF97-JG97/JH97+$F97/JH97,"")</f>
        <v>-0.43068412491999153</v>
      </c>
      <c r="JJ97" s="264">
        <f t="shared" ref="JJ97:JJ105" si="1223">IFERROR(JH97^2/((1-JG97)*(JG97+$E$95/(1-$E$95))),"")</f>
        <v>0.59225282768104381</v>
      </c>
      <c r="JK97" s="273">
        <f t="shared" ref="JK97:JK105" si="1224">IFERROR($C97*JJ97,"")</f>
        <v>28.428135728690101</v>
      </c>
      <c r="JL97" s="273">
        <f t="shared" si="1071"/>
        <v>16.482166777890789</v>
      </c>
      <c r="JM97" s="273">
        <f t="shared" ref="JM97:JM105" si="1225">IFERROR(JK97*JI97,"")</f>
        <v>-12.243546759417642</v>
      </c>
      <c r="JN97" s="271">
        <f t="shared" si="1072"/>
        <v>0.44327033490824069</v>
      </c>
      <c r="JO97" s="271">
        <f>IFERROR(JK97*(JI97-JI107)^2,"")</f>
        <v>7.4542325556410205</v>
      </c>
      <c r="JP97" s="271">
        <f>IFERROR(JK97*(JE97-IP107)*(JI97-JI107),"")</f>
        <v>-8.4399832164856505</v>
      </c>
      <c r="JQ97" s="271">
        <f t="shared" ref="JQ97:JQ105" si="1226">IFERROR($C97*($F97-JG97)^2/(JG97*(1-JG97)),"")</f>
        <v>5.6012158653047242E-3</v>
      </c>
      <c r="JR97" s="289">
        <f t="shared" ref="JR97:JR105" si="1227">IFERROR($D97-$C97*JG97,"")</f>
        <v>0.24348466300354055</v>
      </c>
      <c r="JS97" s="271">
        <f t="shared" ref="JS97:JS105" si="1228">IFERROR(JR97/SQRT($C97*JG97*(1-JG97)),"")</f>
        <v>7.4841271136350737E-2</v>
      </c>
      <c r="JU97" s="271"/>
      <c r="JV97" s="263">
        <f t="shared" ref="JV97:JV105" si="1229">IFERROR(LOG10($B97),"")</f>
        <v>0.57978359661681012</v>
      </c>
      <c r="JW97" s="273">
        <f>IFERROR(JE110+JD110*JV97,"")</f>
        <v>-0.44472088784710806</v>
      </c>
      <c r="JX97" s="264">
        <f t="shared" ref="JX97:JX105" si="1230">IFERROR((_xlfn.NORM.S.DIST(JW97,TRUE))*(1-$E$95)+$E$95,"")</f>
        <v>0.32826073618742624</v>
      </c>
      <c r="JY97" s="264">
        <f t="shared" si="1073"/>
        <v>0.36137941292060494</v>
      </c>
      <c r="JZ97" s="264">
        <f t="shared" ref="JZ97:JZ105" si="1231">IFERROR(JW97-JX97/JY97+$F97/JY97,"")</f>
        <v>-0.43068412491999153</v>
      </c>
      <c r="KA97" s="264">
        <f t="shared" ref="KA97:KA105" si="1232">IFERROR(JY97^2/((1-JX97)*(JX97+$E$95/(1-$E$95))),"")</f>
        <v>0.59225282768104381</v>
      </c>
      <c r="KB97" s="273">
        <f t="shared" ref="KB97:KB105" si="1233">IFERROR($C97*KA97,"")</f>
        <v>28.428135728690101</v>
      </c>
      <c r="KC97" s="273">
        <f t="shared" si="1074"/>
        <v>16.482166777890789</v>
      </c>
      <c r="KD97" s="273">
        <f t="shared" ref="KD97:KD105" si="1234">IFERROR(KB97*JZ97,"")</f>
        <v>-12.243546759417642</v>
      </c>
      <c r="KE97" s="271">
        <f t="shared" si="1075"/>
        <v>0.44327033490824069</v>
      </c>
      <c r="KF97" s="271">
        <f>IFERROR(KB97*(JZ97-JZ107)^2,"")</f>
        <v>7.4542325556410205</v>
      </c>
      <c r="KG97" s="271">
        <f>IFERROR(KB97*(JV97-JG107)*(JZ97-JZ107),"")</f>
        <v>-8.4399832164856505</v>
      </c>
      <c r="KH97" s="271">
        <f t="shared" ref="KH97:KH105" si="1235">IFERROR($C97*($F97-JX97)^2/(JX97*(1-JX97)),"")</f>
        <v>5.6012158653047242E-3</v>
      </c>
      <c r="KI97" s="289">
        <f t="shared" ref="KI97:KI105" si="1236">IFERROR($D97-$C97*JX97,"")</f>
        <v>0.24348466300354055</v>
      </c>
      <c r="KJ97" s="271">
        <f t="shared" ref="KJ97:KJ105" si="1237">IFERROR(KI97/SQRT($C97*JX97*(1-JX97)),"")</f>
        <v>7.4841271136350737E-2</v>
      </c>
      <c r="KL97" s="271"/>
      <c r="KM97" s="263">
        <f t="shared" ref="KM97:KM105" si="1238">IFERROR(LOG10($B97),"")</f>
        <v>0.57978359661681012</v>
      </c>
      <c r="KN97" s="273">
        <f>IFERROR(JV110+JU110*KM97,"")</f>
        <v>-0.44472088784710806</v>
      </c>
      <c r="KO97" s="264">
        <f t="shared" ref="KO97:KO105" si="1239">IFERROR((_xlfn.NORM.S.DIST(KN97,TRUE))*(1-$E$95)+$E$95,"")</f>
        <v>0.32826073618742624</v>
      </c>
      <c r="KP97" s="264">
        <f t="shared" si="1076"/>
        <v>0.36137941292060494</v>
      </c>
      <c r="KQ97" s="264">
        <f t="shared" ref="KQ97:KQ105" si="1240">IFERROR(KN97-KO97/KP97+$F97/KP97,"")</f>
        <v>-0.43068412491999153</v>
      </c>
      <c r="KR97" s="264">
        <f t="shared" ref="KR97:KR105" si="1241">IFERROR(KP97^2/((1-KO97)*(KO97+$E$95/(1-$E$95))),"")</f>
        <v>0.59225282768104381</v>
      </c>
      <c r="KS97" s="273">
        <f t="shared" ref="KS97:KS105" si="1242">IFERROR($C97*KR97,"")</f>
        <v>28.428135728690101</v>
      </c>
      <c r="KT97" s="273">
        <f t="shared" si="1077"/>
        <v>16.482166777890789</v>
      </c>
      <c r="KU97" s="273">
        <f t="shared" ref="KU97:KU105" si="1243">IFERROR(KS97*KQ97,"")</f>
        <v>-12.243546759417642</v>
      </c>
      <c r="KV97" s="271">
        <f t="shared" si="1078"/>
        <v>0.44327033490824069</v>
      </c>
      <c r="KW97" s="271">
        <f>IFERROR(KS97*(KQ97-KQ107)^2,"")</f>
        <v>7.4542325556410205</v>
      </c>
      <c r="KX97" s="271">
        <f>IFERROR(KS97*(KM97-JX107)*(KQ97-KQ107),"")</f>
        <v>-8.4399832164856505</v>
      </c>
      <c r="KY97" s="271">
        <f t="shared" ref="KY97:KY105" si="1244">IFERROR($C97*($F97-KO97)^2/(KO97*(1-KO97)),"")</f>
        <v>5.6012158653047242E-3</v>
      </c>
      <c r="KZ97" s="289">
        <f t="shared" ref="KZ97:KZ105" si="1245">IFERROR($D97-$C97*KO97,"")</f>
        <v>0.24348466300354055</v>
      </c>
      <c r="LA97" s="271">
        <f t="shared" ref="LA97:LA105" si="1246">IFERROR(KZ97/SQRT($C97*KO97*(1-KO97)),"")</f>
        <v>7.4841271136350737E-2</v>
      </c>
      <c r="LC97" s="271"/>
      <c r="LD97" s="263">
        <f t="shared" ref="LD97:LD105" si="1247">IFERROR(LOG10($B97),"")</f>
        <v>0.57978359661681012</v>
      </c>
      <c r="LE97" s="273">
        <f>IFERROR(KM110+KL110*LD97,"")</f>
        <v>-0.44472088784710806</v>
      </c>
      <c r="LF97" s="264">
        <f t="shared" ref="LF97:LF105" si="1248">IFERROR((_xlfn.NORM.S.DIST(LE97,TRUE))*(1-$E$95)+$E$95,"")</f>
        <v>0.32826073618742624</v>
      </c>
      <c r="LG97" s="264">
        <f t="shared" si="1079"/>
        <v>0.36137941292060494</v>
      </c>
      <c r="LH97" s="264">
        <f t="shared" ref="LH97:LH105" si="1249">IFERROR(LE97-LF97/LG97+$F97/LG97,"")</f>
        <v>-0.43068412491999153</v>
      </c>
      <c r="LI97" s="264">
        <f t="shared" ref="LI97:LI105" si="1250">IFERROR(LG97^2/((1-LF97)*(LF97+$E$95/(1-$E$95))),"")</f>
        <v>0.59225282768104381</v>
      </c>
      <c r="LJ97" s="273">
        <f t="shared" ref="LJ97:LJ105" si="1251">IFERROR($C97*LI97,"")</f>
        <v>28.428135728690101</v>
      </c>
      <c r="LK97" s="273">
        <f t="shared" si="1080"/>
        <v>16.482166777890789</v>
      </c>
      <c r="LL97" s="273">
        <f t="shared" ref="LL97:LL105" si="1252">IFERROR(LJ97*LH97,"")</f>
        <v>-12.243546759417642</v>
      </c>
      <c r="LM97" s="271">
        <f t="shared" si="1081"/>
        <v>0.44327033490824069</v>
      </c>
      <c r="LN97" s="271">
        <f>IFERROR(LJ97*(LH97-LH107)^2,"")</f>
        <v>7.4542325556410205</v>
      </c>
      <c r="LO97" s="271">
        <f>IFERROR(LJ97*(LD97-KO107)*(LH97-LH107),"")</f>
        <v>-8.4399832164856505</v>
      </c>
      <c r="LP97" s="271">
        <f t="shared" ref="LP97:LP105" si="1253">IFERROR($C97*($F97-LF97)^2/(LF97*(1-LF97)),"")</f>
        <v>5.6012158653047242E-3</v>
      </c>
      <c r="LQ97" s="289">
        <f t="shared" ref="LQ97:LQ105" si="1254">IFERROR($D97-$C97*LF97,"")</f>
        <v>0.24348466300354055</v>
      </c>
      <c r="LR97" s="271">
        <f t="shared" ref="LR97:LR105" si="1255">IFERROR(LQ97/SQRT($C97*LF97*(1-LF97)),"")</f>
        <v>7.4841271136350737E-2</v>
      </c>
      <c r="LT97" s="271"/>
      <c r="LU97" s="475">
        <f t="shared" ref="LU97:LU105" si="1256">IFERROR(LOG10($B97),"")</f>
        <v>0.57978359661681012</v>
      </c>
      <c r="LV97" s="474">
        <f>IFERROR(LD110+LC110*LU97,"")</f>
        <v>-0.44472088784710806</v>
      </c>
      <c r="LW97" s="477">
        <f t="shared" ref="LW97:LW105" si="1257">IFERROR((_xlfn.NORM.S.DIST(LV97,TRUE))*(1-$E$95)+$E$95,"")</f>
        <v>0.32826073618742624</v>
      </c>
      <c r="LX97" s="264">
        <f t="shared" si="1082"/>
        <v>0.36137941292060494</v>
      </c>
      <c r="LY97" s="264">
        <f t="shared" ref="LY97:LY105" si="1258">IFERROR(LV97-LW97/LX97+$F97/LX97,"")</f>
        <v>-0.43068412491999153</v>
      </c>
      <c r="LZ97" s="264">
        <f t="shared" ref="LZ97:LZ105" si="1259">IFERROR(LX97^2/((1-LW97)*(LW97+$E$95/(1-$E$95))),"")</f>
        <v>0.59225282768104381</v>
      </c>
      <c r="MA97" s="273">
        <f t="shared" ref="MA97:MA105" si="1260">IFERROR($C97*LZ97,"")</f>
        <v>28.428135728690101</v>
      </c>
      <c r="MB97" s="273">
        <f t="shared" si="1083"/>
        <v>16.482166777890789</v>
      </c>
      <c r="MC97" s="273">
        <f t="shared" ref="MC97:MC105" si="1261">IFERROR(MA97*LY97,"")</f>
        <v>-12.243546759417642</v>
      </c>
      <c r="MD97" s="271">
        <f t="shared" si="1084"/>
        <v>0.44327033490824069</v>
      </c>
      <c r="ME97" s="271">
        <f>IFERROR(MA97*(LY97-LY107)^2,"")</f>
        <v>7.4542325556410205</v>
      </c>
      <c r="MF97" s="271">
        <f>IFERROR(MA97*(LU97-LF107)*(LY97-LY107),"")</f>
        <v>-8.4399832164856505</v>
      </c>
      <c r="MG97" s="271">
        <f t="shared" ref="MG97:MG105" si="1262">IFERROR($C97*($F97-LW97)^2/(LW97*(1-LW97)),"")</f>
        <v>5.6012158653047242E-3</v>
      </c>
      <c r="MH97" s="289">
        <f t="shared" ref="MH97:MH105" si="1263">IFERROR($D97-$C97*LW97,"")</f>
        <v>0.24348466300354055</v>
      </c>
      <c r="MI97" s="476">
        <f t="shared" ref="MI97:MI105" si="1264">IFERROR(MH97/SQRT($C97*LW97*(1-LW97)),"")</f>
        <v>7.4841271136350737E-2</v>
      </c>
    </row>
    <row r="98" spans="1:347" ht="14.1" hidden="1" customHeight="1" outlineLevel="1" x14ac:dyDescent="0.2">
      <c r="A98" s="14">
        <v>3</v>
      </c>
      <c r="B98" s="232">
        <v>5.0999999999999996</v>
      </c>
      <c r="C98" s="50">
        <v>46</v>
      </c>
      <c r="D98" s="233">
        <v>24</v>
      </c>
      <c r="E98" s="17">
        <f t="shared" si="1023"/>
        <v>0.52173913043478259</v>
      </c>
      <c r="F98" s="34">
        <f>IFERROR((E98-E95)/(1-E95),"")</f>
        <v>0.52173913043478259</v>
      </c>
      <c r="G98" s="17">
        <f t="shared" si="1024"/>
        <v>5.4518914848101077E-2</v>
      </c>
      <c r="H98" s="17"/>
      <c r="I98" s="34"/>
      <c r="J98" s="18">
        <f t="shared" si="1085"/>
        <v>0.70757017609793638</v>
      </c>
      <c r="K98" s="17">
        <f>IFERROR(C110+B110*J98,"")</f>
        <v>8.8497400630920264E-2</v>
      </c>
      <c r="L98" s="37">
        <f t="shared" si="1086"/>
        <v>0.53525932488459504</v>
      </c>
      <c r="M98" s="37">
        <f t="shared" si="1025"/>
        <v>0.39738311908493912</v>
      </c>
      <c r="N98" s="37">
        <f t="shared" si="1087"/>
        <v>5.4474328687286633E-2</v>
      </c>
      <c r="O98" s="37">
        <f t="shared" si="1088"/>
        <v>0.63481020830130996</v>
      </c>
      <c r="P98" s="17">
        <f t="shared" si="1089"/>
        <v>29.201269581860259</v>
      </c>
      <c r="Q98" s="17">
        <f t="shared" si="1026"/>
        <v>20.661947460320178</v>
      </c>
      <c r="R98" s="17">
        <f t="shared" si="1090"/>
        <v>1.5907195572883208</v>
      </c>
      <c r="S98" s="34">
        <f t="shared" si="1027"/>
        <v>1.3686884484689454E-4</v>
      </c>
      <c r="T98" s="34">
        <f>IFERROR(P98*(N98-N107)^2,"")</f>
        <v>2.6424823575583237E-2</v>
      </c>
      <c r="U98" s="34">
        <f>IFERROR(P98*(J98-E107)*(N98-N107),"")</f>
        <v>-0.6215505201986119</v>
      </c>
      <c r="V98" s="34">
        <f t="shared" si="1091"/>
        <v>3.3802496824008252E-2</v>
      </c>
      <c r="W98" s="39">
        <f t="shared" si="1092"/>
        <v>-0.62192894469137272</v>
      </c>
      <c r="X98" s="34">
        <f t="shared" si="1093"/>
        <v>-0.18385455344920956</v>
      </c>
      <c r="Y98" s="44"/>
      <c r="Z98" s="271"/>
      <c r="AA98" s="263">
        <f t="shared" si="1094"/>
        <v>0.70757017609793638</v>
      </c>
      <c r="AB98" s="273">
        <f>IFERROR(J110+I110*AA98,"")</f>
        <v>9.3678198781371513E-2</v>
      </c>
      <c r="AC98" s="264">
        <f t="shared" si="1095"/>
        <v>0.53731760552061902</v>
      </c>
      <c r="AD98" s="264">
        <f t="shared" si="1028"/>
        <v>0.39719563524997581</v>
      </c>
      <c r="AE98" s="264">
        <f t="shared" si="1096"/>
        <v>5.4457034943475646E-2</v>
      </c>
      <c r="AF98" s="264">
        <f t="shared" si="1097"/>
        <v>0.63459243368487628</v>
      </c>
      <c r="AG98" s="273">
        <f t="shared" si="1098"/>
        <v>29.191251949504309</v>
      </c>
      <c r="AH98" s="273">
        <f t="shared" si="1029"/>
        <v>20.654859282429992</v>
      </c>
      <c r="AI98" s="273">
        <f t="shared" si="1099"/>
        <v>1.5896690274579577</v>
      </c>
      <c r="AJ98" s="271">
        <f t="shared" si="1030"/>
        <v>2.485594664139986E-4</v>
      </c>
      <c r="AK98" s="271">
        <f>IFERROR(AG98*(AE98-AE107)^2,"")</f>
        <v>2.115065200580276E-2</v>
      </c>
      <c r="AL98" s="271">
        <f>IFERROR(AG98*(AA98-L107)*(AE98-AE107),"")</f>
        <v>-0.55597819569435858</v>
      </c>
      <c r="AM98" s="271">
        <f t="shared" si="1100"/>
        <v>4.4904893906342752E-2</v>
      </c>
      <c r="AN98" s="289">
        <f t="shared" si="1101"/>
        <v>-0.71660985394847643</v>
      </c>
      <c r="AO98" s="271">
        <f t="shared" si="1102"/>
        <v>-0.21190774857551303</v>
      </c>
      <c r="AQ98" s="271"/>
      <c r="AR98" s="263">
        <f t="shared" si="1103"/>
        <v>0.70757017609793638</v>
      </c>
      <c r="AS98" s="273">
        <f>IFERROR(AA110+Z110*AR98,"")</f>
        <v>9.366878391225919E-2</v>
      </c>
      <c r="AT98" s="264">
        <f t="shared" si="1104"/>
        <v>0.53731386597405206</v>
      </c>
      <c r="AU98" s="264">
        <f t="shared" si="1031"/>
        <v>0.39719598554635877</v>
      </c>
      <c r="AV98" s="264">
        <f t="shared" si="1105"/>
        <v>5.4457069529381341E-2</v>
      </c>
      <c r="AW98" s="264">
        <f t="shared" si="1106"/>
        <v>0.63459284061304144</v>
      </c>
      <c r="AX98" s="273">
        <f t="shared" si="1107"/>
        <v>29.191270668199905</v>
      </c>
      <c r="AY98" s="273">
        <f t="shared" si="1032"/>
        <v>20.654872527220732</v>
      </c>
      <c r="AZ98" s="273">
        <f t="shared" si="1108"/>
        <v>1.5896710564291523</v>
      </c>
      <c r="BA98" s="271">
        <f t="shared" si="1033"/>
        <v>2.4820571137126586E-4</v>
      </c>
      <c r="BB98" s="271">
        <f>IFERROR(AX98*(AV98-AV107)^2,"")</f>
        <v>2.1164885269938035E-2</v>
      </c>
      <c r="BC98" s="271">
        <f>IFERROR(AX98*(AR98-AC107)*(AV98-AV107),"")</f>
        <v>-0.55616541443224266</v>
      </c>
      <c r="BD98" s="271">
        <f t="shared" si="1109"/>
        <v>4.4883287650755999E-2</v>
      </c>
      <c r="BE98" s="289">
        <f t="shared" si="1110"/>
        <v>-0.71643783480639556</v>
      </c>
      <c r="BF98" s="271">
        <f t="shared" si="1111"/>
        <v>-0.21185676210769386</v>
      </c>
      <c r="BH98" s="271"/>
      <c r="BI98" s="263">
        <f t="shared" si="1112"/>
        <v>0.70757017609793638</v>
      </c>
      <c r="BJ98" s="273">
        <f>IFERROR(AR110+AQ110*BI98,"")</f>
        <v>9.3669117585772899E-2</v>
      </c>
      <c r="BK98" s="264">
        <f t="shared" si="1113"/>
        <v>0.53731399850783013</v>
      </c>
      <c r="BL98" s="264">
        <f t="shared" si="1034"/>
        <v>0.39719597313205884</v>
      </c>
      <c r="BM98" s="264">
        <f t="shared" si="1114"/>
        <v>5.4457068303819911E-2</v>
      </c>
      <c r="BN98" s="264">
        <f t="shared" si="1115"/>
        <v>0.63459282619174651</v>
      </c>
      <c r="BO98" s="273">
        <f t="shared" si="1116"/>
        <v>29.191270004820339</v>
      </c>
      <c r="BP98" s="273">
        <f t="shared" si="1035"/>
        <v>20.654872057833135</v>
      </c>
      <c r="BQ98" s="273">
        <f t="shared" si="1117"/>
        <v>1.5896709845277506</v>
      </c>
      <c r="BR98" s="271">
        <f t="shared" si="1036"/>
        <v>2.4821427920909266E-4</v>
      </c>
      <c r="BS98" s="271">
        <f>IFERROR(BO98*(BM98-BM107)^2,"")</f>
        <v>2.1164548091993911E-2</v>
      </c>
      <c r="BT98" s="271">
        <f>IFERROR(BO98*(BI98-AT107)*(BM98-BM107),"")</f>
        <v>-0.55616097795747343</v>
      </c>
      <c r="BU98" s="271">
        <f t="shared" si="1118"/>
        <v>4.4884053311626912E-2</v>
      </c>
      <c r="BV98" s="289">
        <f t="shared" si="1119"/>
        <v>-0.71644393136018536</v>
      </c>
      <c r="BW98" s="271">
        <f t="shared" si="1120"/>
        <v>-0.21185856912484513</v>
      </c>
      <c r="BY98" s="271"/>
      <c r="BZ98" s="263">
        <f t="shared" si="1121"/>
        <v>0.70757017609793638</v>
      </c>
      <c r="CA98" s="273">
        <f>IFERROR(BI110+BH110*BZ98,"")</f>
        <v>9.3669114250909846E-2</v>
      </c>
      <c r="CB98" s="264">
        <f t="shared" si="1122"/>
        <v>0.53731399718323591</v>
      </c>
      <c r="CC98" s="264">
        <f t="shared" si="1037"/>
        <v>0.39719597325613243</v>
      </c>
      <c r="CD98" s="264">
        <f t="shared" si="1123"/>
        <v>5.4457068316069002E-2</v>
      </c>
      <c r="CE98" s="264">
        <f t="shared" si="1124"/>
        <v>0.63459282633587877</v>
      </c>
      <c r="CF98" s="273">
        <f t="shared" si="1125"/>
        <v>29.191270011450424</v>
      </c>
      <c r="CG98" s="273">
        <f t="shared" si="1038"/>
        <v>20.654872062524387</v>
      </c>
      <c r="CH98" s="273">
        <f t="shared" si="1126"/>
        <v>1.5896709852463722</v>
      </c>
      <c r="CI98" s="271">
        <f t="shared" si="1039"/>
        <v>2.4821418695988498E-4</v>
      </c>
      <c r="CJ98" s="271">
        <f>IFERROR(CF98*(CD98-CD107)^2,"")</f>
        <v>2.1164551741128853E-2</v>
      </c>
      <c r="CK98" s="271">
        <f>IFERROR(CF98*(BZ98-BK107)*(CD98-CD107),"")</f>
        <v>-0.55616102596652695</v>
      </c>
      <c r="CL98" s="271">
        <f t="shared" si="1127"/>
        <v>4.4884045659281384E-2</v>
      </c>
      <c r="CM98" s="289">
        <f t="shared" si="1128"/>
        <v>-0.71644387042885072</v>
      </c>
      <c r="CN98" s="271">
        <f t="shared" si="1129"/>
        <v>-0.21185855106481102</v>
      </c>
      <c r="CP98" s="271"/>
      <c r="CQ98" s="263">
        <f t="shared" si="1130"/>
        <v>0.70757017609793638</v>
      </c>
      <c r="CR98" s="273">
        <f>IFERROR(BZ110+BY110*CQ98,"")</f>
        <v>9.3669114298380762E-2</v>
      </c>
      <c r="CS98" s="264">
        <f t="shared" si="1131"/>
        <v>0.53731399720209116</v>
      </c>
      <c r="CT98" s="264">
        <f t="shared" si="1040"/>
        <v>0.39719597325436623</v>
      </c>
      <c r="CU98" s="264">
        <f t="shared" si="1132"/>
        <v>5.4457068315894475E-2</v>
      </c>
      <c r="CV98" s="264">
        <f t="shared" si="1133"/>
        <v>0.63459282633382696</v>
      </c>
      <c r="CW98" s="273">
        <f t="shared" si="1134"/>
        <v>29.191270011356039</v>
      </c>
      <c r="CX98" s="273">
        <f t="shared" si="1041"/>
        <v>20.654872062457603</v>
      </c>
      <c r="CY98" s="273">
        <f t="shared" si="1135"/>
        <v>1.5896709852361375</v>
      </c>
      <c r="CZ98" s="271">
        <f t="shared" si="1042"/>
        <v>2.4821418823373298E-4</v>
      </c>
      <c r="DA98" s="271">
        <f>IFERROR(CW98*(CU98-CU107)^2,"")</f>
        <v>2.116455169084349E-2</v>
      </c>
      <c r="DB98" s="271">
        <f>IFERROR(CW98*(CQ98-CB107)*(CU98-CU107),"")</f>
        <v>-0.55616102530492972</v>
      </c>
      <c r="DC98" s="271">
        <f t="shared" si="1136"/>
        <v>4.4884045768210513E-2</v>
      </c>
      <c r="DD98" s="289">
        <f t="shared" si="1137"/>
        <v>-0.71644387129619247</v>
      </c>
      <c r="DE98" s="271">
        <f t="shared" si="1138"/>
        <v>-0.21185855132189091</v>
      </c>
      <c r="DG98" s="271"/>
      <c r="DH98" s="263">
        <f t="shared" si="1139"/>
        <v>0.70757017609793638</v>
      </c>
      <c r="DI98" s="273">
        <f>IFERROR(CQ110+CP110*DH98,"")</f>
        <v>9.366911429778968E-2</v>
      </c>
      <c r="DJ98" s="264">
        <f t="shared" si="1140"/>
        <v>0.53731399720185635</v>
      </c>
      <c r="DK98" s="264">
        <f t="shared" si="1043"/>
        <v>0.39719597325438827</v>
      </c>
      <c r="DL98" s="264">
        <f t="shared" si="1141"/>
        <v>5.4457068315896917E-2</v>
      </c>
      <c r="DM98" s="264">
        <f t="shared" si="1142"/>
        <v>0.63459282633385272</v>
      </c>
      <c r="DN98" s="273">
        <f t="shared" si="1143"/>
        <v>29.191270011357226</v>
      </c>
      <c r="DO98" s="273">
        <f t="shared" si="1044"/>
        <v>20.654872062458441</v>
      </c>
      <c r="DP98" s="273">
        <f t="shared" si="1144"/>
        <v>1.5896709852362734</v>
      </c>
      <c r="DQ98" s="271">
        <f t="shared" si="1045"/>
        <v>2.4821418821771525E-4</v>
      </c>
      <c r="DR98" s="271">
        <f>IFERROR(DN98*(DL98-DL107)^2,"")</f>
        <v>2.1164551691476366E-2</v>
      </c>
      <c r="DS98" s="271">
        <f>IFERROR(DN98*(DH98-CS107)*(DL98-DL107),"")</f>
        <v>-0.5561610253132564</v>
      </c>
      <c r="DT98" s="271">
        <f t="shared" si="1145"/>
        <v>4.4884045766853974E-2</v>
      </c>
      <c r="DU98" s="289">
        <f t="shared" si="1146"/>
        <v>-0.71644387128539222</v>
      </c>
      <c r="DV98" s="271">
        <f t="shared" si="1147"/>
        <v>-0.21185855131868975</v>
      </c>
      <c r="DX98" s="271"/>
      <c r="DY98" s="263">
        <f t="shared" si="1148"/>
        <v>0.70757017609793638</v>
      </c>
      <c r="DZ98" s="273">
        <f>IFERROR(DH110+DG110*DY98,"")</f>
        <v>9.3669114297798117E-2</v>
      </c>
      <c r="EA98" s="264">
        <f t="shared" si="1149"/>
        <v>0.53731399720185979</v>
      </c>
      <c r="EB98" s="264">
        <f t="shared" si="1046"/>
        <v>0.39719597325438794</v>
      </c>
      <c r="EC98" s="264">
        <f t="shared" si="1150"/>
        <v>5.4457068315896695E-2</v>
      </c>
      <c r="ED98" s="264">
        <f t="shared" si="1151"/>
        <v>0.63459282633385228</v>
      </c>
      <c r="EE98" s="273">
        <f t="shared" si="1152"/>
        <v>29.191270011357204</v>
      </c>
      <c r="EF98" s="273">
        <f t="shared" si="1047"/>
        <v>20.654872062458427</v>
      </c>
      <c r="EG98" s="273">
        <f t="shared" si="1153"/>
        <v>1.5896709852362658</v>
      </c>
      <c r="EH98" s="271">
        <f t="shared" si="1048"/>
        <v>2.4821418821796071E-4</v>
      </c>
      <c r="EI98" s="271">
        <f>IFERROR(EE98*(EC98-EC107)^2,"")</f>
        <v>2.1164551691467755E-2</v>
      </c>
      <c r="EJ98" s="271">
        <f>IFERROR(EE98*(DY98-DJ107)*(EC98-EC107),"")</f>
        <v>-0.55616102531314304</v>
      </c>
      <c r="EK98" s="271">
        <f t="shared" si="1154"/>
        <v>4.4884045766873854E-2</v>
      </c>
      <c r="EL98" s="289">
        <f t="shared" si="1155"/>
        <v>-0.71644387128555209</v>
      </c>
      <c r="EM98" s="271">
        <f t="shared" si="1156"/>
        <v>-0.2118585513187371</v>
      </c>
      <c r="EO98" s="271"/>
      <c r="EP98" s="263">
        <f t="shared" si="1157"/>
        <v>0.70757017609793638</v>
      </c>
      <c r="EQ98" s="273">
        <f>IFERROR(DY110+DX110*EP98,"")</f>
        <v>9.3669114297798561E-2</v>
      </c>
      <c r="ER98" s="264">
        <f t="shared" si="1158"/>
        <v>0.53731399720185991</v>
      </c>
      <c r="ES98" s="264">
        <f t="shared" si="1049"/>
        <v>0.39719597325438788</v>
      </c>
      <c r="ET98" s="264">
        <f t="shared" si="1159"/>
        <v>5.4457068315896695E-2</v>
      </c>
      <c r="EU98" s="264">
        <f t="shared" si="1160"/>
        <v>0.63459282633385228</v>
      </c>
      <c r="EV98" s="273">
        <f t="shared" si="1161"/>
        <v>29.191270011357204</v>
      </c>
      <c r="EW98" s="273">
        <f t="shared" si="1050"/>
        <v>20.654872062458427</v>
      </c>
      <c r="EX98" s="273">
        <f t="shared" si="1162"/>
        <v>1.5896709852362658</v>
      </c>
      <c r="EY98" s="271">
        <f t="shared" si="1051"/>
        <v>2.4821418821794185E-4</v>
      </c>
      <c r="EZ98" s="271">
        <f>IFERROR(EV98*(ET98-ET107)^2,"")</f>
        <v>2.1164551691467755E-2</v>
      </c>
      <c r="FA98" s="271">
        <f>IFERROR(EV98*(EP98-EA107)*(ET98-ET107),"")</f>
        <v>-0.55616102531314304</v>
      </c>
      <c r="FB98" s="271">
        <f t="shared" si="1163"/>
        <v>4.4884045766874499E-2</v>
      </c>
      <c r="FC98" s="289">
        <f t="shared" si="1164"/>
        <v>-0.71644387128555564</v>
      </c>
      <c r="FD98" s="271">
        <f t="shared" si="1165"/>
        <v>-0.21185855131873818</v>
      </c>
      <c r="FF98" s="271"/>
      <c r="FG98" s="263">
        <f t="shared" si="1166"/>
        <v>0.70757017609793638</v>
      </c>
      <c r="FH98" s="273">
        <f>IFERROR(EP110+EO110*FG98,"")</f>
        <v>9.3669114297798117E-2</v>
      </c>
      <c r="FI98" s="264">
        <f t="shared" si="1167"/>
        <v>0.53731399720185979</v>
      </c>
      <c r="FJ98" s="264">
        <f t="shared" si="1052"/>
        <v>0.39719597325438794</v>
      </c>
      <c r="FK98" s="264">
        <f t="shared" si="1168"/>
        <v>5.4457068315896695E-2</v>
      </c>
      <c r="FL98" s="264">
        <f t="shared" si="1169"/>
        <v>0.63459282633385228</v>
      </c>
      <c r="FM98" s="273">
        <f t="shared" si="1170"/>
        <v>29.191270011357204</v>
      </c>
      <c r="FN98" s="273">
        <f t="shared" si="1053"/>
        <v>20.654872062458427</v>
      </c>
      <c r="FO98" s="273">
        <f t="shared" si="1171"/>
        <v>1.5896709852362658</v>
      </c>
      <c r="FP98" s="271">
        <f t="shared" si="1054"/>
        <v>2.4821418821792293E-4</v>
      </c>
      <c r="FQ98" s="271">
        <f>IFERROR(FM98*(FK98-FK107)^2,"")</f>
        <v>2.1164551691467973E-2</v>
      </c>
      <c r="FR98" s="271">
        <f>IFERROR(FM98*(FG98-ER107)*(FK98-FK107),"")</f>
        <v>-0.55616102531314593</v>
      </c>
      <c r="FS98" s="271">
        <f t="shared" si="1172"/>
        <v>4.4884045766873854E-2</v>
      </c>
      <c r="FT98" s="289">
        <f t="shared" si="1173"/>
        <v>-0.71644387128555209</v>
      </c>
      <c r="FU98" s="271">
        <f t="shared" si="1174"/>
        <v>-0.2118585513187371</v>
      </c>
      <c r="FW98" s="271"/>
      <c r="FX98" s="263">
        <f t="shared" si="1175"/>
        <v>0.70757017609793638</v>
      </c>
      <c r="FY98" s="273">
        <f>IFERROR(FG110+FF110*FX98,"")</f>
        <v>9.3669114297797673E-2</v>
      </c>
      <c r="FZ98" s="264">
        <f t="shared" si="1176"/>
        <v>0.53731399720185957</v>
      </c>
      <c r="GA98" s="264">
        <f t="shared" si="1055"/>
        <v>0.39719597325438794</v>
      </c>
      <c r="GB98" s="264">
        <f t="shared" si="1177"/>
        <v>5.4457068315896695E-2</v>
      </c>
      <c r="GC98" s="264">
        <f t="shared" si="1178"/>
        <v>0.63459282633385228</v>
      </c>
      <c r="GD98" s="273">
        <f t="shared" si="1179"/>
        <v>29.191270011357204</v>
      </c>
      <c r="GE98" s="273">
        <f t="shared" si="1056"/>
        <v>20.654872062458427</v>
      </c>
      <c r="GF98" s="273">
        <f t="shared" si="1180"/>
        <v>1.5896709852362658</v>
      </c>
      <c r="GG98" s="271">
        <f t="shared" si="1057"/>
        <v>2.4821418821788509E-4</v>
      </c>
      <c r="GH98" s="271">
        <f>IFERROR(GD98*(GB98-GB107)^2,"")</f>
        <v>2.1164551691468213E-2</v>
      </c>
      <c r="GI98" s="271">
        <f>IFERROR(GD98*(FX98-FI107)*(GB98-GB107),"")</f>
        <v>-0.55616102531314904</v>
      </c>
      <c r="GJ98" s="271">
        <f t="shared" si="1181"/>
        <v>4.4884045766872577E-2</v>
      </c>
      <c r="GK98" s="289">
        <f t="shared" si="1182"/>
        <v>-0.71644387128554143</v>
      </c>
      <c r="GL98" s="271">
        <f t="shared" si="1183"/>
        <v>-0.21185855131873393</v>
      </c>
      <c r="GN98" s="271"/>
      <c r="GO98" s="263">
        <f t="shared" si="1184"/>
        <v>0.70757017609793638</v>
      </c>
      <c r="GP98" s="273">
        <f>IFERROR(FX110+FW110*GO98,"")</f>
        <v>9.3669114297796785E-2</v>
      </c>
      <c r="GQ98" s="264">
        <f t="shared" si="1185"/>
        <v>0.53731399720185924</v>
      </c>
      <c r="GR98" s="264">
        <f t="shared" si="1058"/>
        <v>0.39719597325438799</v>
      </c>
      <c r="GS98" s="264">
        <f t="shared" si="1186"/>
        <v>5.4457068315896695E-2</v>
      </c>
      <c r="GT98" s="264">
        <f t="shared" si="1187"/>
        <v>0.63459282633385239</v>
      </c>
      <c r="GU98" s="273">
        <f t="shared" si="1188"/>
        <v>29.191270011357211</v>
      </c>
      <c r="GV98" s="273">
        <f t="shared" si="1059"/>
        <v>20.654872062458431</v>
      </c>
      <c r="GW98" s="273">
        <f t="shared" si="1189"/>
        <v>1.5896709852362663</v>
      </c>
      <c r="GX98" s="271">
        <f t="shared" si="1060"/>
        <v>2.482141882178852E-4</v>
      </c>
      <c r="GY98" s="271">
        <f>IFERROR(GU98*(GS98-GS107)^2,"")</f>
        <v>2.1164551691468983E-2</v>
      </c>
      <c r="GZ98" s="271">
        <f>IFERROR(GU98*(GO98-FZ107)*(GS98-GS107),"")</f>
        <v>-0.55616102531315925</v>
      </c>
      <c r="HA98" s="271">
        <f t="shared" si="1190"/>
        <v>4.4884045766870648E-2</v>
      </c>
      <c r="HB98" s="289">
        <f t="shared" si="1191"/>
        <v>-0.71644387128552367</v>
      </c>
      <c r="HC98" s="271">
        <f t="shared" si="1192"/>
        <v>-0.21185855131872869</v>
      </c>
      <c r="HE98" s="271"/>
      <c r="HF98" s="263">
        <f t="shared" si="1193"/>
        <v>0.70757017609793638</v>
      </c>
      <c r="HG98" s="273">
        <f>IFERROR(GO110+GN110*HF98,"")</f>
        <v>9.3669114297797673E-2</v>
      </c>
      <c r="HH98" s="264">
        <f t="shared" si="1194"/>
        <v>0.53731399720185957</v>
      </c>
      <c r="HI98" s="264">
        <f t="shared" si="1061"/>
        <v>0.39719597325438794</v>
      </c>
      <c r="HJ98" s="264">
        <f t="shared" si="1195"/>
        <v>5.4457068315896695E-2</v>
      </c>
      <c r="HK98" s="264">
        <f t="shared" si="1196"/>
        <v>0.63459282633385228</v>
      </c>
      <c r="HL98" s="273">
        <f t="shared" si="1197"/>
        <v>29.191270011357204</v>
      </c>
      <c r="HM98" s="273">
        <f t="shared" si="1062"/>
        <v>20.654872062458427</v>
      </c>
      <c r="HN98" s="273">
        <f t="shared" si="1198"/>
        <v>1.5896709852362658</v>
      </c>
      <c r="HO98" s="271">
        <f t="shared" si="1063"/>
        <v>2.4821418821790406E-4</v>
      </c>
      <c r="HP98" s="271">
        <f>IFERROR(HL98*(HJ98-HJ107)^2,"")</f>
        <v>2.1164551691468539E-2</v>
      </c>
      <c r="HQ98" s="271">
        <f>IFERROR(HL98*(HF98-GQ107)*(HJ98-HJ107),"")</f>
        <v>-0.55616102531315337</v>
      </c>
      <c r="HR98" s="271">
        <f t="shared" si="1199"/>
        <v>4.4884045766872577E-2</v>
      </c>
      <c r="HS98" s="289">
        <f t="shared" si="1200"/>
        <v>-0.71644387128554143</v>
      </c>
      <c r="HT98" s="271">
        <f t="shared" si="1201"/>
        <v>-0.21185855131873393</v>
      </c>
      <c r="HV98" s="271"/>
      <c r="HW98" s="263">
        <f t="shared" si="1202"/>
        <v>0.70757017609793638</v>
      </c>
      <c r="HX98" s="273">
        <f>IFERROR(HF110+HE110*HW98,"")</f>
        <v>9.3669114297797673E-2</v>
      </c>
      <c r="HY98" s="264">
        <f t="shared" si="1203"/>
        <v>0.53731399720185957</v>
      </c>
      <c r="HZ98" s="264">
        <f t="shared" si="1064"/>
        <v>0.39719597325438794</v>
      </c>
      <c r="IA98" s="264">
        <f t="shared" si="1204"/>
        <v>5.4457068315896695E-2</v>
      </c>
      <c r="IB98" s="264">
        <f t="shared" si="1205"/>
        <v>0.63459282633385228</v>
      </c>
      <c r="IC98" s="273">
        <f t="shared" si="1206"/>
        <v>29.191270011357204</v>
      </c>
      <c r="ID98" s="273">
        <f t="shared" si="1065"/>
        <v>20.654872062458427</v>
      </c>
      <c r="IE98" s="273">
        <f t="shared" si="1207"/>
        <v>1.5896709852362658</v>
      </c>
      <c r="IF98" s="271">
        <f t="shared" si="1066"/>
        <v>2.4821418821790406E-4</v>
      </c>
      <c r="IG98" s="271">
        <f>IFERROR(IC98*(IA98-IA107)^2,"")</f>
        <v>2.1164551691468539E-2</v>
      </c>
      <c r="IH98" s="271">
        <f>IFERROR(IC98*(HW98-HH107)*(IA98-IA107),"")</f>
        <v>-0.55616102531315337</v>
      </c>
      <c r="II98" s="271">
        <f t="shared" si="1208"/>
        <v>4.4884045766872577E-2</v>
      </c>
      <c r="IJ98" s="289">
        <f t="shared" si="1209"/>
        <v>-0.71644387128554143</v>
      </c>
      <c r="IK98" s="271">
        <f t="shared" si="1210"/>
        <v>-0.21185855131873393</v>
      </c>
      <c r="IM98" s="271"/>
      <c r="IN98" s="263">
        <f t="shared" si="1211"/>
        <v>0.70757017609793638</v>
      </c>
      <c r="IO98" s="273">
        <f>IFERROR(HW110+HV110*IN98,"")</f>
        <v>9.3669114297797673E-2</v>
      </c>
      <c r="IP98" s="264">
        <f t="shared" si="1212"/>
        <v>0.53731399720185957</v>
      </c>
      <c r="IQ98" s="264">
        <f t="shared" si="1067"/>
        <v>0.39719597325438794</v>
      </c>
      <c r="IR98" s="264">
        <f t="shared" si="1213"/>
        <v>5.4457068315896695E-2</v>
      </c>
      <c r="IS98" s="264">
        <f t="shared" si="1214"/>
        <v>0.63459282633385228</v>
      </c>
      <c r="IT98" s="273">
        <f t="shared" si="1215"/>
        <v>29.191270011357204</v>
      </c>
      <c r="IU98" s="273">
        <f t="shared" si="1068"/>
        <v>20.654872062458427</v>
      </c>
      <c r="IV98" s="273">
        <f t="shared" si="1216"/>
        <v>1.5896709852362658</v>
      </c>
      <c r="IW98" s="271">
        <f t="shared" si="1069"/>
        <v>2.4821418821790406E-4</v>
      </c>
      <c r="IX98" s="271">
        <f>IFERROR(IT98*(IR98-IR107)^2,"")</f>
        <v>2.1164551691468539E-2</v>
      </c>
      <c r="IY98" s="271">
        <f>IFERROR(IT98*(IN98-HY107)*(IR98-IR107),"")</f>
        <v>-0.55616102531315337</v>
      </c>
      <c r="IZ98" s="271">
        <f t="shared" si="1217"/>
        <v>4.4884045766872577E-2</v>
      </c>
      <c r="JA98" s="289">
        <f t="shared" si="1218"/>
        <v>-0.71644387128554143</v>
      </c>
      <c r="JB98" s="271">
        <f t="shared" si="1219"/>
        <v>-0.21185855131873393</v>
      </c>
      <c r="JD98" s="271"/>
      <c r="JE98" s="263">
        <f t="shared" si="1220"/>
        <v>0.70757017609793638</v>
      </c>
      <c r="JF98" s="273">
        <f>IFERROR(IN110+IM110*JE98,"")</f>
        <v>9.3669114297797673E-2</v>
      </c>
      <c r="JG98" s="264">
        <f t="shared" si="1221"/>
        <v>0.53731399720185957</v>
      </c>
      <c r="JH98" s="264">
        <f t="shared" si="1070"/>
        <v>0.39719597325438794</v>
      </c>
      <c r="JI98" s="264">
        <f t="shared" si="1222"/>
        <v>5.4457068315896695E-2</v>
      </c>
      <c r="JJ98" s="264">
        <f t="shared" si="1223"/>
        <v>0.63459282633385228</v>
      </c>
      <c r="JK98" s="273">
        <f t="shared" si="1224"/>
        <v>29.191270011357204</v>
      </c>
      <c r="JL98" s="273">
        <f t="shared" si="1071"/>
        <v>20.654872062458427</v>
      </c>
      <c r="JM98" s="273">
        <f t="shared" si="1225"/>
        <v>1.5896709852362658</v>
      </c>
      <c r="JN98" s="271">
        <f t="shared" si="1072"/>
        <v>2.4821418821790406E-4</v>
      </c>
      <c r="JO98" s="271">
        <f>IFERROR(JK98*(JI98-JI107)^2,"")</f>
        <v>2.1164551691468539E-2</v>
      </c>
      <c r="JP98" s="271">
        <f>IFERROR(JK98*(JE98-IP107)*(JI98-JI107),"")</f>
        <v>-0.55616102531315337</v>
      </c>
      <c r="JQ98" s="271">
        <f t="shared" si="1226"/>
        <v>4.4884045766872577E-2</v>
      </c>
      <c r="JR98" s="289">
        <f t="shared" si="1227"/>
        <v>-0.71644387128554143</v>
      </c>
      <c r="JS98" s="271">
        <f t="shared" si="1228"/>
        <v>-0.21185855131873393</v>
      </c>
      <c r="JU98" s="271"/>
      <c r="JV98" s="263">
        <f t="shared" si="1229"/>
        <v>0.70757017609793638</v>
      </c>
      <c r="JW98" s="273">
        <f>IFERROR(JE110+JD110*JV98,"")</f>
        <v>9.3669114297797673E-2</v>
      </c>
      <c r="JX98" s="264">
        <f t="shared" si="1230"/>
        <v>0.53731399720185957</v>
      </c>
      <c r="JY98" s="264">
        <f t="shared" si="1073"/>
        <v>0.39719597325438794</v>
      </c>
      <c r="JZ98" s="264">
        <f t="shared" si="1231"/>
        <v>5.4457068315896695E-2</v>
      </c>
      <c r="KA98" s="264">
        <f t="shared" si="1232"/>
        <v>0.63459282633385228</v>
      </c>
      <c r="KB98" s="273">
        <f t="shared" si="1233"/>
        <v>29.191270011357204</v>
      </c>
      <c r="KC98" s="273">
        <f t="shared" si="1074"/>
        <v>20.654872062458427</v>
      </c>
      <c r="KD98" s="273">
        <f t="shared" si="1234"/>
        <v>1.5896709852362658</v>
      </c>
      <c r="KE98" s="271">
        <f t="shared" si="1075"/>
        <v>2.4821418821790406E-4</v>
      </c>
      <c r="KF98" s="271">
        <f>IFERROR(KB98*(JZ98-JZ107)^2,"")</f>
        <v>2.1164551691468539E-2</v>
      </c>
      <c r="KG98" s="271">
        <f>IFERROR(KB98*(JV98-JG107)*(JZ98-JZ107),"")</f>
        <v>-0.55616102531315337</v>
      </c>
      <c r="KH98" s="271">
        <f t="shared" si="1235"/>
        <v>4.4884045766872577E-2</v>
      </c>
      <c r="KI98" s="289">
        <f t="shared" si="1236"/>
        <v>-0.71644387128554143</v>
      </c>
      <c r="KJ98" s="271">
        <f t="shared" si="1237"/>
        <v>-0.21185855131873393</v>
      </c>
      <c r="KL98" s="271"/>
      <c r="KM98" s="263">
        <f t="shared" si="1238"/>
        <v>0.70757017609793638</v>
      </c>
      <c r="KN98" s="273">
        <f>IFERROR(JV110+JU110*KM98,"")</f>
        <v>9.3669114297797673E-2</v>
      </c>
      <c r="KO98" s="264">
        <f t="shared" si="1239"/>
        <v>0.53731399720185957</v>
      </c>
      <c r="KP98" s="264">
        <f t="shared" si="1076"/>
        <v>0.39719597325438794</v>
      </c>
      <c r="KQ98" s="264">
        <f t="shared" si="1240"/>
        <v>5.4457068315896695E-2</v>
      </c>
      <c r="KR98" s="264">
        <f t="shared" si="1241"/>
        <v>0.63459282633385228</v>
      </c>
      <c r="KS98" s="273">
        <f t="shared" si="1242"/>
        <v>29.191270011357204</v>
      </c>
      <c r="KT98" s="273">
        <f t="shared" si="1077"/>
        <v>20.654872062458427</v>
      </c>
      <c r="KU98" s="273">
        <f t="shared" si="1243"/>
        <v>1.5896709852362658</v>
      </c>
      <c r="KV98" s="271">
        <f t="shared" si="1078"/>
        <v>2.4821418821790406E-4</v>
      </c>
      <c r="KW98" s="271">
        <f>IFERROR(KS98*(KQ98-KQ107)^2,"")</f>
        <v>2.1164551691468539E-2</v>
      </c>
      <c r="KX98" s="271">
        <f>IFERROR(KS98*(KM98-JX107)*(KQ98-KQ107),"")</f>
        <v>-0.55616102531315337</v>
      </c>
      <c r="KY98" s="271">
        <f t="shared" si="1244"/>
        <v>4.4884045766872577E-2</v>
      </c>
      <c r="KZ98" s="289">
        <f t="shared" si="1245"/>
        <v>-0.71644387128554143</v>
      </c>
      <c r="LA98" s="271">
        <f t="shared" si="1246"/>
        <v>-0.21185855131873393</v>
      </c>
      <c r="LC98" s="271"/>
      <c r="LD98" s="263">
        <f t="shared" si="1247"/>
        <v>0.70757017609793638</v>
      </c>
      <c r="LE98" s="273">
        <f>IFERROR(KM110+KL110*LD98,"")</f>
        <v>9.3669114297797673E-2</v>
      </c>
      <c r="LF98" s="264">
        <f t="shared" si="1248"/>
        <v>0.53731399720185957</v>
      </c>
      <c r="LG98" s="264">
        <f t="shared" si="1079"/>
        <v>0.39719597325438794</v>
      </c>
      <c r="LH98" s="264">
        <f t="shared" si="1249"/>
        <v>5.4457068315896695E-2</v>
      </c>
      <c r="LI98" s="264">
        <f t="shared" si="1250"/>
        <v>0.63459282633385228</v>
      </c>
      <c r="LJ98" s="273">
        <f t="shared" si="1251"/>
        <v>29.191270011357204</v>
      </c>
      <c r="LK98" s="273">
        <f t="shared" si="1080"/>
        <v>20.654872062458427</v>
      </c>
      <c r="LL98" s="273">
        <f t="shared" si="1252"/>
        <v>1.5896709852362658</v>
      </c>
      <c r="LM98" s="271">
        <f t="shared" si="1081"/>
        <v>2.4821418821790406E-4</v>
      </c>
      <c r="LN98" s="271">
        <f>IFERROR(LJ98*(LH98-LH107)^2,"")</f>
        <v>2.1164551691468539E-2</v>
      </c>
      <c r="LO98" s="271">
        <f>IFERROR(LJ98*(LD98-KO107)*(LH98-LH107),"")</f>
        <v>-0.55616102531315337</v>
      </c>
      <c r="LP98" s="271">
        <f t="shared" si="1253"/>
        <v>4.4884045766872577E-2</v>
      </c>
      <c r="LQ98" s="289">
        <f t="shared" si="1254"/>
        <v>-0.71644387128554143</v>
      </c>
      <c r="LR98" s="271">
        <f t="shared" si="1255"/>
        <v>-0.21185855131873393</v>
      </c>
      <c r="LT98" s="271"/>
      <c r="LU98" s="475">
        <f t="shared" si="1256"/>
        <v>0.70757017609793638</v>
      </c>
      <c r="LV98" s="474">
        <f>IFERROR(LD110+LC110*LU98,"")</f>
        <v>9.3669114297797673E-2</v>
      </c>
      <c r="LW98" s="477">
        <f t="shared" si="1257"/>
        <v>0.53731399720185957</v>
      </c>
      <c r="LX98" s="264">
        <f t="shared" si="1082"/>
        <v>0.39719597325438794</v>
      </c>
      <c r="LY98" s="264">
        <f t="shared" si="1258"/>
        <v>5.4457068315896695E-2</v>
      </c>
      <c r="LZ98" s="264">
        <f t="shared" si="1259"/>
        <v>0.63459282633385228</v>
      </c>
      <c r="MA98" s="273">
        <f t="shared" si="1260"/>
        <v>29.191270011357204</v>
      </c>
      <c r="MB98" s="273">
        <f t="shared" si="1083"/>
        <v>20.654872062458427</v>
      </c>
      <c r="MC98" s="273">
        <f t="shared" si="1261"/>
        <v>1.5896709852362658</v>
      </c>
      <c r="MD98" s="271">
        <f t="shared" si="1084"/>
        <v>2.4821418821790406E-4</v>
      </c>
      <c r="ME98" s="271">
        <f>IFERROR(MA98*(LY98-LY107)^2,"")</f>
        <v>2.1164551691468539E-2</v>
      </c>
      <c r="MF98" s="271">
        <f>IFERROR(MA98*(LU98-LF107)*(LY98-LY107),"")</f>
        <v>-0.55616102531315337</v>
      </c>
      <c r="MG98" s="271">
        <f t="shared" si="1262"/>
        <v>4.4884045766872577E-2</v>
      </c>
      <c r="MH98" s="289">
        <f t="shared" si="1263"/>
        <v>-0.71644387128554143</v>
      </c>
      <c r="MI98" s="476">
        <f t="shared" si="1264"/>
        <v>-0.21185855131873393</v>
      </c>
    </row>
    <row r="99" spans="1:347" ht="14.1" hidden="1" customHeight="1" outlineLevel="1" x14ac:dyDescent="0.2">
      <c r="A99" s="14">
        <v>4</v>
      </c>
      <c r="B99" s="232">
        <v>7.7</v>
      </c>
      <c r="C99" s="50">
        <v>49</v>
      </c>
      <c r="D99" s="233">
        <v>42</v>
      </c>
      <c r="E99" s="17">
        <f t="shared" si="1023"/>
        <v>0.8571428571428571</v>
      </c>
      <c r="F99" s="34">
        <f>IFERROR((E99-E95)/(1-E95),"")</f>
        <v>0.8571428571428571</v>
      </c>
      <c r="G99" s="17">
        <f t="shared" si="1024"/>
        <v>1.0675705238781419</v>
      </c>
      <c r="H99" s="17"/>
      <c r="I99" s="34"/>
      <c r="J99" s="18">
        <f t="shared" si="1085"/>
        <v>0.88649072517248184</v>
      </c>
      <c r="K99" s="17">
        <f>IFERROR(C110+B110*J99,"")</f>
        <v>0.836038380083167</v>
      </c>
      <c r="L99" s="37">
        <f t="shared" si="1086"/>
        <v>0.79843334404423894</v>
      </c>
      <c r="M99" s="37">
        <f t="shared" si="1025"/>
        <v>0.28127607470721688</v>
      </c>
      <c r="N99" s="37">
        <f t="shared" si="1087"/>
        <v>1.0447639645813491</v>
      </c>
      <c r="O99" s="37">
        <f t="shared" si="1088"/>
        <v>0.49159587386743669</v>
      </c>
      <c r="P99" s="17">
        <f t="shared" si="1089"/>
        <v>24.088197819504398</v>
      </c>
      <c r="Q99" s="17">
        <f t="shared" si="1026"/>
        <v>21.35396395311065</v>
      </c>
      <c r="R99" s="17">
        <f t="shared" si="1090"/>
        <v>25.166481053525224</v>
      </c>
      <c r="S99" s="34">
        <f t="shared" si="1027"/>
        <v>0.7898993255643556</v>
      </c>
      <c r="T99" s="34">
        <f>IFERROR(P99*(N99-N107)^2,"")</f>
        <v>22.209292060107344</v>
      </c>
      <c r="U99" s="34">
        <f>IFERROR(P99*(J99-E107)*(N99-N107),"")</f>
        <v>20.504241500810014</v>
      </c>
      <c r="V99" s="34">
        <f t="shared" si="1091"/>
        <v>1.0494353297831545</v>
      </c>
      <c r="W99" s="39">
        <f t="shared" si="1092"/>
        <v>2.8767661418322916</v>
      </c>
      <c r="X99" s="34">
        <f t="shared" si="1093"/>
        <v>1.0244195086892653</v>
      </c>
      <c r="Y99" s="44"/>
      <c r="Z99" s="271"/>
      <c r="AA99" s="263">
        <f t="shared" si="1094"/>
        <v>0.88649072517248184</v>
      </c>
      <c r="AB99" s="273">
        <f>IFERROR(J110+I110*AA99,"")</f>
        <v>0.84755035304075932</v>
      </c>
      <c r="AC99" s="264">
        <f t="shared" si="1095"/>
        <v>0.80165578328362486</v>
      </c>
      <c r="AD99" s="264">
        <f t="shared" si="1028"/>
        <v>0.27856347346647303</v>
      </c>
      <c r="AE99" s="264">
        <f t="shared" si="1096"/>
        <v>1.0467404089685708</v>
      </c>
      <c r="AF99" s="264">
        <f t="shared" si="1097"/>
        <v>0.48802364726596215</v>
      </c>
      <c r="AG99" s="273">
        <f t="shared" si="1098"/>
        <v>23.913158716032147</v>
      </c>
      <c r="AH99" s="273">
        <f t="shared" si="1029"/>
        <v>21.198793411339992</v>
      </c>
      <c r="AI99" s="273">
        <f t="shared" si="1099"/>
        <v>25.030869534149833</v>
      </c>
      <c r="AJ99" s="271">
        <f t="shared" si="1030"/>
        <v>0.79069496570556719</v>
      </c>
      <c r="AK99" s="271">
        <f>IFERROR(AG99*(AE99-AE107)^2,"")</f>
        <v>22.285418107298316</v>
      </c>
      <c r="AL99" s="271">
        <f>IFERROR(AG99*(AA99-L107)*(AE99-AE107),"")</f>
        <v>20.464590681969714</v>
      </c>
      <c r="AM99" s="271">
        <f t="shared" si="1100"/>
        <v>0.94879470743844929</v>
      </c>
      <c r="AN99" s="289">
        <f t="shared" si="1101"/>
        <v>2.7188666191023856</v>
      </c>
      <c r="AO99" s="271">
        <f t="shared" si="1102"/>
        <v>0.97406093620391809</v>
      </c>
      <c r="AQ99" s="271"/>
      <c r="AR99" s="263">
        <f t="shared" si="1103"/>
        <v>0.88649072517248184</v>
      </c>
      <c r="AS99" s="273">
        <f>IFERROR(AA110+Z110*AR99,"")</f>
        <v>0.84749578034950357</v>
      </c>
      <c r="AT99" s="264">
        <f t="shared" si="1104"/>
        <v>0.80164058097362545</v>
      </c>
      <c r="AU99" s="264">
        <f t="shared" si="1031"/>
        <v>0.27857635777486134</v>
      </c>
      <c r="AV99" s="264">
        <f t="shared" si="1105"/>
        <v>1.0467311950579092</v>
      </c>
      <c r="AW99" s="264">
        <f t="shared" si="1106"/>
        <v>0.48804064244249706</v>
      </c>
      <c r="AX99" s="273">
        <f t="shared" si="1107"/>
        <v>23.913991479682355</v>
      </c>
      <c r="AY99" s="273">
        <f t="shared" si="1032"/>
        <v>21.199531648592163</v>
      </c>
      <c r="AZ99" s="273">
        <f t="shared" si="1108"/>
        <v>25.031520880132572</v>
      </c>
      <c r="BA99" s="271">
        <f t="shared" si="1033"/>
        <v>0.7907044275706484</v>
      </c>
      <c r="BB99" s="271">
        <f>IFERROR(AX99*(AV99-AV107)^2,"")</f>
        <v>22.285349468576452</v>
      </c>
      <c r="BC99" s="271">
        <f>IFERROR(AX99*(AR99-AC107)*(AV99-AV107),"")</f>
        <v>20.464915497499661</v>
      </c>
      <c r="BD99" s="271">
        <f t="shared" si="1109"/>
        <v>0.94925992462407838</v>
      </c>
      <c r="BE99" s="289">
        <f t="shared" si="1110"/>
        <v>2.7196115322923546</v>
      </c>
      <c r="BF99" s="271">
        <f t="shared" si="1111"/>
        <v>0.97429970985527925</v>
      </c>
      <c r="BH99" s="271"/>
      <c r="BI99" s="263">
        <f t="shared" si="1112"/>
        <v>0.88649072517248184</v>
      </c>
      <c r="BJ99" s="273">
        <f>IFERROR(AR110+AQ110*BI99,"")</f>
        <v>0.84749660119243275</v>
      </c>
      <c r="BK99" s="264">
        <f t="shared" si="1113"/>
        <v>0.80164080964097939</v>
      </c>
      <c r="BL99" s="264">
        <f t="shared" si="1034"/>
        <v>0.27857616398014989</v>
      </c>
      <c r="BM99" s="264">
        <f t="shared" si="1114"/>
        <v>1.0467313336580304</v>
      </c>
      <c r="BN99" s="264">
        <f t="shared" si="1115"/>
        <v>0.4880403868176077</v>
      </c>
      <c r="BO99" s="273">
        <f t="shared" si="1116"/>
        <v>23.913978954062777</v>
      </c>
      <c r="BP99" s="273">
        <f t="shared" si="1035"/>
        <v>21.19952054474658</v>
      </c>
      <c r="BQ99" s="273">
        <f t="shared" si="1117"/>
        <v>25.031511083656202</v>
      </c>
      <c r="BR99" s="271">
        <f t="shared" si="1036"/>
        <v>0.79070445139676682</v>
      </c>
      <c r="BS99" s="271">
        <f>IFERROR(BO99*(BM99-BM107)^2,"")</f>
        <v>22.285354140606341</v>
      </c>
      <c r="BT99" s="271">
        <f>IFERROR(BO99*(BI99-AT107)*(BM99-BM107),"")</f>
        <v>20.464912283155112</v>
      </c>
      <c r="BU99" s="271">
        <f t="shared" si="1118"/>
        <v>0.94925292632644132</v>
      </c>
      <c r="BV99" s="289">
        <f t="shared" si="1119"/>
        <v>2.719600327592012</v>
      </c>
      <c r="BW99" s="271">
        <f t="shared" si="1120"/>
        <v>0.97429611839853103</v>
      </c>
      <c r="BY99" s="271"/>
      <c r="BZ99" s="263">
        <f t="shared" si="1121"/>
        <v>0.88649072517248184</v>
      </c>
      <c r="CA99" s="273">
        <f>IFERROR(BI110+BH110*BZ99,"")</f>
        <v>0.84749659113045706</v>
      </c>
      <c r="CB99" s="264">
        <f t="shared" si="1122"/>
        <v>0.8016408068379528</v>
      </c>
      <c r="CC99" s="264">
        <f t="shared" si="1037"/>
        <v>0.27857616635570537</v>
      </c>
      <c r="CD99" s="264">
        <f t="shared" si="1123"/>
        <v>1.0467313319590583</v>
      </c>
      <c r="CE99" s="264">
        <f t="shared" si="1124"/>
        <v>0.48804038995108423</v>
      </c>
      <c r="CF99" s="273">
        <f t="shared" si="1125"/>
        <v>23.913979107603126</v>
      </c>
      <c r="CG99" s="273">
        <f t="shared" si="1038"/>
        <v>21.199520680858676</v>
      </c>
      <c r="CH99" s="273">
        <f t="shared" si="1126"/>
        <v>25.031511203742514</v>
      </c>
      <c r="CI99" s="271">
        <f t="shared" si="1039"/>
        <v>0.79070445175807791</v>
      </c>
      <c r="CJ99" s="271">
        <f>IFERROR(CF99*(CD99-CD107)^2,"")</f>
        <v>22.285354097647829</v>
      </c>
      <c r="CK99" s="271">
        <f>IFERROR(CF99*(BZ99-BK107)*(CD99-CD107),"")</f>
        <v>20.464912329128211</v>
      </c>
      <c r="CL99" s="271">
        <f t="shared" si="1127"/>
        <v>0.94925301211212676</v>
      </c>
      <c r="CM99" s="289">
        <f t="shared" si="1128"/>
        <v>2.7196004649403136</v>
      </c>
      <c r="CN99" s="271">
        <f t="shared" si="1129"/>
        <v>0.97429616242297135</v>
      </c>
      <c r="CP99" s="271"/>
      <c r="CQ99" s="263">
        <f t="shared" si="1130"/>
        <v>0.88649072517248184</v>
      </c>
      <c r="CR99" s="273">
        <f>IFERROR(BZ110+BY110*CQ99,"")</f>
        <v>0.84749659126264865</v>
      </c>
      <c r="CS99" s="264">
        <f t="shared" si="1131"/>
        <v>0.80164080687477823</v>
      </c>
      <c r="CT99" s="264">
        <f t="shared" si="1040"/>
        <v>0.278576166324496</v>
      </c>
      <c r="CU99" s="264">
        <f t="shared" si="1132"/>
        <v>1.0467313319813787</v>
      </c>
      <c r="CV99" s="264">
        <f t="shared" si="1133"/>
        <v>0.48804038990991766</v>
      </c>
      <c r="CW99" s="273">
        <f t="shared" si="1134"/>
        <v>23.913979105585966</v>
      </c>
      <c r="CX99" s="273">
        <f t="shared" si="1041"/>
        <v>21.199520679070481</v>
      </c>
      <c r="CY99" s="273">
        <f t="shared" si="1135"/>
        <v>25.031511202164857</v>
      </c>
      <c r="CZ99" s="271">
        <f t="shared" si="1042"/>
        <v>0.79070445175649695</v>
      </c>
      <c r="DA99" s="271">
        <f>IFERROR(CW99*(CU99-CU107)^2,"")</f>
        <v>22.285354098281523</v>
      </c>
      <c r="DB99" s="271">
        <f>IFERROR(CW99*(CQ99-CB107)*(CU99-CU107),"")</f>
        <v>20.464912328556061</v>
      </c>
      <c r="DC99" s="271">
        <f t="shared" si="1136"/>
        <v>0.94925301098509696</v>
      </c>
      <c r="DD99" s="289">
        <f t="shared" si="1137"/>
        <v>2.719600463135869</v>
      </c>
      <c r="DE99" s="271">
        <f t="shared" si="1138"/>
        <v>0.97429616184459034</v>
      </c>
      <c r="DG99" s="271"/>
      <c r="DH99" s="263">
        <f t="shared" si="1139"/>
        <v>0.88649072517248184</v>
      </c>
      <c r="DI99" s="273">
        <f>IFERROR(CQ110+CP110*DH99,"")</f>
        <v>0.84749659126095533</v>
      </c>
      <c r="DJ99" s="264">
        <f t="shared" si="1140"/>
        <v>0.8016408068743065</v>
      </c>
      <c r="DK99" s="264">
        <f t="shared" si="1043"/>
        <v>0.27857616632489574</v>
      </c>
      <c r="DL99" s="264">
        <f t="shared" si="1141"/>
        <v>1.0467313319810936</v>
      </c>
      <c r="DM99" s="264">
        <f t="shared" si="1142"/>
        <v>0.48804038991044474</v>
      </c>
      <c r="DN99" s="273">
        <f t="shared" si="1143"/>
        <v>23.913979105611791</v>
      </c>
      <c r="DO99" s="273">
        <f t="shared" si="1044"/>
        <v>21.199520679093375</v>
      </c>
      <c r="DP99" s="273">
        <f t="shared" si="1144"/>
        <v>25.031511202185072</v>
      </c>
      <c r="DQ99" s="271">
        <f t="shared" si="1045"/>
        <v>0.79070445175653192</v>
      </c>
      <c r="DR99" s="271">
        <f>IFERROR(DN99*(DL99-DL107)^2,"")</f>
        <v>22.285354098273753</v>
      </c>
      <c r="DS99" s="271">
        <f>IFERROR(DN99*(DH99-CS107)*(DL99-DL107),"")</f>
        <v>20.464912328563543</v>
      </c>
      <c r="DT99" s="271">
        <f t="shared" si="1145"/>
        <v>0.94925301099953396</v>
      </c>
      <c r="DU99" s="289">
        <f t="shared" si="1146"/>
        <v>2.719600463158983</v>
      </c>
      <c r="DV99" s="271">
        <f t="shared" si="1147"/>
        <v>0.97429616185199897</v>
      </c>
      <c r="DX99" s="271"/>
      <c r="DY99" s="263">
        <f t="shared" si="1148"/>
        <v>0.88649072517248184</v>
      </c>
      <c r="DZ99" s="273">
        <f>IFERROR(DH110+DG110*DY99,"")</f>
        <v>0.84749659126097798</v>
      </c>
      <c r="EA99" s="264">
        <f t="shared" si="1149"/>
        <v>0.80164080687431283</v>
      </c>
      <c r="EB99" s="264">
        <f t="shared" si="1046"/>
        <v>0.27857616632489041</v>
      </c>
      <c r="EC99" s="264">
        <f t="shared" si="1150"/>
        <v>1.0467313319810967</v>
      </c>
      <c r="ED99" s="264">
        <f t="shared" si="1151"/>
        <v>0.48804038991043786</v>
      </c>
      <c r="EE99" s="273">
        <f t="shared" si="1152"/>
        <v>23.913979105611453</v>
      </c>
      <c r="EF99" s="273">
        <f t="shared" si="1047"/>
        <v>21.199520679093077</v>
      </c>
      <c r="EG99" s="273">
        <f t="shared" si="1153"/>
        <v>25.031511202184792</v>
      </c>
      <c r="EH99" s="271">
        <f t="shared" si="1048"/>
        <v>0.79070445175653337</v>
      </c>
      <c r="EI99" s="271">
        <f>IFERROR(EE99*(EC99-EC107)^2,"")</f>
        <v>22.285354098273842</v>
      </c>
      <c r="EJ99" s="271">
        <f>IFERROR(EE99*(DY99-DJ107)*(EC99-EC107),"")</f>
        <v>20.46491232856344</v>
      </c>
      <c r="EK99" s="271">
        <f t="shared" si="1154"/>
        <v>0.94925301099934034</v>
      </c>
      <c r="EL99" s="289">
        <f t="shared" si="1155"/>
        <v>2.7196004631586703</v>
      </c>
      <c r="EM99" s="271">
        <f t="shared" si="1156"/>
        <v>0.97429616185189871</v>
      </c>
      <c r="EO99" s="271"/>
      <c r="EP99" s="263">
        <f t="shared" si="1157"/>
        <v>0.88649072517248184</v>
      </c>
      <c r="EQ99" s="273">
        <f>IFERROR(DY110+DX110*EP99,"")</f>
        <v>0.84749659126097798</v>
      </c>
      <c r="ER99" s="264">
        <f t="shared" si="1158"/>
        <v>0.80164080687431283</v>
      </c>
      <c r="ES99" s="264">
        <f t="shared" si="1049"/>
        <v>0.27857616632489041</v>
      </c>
      <c r="ET99" s="264">
        <f t="shared" si="1159"/>
        <v>1.0467313319810967</v>
      </c>
      <c r="EU99" s="264">
        <f t="shared" si="1160"/>
        <v>0.48804038991043786</v>
      </c>
      <c r="EV99" s="273">
        <f t="shared" si="1161"/>
        <v>23.913979105611453</v>
      </c>
      <c r="EW99" s="273">
        <f t="shared" si="1050"/>
        <v>21.199520679093077</v>
      </c>
      <c r="EX99" s="273">
        <f t="shared" si="1162"/>
        <v>25.031511202184792</v>
      </c>
      <c r="EY99" s="271">
        <f t="shared" si="1051"/>
        <v>0.79070445175653237</v>
      </c>
      <c r="EZ99" s="271">
        <f>IFERROR(EV99*(ET99-ET107)^2,"")</f>
        <v>22.285354098273842</v>
      </c>
      <c r="FA99" s="271">
        <f>IFERROR(EV99*(EP99-EA107)*(ET99-ET107),"")</f>
        <v>20.46491232856344</v>
      </c>
      <c r="FB99" s="271">
        <f t="shared" si="1163"/>
        <v>0.94925301099934034</v>
      </c>
      <c r="FC99" s="289">
        <f t="shared" si="1164"/>
        <v>2.7196004631586703</v>
      </c>
      <c r="FD99" s="271">
        <f t="shared" si="1165"/>
        <v>0.97429616185189871</v>
      </c>
      <c r="FF99" s="271"/>
      <c r="FG99" s="263">
        <f t="shared" si="1166"/>
        <v>0.88649072517248184</v>
      </c>
      <c r="FH99" s="273">
        <f>IFERROR(EP110+EO110*FG99,"")</f>
        <v>0.84749659126097709</v>
      </c>
      <c r="FI99" s="264">
        <f t="shared" si="1167"/>
        <v>0.80164080687431261</v>
      </c>
      <c r="FJ99" s="264">
        <f t="shared" si="1052"/>
        <v>0.27857616632489063</v>
      </c>
      <c r="FK99" s="264">
        <f t="shared" si="1168"/>
        <v>1.0467313319810967</v>
      </c>
      <c r="FL99" s="264">
        <f t="shared" si="1169"/>
        <v>0.48804038991043819</v>
      </c>
      <c r="FM99" s="273">
        <f t="shared" si="1170"/>
        <v>23.913979105611471</v>
      </c>
      <c r="FN99" s="273">
        <f t="shared" si="1053"/>
        <v>21.199520679093091</v>
      </c>
      <c r="FO99" s="273">
        <f t="shared" si="1171"/>
        <v>25.031511202184809</v>
      </c>
      <c r="FP99" s="271">
        <f t="shared" si="1054"/>
        <v>0.79070445175653192</v>
      </c>
      <c r="FQ99" s="271">
        <f>IFERROR(FM99*(FK99-FK107)^2,"")</f>
        <v>22.285354098273853</v>
      </c>
      <c r="FR99" s="271">
        <f>IFERROR(FM99*(FG99-ER107)*(FK99-FK107),"")</f>
        <v>20.46491232856345</v>
      </c>
      <c r="FS99" s="271">
        <f t="shared" si="1172"/>
        <v>0.94925301099934722</v>
      </c>
      <c r="FT99" s="289">
        <f t="shared" si="1173"/>
        <v>2.7196004631586845</v>
      </c>
      <c r="FU99" s="271">
        <f t="shared" si="1174"/>
        <v>0.97429616185190338</v>
      </c>
      <c r="FW99" s="271"/>
      <c r="FX99" s="263">
        <f t="shared" si="1175"/>
        <v>0.88649072517248184</v>
      </c>
      <c r="FY99" s="273">
        <f>IFERROR(FG110+FF110*FX99,"")</f>
        <v>0.84749659126097754</v>
      </c>
      <c r="FZ99" s="264">
        <f t="shared" si="1176"/>
        <v>0.80164080687431261</v>
      </c>
      <c r="GA99" s="264">
        <f t="shared" si="1055"/>
        <v>0.27857616632489052</v>
      </c>
      <c r="GB99" s="264">
        <f t="shared" si="1177"/>
        <v>1.0467313319810971</v>
      </c>
      <c r="GC99" s="264">
        <f t="shared" si="1178"/>
        <v>0.48804038991043786</v>
      </c>
      <c r="GD99" s="273">
        <f t="shared" si="1179"/>
        <v>23.913979105611453</v>
      </c>
      <c r="GE99" s="273">
        <f t="shared" si="1056"/>
        <v>21.199520679093077</v>
      </c>
      <c r="GF99" s="273">
        <f t="shared" si="1180"/>
        <v>25.031511202184802</v>
      </c>
      <c r="GG99" s="271">
        <f t="shared" si="1057"/>
        <v>0.79070445175652959</v>
      </c>
      <c r="GH99" s="271">
        <f>IFERROR(GD99*(GB99-GB107)^2,"")</f>
        <v>22.285354098273846</v>
      </c>
      <c r="GI99" s="271">
        <f>IFERROR(GD99*(FX99-FI107)*(GB99-GB107),"")</f>
        <v>20.464912328563443</v>
      </c>
      <c r="GJ99" s="271">
        <f t="shared" si="1181"/>
        <v>0.94925301099934722</v>
      </c>
      <c r="GK99" s="289">
        <f t="shared" si="1182"/>
        <v>2.7196004631586845</v>
      </c>
      <c r="GL99" s="271">
        <f t="shared" si="1183"/>
        <v>0.97429616185190338</v>
      </c>
      <c r="GN99" s="271"/>
      <c r="GO99" s="263">
        <f t="shared" si="1184"/>
        <v>0.88649072517248184</v>
      </c>
      <c r="GP99" s="273">
        <f>IFERROR(FX110+FW110*GO99,"")</f>
        <v>0.84749659126097576</v>
      </c>
      <c r="GQ99" s="264">
        <f t="shared" si="1185"/>
        <v>0.80164080687431216</v>
      </c>
      <c r="GR99" s="264">
        <f t="shared" si="1058"/>
        <v>0.27857616632489091</v>
      </c>
      <c r="GS99" s="264">
        <f t="shared" si="1186"/>
        <v>1.0467313319810967</v>
      </c>
      <c r="GT99" s="264">
        <f t="shared" si="1187"/>
        <v>0.4880403899104383</v>
      </c>
      <c r="GU99" s="273">
        <f t="shared" si="1188"/>
        <v>23.913979105611478</v>
      </c>
      <c r="GV99" s="273">
        <f t="shared" si="1059"/>
        <v>21.199520679093098</v>
      </c>
      <c r="GW99" s="273">
        <f t="shared" si="1189"/>
        <v>25.031511202184817</v>
      </c>
      <c r="GX99" s="271">
        <f t="shared" si="1060"/>
        <v>0.79070445175653037</v>
      </c>
      <c r="GY99" s="271">
        <f>IFERROR(GU99*(GS99-GS107)^2,"")</f>
        <v>22.285354098273832</v>
      </c>
      <c r="GZ99" s="271">
        <f>IFERROR(GU99*(GO99-FZ107)*(GS99-GS107),"")</f>
        <v>20.464912328563443</v>
      </c>
      <c r="HA99" s="271">
        <f t="shared" si="1190"/>
        <v>0.94925301099936055</v>
      </c>
      <c r="HB99" s="289">
        <f t="shared" si="1191"/>
        <v>2.7196004631587058</v>
      </c>
      <c r="HC99" s="271">
        <f t="shared" si="1192"/>
        <v>0.97429616185191026</v>
      </c>
      <c r="HE99" s="271"/>
      <c r="HF99" s="263">
        <f t="shared" si="1193"/>
        <v>0.88649072517248184</v>
      </c>
      <c r="HG99" s="273">
        <f>IFERROR(GO110+GN110*HF99,"")</f>
        <v>0.84749659126097665</v>
      </c>
      <c r="HH99" s="264">
        <f t="shared" si="1194"/>
        <v>0.80164080687431249</v>
      </c>
      <c r="HI99" s="264">
        <f t="shared" si="1061"/>
        <v>0.27857616632489068</v>
      </c>
      <c r="HJ99" s="264">
        <f t="shared" si="1195"/>
        <v>1.0467313319810967</v>
      </c>
      <c r="HK99" s="264">
        <f t="shared" si="1196"/>
        <v>0.48804038991043819</v>
      </c>
      <c r="HL99" s="273">
        <f t="shared" si="1197"/>
        <v>23.913979105611471</v>
      </c>
      <c r="HM99" s="273">
        <f t="shared" si="1062"/>
        <v>21.199520679093091</v>
      </c>
      <c r="HN99" s="273">
        <f t="shared" si="1198"/>
        <v>25.031511202184809</v>
      </c>
      <c r="HO99" s="271">
        <f t="shared" si="1063"/>
        <v>0.79070445175653092</v>
      </c>
      <c r="HP99" s="271">
        <f>IFERROR(HL99*(HJ99-HJ107)^2,"")</f>
        <v>22.285354098273835</v>
      </c>
      <c r="HQ99" s="271">
        <f>IFERROR(HL99*(HF99-GQ107)*(HJ99-HJ107),"")</f>
        <v>20.464912328563443</v>
      </c>
      <c r="HR99" s="271">
        <f t="shared" si="1199"/>
        <v>0.94925301099935055</v>
      </c>
      <c r="HS99" s="289">
        <f t="shared" si="1200"/>
        <v>2.7196004631586845</v>
      </c>
      <c r="HT99" s="271">
        <f t="shared" si="1201"/>
        <v>0.97429616185190315</v>
      </c>
      <c r="HV99" s="271"/>
      <c r="HW99" s="263">
        <f t="shared" si="1202"/>
        <v>0.88649072517248184</v>
      </c>
      <c r="HX99" s="273">
        <f>IFERROR(HF110+HE110*HW99,"")</f>
        <v>0.84749659126097665</v>
      </c>
      <c r="HY99" s="264">
        <f t="shared" si="1203"/>
        <v>0.80164080687431249</v>
      </c>
      <c r="HZ99" s="264">
        <f t="shared" si="1064"/>
        <v>0.27857616632489068</v>
      </c>
      <c r="IA99" s="264">
        <f t="shared" si="1204"/>
        <v>1.0467313319810967</v>
      </c>
      <c r="IB99" s="264">
        <f t="shared" si="1205"/>
        <v>0.48804038991043819</v>
      </c>
      <c r="IC99" s="273">
        <f t="shared" si="1206"/>
        <v>23.913979105611471</v>
      </c>
      <c r="ID99" s="273">
        <f t="shared" si="1065"/>
        <v>21.199520679093091</v>
      </c>
      <c r="IE99" s="273">
        <f t="shared" si="1207"/>
        <v>25.031511202184809</v>
      </c>
      <c r="IF99" s="271">
        <f t="shared" si="1066"/>
        <v>0.79070445175653092</v>
      </c>
      <c r="IG99" s="271">
        <f>IFERROR(IC99*(IA99-IA107)^2,"")</f>
        <v>22.285354098273835</v>
      </c>
      <c r="IH99" s="271">
        <f>IFERROR(IC99*(HW99-HH107)*(IA99-IA107),"")</f>
        <v>20.464912328563443</v>
      </c>
      <c r="II99" s="271">
        <f t="shared" si="1208"/>
        <v>0.94925301099935055</v>
      </c>
      <c r="IJ99" s="289">
        <f t="shared" si="1209"/>
        <v>2.7196004631586845</v>
      </c>
      <c r="IK99" s="271">
        <f t="shared" si="1210"/>
        <v>0.97429616185190315</v>
      </c>
      <c r="IM99" s="271"/>
      <c r="IN99" s="263">
        <f t="shared" si="1211"/>
        <v>0.88649072517248184</v>
      </c>
      <c r="IO99" s="273">
        <f>IFERROR(HW110+HV110*IN99,"")</f>
        <v>0.84749659126097665</v>
      </c>
      <c r="IP99" s="264">
        <f t="shared" si="1212"/>
        <v>0.80164080687431249</v>
      </c>
      <c r="IQ99" s="264">
        <f t="shared" si="1067"/>
        <v>0.27857616632489068</v>
      </c>
      <c r="IR99" s="264">
        <f t="shared" si="1213"/>
        <v>1.0467313319810967</v>
      </c>
      <c r="IS99" s="264">
        <f t="shared" si="1214"/>
        <v>0.48804038991043819</v>
      </c>
      <c r="IT99" s="273">
        <f t="shared" si="1215"/>
        <v>23.913979105611471</v>
      </c>
      <c r="IU99" s="273">
        <f t="shared" si="1068"/>
        <v>21.199520679093091</v>
      </c>
      <c r="IV99" s="273">
        <f t="shared" si="1216"/>
        <v>25.031511202184809</v>
      </c>
      <c r="IW99" s="271">
        <f t="shared" si="1069"/>
        <v>0.79070445175653092</v>
      </c>
      <c r="IX99" s="271">
        <f>IFERROR(IT99*(IR99-IR107)^2,"")</f>
        <v>22.285354098273835</v>
      </c>
      <c r="IY99" s="271">
        <f>IFERROR(IT99*(IN99-HY107)*(IR99-IR107),"")</f>
        <v>20.464912328563443</v>
      </c>
      <c r="IZ99" s="271">
        <f t="shared" si="1217"/>
        <v>0.94925301099935055</v>
      </c>
      <c r="JA99" s="289">
        <f t="shared" si="1218"/>
        <v>2.7196004631586845</v>
      </c>
      <c r="JB99" s="271">
        <f t="shared" si="1219"/>
        <v>0.97429616185190315</v>
      </c>
      <c r="JD99" s="271"/>
      <c r="JE99" s="263">
        <f t="shared" si="1220"/>
        <v>0.88649072517248184</v>
      </c>
      <c r="JF99" s="273">
        <f>IFERROR(IN110+IM110*JE99,"")</f>
        <v>0.84749659126097665</v>
      </c>
      <c r="JG99" s="264">
        <f t="shared" si="1221"/>
        <v>0.80164080687431249</v>
      </c>
      <c r="JH99" s="264">
        <f t="shared" si="1070"/>
        <v>0.27857616632489068</v>
      </c>
      <c r="JI99" s="264">
        <f t="shared" si="1222"/>
        <v>1.0467313319810967</v>
      </c>
      <c r="JJ99" s="264">
        <f t="shared" si="1223"/>
        <v>0.48804038991043819</v>
      </c>
      <c r="JK99" s="273">
        <f t="shared" si="1224"/>
        <v>23.913979105611471</v>
      </c>
      <c r="JL99" s="273">
        <f t="shared" si="1071"/>
        <v>21.199520679093091</v>
      </c>
      <c r="JM99" s="273">
        <f t="shared" si="1225"/>
        <v>25.031511202184809</v>
      </c>
      <c r="JN99" s="271">
        <f t="shared" si="1072"/>
        <v>0.79070445175653092</v>
      </c>
      <c r="JO99" s="271">
        <f>IFERROR(JK99*(JI99-JI107)^2,"")</f>
        <v>22.285354098273835</v>
      </c>
      <c r="JP99" s="271">
        <f>IFERROR(JK99*(JE99-IP107)*(JI99-JI107),"")</f>
        <v>20.464912328563443</v>
      </c>
      <c r="JQ99" s="271">
        <f t="shared" si="1226"/>
        <v>0.94925301099935055</v>
      </c>
      <c r="JR99" s="289">
        <f t="shared" si="1227"/>
        <v>2.7196004631586845</v>
      </c>
      <c r="JS99" s="271">
        <f t="shared" si="1228"/>
        <v>0.97429616185190315</v>
      </c>
      <c r="JU99" s="271"/>
      <c r="JV99" s="263">
        <f t="shared" si="1229"/>
        <v>0.88649072517248184</v>
      </c>
      <c r="JW99" s="273">
        <f>IFERROR(JE110+JD110*JV99,"")</f>
        <v>0.84749659126097665</v>
      </c>
      <c r="JX99" s="264">
        <f t="shared" si="1230"/>
        <v>0.80164080687431249</v>
      </c>
      <c r="JY99" s="264">
        <f t="shared" si="1073"/>
        <v>0.27857616632489068</v>
      </c>
      <c r="JZ99" s="264">
        <f t="shared" si="1231"/>
        <v>1.0467313319810967</v>
      </c>
      <c r="KA99" s="264">
        <f t="shared" si="1232"/>
        <v>0.48804038991043819</v>
      </c>
      <c r="KB99" s="273">
        <f t="shared" si="1233"/>
        <v>23.913979105611471</v>
      </c>
      <c r="KC99" s="273">
        <f t="shared" si="1074"/>
        <v>21.199520679093091</v>
      </c>
      <c r="KD99" s="273">
        <f t="shared" si="1234"/>
        <v>25.031511202184809</v>
      </c>
      <c r="KE99" s="271">
        <f t="shared" si="1075"/>
        <v>0.79070445175653092</v>
      </c>
      <c r="KF99" s="271">
        <f>IFERROR(KB99*(JZ99-JZ107)^2,"")</f>
        <v>22.285354098273835</v>
      </c>
      <c r="KG99" s="271">
        <f>IFERROR(KB99*(JV99-JG107)*(JZ99-JZ107),"")</f>
        <v>20.464912328563443</v>
      </c>
      <c r="KH99" s="271">
        <f t="shared" si="1235"/>
        <v>0.94925301099935055</v>
      </c>
      <c r="KI99" s="289">
        <f t="shared" si="1236"/>
        <v>2.7196004631586845</v>
      </c>
      <c r="KJ99" s="271">
        <f t="shared" si="1237"/>
        <v>0.97429616185190315</v>
      </c>
      <c r="KL99" s="271"/>
      <c r="KM99" s="263">
        <f t="shared" si="1238"/>
        <v>0.88649072517248184</v>
      </c>
      <c r="KN99" s="273">
        <f>IFERROR(JV110+JU110*KM99,"")</f>
        <v>0.84749659126097665</v>
      </c>
      <c r="KO99" s="264">
        <f t="shared" si="1239"/>
        <v>0.80164080687431249</v>
      </c>
      <c r="KP99" s="264">
        <f t="shared" si="1076"/>
        <v>0.27857616632489068</v>
      </c>
      <c r="KQ99" s="264">
        <f t="shared" si="1240"/>
        <v>1.0467313319810967</v>
      </c>
      <c r="KR99" s="264">
        <f t="shared" si="1241"/>
        <v>0.48804038991043819</v>
      </c>
      <c r="KS99" s="273">
        <f t="shared" si="1242"/>
        <v>23.913979105611471</v>
      </c>
      <c r="KT99" s="273">
        <f t="shared" si="1077"/>
        <v>21.199520679093091</v>
      </c>
      <c r="KU99" s="273">
        <f t="shared" si="1243"/>
        <v>25.031511202184809</v>
      </c>
      <c r="KV99" s="271">
        <f t="shared" si="1078"/>
        <v>0.79070445175653092</v>
      </c>
      <c r="KW99" s="271">
        <f>IFERROR(KS99*(KQ99-KQ107)^2,"")</f>
        <v>22.285354098273835</v>
      </c>
      <c r="KX99" s="271">
        <f>IFERROR(KS99*(KM99-JX107)*(KQ99-KQ107),"")</f>
        <v>20.464912328563443</v>
      </c>
      <c r="KY99" s="271">
        <f t="shared" si="1244"/>
        <v>0.94925301099935055</v>
      </c>
      <c r="KZ99" s="289">
        <f t="shared" si="1245"/>
        <v>2.7196004631586845</v>
      </c>
      <c r="LA99" s="271">
        <f t="shared" si="1246"/>
        <v>0.97429616185190315</v>
      </c>
      <c r="LC99" s="271"/>
      <c r="LD99" s="263">
        <f t="shared" si="1247"/>
        <v>0.88649072517248184</v>
      </c>
      <c r="LE99" s="273">
        <f>IFERROR(KM110+KL110*LD99,"")</f>
        <v>0.84749659126097665</v>
      </c>
      <c r="LF99" s="264">
        <f t="shared" si="1248"/>
        <v>0.80164080687431249</v>
      </c>
      <c r="LG99" s="264">
        <f t="shared" si="1079"/>
        <v>0.27857616632489068</v>
      </c>
      <c r="LH99" s="264">
        <f t="shared" si="1249"/>
        <v>1.0467313319810967</v>
      </c>
      <c r="LI99" s="264">
        <f t="shared" si="1250"/>
        <v>0.48804038991043819</v>
      </c>
      <c r="LJ99" s="273">
        <f t="shared" si="1251"/>
        <v>23.913979105611471</v>
      </c>
      <c r="LK99" s="273">
        <f t="shared" si="1080"/>
        <v>21.199520679093091</v>
      </c>
      <c r="LL99" s="273">
        <f t="shared" si="1252"/>
        <v>25.031511202184809</v>
      </c>
      <c r="LM99" s="271">
        <f t="shared" si="1081"/>
        <v>0.79070445175653092</v>
      </c>
      <c r="LN99" s="271">
        <f>IFERROR(LJ99*(LH99-LH107)^2,"")</f>
        <v>22.285354098273835</v>
      </c>
      <c r="LO99" s="271">
        <f>IFERROR(LJ99*(LD99-KO107)*(LH99-LH107),"")</f>
        <v>20.464912328563443</v>
      </c>
      <c r="LP99" s="271">
        <f t="shared" si="1253"/>
        <v>0.94925301099935055</v>
      </c>
      <c r="LQ99" s="289">
        <f t="shared" si="1254"/>
        <v>2.7196004631586845</v>
      </c>
      <c r="LR99" s="271">
        <f t="shared" si="1255"/>
        <v>0.97429616185190315</v>
      </c>
      <c r="LT99" s="271"/>
      <c r="LU99" s="475">
        <f t="shared" si="1256"/>
        <v>0.88649072517248184</v>
      </c>
      <c r="LV99" s="474">
        <f>IFERROR(LD110+LC110*LU99,"")</f>
        <v>0.84749659126097665</v>
      </c>
      <c r="LW99" s="477">
        <f t="shared" si="1257"/>
        <v>0.80164080687431249</v>
      </c>
      <c r="LX99" s="264">
        <f t="shared" si="1082"/>
        <v>0.27857616632489068</v>
      </c>
      <c r="LY99" s="264">
        <f t="shared" si="1258"/>
        <v>1.0467313319810967</v>
      </c>
      <c r="LZ99" s="264">
        <f t="shared" si="1259"/>
        <v>0.48804038991043819</v>
      </c>
      <c r="MA99" s="273">
        <f t="shared" si="1260"/>
        <v>23.913979105611471</v>
      </c>
      <c r="MB99" s="273">
        <f t="shared" si="1083"/>
        <v>21.199520679093091</v>
      </c>
      <c r="MC99" s="273">
        <f t="shared" si="1261"/>
        <v>25.031511202184809</v>
      </c>
      <c r="MD99" s="271">
        <f t="shared" si="1084"/>
        <v>0.79070445175653092</v>
      </c>
      <c r="ME99" s="271">
        <f>IFERROR(MA99*(LY99-LY107)^2,"")</f>
        <v>22.285354098273835</v>
      </c>
      <c r="MF99" s="271">
        <f>IFERROR(MA99*(LU99-LF107)*(LY99-LY107),"")</f>
        <v>20.464912328563443</v>
      </c>
      <c r="MG99" s="271">
        <f t="shared" si="1262"/>
        <v>0.94925301099935055</v>
      </c>
      <c r="MH99" s="289">
        <f t="shared" si="1263"/>
        <v>2.7196004631586845</v>
      </c>
      <c r="MI99" s="476">
        <f t="shared" si="1264"/>
        <v>0.97429616185190315</v>
      </c>
    </row>
    <row r="100" spans="1:347" ht="14.1" hidden="1" customHeight="1" outlineLevel="1" x14ac:dyDescent="0.2">
      <c r="A100" s="14">
        <v>5</v>
      </c>
      <c r="B100" s="232">
        <v>10.199999999999999</v>
      </c>
      <c r="C100" s="50">
        <v>50</v>
      </c>
      <c r="D100" s="233">
        <v>44</v>
      </c>
      <c r="E100" s="17">
        <f t="shared" si="1023"/>
        <v>0.88</v>
      </c>
      <c r="F100" s="34">
        <f>IFERROR((E100-E95)/(1-E95),"")</f>
        <v>0.88</v>
      </c>
      <c r="G100" s="17">
        <f t="shared" si="1024"/>
        <v>1.1749867920660904</v>
      </c>
      <c r="H100" s="17"/>
      <c r="I100" s="34"/>
      <c r="J100" s="18">
        <f t="shared" si="1085"/>
        <v>1.0086001717619175</v>
      </c>
      <c r="K100" s="17">
        <f>IFERROR(C110+B110*J100,"")</f>
        <v>1.3462191042983989</v>
      </c>
      <c r="L100" s="37">
        <f t="shared" si="1086"/>
        <v>0.91088406716608572</v>
      </c>
      <c r="M100" s="37">
        <f t="shared" si="1025"/>
        <v>0.16120289796937906</v>
      </c>
      <c r="N100" s="37">
        <f t="shared" si="1087"/>
        <v>1.1546340425214563</v>
      </c>
      <c r="O100" s="37">
        <f t="shared" si="1088"/>
        <v>0.32013062809538656</v>
      </c>
      <c r="P100" s="17">
        <f t="shared" si="1089"/>
        <v>16.006531404769326</v>
      </c>
      <c r="Q100" s="17">
        <f t="shared" si="1026"/>
        <v>16.144190324162871</v>
      </c>
      <c r="R100" s="17">
        <f t="shared" si="1090"/>
        <v>18.48168606263545</v>
      </c>
      <c r="S100" s="34">
        <f t="shared" si="1027"/>
        <v>1.4714353872272028</v>
      </c>
      <c r="T100" s="34">
        <f>IFERROR(P100*(N100-N107)^2,"")</f>
        <v>18.328543529700969</v>
      </c>
      <c r="U100" s="34">
        <f>IFERROR(P100*(J100-E107)*(N100-N107),"")</f>
        <v>17.275539979705165</v>
      </c>
      <c r="V100" s="34">
        <f t="shared" si="1091"/>
        <v>0.58751710847742966</v>
      </c>
      <c r="W100" s="39">
        <f t="shared" si="1092"/>
        <v>-1.5442033583042871</v>
      </c>
      <c r="X100" s="34">
        <f t="shared" si="1093"/>
        <v>-0.76649664609666146</v>
      </c>
      <c r="Y100" s="44"/>
      <c r="Z100" s="271"/>
      <c r="AA100" s="263">
        <f t="shared" si="1094"/>
        <v>1.0086001717619175</v>
      </c>
      <c r="AB100" s="273">
        <f>IFERROR(J110+I110*AA100,"")</f>
        <v>1.362051968601115</v>
      </c>
      <c r="AC100" s="264">
        <f t="shared" si="1095"/>
        <v>0.91340925752062008</v>
      </c>
      <c r="AD100" s="264">
        <f t="shared" si="1028"/>
        <v>0.157783519405054</v>
      </c>
      <c r="AE100" s="264">
        <f t="shared" si="1096"/>
        <v>1.1503108587146418</v>
      </c>
      <c r="AF100" s="264">
        <f t="shared" si="1097"/>
        <v>0.31476497818623472</v>
      </c>
      <c r="AG100" s="273">
        <f t="shared" si="1098"/>
        <v>15.738248909311736</v>
      </c>
      <c r="AH100" s="273">
        <f t="shared" si="1029"/>
        <v>15.873600553163628</v>
      </c>
      <c r="AI100" s="273">
        <f t="shared" si="1099"/>
        <v>18.103878617535155</v>
      </c>
      <c r="AJ100" s="271">
        <f t="shared" si="1030"/>
        <v>1.4539686571538639</v>
      </c>
      <c r="AK100" s="271">
        <f>IFERROR(AG100*(AE100-AE107)^2,"")</f>
        <v>17.982912860842905</v>
      </c>
      <c r="AL100" s="271">
        <f>IFERROR(AG100*(AA100-L107)*(AE100-AE107),"")</f>
        <v>16.967867435686401</v>
      </c>
      <c r="AM100" s="271">
        <f t="shared" si="1100"/>
        <v>0.70561333555407213</v>
      </c>
      <c r="AN100" s="289">
        <f t="shared" si="1101"/>
        <v>-1.670462876031003</v>
      </c>
      <c r="AO100" s="271">
        <f t="shared" si="1102"/>
        <v>-0.84000793779229954</v>
      </c>
      <c r="AQ100" s="271"/>
      <c r="AR100" s="263">
        <f t="shared" si="1103"/>
        <v>1.0086001717619175</v>
      </c>
      <c r="AS100" s="273">
        <f>IFERROR(AA110+Z110*AR100,"")</f>
        <v>1.3619665766624354</v>
      </c>
      <c r="AT100" s="264">
        <f t="shared" si="1104"/>
        <v>0.91339578329645621</v>
      </c>
      <c r="AU100" s="264">
        <f t="shared" si="1031"/>
        <v>0.1578018714232956</v>
      </c>
      <c r="AV100" s="264">
        <f t="shared" si="1105"/>
        <v>1.1503354787848084</v>
      </c>
      <c r="AW100" s="264">
        <f t="shared" si="1106"/>
        <v>0.314793863880581</v>
      </c>
      <c r="AX100" s="273">
        <f t="shared" si="1107"/>
        <v>15.73969319402905</v>
      </c>
      <c r="AY100" s="273">
        <f t="shared" si="1032"/>
        <v>15.875057258977584</v>
      </c>
      <c r="AZ100" s="273">
        <f t="shared" si="1108"/>
        <v>18.105927506279397</v>
      </c>
      <c r="BA100" s="271">
        <f t="shared" si="1033"/>
        <v>1.4540822024601563</v>
      </c>
      <c r="BB100" s="271">
        <f>IFERROR(AX100*(AV100-AV107)^2,"")</f>
        <v>17.985086005621408</v>
      </c>
      <c r="BC100" s="271">
        <f>IFERROR(AX100*(AR100-AC107)*(AV100-AV107),"")</f>
        <v>16.969671237552539</v>
      </c>
      <c r="BD100" s="271">
        <f t="shared" si="1109"/>
        <v>0.70494499666871679</v>
      </c>
      <c r="BE100" s="289">
        <f t="shared" si="1110"/>
        <v>-1.6697891648228094</v>
      </c>
      <c r="BF100" s="271">
        <f t="shared" si="1111"/>
        <v>-0.83961002654132</v>
      </c>
      <c r="BH100" s="271"/>
      <c r="BI100" s="263">
        <f t="shared" si="1112"/>
        <v>1.0086001717619175</v>
      </c>
      <c r="BJ100" s="273">
        <f>IFERROR(AR110+AQ110*BI100,"")</f>
        <v>1.3619677299880677</v>
      </c>
      <c r="BK100" s="264">
        <f t="shared" si="1113"/>
        <v>0.9133959652932564</v>
      </c>
      <c r="BL100" s="264">
        <f t="shared" si="1034"/>
        <v>0.1578016235496317</v>
      </c>
      <c r="BM100" s="264">
        <f t="shared" si="1114"/>
        <v>1.1503351463552844</v>
      </c>
      <c r="BN100" s="264">
        <f t="shared" si="1115"/>
        <v>0.31479347373896371</v>
      </c>
      <c r="BO100" s="273">
        <f t="shared" si="1116"/>
        <v>15.739673686948185</v>
      </c>
      <c r="BP100" s="273">
        <f t="shared" si="1035"/>
        <v>15.875037584132473</v>
      </c>
      <c r="BQ100" s="273">
        <f t="shared" si="1117"/>
        <v>18.105899834259962</v>
      </c>
      <c r="BR100" s="271">
        <f t="shared" si="1036"/>
        <v>1.4540808821861744</v>
      </c>
      <c r="BS100" s="271">
        <f>IFERROR(BO100*(BM100-BM107)^2,"")</f>
        <v>17.98505977781446</v>
      </c>
      <c r="BT100" s="271">
        <f>IFERROR(BO100*(BI100-AT107)*(BM100-BM107),"")</f>
        <v>16.969648348312372</v>
      </c>
      <c r="BU100" s="271">
        <f t="shared" si="1118"/>
        <v>0.70495402113974581</v>
      </c>
      <c r="BV100" s="289">
        <f t="shared" si="1119"/>
        <v>-1.6697982646628162</v>
      </c>
      <c r="BW100" s="271">
        <f t="shared" si="1120"/>
        <v>-0.83961540072806129</v>
      </c>
      <c r="BY100" s="271"/>
      <c r="BZ100" s="263">
        <f t="shared" si="1121"/>
        <v>1.0086001717619175</v>
      </c>
      <c r="CA100" s="273">
        <f>IFERROR(BI110+BH110*BZ100,"")</f>
        <v>1.3619677153349814</v>
      </c>
      <c r="CB100" s="264">
        <f t="shared" si="1122"/>
        <v>0.91339596298097558</v>
      </c>
      <c r="CC100" s="264">
        <f t="shared" si="1037"/>
        <v>0.15780162669888356</v>
      </c>
      <c r="CD100" s="264">
        <f t="shared" si="1123"/>
        <v>1.1503351505788419</v>
      </c>
      <c r="CE100" s="264">
        <f t="shared" si="1124"/>
        <v>0.31479347869574076</v>
      </c>
      <c r="CF100" s="273">
        <f t="shared" si="1125"/>
        <v>15.739673934787039</v>
      </c>
      <c r="CG100" s="273">
        <f t="shared" si="1038"/>
        <v>15.875037834102784</v>
      </c>
      <c r="CH100" s="273">
        <f t="shared" si="1126"/>
        <v>18.105900185835122</v>
      </c>
      <c r="CI100" s="271">
        <f t="shared" si="1039"/>
        <v>1.4540808998945474</v>
      </c>
      <c r="CJ100" s="271">
        <f>IFERROR(CF100*(CD100-CD107)^2,"")</f>
        <v>17.985060124711367</v>
      </c>
      <c r="CK100" s="271">
        <f>IFERROR(CF100*(BZ100-BK107)*(CD100-CD107),"")</f>
        <v>16.969648645571262</v>
      </c>
      <c r="CL100" s="271">
        <f t="shared" si="1127"/>
        <v>0.7049539064827911</v>
      </c>
      <c r="CM100" s="289">
        <f t="shared" si="1128"/>
        <v>-1.6697981490487805</v>
      </c>
      <c r="CN100" s="271">
        <f t="shared" si="1129"/>
        <v>-0.83961533244861153</v>
      </c>
      <c r="CP100" s="271"/>
      <c r="CQ100" s="263">
        <f t="shared" si="1130"/>
        <v>1.0086001717619175</v>
      </c>
      <c r="CR100" s="273">
        <f>IFERROR(BZ110+BY110*CQ100,"")</f>
        <v>1.3619677155249925</v>
      </c>
      <c r="CS100" s="264">
        <f t="shared" si="1131"/>
        <v>0.9133959630109596</v>
      </c>
      <c r="CT100" s="264">
        <f t="shared" si="1040"/>
        <v>0.15780162665804623</v>
      </c>
      <c r="CU100" s="264">
        <f t="shared" si="1132"/>
        <v>1.1503351505240751</v>
      </c>
      <c r="CV100" s="264">
        <f t="shared" si="1133"/>
        <v>0.31479347863146451</v>
      </c>
      <c r="CW100" s="273">
        <f t="shared" si="1134"/>
        <v>15.739673931573225</v>
      </c>
      <c r="CX100" s="273">
        <f t="shared" si="1041"/>
        <v>15.875037830861331</v>
      </c>
      <c r="CY100" s="273">
        <f t="shared" si="1135"/>
        <v>18.105900181276148</v>
      </c>
      <c r="CZ100" s="271">
        <f t="shared" si="1042"/>
        <v>1.4540808996692831</v>
      </c>
      <c r="DA100" s="271">
        <f>IFERROR(CW100*(CU100-CU107)^2,"")</f>
        <v>17.985060120276955</v>
      </c>
      <c r="DB100" s="271">
        <f>IFERROR(CW100*(CQ100-CB107)*(CU100-CU107),"")</f>
        <v>16.969648641746758</v>
      </c>
      <c r="DC100" s="271">
        <f t="shared" si="1136"/>
        <v>0.70495390796958102</v>
      </c>
      <c r="DD100" s="289">
        <f t="shared" si="1137"/>
        <v>-1.6697981505479831</v>
      </c>
      <c r="DE100" s="271">
        <f t="shared" si="1138"/>
        <v>-0.83961533333401184</v>
      </c>
      <c r="DG100" s="271"/>
      <c r="DH100" s="263">
        <f t="shared" si="1139"/>
        <v>1.0086001717619175</v>
      </c>
      <c r="DI100" s="273">
        <f>IFERROR(CQ110+CP110*DH100,"")</f>
        <v>1.3619677155225469</v>
      </c>
      <c r="DJ100" s="264">
        <f t="shared" si="1140"/>
        <v>0.9133959630105738</v>
      </c>
      <c r="DK100" s="264">
        <f t="shared" si="1043"/>
        <v>0.15780162665857184</v>
      </c>
      <c r="DL100" s="264">
        <f t="shared" si="1141"/>
        <v>1.1503351505247785</v>
      </c>
      <c r="DM100" s="264">
        <f t="shared" si="1142"/>
        <v>0.31479347863229218</v>
      </c>
      <c r="DN100" s="273">
        <f t="shared" si="1143"/>
        <v>15.739673931614609</v>
      </c>
      <c r="DO100" s="273">
        <f t="shared" si="1044"/>
        <v>15.87503783090307</v>
      </c>
      <c r="DP100" s="273">
        <f t="shared" si="1144"/>
        <v>18.105900181334825</v>
      </c>
      <c r="DQ100" s="271">
        <f t="shared" si="1045"/>
        <v>1.4540808996722054</v>
      </c>
      <c r="DR100" s="271">
        <f>IFERROR(DN100*(DL100-DL107)^2,"")</f>
        <v>17.98506012033431</v>
      </c>
      <c r="DS100" s="271">
        <f>IFERROR(DN100*(DH100-CS107)*(DL100-DL107),"")</f>
        <v>16.969648641796123</v>
      </c>
      <c r="DT100" s="271">
        <f t="shared" si="1145"/>
        <v>0.70495390795045054</v>
      </c>
      <c r="DU100" s="289">
        <f t="shared" si="1146"/>
        <v>-1.6697981505286918</v>
      </c>
      <c r="DV100" s="271">
        <f t="shared" si="1147"/>
        <v>-0.83961533332261884</v>
      </c>
      <c r="DX100" s="271"/>
      <c r="DY100" s="263">
        <f t="shared" si="1148"/>
        <v>1.0086001717619175</v>
      </c>
      <c r="DZ100" s="273">
        <f>IFERROR(DH110+DG110*DY100,"")</f>
        <v>1.3619677155225793</v>
      </c>
      <c r="EA100" s="264">
        <f t="shared" si="1149"/>
        <v>0.91339596301057879</v>
      </c>
      <c r="EB100" s="264">
        <f t="shared" si="1046"/>
        <v>0.1578016266585649</v>
      </c>
      <c r="EC100" s="264">
        <f t="shared" si="1150"/>
        <v>1.1503351505247705</v>
      </c>
      <c r="ED100" s="264">
        <f t="shared" si="1151"/>
        <v>0.31479347863228097</v>
      </c>
      <c r="EE100" s="273">
        <f t="shared" si="1152"/>
        <v>15.739673931614048</v>
      </c>
      <c r="EF100" s="273">
        <f t="shared" si="1047"/>
        <v>15.875037830902505</v>
      </c>
      <c r="EG100" s="273">
        <f t="shared" si="1153"/>
        <v>18.105900181334054</v>
      </c>
      <c r="EH100" s="271">
        <f t="shared" si="1048"/>
        <v>1.4540808996721675</v>
      </c>
      <c r="EI100" s="271">
        <f>IFERROR(EE100*(EC100-EC107)^2,"")</f>
        <v>17.985060120333582</v>
      </c>
      <c r="EJ100" s="271">
        <f>IFERROR(EE100*(DY100-DJ107)*(EC100-EC107),"")</f>
        <v>16.96964864179548</v>
      </c>
      <c r="EK100" s="271">
        <f t="shared" si="1154"/>
        <v>0.70495390795069834</v>
      </c>
      <c r="EL100" s="289">
        <f t="shared" si="1155"/>
        <v>-1.6697981505289405</v>
      </c>
      <c r="EM100" s="271">
        <f t="shared" si="1156"/>
        <v>-0.83961533332276583</v>
      </c>
      <c r="EO100" s="271"/>
      <c r="EP100" s="263">
        <f t="shared" si="1157"/>
        <v>1.0086001717619175</v>
      </c>
      <c r="EQ100" s="273">
        <f>IFERROR(DY110+DX110*EP100,"")</f>
        <v>1.3619677155225793</v>
      </c>
      <c r="ER100" s="264">
        <f t="shared" si="1158"/>
        <v>0.91339596301057879</v>
      </c>
      <c r="ES100" s="264">
        <f t="shared" si="1049"/>
        <v>0.1578016266585649</v>
      </c>
      <c r="ET100" s="264">
        <f t="shared" si="1159"/>
        <v>1.1503351505247705</v>
      </c>
      <c r="EU100" s="264">
        <f t="shared" si="1160"/>
        <v>0.31479347863228097</v>
      </c>
      <c r="EV100" s="273">
        <f t="shared" si="1161"/>
        <v>15.739673931614048</v>
      </c>
      <c r="EW100" s="273">
        <f t="shared" si="1050"/>
        <v>15.875037830902505</v>
      </c>
      <c r="EX100" s="273">
        <f t="shared" si="1162"/>
        <v>18.105900181334054</v>
      </c>
      <c r="EY100" s="271">
        <f t="shared" si="1051"/>
        <v>1.4540808996721664</v>
      </c>
      <c r="EZ100" s="271">
        <f>IFERROR(EV100*(ET100-ET107)^2,"")</f>
        <v>17.985060120333582</v>
      </c>
      <c r="FA100" s="271">
        <f>IFERROR(EV100*(EP100-EA107)*(ET100-ET107),"")</f>
        <v>16.96964864179548</v>
      </c>
      <c r="FB100" s="271">
        <f t="shared" si="1163"/>
        <v>0.70495390795069834</v>
      </c>
      <c r="FC100" s="289">
        <f t="shared" si="1164"/>
        <v>-1.6697981505289405</v>
      </c>
      <c r="FD100" s="271">
        <f t="shared" si="1165"/>
        <v>-0.83961533332276583</v>
      </c>
      <c r="FF100" s="271"/>
      <c r="FG100" s="263">
        <f t="shared" si="1166"/>
        <v>1.0086001717619175</v>
      </c>
      <c r="FH100" s="273">
        <f>IFERROR(EP110+EO110*FG100,"")</f>
        <v>1.3619677155225784</v>
      </c>
      <c r="FI100" s="264">
        <f t="shared" si="1167"/>
        <v>0.91339596301057868</v>
      </c>
      <c r="FJ100" s="264">
        <f t="shared" si="1052"/>
        <v>0.15780162665856506</v>
      </c>
      <c r="FK100" s="264">
        <f t="shared" si="1168"/>
        <v>1.1503351505247696</v>
      </c>
      <c r="FL100" s="264">
        <f t="shared" si="1169"/>
        <v>0.31479347863228124</v>
      </c>
      <c r="FM100" s="273">
        <f t="shared" si="1170"/>
        <v>15.739673931614062</v>
      </c>
      <c r="FN100" s="273">
        <f t="shared" si="1053"/>
        <v>15.875037830902519</v>
      </c>
      <c r="FO100" s="273">
        <f t="shared" si="1171"/>
        <v>18.105900181334054</v>
      </c>
      <c r="FP100" s="271">
        <f t="shared" si="1054"/>
        <v>1.4540808996721666</v>
      </c>
      <c r="FQ100" s="271">
        <f>IFERROR(FM100*(FK100-FK107)^2,"")</f>
        <v>17.985060120333571</v>
      </c>
      <c r="FR100" s="271">
        <f>IFERROR(FM100*(FG100-ER107)*(FK100-FK107),"")</f>
        <v>16.96964864179548</v>
      </c>
      <c r="FS100" s="271">
        <f t="shared" si="1172"/>
        <v>0.70495390795069279</v>
      </c>
      <c r="FT100" s="289">
        <f t="shared" si="1173"/>
        <v>-1.6697981505289334</v>
      </c>
      <c r="FU100" s="271">
        <f t="shared" si="1174"/>
        <v>-0.83961533332276184</v>
      </c>
      <c r="FW100" s="271"/>
      <c r="FX100" s="263">
        <f t="shared" si="1175"/>
        <v>1.0086001717619175</v>
      </c>
      <c r="FY100" s="273">
        <f>IFERROR(FG110+FF110*FX100,"")</f>
        <v>1.3619677155225789</v>
      </c>
      <c r="FZ100" s="264">
        <f t="shared" si="1176"/>
        <v>0.91339596301057879</v>
      </c>
      <c r="GA100" s="264">
        <f t="shared" si="1055"/>
        <v>0.15780162665856495</v>
      </c>
      <c r="GB100" s="264">
        <f t="shared" si="1177"/>
        <v>1.1503351505247688</v>
      </c>
      <c r="GC100" s="264">
        <f t="shared" si="1178"/>
        <v>0.31479347863228113</v>
      </c>
      <c r="GD100" s="273">
        <f t="shared" si="1179"/>
        <v>15.739673931614057</v>
      </c>
      <c r="GE100" s="273">
        <f t="shared" si="1056"/>
        <v>15.875037830902514</v>
      </c>
      <c r="GF100" s="273">
        <f t="shared" si="1180"/>
        <v>18.105900181334036</v>
      </c>
      <c r="GG100" s="271">
        <f t="shared" si="1057"/>
        <v>1.4540808996721641</v>
      </c>
      <c r="GH100" s="271">
        <f>IFERROR(GD100*(GB100-GB107)^2,"")</f>
        <v>17.985060120333529</v>
      </c>
      <c r="GI100" s="271">
        <f>IFERROR(GD100*(FX100-FI107)*(GB100-GB107),"")</f>
        <v>16.969648641795459</v>
      </c>
      <c r="GJ100" s="271">
        <f t="shared" si="1181"/>
        <v>0.70495390795069834</v>
      </c>
      <c r="GK100" s="289">
        <f t="shared" si="1182"/>
        <v>-1.6697981505289405</v>
      </c>
      <c r="GL100" s="271">
        <f t="shared" si="1183"/>
        <v>-0.83961533332276583</v>
      </c>
      <c r="GN100" s="271"/>
      <c r="GO100" s="263">
        <f t="shared" si="1184"/>
        <v>1.0086001717619175</v>
      </c>
      <c r="GP100" s="273">
        <f>IFERROR(FX110+FW110*GO100,"")</f>
        <v>1.3619677155225771</v>
      </c>
      <c r="GQ100" s="264">
        <f t="shared" si="1185"/>
        <v>0.91339596301057846</v>
      </c>
      <c r="GR100" s="264">
        <f t="shared" si="1058"/>
        <v>0.15780162665856534</v>
      </c>
      <c r="GS100" s="264">
        <f t="shared" si="1186"/>
        <v>1.1503351505247705</v>
      </c>
      <c r="GT100" s="264">
        <f t="shared" si="1187"/>
        <v>0.31479347863228163</v>
      </c>
      <c r="GU100" s="273">
        <f t="shared" si="1188"/>
        <v>15.739673931614082</v>
      </c>
      <c r="GV100" s="273">
        <f t="shared" si="1059"/>
        <v>15.875037830902539</v>
      </c>
      <c r="GW100" s="273">
        <f t="shared" si="1189"/>
        <v>18.105900181334093</v>
      </c>
      <c r="GX100" s="271">
        <f t="shared" si="1060"/>
        <v>1.4540808996721664</v>
      </c>
      <c r="GY100" s="271">
        <f>IFERROR(GU100*(GS100-GS107)^2,"")</f>
        <v>17.9850601203336</v>
      </c>
      <c r="GZ100" s="271">
        <f>IFERROR(GU100*(GO100-FZ107)*(GS100-GS107),"")</f>
        <v>16.969648641795505</v>
      </c>
      <c r="HA100" s="271">
        <f t="shared" si="1190"/>
        <v>0.7049539079506818</v>
      </c>
      <c r="HB100" s="289">
        <f t="shared" si="1191"/>
        <v>-1.6697981505289263</v>
      </c>
      <c r="HC100" s="271">
        <f t="shared" si="1192"/>
        <v>-0.83961533332275728</v>
      </c>
      <c r="HE100" s="271"/>
      <c r="HF100" s="263">
        <f t="shared" si="1193"/>
        <v>1.0086001717619175</v>
      </c>
      <c r="HG100" s="273">
        <f>IFERROR(GO110+GN110*HF100,"")</f>
        <v>1.361967715522578</v>
      </c>
      <c r="HH100" s="264">
        <f t="shared" si="1194"/>
        <v>0.91339596301057868</v>
      </c>
      <c r="HI100" s="264">
        <f t="shared" si="1061"/>
        <v>0.15780162665856515</v>
      </c>
      <c r="HJ100" s="264">
        <f t="shared" si="1195"/>
        <v>1.1503351505247696</v>
      </c>
      <c r="HK100" s="264">
        <f t="shared" si="1196"/>
        <v>0.31479347863228158</v>
      </c>
      <c r="HL100" s="273">
        <f t="shared" si="1197"/>
        <v>15.739673931614078</v>
      </c>
      <c r="HM100" s="273">
        <f t="shared" si="1062"/>
        <v>15.875037830902535</v>
      </c>
      <c r="HN100" s="273">
        <f t="shared" si="1198"/>
        <v>18.105900181334075</v>
      </c>
      <c r="HO100" s="271">
        <f t="shared" si="1063"/>
        <v>1.454080899672167</v>
      </c>
      <c r="HP100" s="271">
        <f>IFERROR(HL100*(HJ100-HJ107)^2,"")</f>
        <v>17.985060120333575</v>
      </c>
      <c r="HQ100" s="271">
        <f>IFERROR(HL100*(HF100-GQ107)*(HJ100-HJ107),"")</f>
        <v>16.969648641795491</v>
      </c>
      <c r="HR100" s="271">
        <f t="shared" si="1199"/>
        <v>0.70495390795069279</v>
      </c>
      <c r="HS100" s="289">
        <f t="shared" si="1200"/>
        <v>-1.6697981505289334</v>
      </c>
      <c r="HT100" s="271">
        <f t="shared" si="1201"/>
        <v>-0.83961533332276184</v>
      </c>
      <c r="HV100" s="271"/>
      <c r="HW100" s="263">
        <f t="shared" si="1202"/>
        <v>1.0086001717619175</v>
      </c>
      <c r="HX100" s="273">
        <f>IFERROR(HF110+HE110*HW100,"")</f>
        <v>1.361967715522578</v>
      </c>
      <c r="HY100" s="264">
        <f t="shared" si="1203"/>
        <v>0.91339596301057868</v>
      </c>
      <c r="HZ100" s="264">
        <f t="shared" si="1064"/>
        <v>0.15780162665856515</v>
      </c>
      <c r="IA100" s="264">
        <f t="shared" si="1204"/>
        <v>1.1503351505247696</v>
      </c>
      <c r="IB100" s="264">
        <f t="shared" si="1205"/>
        <v>0.31479347863228158</v>
      </c>
      <c r="IC100" s="273">
        <f t="shared" si="1206"/>
        <v>15.739673931614078</v>
      </c>
      <c r="ID100" s="273">
        <f t="shared" si="1065"/>
        <v>15.875037830902535</v>
      </c>
      <c r="IE100" s="273">
        <f t="shared" si="1207"/>
        <v>18.105900181334075</v>
      </c>
      <c r="IF100" s="271">
        <f t="shared" si="1066"/>
        <v>1.454080899672167</v>
      </c>
      <c r="IG100" s="271">
        <f>IFERROR(IC100*(IA100-IA107)^2,"")</f>
        <v>17.985060120333575</v>
      </c>
      <c r="IH100" s="271">
        <f>IFERROR(IC100*(HW100-HH107)*(IA100-IA107),"")</f>
        <v>16.969648641795491</v>
      </c>
      <c r="II100" s="271">
        <f t="shared" si="1208"/>
        <v>0.70495390795069279</v>
      </c>
      <c r="IJ100" s="289">
        <f t="shared" si="1209"/>
        <v>-1.6697981505289334</v>
      </c>
      <c r="IK100" s="271">
        <f t="shared" si="1210"/>
        <v>-0.83961533332276184</v>
      </c>
      <c r="IM100" s="271"/>
      <c r="IN100" s="263">
        <f t="shared" si="1211"/>
        <v>1.0086001717619175</v>
      </c>
      <c r="IO100" s="273">
        <f>IFERROR(HW110+HV110*IN100,"")</f>
        <v>1.361967715522578</v>
      </c>
      <c r="IP100" s="264">
        <f t="shared" si="1212"/>
        <v>0.91339596301057868</v>
      </c>
      <c r="IQ100" s="264">
        <f t="shared" si="1067"/>
        <v>0.15780162665856515</v>
      </c>
      <c r="IR100" s="264">
        <f t="shared" si="1213"/>
        <v>1.1503351505247696</v>
      </c>
      <c r="IS100" s="264">
        <f t="shared" si="1214"/>
        <v>0.31479347863228158</v>
      </c>
      <c r="IT100" s="273">
        <f t="shared" si="1215"/>
        <v>15.739673931614078</v>
      </c>
      <c r="IU100" s="273">
        <f t="shared" si="1068"/>
        <v>15.875037830902535</v>
      </c>
      <c r="IV100" s="273">
        <f t="shared" si="1216"/>
        <v>18.105900181334075</v>
      </c>
      <c r="IW100" s="271">
        <f t="shared" si="1069"/>
        <v>1.454080899672167</v>
      </c>
      <c r="IX100" s="271">
        <f>IFERROR(IT100*(IR100-IR107)^2,"")</f>
        <v>17.985060120333575</v>
      </c>
      <c r="IY100" s="271">
        <f>IFERROR(IT100*(IN100-HY107)*(IR100-IR107),"")</f>
        <v>16.969648641795491</v>
      </c>
      <c r="IZ100" s="271">
        <f t="shared" si="1217"/>
        <v>0.70495390795069279</v>
      </c>
      <c r="JA100" s="289">
        <f t="shared" si="1218"/>
        <v>-1.6697981505289334</v>
      </c>
      <c r="JB100" s="271">
        <f t="shared" si="1219"/>
        <v>-0.83961533332276184</v>
      </c>
      <c r="JD100" s="271"/>
      <c r="JE100" s="263">
        <f t="shared" si="1220"/>
        <v>1.0086001717619175</v>
      </c>
      <c r="JF100" s="273">
        <f>IFERROR(IN110+IM110*JE100,"")</f>
        <v>1.361967715522578</v>
      </c>
      <c r="JG100" s="264">
        <f t="shared" si="1221"/>
        <v>0.91339596301057868</v>
      </c>
      <c r="JH100" s="264">
        <f t="shared" si="1070"/>
        <v>0.15780162665856515</v>
      </c>
      <c r="JI100" s="264">
        <f t="shared" si="1222"/>
        <v>1.1503351505247696</v>
      </c>
      <c r="JJ100" s="264">
        <f t="shared" si="1223"/>
        <v>0.31479347863228158</v>
      </c>
      <c r="JK100" s="273">
        <f t="shared" si="1224"/>
        <v>15.739673931614078</v>
      </c>
      <c r="JL100" s="273">
        <f t="shared" si="1071"/>
        <v>15.875037830902535</v>
      </c>
      <c r="JM100" s="273">
        <f t="shared" si="1225"/>
        <v>18.105900181334075</v>
      </c>
      <c r="JN100" s="271">
        <f t="shared" si="1072"/>
        <v>1.454080899672167</v>
      </c>
      <c r="JO100" s="271">
        <f>IFERROR(JK100*(JI100-JI107)^2,"")</f>
        <v>17.985060120333575</v>
      </c>
      <c r="JP100" s="271">
        <f>IFERROR(JK100*(JE100-IP107)*(JI100-JI107),"")</f>
        <v>16.969648641795491</v>
      </c>
      <c r="JQ100" s="271">
        <f t="shared" si="1226"/>
        <v>0.70495390795069279</v>
      </c>
      <c r="JR100" s="289">
        <f t="shared" si="1227"/>
        <v>-1.6697981505289334</v>
      </c>
      <c r="JS100" s="271">
        <f t="shared" si="1228"/>
        <v>-0.83961533332276184</v>
      </c>
      <c r="JU100" s="271"/>
      <c r="JV100" s="263">
        <f t="shared" si="1229"/>
        <v>1.0086001717619175</v>
      </c>
      <c r="JW100" s="273">
        <f>IFERROR(JE110+JD110*JV100,"")</f>
        <v>1.361967715522578</v>
      </c>
      <c r="JX100" s="264">
        <f t="shared" si="1230"/>
        <v>0.91339596301057868</v>
      </c>
      <c r="JY100" s="264">
        <f t="shared" si="1073"/>
        <v>0.15780162665856515</v>
      </c>
      <c r="JZ100" s="264">
        <f t="shared" si="1231"/>
        <v>1.1503351505247696</v>
      </c>
      <c r="KA100" s="264">
        <f t="shared" si="1232"/>
        <v>0.31479347863228158</v>
      </c>
      <c r="KB100" s="273">
        <f t="shared" si="1233"/>
        <v>15.739673931614078</v>
      </c>
      <c r="KC100" s="273">
        <f t="shared" si="1074"/>
        <v>15.875037830902535</v>
      </c>
      <c r="KD100" s="273">
        <f t="shared" si="1234"/>
        <v>18.105900181334075</v>
      </c>
      <c r="KE100" s="271">
        <f t="shared" si="1075"/>
        <v>1.454080899672167</v>
      </c>
      <c r="KF100" s="271">
        <f>IFERROR(KB100*(JZ100-JZ107)^2,"")</f>
        <v>17.985060120333575</v>
      </c>
      <c r="KG100" s="271">
        <f>IFERROR(KB100*(JV100-JG107)*(JZ100-JZ107),"")</f>
        <v>16.969648641795491</v>
      </c>
      <c r="KH100" s="271">
        <f t="shared" si="1235"/>
        <v>0.70495390795069279</v>
      </c>
      <c r="KI100" s="289">
        <f t="shared" si="1236"/>
        <v>-1.6697981505289334</v>
      </c>
      <c r="KJ100" s="271">
        <f t="shared" si="1237"/>
        <v>-0.83961533332276184</v>
      </c>
      <c r="KL100" s="271"/>
      <c r="KM100" s="263">
        <f t="shared" si="1238"/>
        <v>1.0086001717619175</v>
      </c>
      <c r="KN100" s="273">
        <f>IFERROR(JV110+JU110*KM100,"")</f>
        <v>1.361967715522578</v>
      </c>
      <c r="KO100" s="264">
        <f t="shared" si="1239"/>
        <v>0.91339596301057868</v>
      </c>
      <c r="KP100" s="264">
        <f t="shared" si="1076"/>
        <v>0.15780162665856515</v>
      </c>
      <c r="KQ100" s="264">
        <f t="shared" si="1240"/>
        <v>1.1503351505247696</v>
      </c>
      <c r="KR100" s="264">
        <f t="shared" si="1241"/>
        <v>0.31479347863228158</v>
      </c>
      <c r="KS100" s="273">
        <f t="shared" si="1242"/>
        <v>15.739673931614078</v>
      </c>
      <c r="KT100" s="273">
        <f t="shared" si="1077"/>
        <v>15.875037830902535</v>
      </c>
      <c r="KU100" s="273">
        <f t="shared" si="1243"/>
        <v>18.105900181334075</v>
      </c>
      <c r="KV100" s="271">
        <f t="shared" si="1078"/>
        <v>1.454080899672167</v>
      </c>
      <c r="KW100" s="271">
        <f>IFERROR(KS100*(KQ100-KQ107)^2,"")</f>
        <v>17.985060120333575</v>
      </c>
      <c r="KX100" s="271">
        <f>IFERROR(KS100*(KM100-JX107)*(KQ100-KQ107),"")</f>
        <v>16.969648641795491</v>
      </c>
      <c r="KY100" s="271">
        <f t="shared" si="1244"/>
        <v>0.70495390795069279</v>
      </c>
      <c r="KZ100" s="289">
        <f t="shared" si="1245"/>
        <v>-1.6697981505289334</v>
      </c>
      <c r="LA100" s="271">
        <f t="shared" si="1246"/>
        <v>-0.83961533332276184</v>
      </c>
      <c r="LC100" s="271"/>
      <c r="LD100" s="263">
        <f t="shared" si="1247"/>
        <v>1.0086001717619175</v>
      </c>
      <c r="LE100" s="273">
        <f>IFERROR(KM110+KL110*LD100,"")</f>
        <v>1.361967715522578</v>
      </c>
      <c r="LF100" s="264">
        <f t="shared" si="1248"/>
        <v>0.91339596301057868</v>
      </c>
      <c r="LG100" s="264">
        <f t="shared" si="1079"/>
        <v>0.15780162665856515</v>
      </c>
      <c r="LH100" s="264">
        <f t="shared" si="1249"/>
        <v>1.1503351505247696</v>
      </c>
      <c r="LI100" s="264">
        <f t="shared" si="1250"/>
        <v>0.31479347863228158</v>
      </c>
      <c r="LJ100" s="273">
        <f t="shared" si="1251"/>
        <v>15.739673931614078</v>
      </c>
      <c r="LK100" s="273">
        <f t="shared" si="1080"/>
        <v>15.875037830902535</v>
      </c>
      <c r="LL100" s="273">
        <f t="shared" si="1252"/>
        <v>18.105900181334075</v>
      </c>
      <c r="LM100" s="271">
        <f t="shared" si="1081"/>
        <v>1.454080899672167</v>
      </c>
      <c r="LN100" s="271">
        <f>IFERROR(LJ100*(LH100-LH107)^2,"")</f>
        <v>17.985060120333575</v>
      </c>
      <c r="LO100" s="271">
        <f>IFERROR(LJ100*(LD100-KO107)*(LH100-LH107),"")</f>
        <v>16.969648641795491</v>
      </c>
      <c r="LP100" s="271">
        <f t="shared" si="1253"/>
        <v>0.70495390795069279</v>
      </c>
      <c r="LQ100" s="289">
        <f t="shared" si="1254"/>
        <v>-1.6697981505289334</v>
      </c>
      <c r="LR100" s="271">
        <f t="shared" si="1255"/>
        <v>-0.83961533332276184</v>
      </c>
      <c r="LT100" s="271"/>
      <c r="LU100" s="475">
        <f t="shared" si="1256"/>
        <v>1.0086001717619175</v>
      </c>
      <c r="LV100" s="474">
        <f>IFERROR(LD110+LC110*LU100,"")</f>
        <v>1.361967715522578</v>
      </c>
      <c r="LW100" s="477">
        <f t="shared" si="1257"/>
        <v>0.91339596301057868</v>
      </c>
      <c r="LX100" s="264">
        <f t="shared" si="1082"/>
        <v>0.15780162665856515</v>
      </c>
      <c r="LY100" s="264">
        <f t="shared" si="1258"/>
        <v>1.1503351505247696</v>
      </c>
      <c r="LZ100" s="264">
        <f t="shared" si="1259"/>
        <v>0.31479347863228158</v>
      </c>
      <c r="MA100" s="273">
        <f t="shared" si="1260"/>
        <v>15.739673931614078</v>
      </c>
      <c r="MB100" s="273">
        <f t="shared" si="1083"/>
        <v>15.875037830902535</v>
      </c>
      <c r="MC100" s="273">
        <f t="shared" si="1261"/>
        <v>18.105900181334075</v>
      </c>
      <c r="MD100" s="271">
        <f t="shared" si="1084"/>
        <v>1.454080899672167</v>
      </c>
      <c r="ME100" s="271">
        <f>IFERROR(MA100*(LY100-LY107)^2,"")</f>
        <v>17.985060120333575</v>
      </c>
      <c r="MF100" s="271">
        <f>IFERROR(MA100*(LU100-LF107)*(LY100-LY107),"")</f>
        <v>16.969648641795491</v>
      </c>
      <c r="MG100" s="271">
        <f t="shared" si="1262"/>
        <v>0.70495390795069279</v>
      </c>
      <c r="MH100" s="289">
        <f t="shared" si="1263"/>
        <v>-1.6697981505289334</v>
      </c>
      <c r="MI100" s="476">
        <f t="shared" si="1264"/>
        <v>-0.83961533332276184</v>
      </c>
    </row>
    <row r="101" spans="1:347" ht="14.1" hidden="1" customHeight="1" outlineLevel="1" x14ac:dyDescent="0.2">
      <c r="A101" s="14">
        <v>6</v>
      </c>
      <c r="B101" s="234"/>
      <c r="C101" s="175"/>
      <c r="D101" s="235"/>
      <c r="E101" s="17" t="str">
        <f t="shared" si="1023"/>
        <v/>
      </c>
      <c r="F101" s="34" t="str">
        <f>IFERROR((E101-E95)/(1-E95),"")</f>
        <v/>
      </c>
      <c r="G101" s="17" t="str">
        <f t="shared" si="1024"/>
        <v/>
      </c>
      <c r="H101" s="17"/>
      <c r="I101" s="34"/>
      <c r="J101" s="18" t="str">
        <f t="shared" si="1085"/>
        <v/>
      </c>
      <c r="K101" s="17" t="str">
        <f>IFERROR(C110+B110*J101,"")</f>
        <v/>
      </c>
      <c r="L101" s="37" t="str">
        <f t="shared" si="1086"/>
        <v/>
      </c>
      <c r="M101" s="37" t="str">
        <f t="shared" si="1025"/>
        <v/>
      </c>
      <c r="N101" s="37" t="str">
        <f t="shared" si="1087"/>
        <v/>
      </c>
      <c r="O101" s="37" t="str">
        <f t="shared" si="1088"/>
        <v/>
      </c>
      <c r="P101" s="17" t="str">
        <f t="shared" si="1089"/>
        <v/>
      </c>
      <c r="Q101" s="17" t="str">
        <f t="shared" si="1026"/>
        <v/>
      </c>
      <c r="R101" s="17" t="str">
        <f t="shared" si="1090"/>
        <v/>
      </c>
      <c r="S101" s="34" t="str">
        <f t="shared" si="1027"/>
        <v/>
      </c>
      <c r="T101" s="34" t="str">
        <f>IFERROR(P101*(N101-N107)^2,"")</f>
        <v/>
      </c>
      <c r="U101" s="34" t="str">
        <f>IFERROR(P101*(J101-E107)*(N101-N107),"")</f>
        <v/>
      </c>
      <c r="V101" s="34" t="str">
        <f t="shared" si="1091"/>
        <v/>
      </c>
      <c r="W101" s="39" t="str">
        <f t="shared" si="1092"/>
        <v/>
      </c>
      <c r="X101" s="34" t="str">
        <f t="shared" si="1093"/>
        <v/>
      </c>
      <c r="Y101" s="44"/>
      <c r="Z101" s="271"/>
      <c r="AA101" s="263" t="str">
        <f t="shared" si="1094"/>
        <v/>
      </c>
      <c r="AB101" s="273" t="str">
        <f>IFERROR(J110+I110*AA101,"")</f>
        <v/>
      </c>
      <c r="AC101" s="264" t="str">
        <f t="shared" si="1095"/>
        <v/>
      </c>
      <c r="AD101" s="264" t="str">
        <f t="shared" si="1028"/>
        <v/>
      </c>
      <c r="AE101" s="264" t="str">
        <f t="shared" si="1096"/>
        <v/>
      </c>
      <c r="AF101" s="264" t="str">
        <f t="shared" si="1097"/>
        <v/>
      </c>
      <c r="AG101" s="273" t="str">
        <f t="shared" si="1098"/>
        <v/>
      </c>
      <c r="AH101" s="273" t="str">
        <f t="shared" si="1029"/>
        <v/>
      </c>
      <c r="AI101" s="273" t="str">
        <f t="shared" si="1099"/>
        <v/>
      </c>
      <c r="AJ101" s="271" t="str">
        <f t="shared" si="1030"/>
        <v/>
      </c>
      <c r="AK101" s="271" t="str">
        <f>IFERROR(AG101*(AE101-AE107)^2,"")</f>
        <v/>
      </c>
      <c r="AL101" s="271" t="str">
        <f>IFERROR(AG101*(AA101-L107)*(AE101-AE107),"")</f>
        <v/>
      </c>
      <c r="AM101" s="271" t="str">
        <f t="shared" si="1100"/>
        <v/>
      </c>
      <c r="AN101" s="289" t="str">
        <f t="shared" si="1101"/>
        <v/>
      </c>
      <c r="AO101" s="271" t="str">
        <f t="shared" si="1102"/>
        <v/>
      </c>
      <c r="AQ101" s="271"/>
      <c r="AR101" s="263" t="str">
        <f t="shared" si="1103"/>
        <v/>
      </c>
      <c r="AS101" s="273" t="str">
        <f>IFERROR(AA110+Z110*AR101,"")</f>
        <v/>
      </c>
      <c r="AT101" s="264" t="str">
        <f t="shared" si="1104"/>
        <v/>
      </c>
      <c r="AU101" s="264" t="str">
        <f t="shared" si="1031"/>
        <v/>
      </c>
      <c r="AV101" s="264" t="str">
        <f t="shared" si="1105"/>
        <v/>
      </c>
      <c r="AW101" s="264" t="str">
        <f t="shared" si="1106"/>
        <v/>
      </c>
      <c r="AX101" s="273" t="str">
        <f t="shared" si="1107"/>
        <v/>
      </c>
      <c r="AY101" s="273" t="str">
        <f t="shared" si="1032"/>
        <v/>
      </c>
      <c r="AZ101" s="273" t="str">
        <f t="shared" si="1108"/>
        <v/>
      </c>
      <c r="BA101" s="271" t="str">
        <f t="shared" si="1033"/>
        <v/>
      </c>
      <c r="BB101" s="271" t="str">
        <f>IFERROR(AX101*(AV101-AV107)^2,"")</f>
        <v/>
      </c>
      <c r="BC101" s="271" t="str">
        <f>IFERROR(AX101*(AR101-AC107)*(AV101-AV107),"")</f>
        <v/>
      </c>
      <c r="BD101" s="271" t="str">
        <f t="shared" si="1109"/>
        <v/>
      </c>
      <c r="BE101" s="289" t="str">
        <f t="shared" si="1110"/>
        <v/>
      </c>
      <c r="BF101" s="271" t="str">
        <f t="shared" si="1111"/>
        <v/>
      </c>
      <c r="BH101" s="271"/>
      <c r="BI101" s="263" t="str">
        <f t="shared" si="1112"/>
        <v/>
      </c>
      <c r="BJ101" s="273" t="str">
        <f>IFERROR(AR110+AQ110*BI101,"")</f>
        <v/>
      </c>
      <c r="BK101" s="264" t="str">
        <f t="shared" si="1113"/>
        <v/>
      </c>
      <c r="BL101" s="264" t="str">
        <f t="shared" si="1034"/>
        <v/>
      </c>
      <c r="BM101" s="264" t="str">
        <f t="shared" si="1114"/>
        <v/>
      </c>
      <c r="BN101" s="264" t="str">
        <f t="shared" si="1115"/>
        <v/>
      </c>
      <c r="BO101" s="273" t="str">
        <f t="shared" si="1116"/>
        <v/>
      </c>
      <c r="BP101" s="273" t="str">
        <f t="shared" si="1035"/>
        <v/>
      </c>
      <c r="BQ101" s="273" t="str">
        <f t="shared" si="1117"/>
        <v/>
      </c>
      <c r="BR101" s="271" t="str">
        <f t="shared" si="1036"/>
        <v/>
      </c>
      <c r="BS101" s="271" t="str">
        <f>IFERROR(BO101*(BM101-BM107)^2,"")</f>
        <v/>
      </c>
      <c r="BT101" s="271" t="str">
        <f>IFERROR(BO101*(BI101-AT107)*(BM101-BM107),"")</f>
        <v/>
      </c>
      <c r="BU101" s="271" t="str">
        <f t="shared" si="1118"/>
        <v/>
      </c>
      <c r="BV101" s="289" t="str">
        <f t="shared" si="1119"/>
        <v/>
      </c>
      <c r="BW101" s="271" t="str">
        <f t="shared" si="1120"/>
        <v/>
      </c>
      <c r="BY101" s="271"/>
      <c r="BZ101" s="263" t="str">
        <f t="shared" si="1121"/>
        <v/>
      </c>
      <c r="CA101" s="273" t="str">
        <f>IFERROR(BI110+BH110*BZ101,"")</f>
        <v/>
      </c>
      <c r="CB101" s="264" t="str">
        <f t="shared" si="1122"/>
        <v/>
      </c>
      <c r="CC101" s="264" t="str">
        <f t="shared" si="1037"/>
        <v/>
      </c>
      <c r="CD101" s="264" t="str">
        <f t="shared" si="1123"/>
        <v/>
      </c>
      <c r="CE101" s="264" t="str">
        <f t="shared" si="1124"/>
        <v/>
      </c>
      <c r="CF101" s="273" t="str">
        <f t="shared" si="1125"/>
        <v/>
      </c>
      <c r="CG101" s="273" t="str">
        <f t="shared" si="1038"/>
        <v/>
      </c>
      <c r="CH101" s="273" t="str">
        <f t="shared" si="1126"/>
        <v/>
      </c>
      <c r="CI101" s="271" t="str">
        <f t="shared" si="1039"/>
        <v/>
      </c>
      <c r="CJ101" s="271" t="str">
        <f>IFERROR(CF101*(CD101-CD107)^2,"")</f>
        <v/>
      </c>
      <c r="CK101" s="271" t="str">
        <f>IFERROR(CF101*(BZ101-BK107)*(CD101-CD107),"")</f>
        <v/>
      </c>
      <c r="CL101" s="271" t="str">
        <f t="shared" si="1127"/>
        <v/>
      </c>
      <c r="CM101" s="289" t="str">
        <f t="shared" si="1128"/>
        <v/>
      </c>
      <c r="CN101" s="271" t="str">
        <f t="shared" si="1129"/>
        <v/>
      </c>
      <c r="CP101" s="271"/>
      <c r="CQ101" s="263" t="str">
        <f t="shared" si="1130"/>
        <v/>
      </c>
      <c r="CR101" s="273" t="str">
        <f>IFERROR(BZ110+BY110*CQ101,"")</f>
        <v/>
      </c>
      <c r="CS101" s="264" t="str">
        <f t="shared" si="1131"/>
        <v/>
      </c>
      <c r="CT101" s="264" t="str">
        <f t="shared" si="1040"/>
        <v/>
      </c>
      <c r="CU101" s="264" t="str">
        <f t="shared" si="1132"/>
        <v/>
      </c>
      <c r="CV101" s="264" t="str">
        <f t="shared" si="1133"/>
        <v/>
      </c>
      <c r="CW101" s="273" t="str">
        <f t="shared" si="1134"/>
        <v/>
      </c>
      <c r="CX101" s="273" t="str">
        <f t="shared" si="1041"/>
        <v/>
      </c>
      <c r="CY101" s="273" t="str">
        <f t="shared" si="1135"/>
        <v/>
      </c>
      <c r="CZ101" s="271" t="str">
        <f t="shared" si="1042"/>
        <v/>
      </c>
      <c r="DA101" s="271" t="str">
        <f>IFERROR(CW101*(CU101-CU107)^2,"")</f>
        <v/>
      </c>
      <c r="DB101" s="271" t="str">
        <f>IFERROR(CW101*(CQ101-CB107)*(CU101-CU107),"")</f>
        <v/>
      </c>
      <c r="DC101" s="271" t="str">
        <f t="shared" si="1136"/>
        <v/>
      </c>
      <c r="DD101" s="289" t="str">
        <f t="shared" si="1137"/>
        <v/>
      </c>
      <c r="DE101" s="271" t="str">
        <f t="shared" si="1138"/>
        <v/>
      </c>
      <c r="DG101" s="271"/>
      <c r="DH101" s="263" t="str">
        <f t="shared" si="1139"/>
        <v/>
      </c>
      <c r="DI101" s="273" t="str">
        <f>IFERROR(CQ110+CP110*DH101,"")</f>
        <v/>
      </c>
      <c r="DJ101" s="264" t="str">
        <f t="shared" si="1140"/>
        <v/>
      </c>
      <c r="DK101" s="264" t="str">
        <f t="shared" si="1043"/>
        <v/>
      </c>
      <c r="DL101" s="264" t="str">
        <f t="shared" si="1141"/>
        <v/>
      </c>
      <c r="DM101" s="264" t="str">
        <f t="shared" si="1142"/>
        <v/>
      </c>
      <c r="DN101" s="273" t="str">
        <f t="shared" si="1143"/>
        <v/>
      </c>
      <c r="DO101" s="273" t="str">
        <f t="shared" si="1044"/>
        <v/>
      </c>
      <c r="DP101" s="273" t="str">
        <f t="shared" si="1144"/>
        <v/>
      </c>
      <c r="DQ101" s="271" t="str">
        <f t="shared" si="1045"/>
        <v/>
      </c>
      <c r="DR101" s="271" t="str">
        <f>IFERROR(DN101*(DL101-DL107)^2,"")</f>
        <v/>
      </c>
      <c r="DS101" s="271" t="str">
        <f>IFERROR(DN101*(DH101-CS107)*(DL101-DL107),"")</f>
        <v/>
      </c>
      <c r="DT101" s="271" t="str">
        <f t="shared" si="1145"/>
        <v/>
      </c>
      <c r="DU101" s="289" t="str">
        <f t="shared" si="1146"/>
        <v/>
      </c>
      <c r="DV101" s="271" t="str">
        <f t="shared" si="1147"/>
        <v/>
      </c>
      <c r="DX101" s="271"/>
      <c r="DY101" s="263" t="str">
        <f t="shared" si="1148"/>
        <v/>
      </c>
      <c r="DZ101" s="273" t="str">
        <f>IFERROR(DH110+DG110*DY101,"")</f>
        <v/>
      </c>
      <c r="EA101" s="264" t="str">
        <f t="shared" si="1149"/>
        <v/>
      </c>
      <c r="EB101" s="264" t="str">
        <f t="shared" si="1046"/>
        <v/>
      </c>
      <c r="EC101" s="264" t="str">
        <f t="shared" si="1150"/>
        <v/>
      </c>
      <c r="ED101" s="264" t="str">
        <f t="shared" si="1151"/>
        <v/>
      </c>
      <c r="EE101" s="273" t="str">
        <f t="shared" si="1152"/>
        <v/>
      </c>
      <c r="EF101" s="273" t="str">
        <f t="shared" si="1047"/>
        <v/>
      </c>
      <c r="EG101" s="273" t="str">
        <f t="shared" si="1153"/>
        <v/>
      </c>
      <c r="EH101" s="271" t="str">
        <f t="shared" si="1048"/>
        <v/>
      </c>
      <c r="EI101" s="271" t="str">
        <f>IFERROR(EE101*(EC101-EC107)^2,"")</f>
        <v/>
      </c>
      <c r="EJ101" s="271" t="str">
        <f>IFERROR(EE101*(DY101-DJ107)*(EC101-EC107),"")</f>
        <v/>
      </c>
      <c r="EK101" s="271" t="str">
        <f t="shared" si="1154"/>
        <v/>
      </c>
      <c r="EL101" s="289" t="str">
        <f t="shared" si="1155"/>
        <v/>
      </c>
      <c r="EM101" s="271" t="str">
        <f t="shared" si="1156"/>
        <v/>
      </c>
      <c r="EO101" s="271"/>
      <c r="EP101" s="263" t="str">
        <f t="shared" si="1157"/>
        <v/>
      </c>
      <c r="EQ101" s="273" t="str">
        <f>IFERROR(DY110+DX110*EP101,"")</f>
        <v/>
      </c>
      <c r="ER101" s="264" t="str">
        <f t="shared" si="1158"/>
        <v/>
      </c>
      <c r="ES101" s="264" t="str">
        <f t="shared" si="1049"/>
        <v/>
      </c>
      <c r="ET101" s="264" t="str">
        <f t="shared" si="1159"/>
        <v/>
      </c>
      <c r="EU101" s="264" t="str">
        <f t="shared" si="1160"/>
        <v/>
      </c>
      <c r="EV101" s="273" t="str">
        <f t="shared" si="1161"/>
        <v/>
      </c>
      <c r="EW101" s="273" t="str">
        <f t="shared" si="1050"/>
        <v/>
      </c>
      <c r="EX101" s="273" t="str">
        <f t="shared" si="1162"/>
        <v/>
      </c>
      <c r="EY101" s="271" t="str">
        <f t="shared" si="1051"/>
        <v/>
      </c>
      <c r="EZ101" s="271" t="str">
        <f>IFERROR(EV101*(ET101-ET107)^2,"")</f>
        <v/>
      </c>
      <c r="FA101" s="271" t="str">
        <f>IFERROR(EV101*(EP101-EA107)*(ET101-ET107),"")</f>
        <v/>
      </c>
      <c r="FB101" s="271" t="str">
        <f t="shared" si="1163"/>
        <v/>
      </c>
      <c r="FC101" s="289" t="str">
        <f t="shared" si="1164"/>
        <v/>
      </c>
      <c r="FD101" s="271" t="str">
        <f t="shared" si="1165"/>
        <v/>
      </c>
      <c r="FF101" s="271"/>
      <c r="FG101" s="263" t="str">
        <f t="shared" si="1166"/>
        <v/>
      </c>
      <c r="FH101" s="273" t="str">
        <f>IFERROR(EP110+EO110*FG101,"")</f>
        <v/>
      </c>
      <c r="FI101" s="264" t="str">
        <f t="shared" si="1167"/>
        <v/>
      </c>
      <c r="FJ101" s="264" t="str">
        <f t="shared" si="1052"/>
        <v/>
      </c>
      <c r="FK101" s="264" t="str">
        <f t="shared" si="1168"/>
        <v/>
      </c>
      <c r="FL101" s="264" t="str">
        <f t="shared" si="1169"/>
        <v/>
      </c>
      <c r="FM101" s="273" t="str">
        <f t="shared" si="1170"/>
        <v/>
      </c>
      <c r="FN101" s="273" t="str">
        <f t="shared" si="1053"/>
        <v/>
      </c>
      <c r="FO101" s="273" t="str">
        <f t="shared" si="1171"/>
        <v/>
      </c>
      <c r="FP101" s="271" t="str">
        <f t="shared" si="1054"/>
        <v/>
      </c>
      <c r="FQ101" s="271" t="str">
        <f>IFERROR(FM101*(FK101-FK107)^2,"")</f>
        <v/>
      </c>
      <c r="FR101" s="271" t="str">
        <f>IFERROR(FM101*(FG101-ER107)*(FK101-FK107),"")</f>
        <v/>
      </c>
      <c r="FS101" s="271" t="str">
        <f t="shared" si="1172"/>
        <v/>
      </c>
      <c r="FT101" s="289" t="str">
        <f t="shared" si="1173"/>
        <v/>
      </c>
      <c r="FU101" s="271" t="str">
        <f t="shared" si="1174"/>
        <v/>
      </c>
      <c r="FW101" s="271"/>
      <c r="FX101" s="263" t="str">
        <f t="shared" si="1175"/>
        <v/>
      </c>
      <c r="FY101" s="273" t="str">
        <f>IFERROR(FG110+FF110*FX101,"")</f>
        <v/>
      </c>
      <c r="FZ101" s="264" t="str">
        <f t="shared" si="1176"/>
        <v/>
      </c>
      <c r="GA101" s="264" t="str">
        <f t="shared" si="1055"/>
        <v/>
      </c>
      <c r="GB101" s="264" t="str">
        <f t="shared" si="1177"/>
        <v/>
      </c>
      <c r="GC101" s="264" t="str">
        <f t="shared" si="1178"/>
        <v/>
      </c>
      <c r="GD101" s="273" t="str">
        <f t="shared" si="1179"/>
        <v/>
      </c>
      <c r="GE101" s="273" t="str">
        <f t="shared" si="1056"/>
        <v/>
      </c>
      <c r="GF101" s="273" t="str">
        <f t="shared" si="1180"/>
        <v/>
      </c>
      <c r="GG101" s="271" t="str">
        <f t="shared" si="1057"/>
        <v/>
      </c>
      <c r="GH101" s="271" t="str">
        <f>IFERROR(GD101*(GB101-GB107)^2,"")</f>
        <v/>
      </c>
      <c r="GI101" s="271" t="str">
        <f>IFERROR(GD101*(FX101-FI107)*(GB101-GB107),"")</f>
        <v/>
      </c>
      <c r="GJ101" s="271" t="str">
        <f t="shared" si="1181"/>
        <v/>
      </c>
      <c r="GK101" s="289" t="str">
        <f t="shared" si="1182"/>
        <v/>
      </c>
      <c r="GL101" s="271" t="str">
        <f t="shared" si="1183"/>
        <v/>
      </c>
      <c r="GN101" s="271"/>
      <c r="GO101" s="263" t="str">
        <f t="shared" si="1184"/>
        <v/>
      </c>
      <c r="GP101" s="273" t="str">
        <f>IFERROR(FX110+FW110*GO101,"")</f>
        <v/>
      </c>
      <c r="GQ101" s="264" t="str">
        <f t="shared" si="1185"/>
        <v/>
      </c>
      <c r="GR101" s="264" t="str">
        <f t="shared" si="1058"/>
        <v/>
      </c>
      <c r="GS101" s="264" t="str">
        <f t="shared" si="1186"/>
        <v/>
      </c>
      <c r="GT101" s="264" t="str">
        <f t="shared" si="1187"/>
        <v/>
      </c>
      <c r="GU101" s="273" t="str">
        <f t="shared" si="1188"/>
        <v/>
      </c>
      <c r="GV101" s="273" t="str">
        <f t="shared" si="1059"/>
        <v/>
      </c>
      <c r="GW101" s="273" t="str">
        <f t="shared" si="1189"/>
        <v/>
      </c>
      <c r="GX101" s="271" t="str">
        <f t="shared" si="1060"/>
        <v/>
      </c>
      <c r="GY101" s="271" t="str">
        <f>IFERROR(GU101*(GS101-GS107)^2,"")</f>
        <v/>
      </c>
      <c r="GZ101" s="271" t="str">
        <f>IFERROR(GU101*(GO101-FZ107)*(GS101-GS107),"")</f>
        <v/>
      </c>
      <c r="HA101" s="271" t="str">
        <f t="shared" si="1190"/>
        <v/>
      </c>
      <c r="HB101" s="289" t="str">
        <f t="shared" si="1191"/>
        <v/>
      </c>
      <c r="HC101" s="271" t="str">
        <f t="shared" si="1192"/>
        <v/>
      </c>
      <c r="HE101" s="271"/>
      <c r="HF101" s="263" t="str">
        <f t="shared" si="1193"/>
        <v/>
      </c>
      <c r="HG101" s="273" t="str">
        <f>IFERROR(GO110+GN110*HF101,"")</f>
        <v/>
      </c>
      <c r="HH101" s="264" t="str">
        <f t="shared" si="1194"/>
        <v/>
      </c>
      <c r="HI101" s="264" t="str">
        <f t="shared" si="1061"/>
        <v/>
      </c>
      <c r="HJ101" s="264" t="str">
        <f t="shared" si="1195"/>
        <v/>
      </c>
      <c r="HK101" s="264" t="str">
        <f t="shared" si="1196"/>
        <v/>
      </c>
      <c r="HL101" s="273" t="str">
        <f t="shared" si="1197"/>
        <v/>
      </c>
      <c r="HM101" s="273" t="str">
        <f t="shared" si="1062"/>
        <v/>
      </c>
      <c r="HN101" s="273" t="str">
        <f t="shared" si="1198"/>
        <v/>
      </c>
      <c r="HO101" s="271" t="str">
        <f t="shared" si="1063"/>
        <v/>
      </c>
      <c r="HP101" s="271" t="str">
        <f>IFERROR(HL101*(HJ101-HJ107)^2,"")</f>
        <v/>
      </c>
      <c r="HQ101" s="271" t="str">
        <f>IFERROR(HL101*(HF101-GQ107)*(HJ101-HJ107),"")</f>
        <v/>
      </c>
      <c r="HR101" s="271" t="str">
        <f t="shared" si="1199"/>
        <v/>
      </c>
      <c r="HS101" s="289" t="str">
        <f t="shared" si="1200"/>
        <v/>
      </c>
      <c r="HT101" s="271" t="str">
        <f t="shared" si="1201"/>
        <v/>
      </c>
      <c r="HV101" s="271"/>
      <c r="HW101" s="263" t="str">
        <f t="shared" si="1202"/>
        <v/>
      </c>
      <c r="HX101" s="273" t="str">
        <f>IFERROR(HF110+HE110*HW101,"")</f>
        <v/>
      </c>
      <c r="HY101" s="264" t="str">
        <f t="shared" si="1203"/>
        <v/>
      </c>
      <c r="HZ101" s="264" t="str">
        <f t="shared" si="1064"/>
        <v/>
      </c>
      <c r="IA101" s="264" t="str">
        <f t="shared" si="1204"/>
        <v/>
      </c>
      <c r="IB101" s="264" t="str">
        <f t="shared" si="1205"/>
        <v/>
      </c>
      <c r="IC101" s="273" t="str">
        <f t="shared" si="1206"/>
        <v/>
      </c>
      <c r="ID101" s="273" t="str">
        <f t="shared" si="1065"/>
        <v/>
      </c>
      <c r="IE101" s="273" t="str">
        <f t="shared" si="1207"/>
        <v/>
      </c>
      <c r="IF101" s="271" t="str">
        <f t="shared" si="1066"/>
        <v/>
      </c>
      <c r="IG101" s="271" t="str">
        <f>IFERROR(IC101*(IA101-IA107)^2,"")</f>
        <v/>
      </c>
      <c r="IH101" s="271" t="str">
        <f>IFERROR(IC101*(HW101-HH107)*(IA101-IA107),"")</f>
        <v/>
      </c>
      <c r="II101" s="271" t="str">
        <f t="shared" si="1208"/>
        <v/>
      </c>
      <c r="IJ101" s="289" t="str">
        <f t="shared" si="1209"/>
        <v/>
      </c>
      <c r="IK101" s="271" t="str">
        <f t="shared" si="1210"/>
        <v/>
      </c>
      <c r="IM101" s="271"/>
      <c r="IN101" s="263" t="str">
        <f t="shared" si="1211"/>
        <v/>
      </c>
      <c r="IO101" s="273" t="str">
        <f>IFERROR(HW110+HV110*IN101,"")</f>
        <v/>
      </c>
      <c r="IP101" s="264" t="str">
        <f t="shared" si="1212"/>
        <v/>
      </c>
      <c r="IQ101" s="264" t="str">
        <f t="shared" si="1067"/>
        <v/>
      </c>
      <c r="IR101" s="264" t="str">
        <f t="shared" si="1213"/>
        <v/>
      </c>
      <c r="IS101" s="264" t="str">
        <f t="shared" si="1214"/>
        <v/>
      </c>
      <c r="IT101" s="273" t="str">
        <f t="shared" si="1215"/>
        <v/>
      </c>
      <c r="IU101" s="273" t="str">
        <f t="shared" si="1068"/>
        <v/>
      </c>
      <c r="IV101" s="273" t="str">
        <f t="shared" si="1216"/>
        <v/>
      </c>
      <c r="IW101" s="271" t="str">
        <f t="shared" si="1069"/>
        <v/>
      </c>
      <c r="IX101" s="271" t="str">
        <f>IFERROR(IT101*(IR101-IR107)^2,"")</f>
        <v/>
      </c>
      <c r="IY101" s="271" t="str">
        <f>IFERROR(IT101*(IN101-HY107)*(IR101-IR107),"")</f>
        <v/>
      </c>
      <c r="IZ101" s="271" t="str">
        <f t="shared" si="1217"/>
        <v/>
      </c>
      <c r="JA101" s="289" t="str">
        <f t="shared" si="1218"/>
        <v/>
      </c>
      <c r="JB101" s="271" t="str">
        <f t="shared" si="1219"/>
        <v/>
      </c>
      <c r="JD101" s="271"/>
      <c r="JE101" s="263" t="str">
        <f t="shared" si="1220"/>
        <v/>
      </c>
      <c r="JF101" s="273" t="str">
        <f>IFERROR(IN110+IM110*JE101,"")</f>
        <v/>
      </c>
      <c r="JG101" s="264" t="str">
        <f t="shared" si="1221"/>
        <v/>
      </c>
      <c r="JH101" s="264" t="str">
        <f t="shared" si="1070"/>
        <v/>
      </c>
      <c r="JI101" s="264" t="str">
        <f t="shared" si="1222"/>
        <v/>
      </c>
      <c r="JJ101" s="264" t="str">
        <f t="shared" si="1223"/>
        <v/>
      </c>
      <c r="JK101" s="273" t="str">
        <f t="shared" si="1224"/>
        <v/>
      </c>
      <c r="JL101" s="273" t="str">
        <f t="shared" si="1071"/>
        <v/>
      </c>
      <c r="JM101" s="273" t="str">
        <f t="shared" si="1225"/>
        <v/>
      </c>
      <c r="JN101" s="271" t="str">
        <f t="shared" si="1072"/>
        <v/>
      </c>
      <c r="JO101" s="271" t="str">
        <f>IFERROR(JK101*(JI101-JI107)^2,"")</f>
        <v/>
      </c>
      <c r="JP101" s="271" t="str">
        <f>IFERROR(JK101*(JE101-IP107)*(JI101-JI107),"")</f>
        <v/>
      </c>
      <c r="JQ101" s="271" t="str">
        <f t="shared" si="1226"/>
        <v/>
      </c>
      <c r="JR101" s="289" t="str">
        <f t="shared" si="1227"/>
        <v/>
      </c>
      <c r="JS101" s="271" t="str">
        <f t="shared" si="1228"/>
        <v/>
      </c>
      <c r="JU101" s="271"/>
      <c r="JV101" s="263" t="str">
        <f t="shared" si="1229"/>
        <v/>
      </c>
      <c r="JW101" s="273" t="str">
        <f>IFERROR(JE110+JD110*JV101,"")</f>
        <v/>
      </c>
      <c r="JX101" s="264" t="str">
        <f t="shared" si="1230"/>
        <v/>
      </c>
      <c r="JY101" s="264" t="str">
        <f t="shared" si="1073"/>
        <v/>
      </c>
      <c r="JZ101" s="264" t="str">
        <f t="shared" si="1231"/>
        <v/>
      </c>
      <c r="KA101" s="264" t="str">
        <f t="shared" si="1232"/>
        <v/>
      </c>
      <c r="KB101" s="273" t="str">
        <f t="shared" si="1233"/>
        <v/>
      </c>
      <c r="KC101" s="273" t="str">
        <f t="shared" si="1074"/>
        <v/>
      </c>
      <c r="KD101" s="273" t="str">
        <f t="shared" si="1234"/>
        <v/>
      </c>
      <c r="KE101" s="271" t="str">
        <f t="shared" si="1075"/>
        <v/>
      </c>
      <c r="KF101" s="271" t="str">
        <f>IFERROR(KB101*(JZ101-JZ107)^2,"")</f>
        <v/>
      </c>
      <c r="KG101" s="271" t="str">
        <f>IFERROR(KB101*(JV101-JG107)*(JZ101-JZ107),"")</f>
        <v/>
      </c>
      <c r="KH101" s="271" t="str">
        <f t="shared" si="1235"/>
        <v/>
      </c>
      <c r="KI101" s="289" t="str">
        <f t="shared" si="1236"/>
        <v/>
      </c>
      <c r="KJ101" s="271" t="str">
        <f t="shared" si="1237"/>
        <v/>
      </c>
      <c r="KL101" s="271"/>
      <c r="KM101" s="263" t="str">
        <f t="shared" si="1238"/>
        <v/>
      </c>
      <c r="KN101" s="273" t="str">
        <f>IFERROR(JV110+JU110*KM101,"")</f>
        <v/>
      </c>
      <c r="KO101" s="264" t="str">
        <f t="shared" si="1239"/>
        <v/>
      </c>
      <c r="KP101" s="264" t="str">
        <f t="shared" si="1076"/>
        <v/>
      </c>
      <c r="KQ101" s="264" t="str">
        <f t="shared" si="1240"/>
        <v/>
      </c>
      <c r="KR101" s="264" t="str">
        <f t="shared" si="1241"/>
        <v/>
      </c>
      <c r="KS101" s="273" t="str">
        <f t="shared" si="1242"/>
        <v/>
      </c>
      <c r="KT101" s="273" t="str">
        <f t="shared" si="1077"/>
        <v/>
      </c>
      <c r="KU101" s="273" t="str">
        <f t="shared" si="1243"/>
        <v/>
      </c>
      <c r="KV101" s="271" t="str">
        <f t="shared" si="1078"/>
        <v/>
      </c>
      <c r="KW101" s="271" t="str">
        <f>IFERROR(KS101*(KQ101-KQ107)^2,"")</f>
        <v/>
      </c>
      <c r="KX101" s="271" t="str">
        <f>IFERROR(KS101*(KM101-JX107)*(KQ101-KQ107),"")</f>
        <v/>
      </c>
      <c r="KY101" s="271" t="str">
        <f t="shared" si="1244"/>
        <v/>
      </c>
      <c r="KZ101" s="289" t="str">
        <f t="shared" si="1245"/>
        <v/>
      </c>
      <c r="LA101" s="271" t="str">
        <f t="shared" si="1246"/>
        <v/>
      </c>
      <c r="LC101" s="271"/>
      <c r="LD101" s="263" t="str">
        <f t="shared" si="1247"/>
        <v/>
      </c>
      <c r="LE101" s="273" t="str">
        <f>IFERROR(KM110+KL110*LD101,"")</f>
        <v/>
      </c>
      <c r="LF101" s="264" t="str">
        <f t="shared" si="1248"/>
        <v/>
      </c>
      <c r="LG101" s="264" t="str">
        <f t="shared" si="1079"/>
        <v/>
      </c>
      <c r="LH101" s="264" t="str">
        <f t="shared" si="1249"/>
        <v/>
      </c>
      <c r="LI101" s="264" t="str">
        <f t="shared" si="1250"/>
        <v/>
      </c>
      <c r="LJ101" s="273" t="str">
        <f t="shared" si="1251"/>
        <v/>
      </c>
      <c r="LK101" s="273" t="str">
        <f t="shared" si="1080"/>
        <v/>
      </c>
      <c r="LL101" s="273" t="str">
        <f t="shared" si="1252"/>
        <v/>
      </c>
      <c r="LM101" s="271" t="str">
        <f t="shared" si="1081"/>
        <v/>
      </c>
      <c r="LN101" s="271" t="str">
        <f>IFERROR(LJ101*(LH101-LH107)^2,"")</f>
        <v/>
      </c>
      <c r="LO101" s="271" t="str">
        <f>IFERROR(LJ101*(LD101-KO107)*(LH101-LH107),"")</f>
        <v/>
      </c>
      <c r="LP101" s="271" t="str">
        <f t="shared" si="1253"/>
        <v/>
      </c>
      <c r="LQ101" s="289" t="str">
        <f t="shared" si="1254"/>
        <v/>
      </c>
      <c r="LR101" s="271" t="str">
        <f t="shared" si="1255"/>
        <v/>
      </c>
      <c r="LT101" s="271"/>
      <c r="LU101" s="475" t="str">
        <f t="shared" si="1256"/>
        <v/>
      </c>
      <c r="LV101" s="474" t="str">
        <f>IFERROR(LD110+LC110*LU101,"")</f>
        <v/>
      </c>
      <c r="LW101" s="477" t="str">
        <f t="shared" si="1257"/>
        <v/>
      </c>
      <c r="LX101" s="264" t="str">
        <f t="shared" si="1082"/>
        <v/>
      </c>
      <c r="LY101" s="264" t="str">
        <f t="shared" si="1258"/>
        <v/>
      </c>
      <c r="LZ101" s="264" t="str">
        <f t="shared" si="1259"/>
        <v/>
      </c>
      <c r="MA101" s="273" t="str">
        <f t="shared" si="1260"/>
        <v/>
      </c>
      <c r="MB101" s="273" t="str">
        <f t="shared" si="1083"/>
        <v/>
      </c>
      <c r="MC101" s="273" t="str">
        <f t="shared" si="1261"/>
        <v/>
      </c>
      <c r="MD101" s="271" t="str">
        <f t="shared" si="1084"/>
        <v/>
      </c>
      <c r="ME101" s="271" t="str">
        <f>IFERROR(MA101*(LY101-LY107)^2,"")</f>
        <v/>
      </c>
      <c r="MF101" s="271" t="str">
        <f>IFERROR(MA101*(LU101-LF107)*(LY101-LY107),"")</f>
        <v/>
      </c>
      <c r="MG101" s="271" t="str">
        <f t="shared" si="1262"/>
        <v/>
      </c>
      <c r="MH101" s="289" t="str">
        <f t="shared" si="1263"/>
        <v/>
      </c>
      <c r="MI101" s="476" t="str">
        <f t="shared" si="1264"/>
        <v/>
      </c>
    </row>
    <row r="102" spans="1:347" ht="14.1" hidden="1" customHeight="1" outlineLevel="1" x14ac:dyDescent="0.2">
      <c r="A102" s="14">
        <v>7</v>
      </c>
      <c r="B102" s="234"/>
      <c r="C102" s="175"/>
      <c r="D102" s="235"/>
      <c r="E102" s="17" t="str">
        <f t="shared" si="1023"/>
        <v/>
      </c>
      <c r="F102" s="34" t="str">
        <f>IFERROR((E102-E95)/(1-E95),"")</f>
        <v/>
      </c>
      <c r="G102" s="17" t="str">
        <f t="shared" si="1024"/>
        <v/>
      </c>
      <c r="H102" s="17"/>
      <c r="I102" s="34"/>
      <c r="J102" s="18" t="str">
        <f t="shared" si="1085"/>
        <v/>
      </c>
      <c r="K102" s="17" t="str">
        <f>IFERROR(C110+B110*J102,"")</f>
        <v/>
      </c>
      <c r="L102" s="37" t="str">
        <f t="shared" si="1086"/>
        <v/>
      </c>
      <c r="M102" s="37" t="str">
        <f t="shared" si="1025"/>
        <v/>
      </c>
      <c r="N102" s="37" t="str">
        <f t="shared" si="1087"/>
        <v/>
      </c>
      <c r="O102" s="37" t="str">
        <f t="shared" si="1088"/>
        <v/>
      </c>
      <c r="P102" s="17" t="str">
        <f t="shared" si="1089"/>
        <v/>
      </c>
      <c r="Q102" s="17" t="str">
        <f t="shared" si="1026"/>
        <v/>
      </c>
      <c r="R102" s="17" t="str">
        <f t="shared" si="1090"/>
        <v/>
      </c>
      <c r="S102" s="34" t="str">
        <f t="shared" si="1027"/>
        <v/>
      </c>
      <c r="T102" s="34" t="str">
        <f>IFERROR(P102*(N102-N107)^2,"")</f>
        <v/>
      </c>
      <c r="U102" s="34" t="str">
        <f>IFERROR(P102*(J102-E107)*(N102-N107),"")</f>
        <v/>
      </c>
      <c r="V102" s="34" t="str">
        <f t="shared" si="1091"/>
        <v/>
      </c>
      <c r="W102" s="39" t="str">
        <f t="shared" si="1092"/>
        <v/>
      </c>
      <c r="X102" s="34" t="str">
        <f t="shared" si="1093"/>
        <v/>
      </c>
      <c r="Y102" s="44"/>
      <c r="Z102" s="271"/>
      <c r="AA102" s="263" t="str">
        <f t="shared" si="1094"/>
        <v/>
      </c>
      <c r="AB102" s="273" t="str">
        <f>IFERROR(J110+I110*AA102,"")</f>
        <v/>
      </c>
      <c r="AC102" s="264" t="str">
        <f t="shared" si="1095"/>
        <v/>
      </c>
      <c r="AD102" s="264" t="str">
        <f t="shared" si="1028"/>
        <v/>
      </c>
      <c r="AE102" s="264" t="str">
        <f t="shared" si="1096"/>
        <v/>
      </c>
      <c r="AF102" s="264" t="str">
        <f t="shared" si="1097"/>
        <v/>
      </c>
      <c r="AG102" s="273" t="str">
        <f t="shared" si="1098"/>
        <v/>
      </c>
      <c r="AH102" s="273" t="str">
        <f t="shared" si="1029"/>
        <v/>
      </c>
      <c r="AI102" s="273" t="str">
        <f t="shared" si="1099"/>
        <v/>
      </c>
      <c r="AJ102" s="271" t="str">
        <f t="shared" si="1030"/>
        <v/>
      </c>
      <c r="AK102" s="271" t="str">
        <f>IFERROR(AG102*(AE102-AE107)^2,"")</f>
        <v/>
      </c>
      <c r="AL102" s="271" t="str">
        <f>IFERROR(AG102*(AA102-L107)*(AE102-AE107),"")</f>
        <v/>
      </c>
      <c r="AM102" s="271" t="str">
        <f t="shared" si="1100"/>
        <v/>
      </c>
      <c r="AN102" s="289" t="str">
        <f t="shared" si="1101"/>
        <v/>
      </c>
      <c r="AO102" s="271" t="str">
        <f t="shared" si="1102"/>
        <v/>
      </c>
      <c r="AQ102" s="271"/>
      <c r="AR102" s="263" t="str">
        <f t="shared" si="1103"/>
        <v/>
      </c>
      <c r="AS102" s="273" t="str">
        <f>IFERROR(AA110+Z110*AR102,"")</f>
        <v/>
      </c>
      <c r="AT102" s="264" t="str">
        <f t="shared" si="1104"/>
        <v/>
      </c>
      <c r="AU102" s="264" t="str">
        <f t="shared" si="1031"/>
        <v/>
      </c>
      <c r="AV102" s="264" t="str">
        <f t="shared" si="1105"/>
        <v/>
      </c>
      <c r="AW102" s="264" t="str">
        <f t="shared" si="1106"/>
        <v/>
      </c>
      <c r="AX102" s="273" t="str">
        <f t="shared" si="1107"/>
        <v/>
      </c>
      <c r="AY102" s="273" t="str">
        <f t="shared" si="1032"/>
        <v/>
      </c>
      <c r="AZ102" s="273" t="str">
        <f t="shared" si="1108"/>
        <v/>
      </c>
      <c r="BA102" s="271" t="str">
        <f t="shared" si="1033"/>
        <v/>
      </c>
      <c r="BB102" s="271" t="str">
        <f>IFERROR(AX102*(AV102-AV107)^2,"")</f>
        <v/>
      </c>
      <c r="BC102" s="271" t="str">
        <f>IFERROR(AX102*(AR102-AC107)*(AV102-AV107),"")</f>
        <v/>
      </c>
      <c r="BD102" s="271" t="str">
        <f t="shared" si="1109"/>
        <v/>
      </c>
      <c r="BE102" s="289" t="str">
        <f t="shared" si="1110"/>
        <v/>
      </c>
      <c r="BF102" s="271" t="str">
        <f t="shared" si="1111"/>
        <v/>
      </c>
      <c r="BH102" s="271"/>
      <c r="BI102" s="263" t="str">
        <f t="shared" si="1112"/>
        <v/>
      </c>
      <c r="BJ102" s="273" t="str">
        <f>IFERROR(AR110+AQ110*BI102,"")</f>
        <v/>
      </c>
      <c r="BK102" s="264" t="str">
        <f t="shared" si="1113"/>
        <v/>
      </c>
      <c r="BL102" s="264" t="str">
        <f t="shared" si="1034"/>
        <v/>
      </c>
      <c r="BM102" s="264" t="str">
        <f t="shared" si="1114"/>
        <v/>
      </c>
      <c r="BN102" s="264" t="str">
        <f t="shared" si="1115"/>
        <v/>
      </c>
      <c r="BO102" s="273" t="str">
        <f t="shared" si="1116"/>
        <v/>
      </c>
      <c r="BP102" s="273" t="str">
        <f t="shared" si="1035"/>
        <v/>
      </c>
      <c r="BQ102" s="273" t="str">
        <f t="shared" si="1117"/>
        <v/>
      </c>
      <c r="BR102" s="271" t="str">
        <f t="shared" si="1036"/>
        <v/>
      </c>
      <c r="BS102" s="271" t="str">
        <f>IFERROR(BO102*(BM102-BM107)^2,"")</f>
        <v/>
      </c>
      <c r="BT102" s="271" t="str">
        <f>IFERROR(BO102*(BI102-AT107)*(BM102-BM107),"")</f>
        <v/>
      </c>
      <c r="BU102" s="271" t="str">
        <f t="shared" si="1118"/>
        <v/>
      </c>
      <c r="BV102" s="289" t="str">
        <f t="shared" si="1119"/>
        <v/>
      </c>
      <c r="BW102" s="271" t="str">
        <f t="shared" si="1120"/>
        <v/>
      </c>
      <c r="BY102" s="271"/>
      <c r="BZ102" s="263" t="str">
        <f t="shared" si="1121"/>
        <v/>
      </c>
      <c r="CA102" s="273" t="str">
        <f>IFERROR(BI110+BH110*BZ102,"")</f>
        <v/>
      </c>
      <c r="CB102" s="264" t="str">
        <f t="shared" si="1122"/>
        <v/>
      </c>
      <c r="CC102" s="264" t="str">
        <f t="shared" si="1037"/>
        <v/>
      </c>
      <c r="CD102" s="264" t="str">
        <f t="shared" si="1123"/>
        <v/>
      </c>
      <c r="CE102" s="264" t="str">
        <f t="shared" si="1124"/>
        <v/>
      </c>
      <c r="CF102" s="273" t="str">
        <f t="shared" si="1125"/>
        <v/>
      </c>
      <c r="CG102" s="273" t="str">
        <f t="shared" si="1038"/>
        <v/>
      </c>
      <c r="CH102" s="273" t="str">
        <f t="shared" si="1126"/>
        <v/>
      </c>
      <c r="CI102" s="271" t="str">
        <f t="shared" si="1039"/>
        <v/>
      </c>
      <c r="CJ102" s="271" t="str">
        <f>IFERROR(CF102*(CD102-CD107)^2,"")</f>
        <v/>
      </c>
      <c r="CK102" s="271" t="str">
        <f>IFERROR(CF102*(BZ102-BK107)*(CD102-CD107),"")</f>
        <v/>
      </c>
      <c r="CL102" s="271" t="str">
        <f t="shared" si="1127"/>
        <v/>
      </c>
      <c r="CM102" s="289" t="str">
        <f t="shared" si="1128"/>
        <v/>
      </c>
      <c r="CN102" s="271" t="str">
        <f t="shared" si="1129"/>
        <v/>
      </c>
      <c r="CP102" s="271"/>
      <c r="CQ102" s="263" t="str">
        <f t="shared" si="1130"/>
        <v/>
      </c>
      <c r="CR102" s="273" t="str">
        <f>IFERROR(BZ110+BY110*CQ102,"")</f>
        <v/>
      </c>
      <c r="CS102" s="264" t="str">
        <f t="shared" si="1131"/>
        <v/>
      </c>
      <c r="CT102" s="264" t="str">
        <f t="shared" si="1040"/>
        <v/>
      </c>
      <c r="CU102" s="264" t="str">
        <f t="shared" si="1132"/>
        <v/>
      </c>
      <c r="CV102" s="264" t="str">
        <f t="shared" si="1133"/>
        <v/>
      </c>
      <c r="CW102" s="273" t="str">
        <f t="shared" si="1134"/>
        <v/>
      </c>
      <c r="CX102" s="273" t="str">
        <f t="shared" si="1041"/>
        <v/>
      </c>
      <c r="CY102" s="273" t="str">
        <f t="shared" si="1135"/>
        <v/>
      </c>
      <c r="CZ102" s="271" t="str">
        <f t="shared" si="1042"/>
        <v/>
      </c>
      <c r="DA102" s="271" t="str">
        <f>IFERROR(CW102*(CU102-CU107)^2,"")</f>
        <v/>
      </c>
      <c r="DB102" s="271" t="str">
        <f>IFERROR(CW102*(CQ102-CB107)*(CU102-CU107),"")</f>
        <v/>
      </c>
      <c r="DC102" s="271" t="str">
        <f t="shared" si="1136"/>
        <v/>
      </c>
      <c r="DD102" s="289" t="str">
        <f t="shared" si="1137"/>
        <v/>
      </c>
      <c r="DE102" s="271" t="str">
        <f t="shared" si="1138"/>
        <v/>
      </c>
      <c r="DG102" s="271"/>
      <c r="DH102" s="263" t="str">
        <f t="shared" si="1139"/>
        <v/>
      </c>
      <c r="DI102" s="273" t="str">
        <f>IFERROR(CQ110+CP110*DH102,"")</f>
        <v/>
      </c>
      <c r="DJ102" s="264" t="str">
        <f t="shared" si="1140"/>
        <v/>
      </c>
      <c r="DK102" s="264" t="str">
        <f t="shared" si="1043"/>
        <v/>
      </c>
      <c r="DL102" s="264" t="str">
        <f t="shared" si="1141"/>
        <v/>
      </c>
      <c r="DM102" s="264" t="str">
        <f t="shared" si="1142"/>
        <v/>
      </c>
      <c r="DN102" s="273" t="str">
        <f t="shared" si="1143"/>
        <v/>
      </c>
      <c r="DO102" s="273" t="str">
        <f t="shared" si="1044"/>
        <v/>
      </c>
      <c r="DP102" s="273" t="str">
        <f t="shared" si="1144"/>
        <v/>
      </c>
      <c r="DQ102" s="271" t="str">
        <f t="shared" si="1045"/>
        <v/>
      </c>
      <c r="DR102" s="271" t="str">
        <f>IFERROR(DN102*(DL102-DL107)^2,"")</f>
        <v/>
      </c>
      <c r="DS102" s="271" t="str">
        <f>IFERROR(DN102*(DH102-CS107)*(DL102-DL107),"")</f>
        <v/>
      </c>
      <c r="DT102" s="271" t="str">
        <f t="shared" si="1145"/>
        <v/>
      </c>
      <c r="DU102" s="289" t="str">
        <f t="shared" si="1146"/>
        <v/>
      </c>
      <c r="DV102" s="271" t="str">
        <f t="shared" si="1147"/>
        <v/>
      </c>
      <c r="DX102" s="271"/>
      <c r="DY102" s="263" t="str">
        <f t="shared" si="1148"/>
        <v/>
      </c>
      <c r="DZ102" s="273" t="str">
        <f>IFERROR(DH110+DG110*DY102,"")</f>
        <v/>
      </c>
      <c r="EA102" s="264" t="str">
        <f t="shared" si="1149"/>
        <v/>
      </c>
      <c r="EB102" s="264" t="str">
        <f t="shared" si="1046"/>
        <v/>
      </c>
      <c r="EC102" s="264" t="str">
        <f t="shared" si="1150"/>
        <v/>
      </c>
      <c r="ED102" s="264" t="str">
        <f t="shared" si="1151"/>
        <v/>
      </c>
      <c r="EE102" s="273" t="str">
        <f t="shared" si="1152"/>
        <v/>
      </c>
      <c r="EF102" s="273" t="str">
        <f t="shared" si="1047"/>
        <v/>
      </c>
      <c r="EG102" s="273" t="str">
        <f t="shared" si="1153"/>
        <v/>
      </c>
      <c r="EH102" s="271" t="str">
        <f t="shared" si="1048"/>
        <v/>
      </c>
      <c r="EI102" s="271" t="str">
        <f>IFERROR(EE102*(EC102-EC107)^2,"")</f>
        <v/>
      </c>
      <c r="EJ102" s="271" t="str">
        <f>IFERROR(EE102*(DY102-DJ107)*(EC102-EC107),"")</f>
        <v/>
      </c>
      <c r="EK102" s="271" t="str">
        <f t="shared" si="1154"/>
        <v/>
      </c>
      <c r="EL102" s="289" t="str">
        <f t="shared" si="1155"/>
        <v/>
      </c>
      <c r="EM102" s="271" t="str">
        <f t="shared" si="1156"/>
        <v/>
      </c>
      <c r="EO102" s="271"/>
      <c r="EP102" s="263" t="str">
        <f t="shared" si="1157"/>
        <v/>
      </c>
      <c r="EQ102" s="273" t="str">
        <f>IFERROR(DY110+DX110*EP102,"")</f>
        <v/>
      </c>
      <c r="ER102" s="264" t="str">
        <f t="shared" si="1158"/>
        <v/>
      </c>
      <c r="ES102" s="264" t="str">
        <f t="shared" si="1049"/>
        <v/>
      </c>
      <c r="ET102" s="264" t="str">
        <f t="shared" si="1159"/>
        <v/>
      </c>
      <c r="EU102" s="264" t="str">
        <f t="shared" si="1160"/>
        <v/>
      </c>
      <c r="EV102" s="273" t="str">
        <f t="shared" si="1161"/>
        <v/>
      </c>
      <c r="EW102" s="273" t="str">
        <f t="shared" si="1050"/>
        <v/>
      </c>
      <c r="EX102" s="273" t="str">
        <f t="shared" si="1162"/>
        <v/>
      </c>
      <c r="EY102" s="271" t="str">
        <f t="shared" si="1051"/>
        <v/>
      </c>
      <c r="EZ102" s="271" t="str">
        <f>IFERROR(EV102*(ET102-ET107)^2,"")</f>
        <v/>
      </c>
      <c r="FA102" s="271" t="str">
        <f>IFERROR(EV102*(EP102-EA107)*(ET102-ET107),"")</f>
        <v/>
      </c>
      <c r="FB102" s="271" t="str">
        <f t="shared" si="1163"/>
        <v/>
      </c>
      <c r="FC102" s="289" t="str">
        <f t="shared" si="1164"/>
        <v/>
      </c>
      <c r="FD102" s="271" t="str">
        <f t="shared" si="1165"/>
        <v/>
      </c>
      <c r="FF102" s="271"/>
      <c r="FG102" s="263" t="str">
        <f t="shared" si="1166"/>
        <v/>
      </c>
      <c r="FH102" s="273" t="str">
        <f>IFERROR(EP110+EO110*FG102,"")</f>
        <v/>
      </c>
      <c r="FI102" s="264" t="str">
        <f t="shared" si="1167"/>
        <v/>
      </c>
      <c r="FJ102" s="264" t="str">
        <f t="shared" si="1052"/>
        <v/>
      </c>
      <c r="FK102" s="264" t="str">
        <f t="shared" si="1168"/>
        <v/>
      </c>
      <c r="FL102" s="264" t="str">
        <f t="shared" si="1169"/>
        <v/>
      </c>
      <c r="FM102" s="273" t="str">
        <f t="shared" si="1170"/>
        <v/>
      </c>
      <c r="FN102" s="273" t="str">
        <f t="shared" si="1053"/>
        <v/>
      </c>
      <c r="FO102" s="273" t="str">
        <f t="shared" si="1171"/>
        <v/>
      </c>
      <c r="FP102" s="271" t="str">
        <f t="shared" si="1054"/>
        <v/>
      </c>
      <c r="FQ102" s="271" t="str">
        <f>IFERROR(FM102*(FK102-FK107)^2,"")</f>
        <v/>
      </c>
      <c r="FR102" s="271" t="str">
        <f>IFERROR(FM102*(FG102-ER107)*(FK102-FK107),"")</f>
        <v/>
      </c>
      <c r="FS102" s="271" t="str">
        <f t="shared" si="1172"/>
        <v/>
      </c>
      <c r="FT102" s="289" t="str">
        <f t="shared" si="1173"/>
        <v/>
      </c>
      <c r="FU102" s="271" t="str">
        <f t="shared" si="1174"/>
        <v/>
      </c>
      <c r="FW102" s="271"/>
      <c r="FX102" s="263" t="str">
        <f t="shared" si="1175"/>
        <v/>
      </c>
      <c r="FY102" s="273" t="str">
        <f>IFERROR(FG110+FF110*FX102,"")</f>
        <v/>
      </c>
      <c r="FZ102" s="264" t="str">
        <f t="shared" si="1176"/>
        <v/>
      </c>
      <c r="GA102" s="264" t="str">
        <f t="shared" si="1055"/>
        <v/>
      </c>
      <c r="GB102" s="264" t="str">
        <f t="shared" si="1177"/>
        <v/>
      </c>
      <c r="GC102" s="264" t="str">
        <f t="shared" si="1178"/>
        <v/>
      </c>
      <c r="GD102" s="273" t="str">
        <f t="shared" si="1179"/>
        <v/>
      </c>
      <c r="GE102" s="273" t="str">
        <f t="shared" si="1056"/>
        <v/>
      </c>
      <c r="GF102" s="273" t="str">
        <f t="shared" si="1180"/>
        <v/>
      </c>
      <c r="GG102" s="271" t="str">
        <f t="shared" si="1057"/>
        <v/>
      </c>
      <c r="GH102" s="271" t="str">
        <f>IFERROR(GD102*(GB102-GB107)^2,"")</f>
        <v/>
      </c>
      <c r="GI102" s="271" t="str">
        <f>IFERROR(GD102*(FX102-FI107)*(GB102-GB107),"")</f>
        <v/>
      </c>
      <c r="GJ102" s="271" t="str">
        <f t="shared" si="1181"/>
        <v/>
      </c>
      <c r="GK102" s="289" t="str">
        <f t="shared" si="1182"/>
        <v/>
      </c>
      <c r="GL102" s="271" t="str">
        <f t="shared" si="1183"/>
        <v/>
      </c>
      <c r="GN102" s="271"/>
      <c r="GO102" s="263" t="str">
        <f t="shared" si="1184"/>
        <v/>
      </c>
      <c r="GP102" s="273" t="str">
        <f>IFERROR(FX110+FW110*GO102,"")</f>
        <v/>
      </c>
      <c r="GQ102" s="264" t="str">
        <f t="shared" si="1185"/>
        <v/>
      </c>
      <c r="GR102" s="264" t="str">
        <f t="shared" si="1058"/>
        <v/>
      </c>
      <c r="GS102" s="264" t="str">
        <f t="shared" si="1186"/>
        <v/>
      </c>
      <c r="GT102" s="264" t="str">
        <f t="shared" si="1187"/>
        <v/>
      </c>
      <c r="GU102" s="273" t="str">
        <f t="shared" si="1188"/>
        <v/>
      </c>
      <c r="GV102" s="273" t="str">
        <f t="shared" si="1059"/>
        <v/>
      </c>
      <c r="GW102" s="273" t="str">
        <f t="shared" si="1189"/>
        <v/>
      </c>
      <c r="GX102" s="271" t="str">
        <f t="shared" si="1060"/>
        <v/>
      </c>
      <c r="GY102" s="271" t="str">
        <f>IFERROR(GU102*(GS102-GS107)^2,"")</f>
        <v/>
      </c>
      <c r="GZ102" s="271" t="str">
        <f>IFERROR(GU102*(GO102-FZ107)*(GS102-GS107),"")</f>
        <v/>
      </c>
      <c r="HA102" s="271" t="str">
        <f t="shared" si="1190"/>
        <v/>
      </c>
      <c r="HB102" s="289" t="str">
        <f t="shared" si="1191"/>
        <v/>
      </c>
      <c r="HC102" s="271" t="str">
        <f t="shared" si="1192"/>
        <v/>
      </c>
      <c r="HE102" s="271"/>
      <c r="HF102" s="263" t="str">
        <f t="shared" si="1193"/>
        <v/>
      </c>
      <c r="HG102" s="273" t="str">
        <f>IFERROR(GO110+GN110*HF102,"")</f>
        <v/>
      </c>
      <c r="HH102" s="264" t="str">
        <f t="shared" si="1194"/>
        <v/>
      </c>
      <c r="HI102" s="264" t="str">
        <f t="shared" si="1061"/>
        <v/>
      </c>
      <c r="HJ102" s="264" t="str">
        <f t="shared" si="1195"/>
        <v/>
      </c>
      <c r="HK102" s="264" t="str">
        <f t="shared" si="1196"/>
        <v/>
      </c>
      <c r="HL102" s="273" t="str">
        <f t="shared" si="1197"/>
        <v/>
      </c>
      <c r="HM102" s="273" t="str">
        <f t="shared" si="1062"/>
        <v/>
      </c>
      <c r="HN102" s="273" t="str">
        <f t="shared" si="1198"/>
        <v/>
      </c>
      <c r="HO102" s="271" t="str">
        <f t="shared" si="1063"/>
        <v/>
      </c>
      <c r="HP102" s="271" t="str">
        <f>IFERROR(HL102*(HJ102-HJ107)^2,"")</f>
        <v/>
      </c>
      <c r="HQ102" s="271" t="str">
        <f>IFERROR(HL102*(HF102-GQ107)*(HJ102-HJ107),"")</f>
        <v/>
      </c>
      <c r="HR102" s="271" t="str">
        <f t="shared" si="1199"/>
        <v/>
      </c>
      <c r="HS102" s="289" t="str">
        <f t="shared" si="1200"/>
        <v/>
      </c>
      <c r="HT102" s="271" t="str">
        <f t="shared" si="1201"/>
        <v/>
      </c>
      <c r="HV102" s="271"/>
      <c r="HW102" s="263" t="str">
        <f t="shared" si="1202"/>
        <v/>
      </c>
      <c r="HX102" s="273" t="str">
        <f>IFERROR(HF110+HE110*HW102,"")</f>
        <v/>
      </c>
      <c r="HY102" s="264" t="str">
        <f t="shared" si="1203"/>
        <v/>
      </c>
      <c r="HZ102" s="264" t="str">
        <f t="shared" si="1064"/>
        <v/>
      </c>
      <c r="IA102" s="264" t="str">
        <f t="shared" si="1204"/>
        <v/>
      </c>
      <c r="IB102" s="264" t="str">
        <f t="shared" si="1205"/>
        <v/>
      </c>
      <c r="IC102" s="273" t="str">
        <f t="shared" si="1206"/>
        <v/>
      </c>
      <c r="ID102" s="273" t="str">
        <f t="shared" si="1065"/>
        <v/>
      </c>
      <c r="IE102" s="273" t="str">
        <f t="shared" si="1207"/>
        <v/>
      </c>
      <c r="IF102" s="271" t="str">
        <f t="shared" si="1066"/>
        <v/>
      </c>
      <c r="IG102" s="271" t="str">
        <f>IFERROR(IC102*(IA102-IA107)^2,"")</f>
        <v/>
      </c>
      <c r="IH102" s="271" t="str">
        <f>IFERROR(IC102*(HW102-HH107)*(IA102-IA107),"")</f>
        <v/>
      </c>
      <c r="II102" s="271" t="str">
        <f t="shared" si="1208"/>
        <v/>
      </c>
      <c r="IJ102" s="289" t="str">
        <f t="shared" si="1209"/>
        <v/>
      </c>
      <c r="IK102" s="271" t="str">
        <f t="shared" si="1210"/>
        <v/>
      </c>
      <c r="IM102" s="271"/>
      <c r="IN102" s="263" t="str">
        <f t="shared" si="1211"/>
        <v/>
      </c>
      <c r="IO102" s="273" t="str">
        <f>IFERROR(HW110+HV110*IN102,"")</f>
        <v/>
      </c>
      <c r="IP102" s="264" t="str">
        <f t="shared" si="1212"/>
        <v/>
      </c>
      <c r="IQ102" s="264" t="str">
        <f t="shared" si="1067"/>
        <v/>
      </c>
      <c r="IR102" s="264" t="str">
        <f t="shared" si="1213"/>
        <v/>
      </c>
      <c r="IS102" s="264" t="str">
        <f t="shared" si="1214"/>
        <v/>
      </c>
      <c r="IT102" s="273" t="str">
        <f t="shared" si="1215"/>
        <v/>
      </c>
      <c r="IU102" s="273" t="str">
        <f t="shared" si="1068"/>
        <v/>
      </c>
      <c r="IV102" s="273" t="str">
        <f t="shared" si="1216"/>
        <v/>
      </c>
      <c r="IW102" s="271" t="str">
        <f t="shared" si="1069"/>
        <v/>
      </c>
      <c r="IX102" s="271" t="str">
        <f>IFERROR(IT102*(IR102-IR107)^2,"")</f>
        <v/>
      </c>
      <c r="IY102" s="271" t="str">
        <f>IFERROR(IT102*(IN102-HY107)*(IR102-IR107),"")</f>
        <v/>
      </c>
      <c r="IZ102" s="271" t="str">
        <f t="shared" si="1217"/>
        <v/>
      </c>
      <c r="JA102" s="289" t="str">
        <f t="shared" si="1218"/>
        <v/>
      </c>
      <c r="JB102" s="271" t="str">
        <f t="shared" si="1219"/>
        <v/>
      </c>
      <c r="JD102" s="271"/>
      <c r="JE102" s="263" t="str">
        <f t="shared" si="1220"/>
        <v/>
      </c>
      <c r="JF102" s="273" t="str">
        <f>IFERROR(IN110+IM110*JE102,"")</f>
        <v/>
      </c>
      <c r="JG102" s="264" t="str">
        <f t="shared" si="1221"/>
        <v/>
      </c>
      <c r="JH102" s="264" t="str">
        <f t="shared" si="1070"/>
        <v/>
      </c>
      <c r="JI102" s="264" t="str">
        <f t="shared" si="1222"/>
        <v/>
      </c>
      <c r="JJ102" s="264" t="str">
        <f t="shared" si="1223"/>
        <v/>
      </c>
      <c r="JK102" s="273" t="str">
        <f t="shared" si="1224"/>
        <v/>
      </c>
      <c r="JL102" s="273" t="str">
        <f t="shared" si="1071"/>
        <v/>
      </c>
      <c r="JM102" s="273" t="str">
        <f t="shared" si="1225"/>
        <v/>
      </c>
      <c r="JN102" s="271" t="str">
        <f t="shared" si="1072"/>
        <v/>
      </c>
      <c r="JO102" s="271" t="str">
        <f>IFERROR(JK102*(JI102-JI107)^2,"")</f>
        <v/>
      </c>
      <c r="JP102" s="271" t="str">
        <f>IFERROR(JK102*(JE102-IP107)*(JI102-JI107),"")</f>
        <v/>
      </c>
      <c r="JQ102" s="271" t="str">
        <f t="shared" si="1226"/>
        <v/>
      </c>
      <c r="JR102" s="289" t="str">
        <f t="shared" si="1227"/>
        <v/>
      </c>
      <c r="JS102" s="271" t="str">
        <f t="shared" si="1228"/>
        <v/>
      </c>
      <c r="JU102" s="271"/>
      <c r="JV102" s="263" t="str">
        <f t="shared" si="1229"/>
        <v/>
      </c>
      <c r="JW102" s="273" t="str">
        <f>IFERROR(JE110+JD110*JV102,"")</f>
        <v/>
      </c>
      <c r="JX102" s="264" t="str">
        <f t="shared" si="1230"/>
        <v/>
      </c>
      <c r="JY102" s="264" t="str">
        <f t="shared" si="1073"/>
        <v/>
      </c>
      <c r="JZ102" s="264" t="str">
        <f t="shared" si="1231"/>
        <v/>
      </c>
      <c r="KA102" s="264" t="str">
        <f t="shared" si="1232"/>
        <v/>
      </c>
      <c r="KB102" s="273" t="str">
        <f t="shared" si="1233"/>
        <v/>
      </c>
      <c r="KC102" s="273" t="str">
        <f t="shared" si="1074"/>
        <v/>
      </c>
      <c r="KD102" s="273" t="str">
        <f t="shared" si="1234"/>
        <v/>
      </c>
      <c r="KE102" s="271" t="str">
        <f t="shared" si="1075"/>
        <v/>
      </c>
      <c r="KF102" s="271" t="str">
        <f>IFERROR(KB102*(JZ102-JZ107)^2,"")</f>
        <v/>
      </c>
      <c r="KG102" s="271" t="str">
        <f>IFERROR(KB102*(JV102-JG107)*(JZ102-JZ107),"")</f>
        <v/>
      </c>
      <c r="KH102" s="271" t="str">
        <f t="shared" si="1235"/>
        <v/>
      </c>
      <c r="KI102" s="289" t="str">
        <f t="shared" si="1236"/>
        <v/>
      </c>
      <c r="KJ102" s="271" t="str">
        <f t="shared" si="1237"/>
        <v/>
      </c>
      <c r="KL102" s="271"/>
      <c r="KM102" s="263" t="str">
        <f t="shared" si="1238"/>
        <v/>
      </c>
      <c r="KN102" s="273" t="str">
        <f>IFERROR(JV110+JU110*KM102,"")</f>
        <v/>
      </c>
      <c r="KO102" s="264" t="str">
        <f t="shared" si="1239"/>
        <v/>
      </c>
      <c r="KP102" s="264" t="str">
        <f t="shared" si="1076"/>
        <v/>
      </c>
      <c r="KQ102" s="264" t="str">
        <f t="shared" si="1240"/>
        <v/>
      </c>
      <c r="KR102" s="264" t="str">
        <f t="shared" si="1241"/>
        <v/>
      </c>
      <c r="KS102" s="273" t="str">
        <f t="shared" si="1242"/>
        <v/>
      </c>
      <c r="KT102" s="273" t="str">
        <f t="shared" si="1077"/>
        <v/>
      </c>
      <c r="KU102" s="273" t="str">
        <f t="shared" si="1243"/>
        <v/>
      </c>
      <c r="KV102" s="271" t="str">
        <f t="shared" si="1078"/>
        <v/>
      </c>
      <c r="KW102" s="271" t="str">
        <f>IFERROR(KS102*(KQ102-KQ107)^2,"")</f>
        <v/>
      </c>
      <c r="KX102" s="271" t="str">
        <f>IFERROR(KS102*(KM102-JX107)*(KQ102-KQ107),"")</f>
        <v/>
      </c>
      <c r="KY102" s="271" t="str">
        <f t="shared" si="1244"/>
        <v/>
      </c>
      <c r="KZ102" s="289" t="str">
        <f t="shared" si="1245"/>
        <v/>
      </c>
      <c r="LA102" s="271" t="str">
        <f t="shared" si="1246"/>
        <v/>
      </c>
      <c r="LC102" s="271"/>
      <c r="LD102" s="263" t="str">
        <f t="shared" si="1247"/>
        <v/>
      </c>
      <c r="LE102" s="273" t="str">
        <f>IFERROR(KM110+KL110*LD102,"")</f>
        <v/>
      </c>
      <c r="LF102" s="264" t="str">
        <f t="shared" si="1248"/>
        <v/>
      </c>
      <c r="LG102" s="264" t="str">
        <f t="shared" si="1079"/>
        <v/>
      </c>
      <c r="LH102" s="264" t="str">
        <f t="shared" si="1249"/>
        <v/>
      </c>
      <c r="LI102" s="264" t="str">
        <f t="shared" si="1250"/>
        <v/>
      </c>
      <c r="LJ102" s="273" t="str">
        <f t="shared" si="1251"/>
        <v/>
      </c>
      <c r="LK102" s="273" t="str">
        <f t="shared" si="1080"/>
        <v/>
      </c>
      <c r="LL102" s="273" t="str">
        <f t="shared" si="1252"/>
        <v/>
      </c>
      <c r="LM102" s="271" t="str">
        <f t="shared" si="1081"/>
        <v/>
      </c>
      <c r="LN102" s="271" t="str">
        <f>IFERROR(LJ102*(LH102-LH107)^2,"")</f>
        <v/>
      </c>
      <c r="LO102" s="271" t="str">
        <f>IFERROR(LJ102*(LD102-KO107)*(LH102-LH107),"")</f>
        <v/>
      </c>
      <c r="LP102" s="271" t="str">
        <f t="shared" si="1253"/>
        <v/>
      </c>
      <c r="LQ102" s="289" t="str">
        <f t="shared" si="1254"/>
        <v/>
      </c>
      <c r="LR102" s="271" t="str">
        <f t="shared" si="1255"/>
        <v/>
      </c>
      <c r="LT102" s="271"/>
      <c r="LU102" s="475" t="str">
        <f t="shared" si="1256"/>
        <v/>
      </c>
      <c r="LV102" s="474" t="str">
        <f>IFERROR(LD110+LC110*LU102,"")</f>
        <v/>
      </c>
      <c r="LW102" s="477" t="str">
        <f t="shared" si="1257"/>
        <v/>
      </c>
      <c r="LX102" s="264" t="str">
        <f t="shared" si="1082"/>
        <v/>
      </c>
      <c r="LY102" s="264" t="str">
        <f t="shared" si="1258"/>
        <v/>
      </c>
      <c r="LZ102" s="264" t="str">
        <f t="shared" si="1259"/>
        <v/>
      </c>
      <c r="MA102" s="273" t="str">
        <f t="shared" si="1260"/>
        <v/>
      </c>
      <c r="MB102" s="273" t="str">
        <f t="shared" si="1083"/>
        <v/>
      </c>
      <c r="MC102" s="273" t="str">
        <f t="shared" si="1261"/>
        <v/>
      </c>
      <c r="MD102" s="271" t="str">
        <f t="shared" si="1084"/>
        <v/>
      </c>
      <c r="ME102" s="271" t="str">
        <f>IFERROR(MA102*(LY102-LY107)^2,"")</f>
        <v/>
      </c>
      <c r="MF102" s="271" t="str">
        <f>IFERROR(MA102*(LU102-LF107)*(LY102-LY107),"")</f>
        <v/>
      </c>
      <c r="MG102" s="271" t="str">
        <f t="shared" si="1262"/>
        <v/>
      </c>
      <c r="MH102" s="289" t="str">
        <f t="shared" si="1263"/>
        <v/>
      </c>
      <c r="MI102" s="476" t="str">
        <f t="shared" si="1264"/>
        <v/>
      </c>
    </row>
    <row r="103" spans="1:347" ht="14.1" hidden="1" customHeight="1" outlineLevel="1" x14ac:dyDescent="0.2">
      <c r="A103" s="14">
        <v>8</v>
      </c>
      <c r="B103" s="234"/>
      <c r="C103" s="175"/>
      <c r="D103" s="235"/>
      <c r="E103" s="17" t="str">
        <f t="shared" si="1023"/>
        <v/>
      </c>
      <c r="F103" s="34" t="str">
        <f>IFERROR((E103-E95)/(1-E95),"")</f>
        <v/>
      </c>
      <c r="G103" s="17" t="str">
        <f t="shared" si="1024"/>
        <v/>
      </c>
      <c r="H103" s="17"/>
      <c r="I103" s="34"/>
      <c r="J103" s="18" t="str">
        <f t="shared" si="1085"/>
        <v/>
      </c>
      <c r="K103" s="17" t="str">
        <f>IFERROR(C110+B110*J103,"")</f>
        <v/>
      </c>
      <c r="L103" s="37" t="str">
        <f t="shared" si="1086"/>
        <v/>
      </c>
      <c r="M103" s="37" t="str">
        <f t="shared" si="1025"/>
        <v/>
      </c>
      <c r="N103" s="37" t="str">
        <f t="shared" si="1087"/>
        <v/>
      </c>
      <c r="O103" s="37" t="str">
        <f t="shared" si="1088"/>
        <v/>
      </c>
      <c r="P103" s="17" t="str">
        <f t="shared" si="1089"/>
        <v/>
      </c>
      <c r="Q103" s="17" t="str">
        <f t="shared" si="1026"/>
        <v/>
      </c>
      <c r="R103" s="17" t="str">
        <f t="shared" si="1090"/>
        <v/>
      </c>
      <c r="S103" s="34" t="str">
        <f t="shared" si="1027"/>
        <v/>
      </c>
      <c r="T103" s="34" t="str">
        <f>IFERROR(P103*(N103-N107)^2,"")</f>
        <v/>
      </c>
      <c r="U103" s="34" t="str">
        <f>IFERROR(P103*(J103-E107)*(N103-N107),"")</f>
        <v/>
      </c>
      <c r="V103" s="34" t="str">
        <f t="shared" si="1091"/>
        <v/>
      </c>
      <c r="W103" s="39" t="str">
        <f t="shared" si="1092"/>
        <v/>
      </c>
      <c r="X103" s="34" t="str">
        <f t="shared" si="1093"/>
        <v/>
      </c>
      <c r="Y103" s="34"/>
      <c r="Z103" s="271"/>
      <c r="AA103" s="263" t="str">
        <f t="shared" si="1094"/>
        <v/>
      </c>
      <c r="AB103" s="273" t="str">
        <f>IFERROR(J110+I110*AA103,"")</f>
        <v/>
      </c>
      <c r="AC103" s="264" t="str">
        <f t="shared" si="1095"/>
        <v/>
      </c>
      <c r="AD103" s="264" t="str">
        <f t="shared" si="1028"/>
        <v/>
      </c>
      <c r="AE103" s="264" t="str">
        <f t="shared" si="1096"/>
        <v/>
      </c>
      <c r="AF103" s="264" t="str">
        <f t="shared" si="1097"/>
        <v/>
      </c>
      <c r="AG103" s="273" t="str">
        <f t="shared" si="1098"/>
        <v/>
      </c>
      <c r="AH103" s="273" t="str">
        <f t="shared" si="1029"/>
        <v/>
      </c>
      <c r="AI103" s="273" t="str">
        <f t="shared" si="1099"/>
        <v/>
      </c>
      <c r="AJ103" s="271" t="str">
        <f t="shared" si="1030"/>
        <v/>
      </c>
      <c r="AK103" s="271" t="str">
        <f>IFERROR(AG103*(AE103-AE107)^2,"")</f>
        <v/>
      </c>
      <c r="AL103" s="271" t="str">
        <f>IFERROR(AG103*(AA103-L107)*(AE103-AE107),"")</f>
        <v/>
      </c>
      <c r="AM103" s="271" t="str">
        <f t="shared" si="1100"/>
        <v/>
      </c>
      <c r="AN103" s="289" t="str">
        <f t="shared" si="1101"/>
        <v/>
      </c>
      <c r="AO103" s="271" t="str">
        <f t="shared" si="1102"/>
        <v/>
      </c>
      <c r="AQ103" s="271"/>
      <c r="AR103" s="263" t="str">
        <f t="shared" si="1103"/>
        <v/>
      </c>
      <c r="AS103" s="273" t="str">
        <f>IFERROR(AA110+Z110*AR103,"")</f>
        <v/>
      </c>
      <c r="AT103" s="264" t="str">
        <f t="shared" si="1104"/>
        <v/>
      </c>
      <c r="AU103" s="264" t="str">
        <f t="shared" si="1031"/>
        <v/>
      </c>
      <c r="AV103" s="264" t="str">
        <f t="shared" si="1105"/>
        <v/>
      </c>
      <c r="AW103" s="264" t="str">
        <f t="shared" si="1106"/>
        <v/>
      </c>
      <c r="AX103" s="273" t="str">
        <f t="shared" si="1107"/>
        <v/>
      </c>
      <c r="AY103" s="273" t="str">
        <f t="shared" si="1032"/>
        <v/>
      </c>
      <c r="AZ103" s="273" t="str">
        <f t="shared" si="1108"/>
        <v/>
      </c>
      <c r="BA103" s="271" t="str">
        <f t="shared" si="1033"/>
        <v/>
      </c>
      <c r="BB103" s="271" t="str">
        <f>IFERROR(AX103*(AV103-AV107)^2,"")</f>
        <v/>
      </c>
      <c r="BC103" s="271" t="str">
        <f>IFERROR(AX103*(AR103-AC107)*(AV103-AV107),"")</f>
        <v/>
      </c>
      <c r="BD103" s="271" t="str">
        <f t="shared" si="1109"/>
        <v/>
      </c>
      <c r="BE103" s="289" t="str">
        <f t="shared" si="1110"/>
        <v/>
      </c>
      <c r="BF103" s="271" t="str">
        <f t="shared" si="1111"/>
        <v/>
      </c>
      <c r="BH103" s="271"/>
      <c r="BI103" s="263" t="str">
        <f t="shared" si="1112"/>
        <v/>
      </c>
      <c r="BJ103" s="273" t="str">
        <f>IFERROR(AR110+AQ110*BI103,"")</f>
        <v/>
      </c>
      <c r="BK103" s="264" t="str">
        <f t="shared" si="1113"/>
        <v/>
      </c>
      <c r="BL103" s="264" t="str">
        <f t="shared" si="1034"/>
        <v/>
      </c>
      <c r="BM103" s="264" t="str">
        <f t="shared" si="1114"/>
        <v/>
      </c>
      <c r="BN103" s="264" t="str">
        <f t="shared" si="1115"/>
        <v/>
      </c>
      <c r="BO103" s="273" t="str">
        <f t="shared" si="1116"/>
        <v/>
      </c>
      <c r="BP103" s="273" t="str">
        <f t="shared" si="1035"/>
        <v/>
      </c>
      <c r="BQ103" s="273" t="str">
        <f t="shared" si="1117"/>
        <v/>
      </c>
      <c r="BR103" s="271" t="str">
        <f t="shared" si="1036"/>
        <v/>
      </c>
      <c r="BS103" s="271" t="str">
        <f>IFERROR(BO103*(BM103-BM107)^2,"")</f>
        <v/>
      </c>
      <c r="BT103" s="271" t="str">
        <f>IFERROR(BO103*(BI103-AT107)*(BM103-BM107),"")</f>
        <v/>
      </c>
      <c r="BU103" s="271" t="str">
        <f t="shared" si="1118"/>
        <v/>
      </c>
      <c r="BV103" s="289" t="str">
        <f t="shared" si="1119"/>
        <v/>
      </c>
      <c r="BW103" s="271" t="str">
        <f t="shared" si="1120"/>
        <v/>
      </c>
      <c r="BY103" s="271"/>
      <c r="BZ103" s="263" t="str">
        <f t="shared" si="1121"/>
        <v/>
      </c>
      <c r="CA103" s="273" t="str">
        <f>IFERROR(BI110+BH110*BZ103,"")</f>
        <v/>
      </c>
      <c r="CB103" s="264" t="str">
        <f t="shared" si="1122"/>
        <v/>
      </c>
      <c r="CC103" s="264" t="str">
        <f t="shared" si="1037"/>
        <v/>
      </c>
      <c r="CD103" s="264" t="str">
        <f t="shared" si="1123"/>
        <v/>
      </c>
      <c r="CE103" s="264" t="str">
        <f t="shared" si="1124"/>
        <v/>
      </c>
      <c r="CF103" s="273" t="str">
        <f t="shared" si="1125"/>
        <v/>
      </c>
      <c r="CG103" s="273" t="str">
        <f t="shared" si="1038"/>
        <v/>
      </c>
      <c r="CH103" s="273" t="str">
        <f t="shared" si="1126"/>
        <v/>
      </c>
      <c r="CI103" s="271" t="str">
        <f t="shared" si="1039"/>
        <v/>
      </c>
      <c r="CJ103" s="271" t="str">
        <f>IFERROR(CF103*(CD103-CD107)^2,"")</f>
        <v/>
      </c>
      <c r="CK103" s="271" t="str">
        <f>IFERROR(CF103*(BZ103-BK107)*(CD103-CD107),"")</f>
        <v/>
      </c>
      <c r="CL103" s="271" t="str">
        <f t="shared" si="1127"/>
        <v/>
      </c>
      <c r="CM103" s="289" t="str">
        <f t="shared" si="1128"/>
        <v/>
      </c>
      <c r="CN103" s="271" t="str">
        <f t="shared" si="1129"/>
        <v/>
      </c>
      <c r="CP103" s="271"/>
      <c r="CQ103" s="263" t="str">
        <f t="shared" si="1130"/>
        <v/>
      </c>
      <c r="CR103" s="273" t="str">
        <f>IFERROR(BZ110+BY110*CQ103,"")</f>
        <v/>
      </c>
      <c r="CS103" s="264" t="str">
        <f t="shared" si="1131"/>
        <v/>
      </c>
      <c r="CT103" s="264" t="str">
        <f t="shared" si="1040"/>
        <v/>
      </c>
      <c r="CU103" s="264" t="str">
        <f t="shared" si="1132"/>
        <v/>
      </c>
      <c r="CV103" s="264" t="str">
        <f t="shared" si="1133"/>
        <v/>
      </c>
      <c r="CW103" s="273" t="str">
        <f t="shared" si="1134"/>
        <v/>
      </c>
      <c r="CX103" s="273" t="str">
        <f t="shared" si="1041"/>
        <v/>
      </c>
      <c r="CY103" s="273" t="str">
        <f t="shared" si="1135"/>
        <v/>
      </c>
      <c r="CZ103" s="271" t="str">
        <f t="shared" si="1042"/>
        <v/>
      </c>
      <c r="DA103" s="271" t="str">
        <f>IFERROR(CW103*(CU103-CU107)^2,"")</f>
        <v/>
      </c>
      <c r="DB103" s="271" t="str">
        <f>IFERROR(CW103*(CQ103-CB107)*(CU103-CU107),"")</f>
        <v/>
      </c>
      <c r="DC103" s="271" t="str">
        <f t="shared" si="1136"/>
        <v/>
      </c>
      <c r="DD103" s="289" t="str">
        <f t="shared" si="1137"/>
        <v/>
      </c>
      <c r="DE103" s="271" t="str">
        <f t="shared" si="1138"/>
        <v/>
      </c>
      <c r="DG103" s="271"/>
      <c r="DH103" s="263" t="str">
        <f t="shared" si="1139"/>
        <v/>
      </c>
      <c r="DI103" s="273" t="str">
        <f>IFERROR(CQ110+CP110*DH103,"")</f>
        <v/>
      </c>
      <c r="DJ103" s="264" t="str">
        <f t="shared" si="1140"/>
        <v/>
      </c>
      <c r="DK103" s="264" t="str">
        <f t="shared" si="1043"/>
        <v/>
      </c>
      <c r="DL103" s="264" t="str">
        <f t="shared" si="1141"/>
        <v/>
      </c>
      <c r="DM103" s="264" t="str">
        <f t="shared" si="1142"/>
        <v/>
      </c>
      <c r="DN103" s="273" t="str">
        <f t="shared" si="1143"/>
        <v/>
      </c>
      <c r="DO103" s="273" t="str">
        <f t="shared" si="1044"/>
        <v/>
      </c>
      <c r="DP103" s="273" t="str">
        <f t="shared" si="1144"/>
        <v/>
      </c>
      <c r="DQ103" s="271" t="str">
        <f t="shared" si="1045"/>
        <v/>
      </c>
      <c r="DR103" s="271" t="str">
        <f>IFERROR(DN103*(DL103-DL107)^2,"")</f>
        <v/>
      </c>
      <c r="DS103" s="271" t="str">
        <f>IFERROR(DN103*(DH103-CS107)*(DL103-DL107),"")</f>
        <v/>
      </c>
      <c r="DT103" s="271" t="str">
        <f t="shared" si="1145"/>
        <v/>
      </c>
      <c r="DU103" s="289" t="str">
        <f t="shared" si="1146"/>
        <v/>
      </c>
      <c r="DV103" s="271" t="str">
        <f t="shared" si="1147"/>
        <v/>
      </c>
      <c r="DX103" s="271"/>
      <c r="DY103" s="263" t="str">
        <f t="shared" si="1148"/>
        <v/>
      </c>
      <c r="DZ103" s="273" t="str">
        <f>IFERROR(DH110+DG110*DY103,"")</f>
        <v/>
      </c>
      <c r="EA103" s="264" t="str">
        <f t="shared" si="1149"/>
        <v/>
      </c>
      <c r="EB103" s="264" t="str">
        <f t="shared" si="1046"/>
        <v/>
      </c>
      <c r="EC103" s="264" t="str">
        <f t="shared" si="1150"/>
        <v/>
      </c>
      <c r="ED103" s="264" t="str">
        <f t="shared" si="1151"/>
        <v/>
      </c>
      <c r="EE103" s="273" t="str">
        <f t="shared" si="1152"/>
        <v/>
      </c>
      <c r="EF103" s="273" t="str">
        <f t="shared" si="1047"/>
        <v/>
      </c>
      <c r="EG103" s="273" t="str">
        <f t="shared" si="1153"/>
        <v/>
      </c>
      <c r="EH103" s="271" t="str">
        <f t="shared" si="1048"/>
        <v/>
      </c>
      <c r="EI103" s="271" t="str">
        <f>IFERROR(EE103*(EC103-EC107)^2,"")</f>
        <v/>
      </c>
      <c r="EJ103" s="271" t="str">
        <f>IFERROR(EE103*(DY103-DJ107)*(EC103-EC107),"")</f>
        <v/>
      </c>
      <c r="EK103" s="271" t="str">
        <f t="shared" si="1154"/>
        <v/>
      </c>
      <c r="EL103" s="289" t="str">
        <f t="shared" si="1155"/>
        <v/>
      </c>
      <c r="EM103" s="271" t="str">
        <f t="shared" si="1156"/>
        <v/>
      </c>
      <c r="EO103" s="271"/>
      <c r="EP103" s="263" t="str">
        <f t="shared" si="1157"/>
        <v/>
      </c>
      <c r="EQ103" s="273" t="str">
        <f>IFERROR(DY110+DX110*EP103,"")</f>
        <v/>
      </c>
      <c r="ER103" s="264" t="str">
        <f t="shared" si="1158"/>
        <v/>
      </c>
      <c r="ES103" s="264" t="str">
        <f t="shared" si="1049"/>
        <v/>
      </c>
      <c r="ET103" s="264" t="str">
        <f t="shared" si="1159"/>
        <v/>
      </c>
      <c r="EU103" s="264" t="str">
        <f t="shared" si="1160"/>
        <v/>
      </c>
      <c r="EV103" s="273" t="str">
        <f t="shared" si="1161"/>
        <v/>
      </c>
      <c r="EW103" s="273" t="str">
        <f t="shared" si="1050"/>
        <v/>
      </c>
      <c r="EX103" s="273" t="str">
        <f t="shared" si="1162"/>
        <v/>
      </c>
      <c r="EY103" s="271" t="str">
        <f t="shared" si="1051"/>
        <v/>
      </c>
      <c r="EZ103" s="271" t="str">
        <f>IFERROR(EV103*(ET103-ET107)^2,"")</f>
        <v/>
      </c>
      <c r="FA103" s="271" t="str">
        <f>IFERROR(EV103*(EP103-EA107)*(ET103-ET107),"")</f>
        <v/>
      </c>
      <c r="FB103" s="271" t="str">
        <f t="shared" si="1163"/>
        <v/>
      </c>
      <c r="FC103" s="289" t="str">
        <f t="shared" si="1164"/>
        <v/>
      </c>
      <c r="FD103" s="271" t="str">
        <f t="shared" si="1165"/>
        <v/>
      </c>
      <c r="FF103" s="271"/>
      <c r="FG103" s="263" t="str">
        <f t="shared" si="1166"/>
        <v/>
      </c>
      <c r="FH103" s="273" t="str">
        <f>IFERROR(EP110+EO110*FG103,"")</f>
        <v/>
      </c>
      <c r="FI103" s="264" t="str">
        <f t="shared" si="1167"/>
        <v/>
      </c>
      <c r="FJ103" s="264" t="str">
        <f t="shared" si="1052"/>
        <v/>
      </c>
      <c r="FK103" s="264" t="str">
        <f t="shared" si="1168"/>
        <v/>
      </c>
      <c r="FL103" s="264" t="str">
        <f t="shared" si="1169"/>
        <v/>
      </c>
      <c r="FM103" s="273" t="str">
        <f t="shared" si="1170"/>
        <v/>
      </c>
      <c r="FN103" s="273" t="str">
        <f t="shared" si="1053"/>
        <v/>
      </c>
      <c r="FO103" s="273" t="str">
        <f t="shared" si="1171"/>
        <v/>
      </c>
      <c r="FP103" s="271" t="str">
        <f t="shared" si="1054"/>
        <v/>
      </c>
      <c r="FQ103" s="271" t="str">
        <f>IFERROR(FM103*(FK103-FK107)^2,"")</f>
        <v/>
      </c>
      <c r="FR103" s="271" t="str">
        <f>IFERROR(FM103*(FG103-ER107)*(FK103-FK107),"")</f>
        <v/>
      </c>
      <c r="FS103" s="271" t="str">
        <f t="shared" si="1172"/>
        <v/>
      </c>
      <c r="FT103" s="289" t="str">
        <f t="shared" si="1173"/>
        <v/>
      </c>
      <c r="FU103" s="271" t="str">
        <f t="shared" si="1174"/>
        <v/>
      </c>
      <c r="FW103" s="271"/>
      <c r="FX103" s="263" t="str">
        <f t="shared" si="1175"/>
        <v/>
      </c>
      <c r="FY103" s="273" t="str">
        <f>IFERROR(FG110+FF110*FX103,"")</f>
        <v/>
      </c>
      <c r="FZ103" s="264" t="str">
        <f t="shared" si="1176"/>
        <v/>
      </c>
      <c r="GA103" s="264" t="str">
        <f t="shared" si="1055"/>
        <v/>
      </c>
      <c r="GB103" s="264" t="str">
        <f t="shared" si="1177"/>
        <v/>
      </c>
      <c r="GC103" s="264" t="str">
        <f t="shared" si="1178"/>
        <v/>
      </c>
      <c r="GD103" s="273" t="str">
        <f t="shared" si="1179"/>
        <v/>
      </c>
      <c r="GE103" s="273" t="str">
        <f t="shared" si="1056"/>
        <v/>
      </c>
      <c r="GF103" s="273" t="str">
        <f t="shared" si="1180"/>
        <v/>
      </c>
      <c r="GG103" s="271" t="str">
        <f t="shared" si="1057"/>
        <v/>
      </c>
      <c r="GH103" s="271" t="str">
        <f>IFERROR(GD103*(GB103-GB107)^2,"")</f>
        <v/>
      </c>
      <c r="GI103" s="271" t="str">
        <f>IFERROR(GD103*(FX103-FI107)*(GB103-GB107),"")</f>
        <v/>
      </c>
      <c r="GJ103" s="271" t="str">
        <f t="shared" si="1181"/>
        <v/>
      </c>
      <c r="GK103" s="289" t="str">
        <f t="shared" si="1182"/>
        <v/>
      </c>
      <c r="GL103" s="271" t="str">
        <f t="shared" si="1183"/>
        <v/>
      </c>
      <c r="GN103" s="271"/>
      <c r="GO103" s="263" t="str">
        <f t="shared" si="1184"/>
        <v/>
      </c>
      <c r="GP103" s="273" t="str">
        <f>IFERROR(FX110+FW110*GO103,"")</f>
        <v/>
      </c>
      <c r="GQ103" s="264" t="str">
        <f t="shared" si="1185"/>
        <v/>
      </c>
      <c r="GR103" s="264" t="str">
        <f t="shared" si="1058"/>
        <v/>
      </c>
      <c r="GS103" s="264" t="str">
        <f t="shared" si="1186"/>
        <v/>
      </c>
      <c r="GT103" s="264" t="str">
        <f t="shared" si="1187"/>
        <v/>
      </c>
      <c r="GU103" s="273" t="str">
        <f t="shared" si="1188"/>
        <v/>
      </c>
      <c r="GV103" s="273" t="str">
        <f t="shared" si="1059"/>
        <v/>
      </c>
      <c r="GW103" s="273" t="str">
        <f t="shared" si="1189"/>
        <v/>
      </c>
      <c r="GX103" s="271" t="str">
        <f t="shared" si="1060"/>
        <v/>
      </c>
      <c r="GY103" s="271" t="str">
        <f>IFERROR(GU103*(GS103-GS107)^2,"")</f>
        <v/>
      </c>
      <c r="GZ103" s="271" t="str">
        <f>IFERROR(GU103*(GO103-FZ107)*(GS103-GS107),"")</f>
        <v/>
      </c>
      <c r="HA103" s="271" t="str">
        <f t="shared" si="1190"/>
        <v/>
      </c>
      <c r="HB103" s="289" t="str">
        <f t="shared" si="1191"/>
        <v/>
      </c>
      <c r="HC103" s="271" t="str">
        <f t="shared" si="1192"/>
        <v/>
      </c>
      <c r="HE103" s="271"/>
      <c r="HF103" s="263" t="str">
        <f t="shared" si="1193"/>
        <v/>
      </c>
      <c r="HG103" s="273" t="str">
        <f>IFERROR(GO110+GN110*HF103,"")</f>
        <v/>
      </c>
      <c r="HH103" s="264" t="str">
        <f t="shared" si="1194"/>
        <v/>
      </c>
      <c r="HI103" s="264" t="str">
        <f t="shared" si="1061"/>
        <v/>
      </c>
      <c r="HJ103" s="264" t="str">
        <f t="shared" si="1195"/>
        <v/>
      </c>
      <c r="HK103" s="264" t="str">
        <f t="shared" si="1196"/>
        <v/>
      </c>
      <c r="HL103" s="273" t="str">
        <f t="shared" si="1197"/>
        <v/>
      </c>
      <c r="HM103" s="273" t="str">
        <f t="shared" si="1062"/>
        <v/>
      </c>
      <c r="HN103" s="273" t="str">
        <f t="shared" si="1198"/>
        <v/>
      </c>
      <c r="HO103" s="271" t="str">
        <f t="shared" si="1063"/>
        <v/>
      </c>
      <c r="HP103" s="271" t="str">
        <f>IFERROR(HL103*(HJ103-HJ107)^2,"")</f>
        <v/>
      </c>
      <c r="HQ103" s="271" t="str">
        <f>IFERROR(HL103*(HF103-GQ107)*(HJ103-HJ107),"")</f>
        <v/>
      </c>
      <c r="HR103" s="271" t="str">
        <f t="shared" si="1199"/>
        <v/>
      </c>
      <c r="HS103" s="289" t="str">
        <f t="shared" si="1200"/>
        <v/>
      </c>
      <c r="HT103" s="271" t="str">
        <f t="shared" si="1201"/>
        <v/>
      </c>
      <c r="HV103" s="271"/>
      <c r="HW103" s="263" t="str">
        <f t="shared" si="1202"/>
        <v/>
      </c>
      <c r="HX103" s="273" t="str">
        <f>IFERROR(HF110+HE110*HW103,"")</f>
        <v/>
      </c>
      <c r="HY103" s="264" t="str">
        <f t="shared" si="1203"/>
        <v/>
      </c>
      <c r="HZ103" s="264" t="str">
        <f t="shared" si="1064"/>
        <v/>
      </c>
      <c r="IA103" s="264" t="str">
        <f t="shared" si="1204"/>
        <v/>
      </c>
      <c r="IB103" s="264" t="str">
        <f t="shared" si="1205"/>
        <v/>
      </c>
      <c r="IC103" s="273" t="str">
        <f t="shared" si="1206"/>
        <v/>
      </c>
      <c r="ID103" s="273" t="str">
        <f t="shared" si="1065"/>
        <v/>
      </c>
      <c r="IE103" s="273" t="str">
        <f t="shared" si="1207"/>
        <v/>
      </c>
      <c r="IF103" s="271" t="str">
        <f t="shared" si="1066"/>
        <v/>
      </c>
      <c r="IG103" s="271" t="str">
        <f>IFERROR(IC103*(IA103-IA107)^2,"")</f>
        <v/>
      </c>
      <c r="IH103" s="271" t="str">
        <f>IFERROR(IC103*(HW103-HH107)*(IA103-IA107),"")</f>
        <v/>
      </c>
      <c r="II103" s="271" t="str">
        <f t="shared" si="1208"/>
        <v/>
      </c>
      <c r="IJ103" s="289" t="str">
        <f t="shared" si="1209"/>
        <v/>
      </c>
      <c r="IK103" s="271" t="str">
        <f t="shared" si="1210"/>
        <v/>
      </c>
      <c r="IM103" s="271"/>
      <c r="IN103" s="263" t="str">
        <f t="shared" si="1211"/>
        <v/>
      </c>
      <c r="IO103" s="273" t="str">
        <f>IFERROR(HW110+HV110*IN103,"")</f>
        <v/>
      </c>
      <c r="IP103" s="264" t="str">
        <f t="shared" si="1212"/>
        <v/>
      </c>
      <c r="IQ103" s="264" t="str">
        <f t="shared" si="1067"/>
        <v/>
      </c>
      <c r="IR103" s="264" t="str">
        <f t="shared" si="1213"/>
        <v/>
      </c>
      <c r="IS103" s="264" t="str">
        <f t="shared" si="1214"/>
        <v/>
      </c>
      <c r="IT103" s="273" t="str">
        <f t="shared" si="1215"/>
        <v/>
      </c>
      <c r="IU103" s="273" t="str">
        <f t="shared" si="1068"/>
        <v/>
      </c>
      <c r="IV103" s="273" t="str">
        <f t="shared" si="1216"/>
        <v/>
      </c>
      <c r="IW103" s="271" t="str">
        <f t="shared" si="1069"/>
        <v/>
      </c>
      <c r="IX103" s="271" t="str">
        <f>IFERROR(IT103*(IR103-IR107)^2,"")</f>
        <v/>
      </c>
      <c r="IY103" s="271" t="str">
        <f>IFERROR(IT103*(IN103-HY107)*(IR103-IR107),"")</f>
        <v/>
      </c>
      <c r="IZ103" s="271" t="str">
        <f t="shared" si="1217"/>
        <v/>
      </c>
      <c r="JA103" s="289" t="str">
        <f t="shared" si="1218"/>
        <v/>
      </c>
      <c r="JB103" s="271" t="str">
        <f t="shared" si="1219"/>
        <v/>
      </c>
      <c r="JD103" s="271"/>
      <c r="JE103" s="263" t="str">
        <f t="shared" si="1220"/>
        <v/>
      </c>
      <c r="JF103" s="273" t="str">
        <f>IFERROR(IN110+IM110*JE103,"")</f>
        <v/>
      </c>
      <c r="JG103" s="264" t="str">
        <f t="shared" si="1221"/>
        <v/>
      </c>
      <c r="JH103" s="264" t="str">
        <f t="shared" si="1070"/>
        <v/>
      </c>
      <c r="JI103" s="264" t="str">
        <f t="shared" si="1222"/>
        <v/>
      </c>
      <c r="JJ103" s="264" t="str">
        <f t="shared" si="1223"/>
        <v/>
      </c>
      <c r="JK103" s="273" t="str">
        <f t="shared" si="1224"/>
        <v/>
      </c>
      <c r="JL103" s="273" t="str">
        <f t="shared" si="1071"/>
        <v/>
      </c>
      <c r="JM103" s="273" t="str">
        <f t="shared" si="1225"/>
        <v/>
      </c>
      <c r="JN103" s="271" t="str">
        <f t="shared" si="1072"/>
        <v/>
      </c>
      <c r="JO103" s="271" t="str">
        <f>IFERROR(JK103*(JI103-JI107)^2,"")</f>
        <v/>
      </c>
      <c r="JP103" s="271" t="str">
        <f>IFERROR(JK103*(JE103-IP107)*(JI103-JI107),"")</f>
        <v/>
      </c>
      <c r="JQ103" s="271" t="str">
        <f t="shared" si="1226"/>
        <v/>
      </c>
      <c r="JR103" s="289" t="str">
        <f t="shared" si="1227"/>
        <v/>
      </c>
      <c r="JS103" s="271" t="str">
        <f t="shared" si="1228"/>
        <v/>
      </c>
      <c r="JU103" s="271"/>
      <c r="JV103" s="263" t="str">
        <f t="shared" si="1229"/>
        <v/>
      </c>
      <c r="JW103" s="273" t="str">
        <f>IFERROR(JE110+JD110*JV103,"")</f>
        <v/>
      </c>
      <c r="JX103" s="264" t="str">
        <f t="shared" si="1230"/>
        <v/>
      </c>
      <c r="JY103" s="264" t="str">
        <f t="shared" si="1073"/>
        <v/>
      </c>
      <c r="JZ103" s="264" t="str">
        <f t="shared" si="1231"/>
        <v/>
      </c>
      <c r="KA103" s="264" t="str">
        <f t="shared" si="1232"/>
        <v/>
      </c>
      <c r="KB103" s="273" t="str">
        <f t="shared" si="1233"/>
        <v/>
      </c>
      <c r="KC103" s="273" t="str">
        <f t="shared" si="1074"/>
        <v/>
      </c>
      <c r="KD103" s="273" t="str">
        <f t="shared" si="1234"/>
        <v/>
      </c>
      <c r="KE103" s="271" t="str">
        <f t="shared" si="1075"/>
        <v/>
      </c>
      <c r="KF103" s="271" t="str">
        <f>IFERROR(KB103*(JZ103-JZ107)^2,"")</f>
        <v/>
      </c>
      <c r="KG103" s="271" t="str">
        <f>IFERROR(KB103*(JV103-JG107)*(JZ103-JZ107),"")</f>
        <v/>
      </c>
      <c r="KH103" s="271" t="str">
        <f t="shared" si="1235"/>
        <v/>
      </c>
      <c r="KI103" s="289" t="str">
        <f t="shared" si="1236"/>
        <v/>
      </c>
      <c r="KJ103" s="271" t="str">
        <f t="shared" si="1237"/>
        <v/>
      </c>
      <c r="KL103" s="271"/>
      <c r="KM103" s="263" t="str">
        <f t="shared" si="1238"/>
        <v/>
      </c>
      <c r="KN103" s="273" t="str">
        <f>IFERROR(JV110+JU110*KM103,"")</f>
        <v/>
      </c>
      <c r="KO103" s="264" t="str">
        <f t="shared" si="1239"/>
        <v/>
      </c>
      <c r="KP103" s="264" t="str">
        <f t="shared" si="1076"/>
        <v/>
      </c>
      <c r="KQ103" s="264" t="str">
        <f t="shared" si="1240"/>
        <v/>
      </c>
      <c r="KR103" s="264" t="str">
        <f t="shared" si="1241"/>
        <v/>
      </c>
      <c r="KS103" s="273" t="str">
        <f t="shared" si="1242"/>
        <v/>
      </c>
      <c r="KT103" s="273" t="str">
        <f t="shared" si="1077"/>
        <v/>
      </c>
      <c r="KU103" s="273" t="str">
        <f t="shared" si="1243"/>
        <v/>
      </c>
      <c r="KV103" s="271" t="str">
        <f t="shared" si="1078"/>
        <v/>
      </c>
      <c r="KW103" s="271" t="str">
        <f>IFERROR(KS103*(KQ103-KQ107)^2,"")</f>
        <v/>
      </c>
      <c r="KX103" s="271" t="str">
        <f>IFERROR(KS103*(KM103-JX107)*(KQ103-KQ107),"")</f>
        <v/>
      </c>
      <c r="KY103" s="271" t="str">
        <f t="shared" si="1244"/>
        <v/>
      </c>
      <c r="KZ103" s="289" t="str">
        <f t="shared" si="1245"/>
        <v/>
      </c>
      <c r="LA103" s="271" t="str">
        <f t="shared" si="1246"/>
        <v/>
      </c>
      <c r="LC103" s="271"/>
      <c r="LD103" s="263" t="str">
        <f t="shared" si="1247"/>
        <v/>
      </c>
      <c r="LE103" s="273" t="str">
        <f>IFERROR(KM110+KL110*LD103,"")</f>
        <v/>
      </c>
      <c r="LF103" s="264" t="str">
        <f t="shared" si="1248"/>
        <v/>
      </c>
      <c r="LG103" s="264" t="str">
        <f t="shared" si="1079"/>
        <v/>
      </c>
      <c r="LH103" s="264" t="str">
        <f t="shared" si="1249"/>
        <v/>
      </c>
      <c r="LI103" s="264" t="str">
        <f t="shared" si="1250"/>
        <v/>
      </c>
      <c r="LJ103" s="273" t="str">
        <f t="shared" si="1251"/>
        <v/>
      </c>
      <c r="LK103" s="273" t="str">
        <f t="shared" si="1080"/>
        <v/>
      </c>
      <c r="LL103" s="273" t="str">
        <f t="shared" si="1252"/>
        <v/>
      </c>
      <c r="LM103" s="271" t="str">
        <f t="shared" si="1081"/>
        <v/>
      </c>
      <c r="LN103" s="271" t="str">
        <f>IFERROR(LJ103*(LH103-LH107)^2,"")</f>
        <v/>
      </c>
      <c r="LO103" s="271" t="str">
        <f>IFERROR(LJ103*(LD103-KO107)*(LH103-LH107),"")</f>
        <v/>
      </c>
      <c r="LP103" s="271" t="str">
        <f t="shared" si="1253"/>
        <v/>
      </c>
      <c r="LQ103" s="289" t="str">
        <f t="shared" si="1254"/>
        <v/>
      </c>
      <c r="LR103" s="271" t="str">
        <f t="shared" si="1255"/>
        <v/>
      </c>
      <c r="LT103" s="271"/>
      <c r="LU103" s="475" t="str">
        <f t="shared" si="1256"/>
        <v/>
      </c>
      <c r="LV103" s="474" t="str">
        <f>IFERROR(LD110+LC110*LU103,"")</f>
        <v/>
      </c>
      <c r="LW103" s="477" t="str">
        <f t="shared" si="1257"/>
        <v/>
      </c>
      <c r="LX103" s="264" t="str">
        <f t="shared" si="1082"/>
        <v/>
      </c>
      <c r="LY103" s="264" t="str">
        <f t="shared" si="1258"/>
        <v/>
      </c>
      <c r="LZ103" s="264" t="str">
        <f t="shared" si="1259"/>
        <v/>
      </c>
      <c r="MA103" s="273" t="str">
        <f t="shared" si="1260"/>
        <v/>
      </c>
      <c r="MB103" s="273" t="str">
        <f t="shared" si="1083"/>
        <v/>
      </c>
      <c r="MC103" s="273" t="str">
        <f t="shared" si="1261"/>
        <v/>
      </c>
      <c r="MD103" s="271" t="str">
        <f t="shared" si="1084"/>
        <v/>
      </c>
      <c r="ME103" s="271" t="str">
        <f>IFERROR(MA103*(LY103-LY107)^2,"")</f>
        <v/>
      </c>
      <c r="MF103" s="271" t="str">
        <f>IFERROR(MA103*(LU103-LF107)*(LY103-LY107),"")</f>
        <v/>
      </c>
      <c r="MG103" s="271" t="str">
        <f t="shared" si="1262"/>
        <v/>
      </c>
      <c r="MH103" s="289" t="str">
        <f t="shared" si="1263"/>
        <v/>
      </c>
      <c r="MI103" s="476" t="str">
        <f t="shared" si="1264"/>
        <v/>
      </c>
    </row>
    <row r="104" spans="1:347" ht="14.1" hidden="1" customHeight="1" outlineLevel="1" x14ac:dyDescent="0.2">
      <c r="A104" s="14">
        <v>9</v>
      </c>
      <c r="B104" s="236"/>
      <c r="C104" s="51"/>
      <c r="D104" s="237"/>
      <c r="E104" s="17" t="str">
        <f t="shared" si="1023"/>
        <v/>
      </c>
      <c r="F104" s="34" t="str">
        <f>IFERROR((E104-E95)/(1-E95),"")</f>
        <v/>
      </c>
      <c r="G104" s="17" t="str">
        <f t="shared" si="1024"/>
        <v/>
      </c>
      <c r="H104" s="17"/>
      <c r="I104" s="34"/>
      <c r="J104" s="18" t="str">
        <f t="shared" si="1085"/>
        <v/>
      </c>
      <c r="K104" s="17" t="str">
        <f>IFERROR(C110+B110*J104,"")</f>
        <v/>
      </c>
      <c r="L104" s="37" t="str">
        <f t="shared" si="1086"/>
        <v/>
      </c>
      <c r="M104" s="37" t="str">
        <f t="shared" si="1025"/>
        <v/>
      </c>
      <c r="N104" s="37" t="str">
        <f t="shared" si="1087"/>
        <v/>
      </c>
      <c r="O104" s="37" t="str">
        <f t="shared" si="1088"/>
        <v/>
      </c>
      <c r="P104" s="17" t="str">
        <f t="shared" si="1089"/>
        <v/>
      </c>
      <c r="Q104" s="17" t="str">
        <f t="shared" si="1026"/>
        <v/>
      </c>
      <c r="R104" s="17" t="str">
        <f t="shared" si="1090"/>
        <v/>
      </c>
      <c r="S104" s="34" t="str">
        <f t="shared" si="1027"/>
        <v/>
      </c>
      <c r="T104" s="34" t="str">
        <f>IFERROR(P104*(N104-N107)^2,"")</f>
        <v/>
      </c>
      <c r="U104" s="34" t="str">
        <f>IFERROR(P104*(J104-E107)*(N104-N107),"")</f>
        <v/>
      </c>
      <c r="V104" s="34" t="str">
        <f t="shared" si="1091"/>
        <v/>
      </c>
      <c r="W104" s="39" t="str">
        <f t="shared" si="1092"/>
        <v/>
      </c>
      <c r="X104" s="34" t="str">
        <f t="shared" si="1093"/>
        <v/>
      </c>
      <c r="Y104" s="34"/>
      <c r="Z104" s="271"/>
      <c r="AA104" s="263" t="str">
        <f t="shared" si="1094"/>
        <v/>
      </c>
      <c r="AB104" s="273" t="str">
        <f>IFERROR(J110+I110*AA104,"")</f>
        <v/>
      </c>
      <c r="AC104" s="264" t="str">
        <f t="shared" si="1095"/>
        <v/>
      </c>
      <c r="AD104" s="264" t="str">
        <f t="shared" si="1028"/>
        <v/>
      </c>
      <c r="AE104" s="264" t="str">
        <f t="shared" si="1096"/>
        <v/>
      </c>
      <c r="AF104" s="264" t="str">
        <f t="shared" si="1097"/>
        <v/>
      </c>
      <c r="AG104" s="273" t="str">
        <f t="shared" si="1098"/>
        <v/>
      </c>
      <c r="AH104" s="273" t="str">
        <f t="shared" si="1029"/>
        <v/>
      </c>
      <c r="AI104" s="273" t="str">
        <f t="shared" si="1099"/>
        <v/>
      </c>
      <c r="AJ104" s="271" t="str">
        <f t="shared" si="1030"/>
        <v/>
      </c>
      <c r="AK104" s="271" t="str">
        <f>IFERROR(AG104*(AE104-AE107)^2,"")</f>
        <v/>
      </c>
      <c r="AL104" s="271" t="str">
        <f>IFERROR(AG104*(AA104-L107)*(AE104-AE107),"")</f>
        <v/>
      </c>
      <c r="AM104" s="271" t="str">
        <f t="shared" si="1100"/>
        <v/>
      </c>
      <c r="AN104" s="289" t="str">
        <f t="shared" si="1101"/>
        <v/>
      </c>
      <c r="AO104" s="271" t="str">
        <f t="shared" si="1102"/>
        <v/>
      </c>
      <c r="AQ104" s="271"/>
      <c r="AR104" s="263" t="str">
        <f t="shared" si="1103"/>
        <v/>
      </c>
      <c r="AS104" s="273" t="str">
        <f>IFERROR(AA110+Z110*AR104,"")</f>
        <v/>
      </c>
      <c r="AT104" s="264" t="str">
        <f t="shared" si="1104"/>
        <v/>
      </c>
      <c r="AU104" s="264" t="str">
        <f t="shared" si="1031"/>
        <v/>
      </c>
      <c r="AV104" s="264" t="str">
        <f t="shared" si="1105"/>
        <v/>
      </c>
      <c r="AW104" s="264" t="str">
        <f t="shared" si="1106"/>
        <v/>
      </c>
      <c r="AX104" s="273" t="str">
        <f t="shared" si="1107"/>
        <v/>
      </c>
      <c r="AY104" s="273" t="str">
        <f t="shared" si="1032"/>
        <v/>
      </c>
      <c r="AZ104" s="273" t="str">
        <f t="shared" si="1108"/>
        <v/>
      </c>
      <c r="BA104" s="271" t="str">
        <f t="shared" si="1033"/>
        <v/>
      </c>
      <c r="BB104" s="271" t="str">
        <f>IFERROR(AX104*(AV104-AV107)^2,"")</f>
        <v/>
      </c>
      <c r="BC104" s="271" t="str">
        <f>IFERROR(AX104*(AR104-AC107)*(AV104-AV107),"")</f>
        <v/>
      </c>
      <c r="BD104" s="271" t="str">
        <f t="shared" si="1109"/>
        <v/>
      </c>
      <c r="BE104" s="289" t="str">
        <f t="shared" si="1110"/>
        <v/>
      </c>
      <c r="BF104" s="271" t="str">
        <f t="shared" si="1111"/>
        <v/>
      </c>
      <c r="BH104" s="271"/>
      <c r="BI104" s="263" t="str">
        <f t="shared" si="1112"/>
        <v/>
      </c>
      <c r="BJ104" s="273" t="str">
        <f>IFERROR(AR110+AQ110*BI104,"")</f>
        <v/>
      </c>
      <c r="BK104" s="264" t="str">
        <f t="shared" si="1113"/>
        <v/>
      </c>
      <c r="BL104" s="264" t="str">
        <f t="shared" si="1034"/>
        <v/>
      </c>
      <c r="BM104" s="264" t="str">
        <f t="shared" si="1114"/>
        <v/>
      </c>
      <c r="BN104" s="264" t="str">
        <f t="shared" si="1115"/>
        <v/>
      </c>
      <c r="BO104" s="273" t="str">
        <f t="shared" si="1116"/>
        <v/>
      </c>
      <c r="BP104" s="273" t="str">
        <f t="shared" si="1035"/>
        <v/>
      </c>
      <c r="BQ104" s="273" t="str">
        <f t="shared" si="1117"/>
        <v/>
      </c>
      <c r="BR104" s="271" t="str">
        <f t="shared" si="1036"/>
        <v/>
      </c>
      <c r="BS104" s="271" t="str">
        <f>IFERROR(BO104*(BM104-BM107)^2,"")</f>
        <v/>
      </c>
      <c r="BT104" s="271" t="str">
        <f>IFERROR(BO104*(BI104-AT107)*(BM104-BM107),"")</f>
        <v/>
      </c>
      <c r="BU104" s="271" t="str">
        <f t="shared" si="1118"/>
        <v/>
      </c>
      <c r="BV104" s="289" t="str">
        <f t="shared" si="1119"/>
        <v/>
      </c>
      <c r="BW104" s="271" t="str">
        <f t="shared" si="1120"/>
        <v/>
      </c>
      <c r="BY104" s="271"/>
      <c r="BZ104" s="263" t="str">
        <f t="shared" si="1121"/>
        <v/>
      </c>
      <c r="CA104" s="273" t="str">
        <f>IFERROR(BI110+BH110*BZ104,"")</f>
        <v/>
      </c>
      <c r="CB104" s="264" t="str">
        <f t="shared" si="1122"/>
        <v/>
      </c>
      <c r="CC104" s="264" t="str">
        <f t="shared" si="1037"/>
        <v/>
      </c>
      <c r="CD104" s="264" t="str">
        <f t="shared" si="1123"/>
        <v/>
      </c>
      <c r="CE104" s="264" t="str">
        <f t="shared" si="1124"/>
        <v/>
      </c>
      <c r="CF104" s="273" t="str">
        <f t="shared" si="1125"/>
        <v/>
      </c>
      <c r="CG104" s="273" t="str">
        <f t="shared" si="1038"/>
        <v/>
      </c>
      <c r="CH104" s="273" t="str">
        <f t="shared" si="1126"/>
        <v/>
      </c>
      <c r="CI104" s="271" t="str">
        <f t="shared" si="1039"/>
        <v/>
      </c>
      <c r="CJ104" s="271" t="str">
        <f>IFERROR(CF104*(CD104-CD107)^2,"")</f>
        <v/>
      </c>
      <c r="CK104" s="271" t="str">
        <f>IFERROR(CF104*(BZ104-BK107)*(CD104-CD107),"")</f>
        <v/>
      </c>
      <c r="CL104" s="271" t="str">
        <f t="shared" si="1127"/>
        <v/>
      </c>
      <c r="CM104" s="289" t="str">
        <f t="shared" si="1128"/>
        <v/>
      </c>
      <c r="CN104" s="271" t="str">
        <f t="shared" si="1129"/>
        <v/>
      </c>
      <c r="CP104" s="271"/>
      <c r="CQ104" s="263" t="str">
        <f t="shared" si="1130"/>
        <v/>
      </c>
      <c r="CR104" s="273" t="str">
        <f>IFERROR(BZ110+BY110*CQ104,"")</f>
        <v/>
      </c>
      <c r="CS104" s="264" t="str">
        <f t="shared" si="1131"/>
        <v/>
      </c>
      <c r="CT104" s="264" t="str">
        <f t="shared" si="1040"/>
        <v/>
      </c>
      <c r="CU104" s="264" t="str">
        <f t="shared" si="1132"/>
        <v/>
      </c>
      <c r="CV104" s="264" t="str">
        <f t="shared" si="1133"/>
        <v/>
      </c>
      <c r="CW104" s="273" t="str">
        <f t="shared" si="1134"/>
        <v/>
      </c>
      <c r="CX104" s="273" t="str">
        <f t="shared" si="1041"/>
        <v/>
      </c>
      <c r="CY104" s="273" t="str">
        <f t="shared" si="1135"/>
        <v/>
      </c>
      <c r="CZ104" s="271" t="str">
        <f t="shared" si="1042"/>
        <v/>
      </c>
      <c r="DA104" s="271" t="str">
        <f>IFERROR(CW104*(CU104-CU107)^2,"")</f>
        <v/>
      </c>
      <c r="DB104" s="271" t="str">
        <f>IFERROR(CW104*(CQ104-CB107)*(CU104-CU107),"")</f>
        <v/>
      </c>
      <c r="DC104" s="271" t="str">
        <f t="shared" si="1136"/>
        <v/>
      </c>
      <c r="DD104" s="289" t="str">
        <f t="shared" si="1137"/>
        <v/>
      </c>
      <c r="DE104" s="271" t="str">
        <f t="shared" si="1138"/>
        <v/>
      </c>
      <c r="DG104" s="271"/>
      <c r="DH104" s="263" t="str">
        <f t="shared" si="1139"/>
        <v/>
      </c>
      <c r="DI104" s="273" t="str">
        <f>IFERROR(CQ110+CP110*DH104,"")</f>
        <v/>
      </c>
      <c r="DJ104" s="264" t="str">
        <f t="shared" si="1140"/>
        <v/>
      </c>
      <c r="DK104" s="264" t="str">
        <f t="shared" si="1043"/>
        <v/>
      </c>
      <c r="DL104" s="264" t="str">
        <f t="shared" si="1141"/>
        <v/>
      </c>
      <c r="DM104" s="264" t="str">
        <f t="shared" si="1142"/>
        <v/>
      </c>
      <c r="DN104" s="273" t="str">
        <f t="shared" si="1143"/>
        <v/>
      </c>
      <c r="DO104" s="273" t="str">
        <f t="shared" si="1044"/>
        <v/>
      </c>
      <c r="DP104" s="273" t="str">
        <f t="shared" si="1144"/>
        <v/>
      </c>
      <c r="DQ104" s="271" t="str">
        <f t="shared" si="1045"/>
        <v/>
      </c>
      <c r="DR104" s="271" t="str">
        <f>IFERROR(DN104*(DL104-DL107)^2,"")</f>
        <v/>
      </c>
      <c r="DS104" s="271" t="str">
        <f>IFERROR(DN104*(DH104-CS107)*(DL104-DL107),"")</f>
        <v/>
      </c>
      <c r="DT104" s="271" t="str">
        <f t="shared" si="1145"/>
        <v/>
      </c>
      <c r="DU104" s="289" t="str">
        <f t="shared" si="1146"/>
        <v/>
      </c>
      <c r="DV104" s="271" t="str">
        <f t="shared" si="1147"/>
        <v/>
      </c>
      <c r="DX104" s="271"/>
      <c r="DY104" s="263" t="str">
        <f t="shared" si="1148"/>
        <v/>
      </c>
      <c r="DZ104" s="273" t="str">
        <f>IFERROR(DH110+DG110*DY104,"")</f>
        <v/>
      </c>
      <c r="EA104" s="264" t="str">
        <f t="shared" si="1149"/>
        <v/>
      </c>
      <c r="EB104" s="264" t="str">
        <f t="shared" si="1046"/>
        <v/>
      </c>
      <c r="EC104" s="264" t="str">
        <f t="shared" si="1150"/>
        <v/>
      </c>
      <c r="ED104" s="264" t="str">
        <f t="shared" si="1151"/>
        <v/>
      </c>
      <c r="EE104" s="273" t="str">
        <f t="shared" si="1152"/>
        <v/>
      </c>
      <c r="EF104" s="273" t="str">
        <f t="shared" si="1047"/>
        <v/>
      </c>
      <c r="EG104" s="273" t="str">
        <f t="shared" si="1153"/>
        <v/>
      </c>
      <c r="EH104" s="271" t="str">
        <f t="shared" si="1048"/>
        <v/>
      </c>
      <c r="EI104" s="271" t="str">
        <f>IFERROR(EE104*(EC104-EC107)^2,"")</f>
        <v/>
      </c>
      <c r="EJ104" s="271" t="str">
        <f>IFERROR(EE104*(DY104-DJ107)*(EC104-EC107),"")</f>
        <v/>
      </c>
      <c r="EK104" s="271" t="str">
        <f t="shared" si="1154"/>
        <v/>
      </c>
      <c r="EL104" s="289" t="str">
        <f t="shared" si="1155"/>
        <v/>
      </c>
      <c r="EM104" s="271" t="str">
        <f t="shared" si="1156"/>
        <v/>
      </c>
      <c r="EO104" s="271"/>
      <c r="EP104" s="263" t="str">
        <f t="shared" si="1157"/>
        <v/>
      </c>
      <c r="EQ104" s="273" t="str">
        <f>IFERROR(DY110+DX110*EP104,"")</f>
        <v/>
      </c>
      <c r="ER104" s="264" t="str">
        <f t="shared" si="1158"/>
        <v/>
      </c>
      <c r="ES104" s="264" t="str">
        <f t="shared" si="1049"/>
        <v/>
      </c>
      <c r="ET104" s="264" t="str">
        <f t="shared" si="1159"/>
        <v/>
      </c>
      <c r="EU104" s="264" t="str">
        <f t="shared" si="1160"/>
        <v/>
      </c>
      <c r="EV104" s="273" t="str">
        <f t="shared" si="1161"/>
        <v/>
      </c>
      <c r="EW104" s="273" t="str">
        <f t="shared" si="1050"/>
        <v/>
      </c>
      <c r="EX104" s="273" t="str">
        <f t="shared" si="1162"/>
        <v/>
      </c>
      <c r="EY104" s="271" t="str">
        <f t="shared" si="1051"/>
        <v/>
      </c>
      <c r="EZ104" s="271" t="str">
        <f>IFERROR(EV104*(ET104-ET107)^2,"")</f>
        <v/>
      </c>
      <c r="FA104" s="271" t="str">
        <f>IFERROR(EV104*(EP104-EA107)*(ET104-ET107),"")</f>
        <v/>
      </c>
      <c r="FB104" s="271" t="str">
        <f t="shared" si="1163"/>
        <v/>
      </c>
      <c r="FC104" s="289" t="str">
        <f t="shared" si="1164"/>
        <v/>
      </c>
      <c r="FD104" s="271" t="str">
        <f t="shared" si="1165"/>
        <v/>
      </c>
      <c r="FF104" s="271"/>
      <c r="FG104" s="263" t="str">
        <f t="shared" si="1166"/>
        <v/>
      </c>
      <c r="FH104" s="273" t="str">
        <f>IFERROR(EP110+EO110*FG104,"")</f>
        <v/>
      </c>
      <c r="FI104" s="264" t="str">
        <f t="shared" si="1167"/>
        <v/>
      </c>
      <c r="FJ104" s="264" t="str">
        <f t="shared" si="1052"/>
        <v/>
      </c>
      <c r="FK104" s="264" t="str">
        <f t="shared" si="1168"/>
        <v/>
      </c>
      <c r="FL104" s="264" t="str">
        <f t="shared" si="1169"/>
        <v/>
      </c>
      <c r="FM104" s="273" t="str">
        <f t="shared" si="1170"/>
        <v/>
      </c>
      <c r="FN104" s="273" t="str">
        <f t="shared" si="1053"/>
        <v/>
      </c>
      <c r="FO104" s="273" t="str">
        <f t="shared" si="1171"/>
        <v/>
      </c>
      <c r="FP104" s="271" t="str">
        <f t="shared" si="1054"/>
        <v/>
      </c>
      <c r="FQ104" s="271" t="str">
        <f>IFERROR(FM104*(FK104-FK107)^2,"")</f>
        <v/>
      </c>
      <c r="FR104" s="271" t="str">
        <f>IFERROR(FM104*(FG104-ER107)*(FK104-FK107),"")</f>
        <v/>
      </c>
      <c r="FS104" s="271" t="str">
        <f t="shared" si="1172"/>
        <v/>
      </c>
      <c r="FT104" s="289" t="str">
        <f t="shared" si="1173"/>
        <v/>
      </c>
      <c r="FU104" s="271" t="str">
        <f t="shared" si="1174"/>
        <v/>
      </c>
      <c r="FW104" s="271"/>
      <c r="FX104" s="263" t="str">
        <f t="shared" si="1175"/>
        <v/>
      </c>
      <c r="FY104" s="273" t="str">
        <f>IFERROR(FG110+FF110*FX104,"")</f>
        <v/>
      </c>
      <c r="FZ104" s="264" t="str">
        <f t="shared" si="1176"/>
        <v/>
      </c>
      <c r="GA104" s="264" t="str">
        <f t="shared" si="1055"/>
        <v/>
      </c>
      <c r="GB104" s="264" t="str">
        <f t="shared" si="1177"/>
        <v/>
      </c>
      <c r="GC104" s="264" t="str">
        <f t="shared" si="1178"/>
        <v/>
      </c>
      <c r="GD104" s="273" t="str">
        <f t="shared" si="1179"/>
        <v/>
      </c>
      <c r="GE104" s="273" t="str">
        <f t="shared" si="1056"/>
        <v/>
      </c>
      <c r="GF104" s="273" t="str">
        <f t="shared" si="1180"/>
        <v/>
      </c>
      <c r="GG104" s="271" t="str">
        <f t="shared" si="1057"/>
        <v/>
      </c>
      <c r="GH104" s="271" t="str">
        <f>IFERROR(GD104*(GB104-GB107)^2,"")</f>
        <v/>
      </c>
      <c r="GI104" s="271" t="str">
        <f>IFERROR(GD104*(FX104-FI107)*(GB104-GB107),"")</f>
        <v/>
      </c>
      <c r="GJ104" s="271" t="str">
        <f t="shared" si="1181"/>
        <v/>
      </c>
      <c r="GK104" s="289" t="str">
        <f t="shared" si="1182"/>
        <v/>
      </c>
      <c r="GL104" s="271" t="str">
        <f t="shared" si="1183"/>
        <v/>
      </c>
      <c r="GN104" s="271"/>
      <c r="GO104" s="263" t="str">
        <f t="shared" si="1184"/>
        <v/>
      </c>
      <c r="GP104" s="273" t="str">
        <f>IFERROR(FX110+FW110*GO104,"")</f>
        <v/>
      </c>
      <c r="GQ104" s="264" t="str">
        <f t="shared" si="1185"/>
        <v/>
      </c>
      <c r="GR104" s="264" t="str">
        <f t="shared" si="1058"/>
        <v/>
      </c>
      <c r="GS104" s="264" t="str">
        <f t="shared" si="1186"/>
        <v/>
      </c>
      <c r="GT104" s="264" t="str">
        <f t="shared" si="1187"/>
        <v/>
      </c>
      <c r="GU104" s="273" t="str">
        <f t="shared" si="1188"/>
        <v/>
      </c>
      <c r="GV104" s="273" t="str">
        <f t="shared" si="1059"/>
        <v/>
      </c>
      <c r="GW104" s="273" t="str">
        <f t="shared" si="1189"/>
        <v/>
      </c>
      <c r="GX104" s="271" t="str">
        <f t="shared" si="1060"/>
        <v/>
      </c>
      <c r="GY104" s="271" t="str">
        <f>IFERROR(GU104*(GS104-GS107)^2,"")</f>
        <v/>
      </c>
      <c r="GZ104" s="271" t="str">
        <f>IFERROR(GU104*(GO104-FZ107)*(GS104-GS107),"")</f>
        <v/>
      </c>
      <c r="HA104" s="271" t="str">
        <f t="shared" si="1190"/>
        <v/>
      </c>
      <c r="HB104" s="289" t="str">
        <f t="shared" si="1191"/>
        <v/>
      </c>
      <c r="HC104" s="271" t="str">
        <f t="shared" si="1192"/>
        <v/>
      </c>
      <c r="HE104" s="271"/>
      <c r="HF104" s="263" t="str">
        <f t="shared" si="1193"/>
        <v/>
      </c>
      <c r="HG104" s="273" t="str">
        <f>IFERROR(GO110+GN110*HF104,"")</f>
        <v/>
      </c>
      <c r="HH104" s="264" t="str">
        <f t="shared" si="1194"/>
        <v/>
      </c>
      <c r="HI104" s="264" t="str">
        <f t="shared" si="1061"/>
        <v/>
      </c>
      <c r="HJ104" s="264" t="str">
        <f t="shared" si="1195"/>
        <v/>
      </c>
      <c r="HK104" s="264" t="str">
        <f t="shared" si="1196"/>
        <v/>
      </c>
      <c r="HL104" s="273" t="str">
        <f t="shared" si="1197"/>
        <v/>
      </c>
      <c r="HM104" s="273" t="str">
        <f t="shared" si="1062"/>
        <v/>
      </c>
      <c r="HN104" s="273" t="str">
        <f t="shared" si="1198"/>
        <v/>
      </c>
      <c r="HO104" s="271" t="str">
        <f t="shared" si="1063"/>
        <v/>
      </c>
      <c r="HP104" s="271" t="str">
        <f>IFERROR(HL104*(HJ104-HJ107)^2,"")</f>
        <v/>
      </c>
      <c r="HQ104" s="271" t="str">
        <f>IFERROR(HL104*(HF104-GQ107)*(HJ104-HJ107),"")</f>
        <v/>
      </c>
      <c r="HR104" s="271" t="str">
        <f t="shared" si="1199"/>
        <v/>
      </c>
      <c r="HS104" s="289" t="str">
        <f t="shared" si="1200"/>
        <v/>
      </c>
      <c r="HT104" s="271" t="str">
        <f t="shared" si="1201"/>
        <v/>
      </c>
      <c r="HV104" s="271"/>
      <c r="HW104" s="263" t="str">
        <f t="shared" si="1202"/>
        <v/>
      </c>
      <c r="HX104" s="273" t="str">
        <f>IFERROR(HF110+HE110*HW104,"")</f>
        <v/>
      </c>
      <c r="HY104" s="264" t="str">
        <f t="shared" si="1203"/>
        <v/>
      </c>
      <c r="HZ104" s="264" t="str">
        <f t="shared" si="1064"/>
        <v/>
      </c>
      <c r="IA104" s="264" t="str">
        <f t="shared" si="1204"/>
        <v/>
      </c>
      <c r="IB104" s="264" t="str">
        <f t="shared" si="1205"/>
        <v/>
      </c>
      <c r="IC104" s="273" t="str">
        <f t="shared" si="1206"/>
        <v/>
      </c>
      <c r="ID104" s="273" t="str">
        <f t="shared" si="1065"/>
        <v/>
      </c>
      <c r="IE104" s="273" t="str">
        <f t="shared" si="1207"/>
        <v/>
      </c>
      <c r="IF104" s="271" t="str">
        <f t="shared" si="1066"/>
        <v/>
      </c>
      <c r="IG104" s="271" t="str">
        <f>IFERROR(IC104*(IA104-IA107)^2,"")</f>
        <v/>
      </c>
      <c r="IH104" s="271" t="str">
        <f>IFERROR(IC104*(HW104-HH107)*(IA104-IA107),"")</f>
        <v/>
      </c>
      <c r="II104" s="271" t="str">
        <f t="shared" si="1208"/>
        <v/>
      </c>
      <c r="IJ104" s="289" t="str">
        <f t="shared" si="1209"/>
        <v/>
      </c>
      <c r="IK104" s="271" t="str">
        <f t="shared" si="1210"/>
        <v/>
      </c>
      <c r="IM104" s="271"/>
      <c r="IN104" s="263" t="str">
        <f t="shared" si="1211"/>
        <v/>
      </c>
      <c r="IO104" s="273" t="str">
        <f>IFERROR(HW110+HV110*IN104,"")</f>
        <v/>
      </c>
      <c r="IP104" s="264" t="str">
        <f t="shared" si="1212"/>
        <v/>
      </c>
      <c r="IQ104" s="264" t="str">
        <f t="shared" si="1067"/>
        <v/>
      </c>
      <c r="IR104" s="264" t="str">
        <f t="shared" si="1213"/>
        <v/>
      </c>
      <c r="IS104" s="264" t="str">
        <f t="shared" si="1214"/>
        <v/>
      </c>
      <c r="IT104" s="273" t="str">
        <f t="shared" si="1215"/>
        <v/>
      </c>
      <c r="IU104" s="273" t="str">
        <f t="shared" si="1068"/>
        <v/>
      </c>
      <c r="IV104" s="273" t="str">
        <f t="shared" si="1216"/>
        <v/>
      </c>
      <c r="IW104" s="271" t="str">
        <f t="shared" si="1069"/>
        <v/>
      </c>
      <c r="IX104" s="271" t="str">
        <f>IFERROR(IT104*(IR104-IR107)^2,"")</f>
        <v/>
      </c>
      <c r="IY104" s="271" t="str">
        <f>IFERROR(IT104*(IN104-HY107)*(IR104-IR107),"")</f>
        <v/>
      </c>
      <c r="IZ104" s="271" t="str">
        <f t="shared" si="1217"/>
        <v/>
      </c>
      <c r="JA104" s="289" t="str">
        <f t="shared" si="1218"/>
        <v/>
      </c>
      <c r="JB104" s="271" t="str">
        <f t="shared" si="1219"/>
        <v/>
      </c>
      <c r="JD104" s="271"/>
      <c r="JE104" s="263" t="str">
        <f t="shared" si="1220"/>
        <v/>
      </c>
      <c r="JF104" s="273" t="str">
        <f>IFERROR(IN110+IM110*JE104,"")</f>
        <v/>
      </c>
      <c r="JG104" s="264" t="str">
        <f t="shared" si="1221"/>
        <v/>
      </c>
      <c r="JH104" s="264" t="str">
        <f t="shared" si="1070"/>
        <v/>
      </c>
      <c r="JI104" s="264" t="str">
        <f t="shared" si="1222"/>
        <v/>
      </c>
      <c r="JJ104" s="264" t="str">
        <f t="shared" si="1223"/>
        <v/>
      </c>
      <c r="JK104" s="273" t="str">
        <f t="shared" si="1224"/>
        <v/>
      </c>
      <c r="JL104" s="273" t="str">
        <f t="shared" si="1071"/>
        <v/>
      </c>
      <c r="JM104" s="273" t="str">
        <f t="shared" si="1225"/>
        <v/>
      </c>
      <c r="JN104" s="271" t="str">
        <f t="shared" si="1072"/>
        <v/>
      </c>
      <c r="JO104" s="271" t="str">
        <f>IFERROR(JK104*(JI104-JI107)^2,"")</f>
        <v/>
      </c>
      <c r="JP104" s="271" t="str">
        <f>IFERROR(JK104*(JE104-IP107)*(JI104-JI107),"")</f>
        <v/>
      </c>
      <c r="JQ104" s="271" t="str">
        <f t="shared" si="1226"/>
        <v/>
      </c>
      <c r="JR104" s="289" t="str">
        <f t="shared" si="1227"/>
        <v/>
      </c>
      <c r="JS104" s="271" t="str">
        <f t="shared" si="1228"/>
        <v/>
      </c>
      <c r="JU104" s="271"/>
      <c r="JV104" s="263" t="str">
        <f t="shared" si="1229"/>
        <v/>
      </c>
      <c r="JW104" s="273" t="str">
        <f>IFERROR(JE110+JD110*JV104,"")</f>
        <v/>
      </c>
      <c r="JX104" s="264" t="str">
        <f t="shared" si="1230"/>
        <v/>
      </c>
      <c r="JY104" s="264" t="str">
        <f t="shared" si="1073"/>
        <v/>
      </c>
      <c r="JZ104" s="264" t="str">
        <f t="shared" si="1231"/>
        <v/>
      </c>
      <c r="KA104" s="264" t="str">
        <f t="shared" si="1232"/>
        <v/>
      </c>
      <c r="KB104" s="273" t="str">
        <f t="shared" si="1233"/>
        <v/>
      </c>
      <c r="KC104" s="273" t="str">
        <f t="shared" si="1074"/>
        <v/>
      </c>
      <c r="KD104" s="273" t="str">
        <f t="shared" si="1234"/>
        <v/>
      </c>
      <c r="KE104" s="271" t="str">
        <f t="shared" si="1075"/>
        <v/>
      </c>
      <c r="KF104" s="271" t="str">
        <f>IFERROR(KB104*(JZ104-JZ107)^2,"")</f>
        <v/>
      </c>
      <c r="KG104" s="271" t="str">
        <f>IFERROR(KB104*(JV104-JG107)*(JZ104-JZ107),"")</f>
        <v/>
      </c>
      <c r="KH104" s="271" t="str">
        <f t="shared" si="1235"/>
        <v/>
      </c>
      <c r="KI104" s="289" t="str">
        <f t="shared" si="1236"/>
        <v/>
      </c>
      <c r="KJ104" s="271" t="str">
        <f t="shared" si="1237"/>
        <v/>
      </c>
      <c r="KL104" s="271"/>
      <c r="KM104" s="263" t="str">
        <f t="shared" si="1238"/>
        <v/>
      </c>
      <c r="KN104" s="273" t="str">
        <f>IFERROR(JV110+JU110*KM104,"")</f>
        <v/>
      </c>
      <c r="KO104" s="264" t="str">
        <f t="shared" si="1239"/>
        <v/>
      </c>
      <c r="KP104" s="264" t="str">
        <f t="shared" si="1076"/>
        <v/>
      </c>
      <c r="KQ104" s="264" t="str">
        <f t="shared" si="1240"/>
        <v/>
      </c>
      <c r="KR104" s="264" t="str">
        <f t="shared" si="1241"/>
        <v/>
      </c>
      <c r="KS104" s="273" t="str">
        <f t="shared" si="1242"/>
        <v/>
      </c>
      <c r="KT104" s="273" t="str">
        <f t="shared" si="1077"/>
        <v/>
      </c>
      <c r="KU104" s="273" t="str">
        <f t="shared" si="1243"/>
        <v/>
      </c>
      <c r="KV104" s="271" t="str">
        <f t="shared" si="1078"/>
        <v/>
      </c>
      <c r="KW104" s="271" t="str">
        <f>IFERROR(KS104*(KQ104-KQ107)^2,"")</f>
        <v/>
      </c>
      <c r="KX104" s="271" t="str">
        <f>IFERROR(KS104*(KM104-JX107)*(KQ104-KQ107),"")</f>
        <v/>
      </c>
      <c r="KY104" s="271" t="str">
        <f t="shared" si="1244"/>
        <v/>
      </c>
      <c r="KZ104" s="289" t="str">
        <f t="shared" si="1245"/>
        <v/>
      </c>
      <c r="LA104" s="271" t="str">
        <f t="shared" si="1246"/>
        <v/>
      </c>
      <c r="LC104" s="271"/>
      <c r="LD104" s="263" t="str">
        <f t="shared" si="1247"/>
        <v/>
      </c>
      <c r="LE104" s="273" t="str">
        <f>IFERROR(KM110+KL110*LD104,"")</f>
        <v/>
      </c>
      <c r="LF104" s="264" t="str">
        <f t="shared" si="1248"/>
        <v/>
      </c>
      <c r="LG104" s="264" t="str">
        <f t="shared" si="1079"/>
        <v/>
      </c>
      <c r="LH104" s="264" t="str">
        <f t="shared" si="1249"/>
        <v/>
      </c>
      <c r="LI104" s="264" t="str">
        <f t="shared" si="1250"/>
        <v/>
      </c>
      <c r="LJ104" s="273" t="str">
        <f t="shared" si="1251"/>
        <v/>
      </c>
      <c r="LK104" s="273" t="str">
        <f t="shared" si="1080"/>
        <v/>
      </c>
      <c r="LL104" s="273" t="str">
        <f t="shared" si="1252"/>
        <v/>
      </c>
      <c r="LM104" s="271" t="str">
        <f t="shared" si="1081"/>
        <v/>
      </c>
      <c r="LN104" s="271" t="str">
        <f>IFERROR(LJ104*(LH104-LH107)^2,"")</f>
        <v/>
      </c>
      <c r="LO104" s="271" t="str">
        <f>IFERROR(LJ104*(LD104-KO107)*(LH104-LH107),"")</f>
        <v/>
      </c>
      <c r="LP104" s="271" t="str">
        <f t="shared" si="1253"/>
        <v/>
      </c>
      <c r="LQ104" s="289" t="str">
        <f t="shared" si="1254"/>
        <v/>
      </c>
      <c r="LR104" s="271" t="str">
        <f t="shared" si="1255"/>
        <v/>
      </c>
      <c r="LT104" s="271"/>
      <c r="LU104" s="475" t="str">
        <f t="shared" si="1256"/>
        <v/>
      </c>
      <c r="LV104" s="474" t="str">
        <f>IFERROR(LD110+LC110*LU104,"")</f>
        <v/>
      </c>
      <c r="LW104" s="477" t="str">
        <f t="shared" si="1257"/>
        <v/>
      </c>
      <c r="LX104" s="264" t="str">
        <f t="shared" si="1082"/>
        <v/>
      </c>
      <c r="LY104" s="264" t="str">
        <f t="shared" si="1258"/>
        <v/>
      </c>
      <c r="LZ104" s="264" t="str">
        <f t="shared" si="1259"/>
        <v/>
      </c>
      <c r="MA104" s="273" t="str">
        <f t="shared" si="1260"/>
        <v/>
      </c>
      <c r="MB104" s="273" t="str">
        <f t="shared" si="1083"/>
        <v/>
      </c>
      <c r="MC104" s="273" t="str">
        <f t="shared" si="1261"/>
        <v/>
      </c>
      <c r="MD104" s="271" t="str">
        <f t="shared" si="1084"/>
        <v/>
      </c>
      <c r="ME104" s="271" t="str">
        <f>IFERROR(MA104*(LY104-LY107)^2,"")</f>
        <v/>
      </c>
      <c r="MF104" s="271" t="str">
        <f>IFERROR(MA104*(LU104-LF107)*(LY104-LY107),"")</f>
        <v/>
      </c>
      <c r="MG104" s="271" t="str">
        <f t="shared" si="1262"/>
        <v/>
      </c>
      <c r="MH104" s="289" t="str">
        <f t="shared" si="1263"/>
        <v/>
      </c>
      <c r="MI104" s="476" t="str">
        <f t="shared" si="1264"/>
        <v/>
      </c>
    </row>
    <row r="105" spans="1:347" ht="14.1" hidden="1" customHeight="1" outlineLevel="1" thickBot="1" x14ac:dyDescent="0.25">
      <c r="A105" s="14">
        <v>10</v>
      </c>
      <c r="B105" s="238"/>
      <c r="C105" s="239"/>
      <c r="D105" s="240"/>
      <c r="E105" s="17" t="str">
        <f t="shared" si="1023"/>
        <v/>
      </c>
      <c r="F105" s="34" t="str">
        <f>IFERROR((E105-E95)/(1-E95),"")</f>
        <v/>
      </c>
      <c r="G105" s="17" t="str">
        <f t="shared" si="1024"/>
        <v/>
      </c>
      <c r="H105" s="17"/>
      <c r="I105" s="34"/>
      <c r="J105" s="18" t="str">
        <f t="shared" si="1085"/>
        <v/>
      </c>
      <c r="K105" s="17" t="str">
        <f>IFERROR(C110+B110*J105,"")</f>
        <v/>
      </c>
      <c r="L105" s="37" t="str">
        <f t="shared" si="1086"/>
        <v/>
      </c>
      <c r="M105" s="37" t="str">
        <f t="shared" si="1025"/>
        <v/>
      </c>
      <c r="N105" s="37" t="str">
        <f t="shared" si="1087"/>
        <v/>
      </c>
      <c r="O105" s="37" t="str">
        <f t="shared" si="1088"/>
        <v/>
      </c>
      <c r="P105" s="17" t="str">
        <f t="shared" si="1089"/>
        <v/>
      </c>
      <c r="Q105" s="17" t="str">
        <f t="shared" si="1026"/>
        <v/>
      </c>
      <c r="R105" s="17" t="str">
        <f t="shared" si="1090"/>
        <v/>
      </c>
      <c r="S105" s="34" t="str">
        <f t="shared" si="1027"/>
        <v/>
      </c>
      <c r="T105" s="34" t="str">
        <f>IFERROR(P105*(N105-N107)^2,"")</f>
        <v/>
      </c>
      <c r="U105" s="34" t="str">
        <f>IFERROR(P105*(J105-E107)*(N105-N107),"")</f>
        <v/>
      </c>
      <c r="V105" s="34" t="str">
        <f t="shared" si="1091"/>
        <v/>
      </c>
      <c r="W105" s="39" t="str">
        <f t="shared" si="1092"/>
        <v/>
      </c>
      <c r="X105" s="34" t="str">
        <f t="shared" si="1093"/>
        <v/>
      </c>
      <c r="Y105" s="34"/>
      <c r="Z105" s="271"/>
      <c r="AA105" s="263" t="str">
        <f t="shared" si="1094"/>
        <v/>
      </c>
      <c r="AB105" s="273" t="str">
        <f>IFERROR(J110+I110*AA105,"")</f>
        <v/>
      </c>
      <c r="AC105" s="264" t="str">
        <f t="shared" si="1095"/>
        <v/>
      </c>
      <c r="AD105" s="264" t="str">
        <f t="shared" si="1028"/>
        <v/>
      </c>
      <c r="AE105" s="264" t="str">
        <f t="shared" si="1096"/>
        <v/>
      </c>
      <c r="AF105" s="264" t="str">
        <f t="shared" si="1097"/>
        <v/>
      </c>
      <c r="AG105" s="273" t="str">
        <f t="shared" si="1098"/>
        <v/>
      </c>
      <c r="AH105" s="273" t="str">
        <f t="shared" si="1029"/>
        <v/>
      </c>
      <c r="AI105" s="273" t="str">
        <f t="shared" si="1099"/>
        <v/>
      </c>
      <c r="AJ105" s="271" t="str">
        <f t="shared" si="1030"/>
        <v/>
      </c>
      <c r="AK105" s="271" t="str">
        <f>IFERROR(AG105*(AE105-AE107)^2,"")</f>
        <v/>
      </c>
      <c r="AL105" s="271" t="str">
        <f>IFERROR(AG105*(AA105-L107)*(AE105-AE107),"")</f>
        <v/>
      </c>
      <c r="AM105" s="271" t="str">
        <f t="shared" si="1100"/>
        <v/>
      </c>
      <c r="AN105" s="289" t="str">
        <f t="shared" si="1101"/>
        <v/>
      </c>
      <c r="AO105" s="271" t="str">
        <f t="shared" si="1102"/>
        <v/>
      </c>
      <c r="AQ105" s="271"/>
      <c r="AR105" s="263" t="str">
        <f t="shared" si="1103"/>
        <v/>
      </c>
      <c r="AS105" s="273" t="str">
        <f>IFERROR(AA110+Z110*AR105,"")</f>
        <v/>
      </c>
      <c r="AT105" s="264" t="str">
        <f t="shared" si="1104"/>
        <v/>
      </c>
      <c r="AU105" s="264" t="str">
        <f t="shared" si="1031"/>
        <v/>
      </c>
      <c r="AV105" s="264" t="str">
        <f t="shared" si="1105"/>
        <v/>
      </c>
      <c r="AW105" s="264" t="str">
        <f t="shared" si="1106"/>
        <v/>
      </c>
      <c r="AX105" s="273" t="str">
        <f t="shared" si="1107"/>
        <v/>
      </c>
      <c r="AY105" s="273" t="str">
        <f t="shared" si="1032"/>
        <v/>
      </c>
      <c r="AZ105" s="273" t="str">
        <f t="shared" si="1108"/>
        <v/>
      </c>
      <c r="BA105" s="271" t="str">
        <f t="shared" si="1033"/>
        <v/>
      </c>
      <c r="BB105" s="271" t="str">
        <f>IFERROR(AX105*(AV105-AV107)^2,"")</f>
        <v/>
      </c>
      <c r="BC105" s="271" t="str">
        <f>IFERROR(AX105*(AR105-AC107)*(AV105-AV107),"")</f>
        <v/>
      </c>
      <c r="BD105" s="271" t="str">
        <f t="shared" si="1109"/>
        <v/>
      </c>
      <c r="BE105" s="289" t="str">
        <f t="shared" si="1110"/>
        <v/>
      </c>
      <c r="BF105" s="271" t="str">
        <f t="shared" si="1111"/>
        <v/>
      </c>
      <c r="BH105" s="271"/>
      <c r="BI105" s="263" t="str">
        <f t="shared" si="1112"/>
        <v/>
      </c>
      <c r="BJ105" s="273" t="str">
        <f>IFERROR(AR110+AQ110*BI105,"")</f>
        <v/>
      </c>
      <c r="BK105" s="264" t="str">
        <f t="shared" si="1113"/>
        <v/>
      </c>
      <c r="BL105" s="264" t="str">
        <f t="shared" si="1034"/>
        <v/>
      </c>
      <c r="BM105" s="264" t="str">
        <f t="shared" si="1114"/>
        <v/>
      </c>
      <c r="BN105" s="264" t="str">
        <f t="shared" si="1115"/>
        <v/>
      </c>
      <c r="BO105" s="273" t="str">
        <f t="shared" si="1116"/>
        <v/>
      </c>
      <c r="BP105" s="273" t="str">
        <f t="shared" si="1035"/>
        <v/>
      </c>
      <c r="BQ105" s="273" t="str">
        <f t="shared" si="1117"/>
        <v/>
      </c>
      <c r="BR105" s="271" t="str">
        <f t="shared" si="1036"/>
        <v/>
      </c>
      <c r="BS105" s="271" t="str">
        <f>IFERROR(BO105*(BM105-BM107)^2,"")</f>
        <v/>
      </c>
      <c r="BT105" s="271" t="str">
        <f>IFERROR(BO105*(BI105-AT107)*(BM105-BM107),"")</f>
        <v/>
      </c>
      <c r="BU105" s="271" t="str">
        <f t="shared" si="1118"/>
        <v/>
      </c>
      <c r="BV105" s="289" t="str">
        <f t="shared" si="1119"/>
        <v/>
      </c>
      <c r="BW105" s="271" t="str">
        <f t="shared" si="1120"/>
        <v/>
      </c>
      <c r="BY105" s="271"/>
      <c r="BZ105" s="263" t="str">
        <f t="shared" si="1121"/>
        <v/>
      </c>
      <c r="CA105" s="273" t="str">
        <f>IFERROR(BI110+BH110*BZ105,"")</f>
        <v/>
      </c>
      <c r="CB105" s="264" t="str">
        <f t="shared" si="1122"/>
        <v/>
      </c>
      <c r="CC105" s="264" t="str">
        <f t="shared" si="1037"/>
        <v/>
      </c>
      <c r="CD105" s="264" t="str">
        <f t="shared" si="1123"/>
        <v/>
      </c>
      <c r="CE105" s="264" t="str">
        <f t="shared" si="1124"/>
        <v/>
      </c>
      <c r="CF105" s="273" t="str">
        <f t="shared" si="1125"/>
        <v/>
      </c>
      <c r="CG105" s="273" t="str">
        <f t="shared" si="1038"/>
        <v/>
      </c>
      <c r="CH105" s="273" t="str">
        <f t="shared" si="1126"/>
        <v/>
      </c>
      <c r="CI105" s="271" t="str">
        <f t="shared" si="1039"/>
        <v/>
      </c>
      <c r="CJ105" s="271" t="str">
        <f>IFERROR(CF105*(CD105-CD107)^2,"")</f>
        <v/>
      </c>
      <c r="CK105" s="271" t="str">
        <f>IFERROR(CF105*(BZ105-BK107)*(CD105-CD107),"")</f>
        <v/>
      </c>
      <c r="CL105" s="271" t="str">
        <f t="shared" si="1127"/>
        <v/>
      </c>
      <c r="CM105" s="289" t="str">
        <f t="shared" si="1128"/>
        <v/>
      </c>
      <c r="CN105" s="271" t="str">
        <f t="shared" si="1129"/>
        <v/>
      </c>
      <c r="CP105" s="271"/>
      <c r="CQ105" s="263" t="str">
        <f t="shared" si="1130"/>
        <v/>
      </c>
      <c r="CR105" s="273" t="str">
        <f>IFERROR(BZ110+BY110*CQ105,"")</f>
        <v/>
      </c>
      <c r="CS105" s="264" t="str">
        <f t="shared" si="1131"/>
        <v/>
      </c>
      <c r="CT105" s="264" t="str">
        <f t="shared" si="1040"/>
        <v/>
      </c>
      <c r="CU105" s="264" t="str">
        <f t="shared" si="1132"/>
        <v/>
      </c>
      <c r="CV105" s="264" t="str">
        <f t="shared" si="1133"/>
        <v/>
      </c>
      <c r="CW105" s="273" t="str">
        <f t="shared" si="1134"/>
        <v/>
      </c>
      <c r="CX105" s="273" t="str">
        <f t="shared" si="1041"/>
        <v/>
      </c>
      <c r="CY105" s="273" t="str">
        <f t="shared" si="1135"/>
        <v/>
      </c>
      <c r="CZ105" s="271" t="str">
        <f t="shared" si="1042"/>
        <v/>
      </c>
      <c r="DA105" s="271" t="str">
        <f>IFERROR(CW105*(CU105-CU107)^2,"")</f>
        <v/>
      </c>
      <c r="DB105" s="271" t="str">
        <f>IFERROR(CW105*(CQ105-CB107)*(CU105-CU107),"")</f>
        <v/>
      </c>
      <c r="DC105" s="271" t="str">
        <f t="shared" si="1136"/>
        <v/>
      </c>
      <c r="DD105" s="289" t="str">
        <f t="shared" si="1137"/>
        <v/>
      </c>
      <c r="DE105" s="271" t="str">
        <f t="shared" si="1138"/>
        <v/>
      </c>
      <c r="DG105" s="271"/>
      <c r="DH105" s="263" t="str">
        <f t="shared" si="1139"/>
        <v/>
      </c>
      <c r="DI105" s="273" t="str">
        <f>IFERROR(CQ110+CP110*DH105,"")</f>
        <v/>
      </c>
      <c r="DJ105" s="264" t="str">
        <f t="shared" si="1140"/>
        <v/>
      </c>
      <c r="DK105" s="264" t="str">
        <f t="shared" si="1043"/>
        <v/>
      </c>
      <c r="DL105" s="264" t="str">
        <f t="shared" si="1141"/>
        <v/>
      </c>
      <c r="DM105" s="264" t="str">
        <f t="shared" si="1142"/>
        <v/>
      </c>
      <c r="DN105" s="273" t="str">
        <f t="shared" si="1143"/>
        <v/>
      </c>
      <c r="DO105" s="273" t="str">
        <f t="shared" si="1044"/>
        <v/>
      </c>
      <c r="DP105" s="273" t="str">
        <f t="shared" si="1144"/>
        <v/>
      </c>
      <c r="DQ105" s="271" t="str">
        <f t="shared" si="1045"/>
        <v/>
      </c>
      <c r="DR105" s="271" t="str">
        <f>IFERROR(DN105*(DL105-DL107)^2,"")</f>
        <v/>
      </c>
      <c r="DS105" s="271" t="str">
        <f>IFERROR(DN105*(DH105-CS107)*(DL105-DL107),"")</f>
        <v/>
      </c>
      <c r="DT105" s="271" t="str">
        <f t="shared" si="1145"/>
        <v/>
      </c>
      <c r="DU105" s="289" t="str">
        <f t="shared" si="1146"/>
        <v/>
      </c>
      <c r="DV105" s="271" t="str">
        <f t="shared" si="1147"/>
        <v/>
      </c>
      <c r="DX105" s="271"/>
      <c r="DY105" s="263" t="str">
        <f t="shared" si="1148"/>
        <v/>
      </c>
      <c r="DZ105" s="273" t="str">
        <f>IFERROR(DH110+DG110*DY105,"")</f>
        <v/>
      </c>
      <c r="EA105" s="264" t="str">
        <f t="shared" si="1149"/>
        <v/>
      </c>
      <c r="EB105" s="264" t="str">
        <f t="shared" si="1046"/>
        <v/>
      </c>
      <c r="EC105" s="264" t="str">
        <f t="shared" si="1150"/>
        <v/>
      </c>
      <c r="ED105" s="264" t="str">
        <f t="shared" si="1151"/>
        <v/>
      </c>
      <c r="EE105" s="273" t="str">
        <f t="shared" si="1152"/>
        <v/>
      </c>
      <c r="EF105" s="273" t="str">
        <f t="shared" si="1047"/>
        <v/>
      </c>
      <c r="EG105" s="273" t="str">
        <f t="shared" si="1153"/>
        <v/>
      </c>
      <c r="EH105" s="271" t="str">
        <f t="shared" si="1048"/>
        <v/>
      </c>
      <c r="EI105" s="271" t="str">
        <f>IFERROR(EE105*(EC105-EC107)^2,"")</f>
        <v/>
      </c>
      <c r="EJ105" s="271" t="str">
        <f>IFERROR(EE105*(DY105-DJ107)*(EC105-EC107),"")</f>
        <v/>
      </c>
      <c r="EK105" s="271" t="str">
        <f t="shared" si="1154"/>
        <v/>
      </c>
      <c r="EL105" s="289" t="str">
        <f t="shared" si="1155"/>
        <v/>
      </c>
      <c r="EM105" s="271" t="str">
        <f t="shared" si="1156"/>
        <v/>
      </c>
      <c r="EO105" s="271"/>
      <c r="EP105" s="263" t="str">
        <f t="shared" si="1157"/>
        <v/>
      </c>
      <c r="EQ105" s="273" t="str">
        <f>IFERROR(DY110+DX110*EP105,"")</f>
        <v/>
      </c>
      <c r="ER105" s="264" t="str">
        <f t="shared" si="1158"/>
        <v/>
      </c>
      <c r="ES105" s="264" t="str">
        <f t="shared" si="1049"/>
        <v/>
      </c>
      <c r="ET105" s="264" t="str">
        <f t="shared" si="1159"/>
        <v/>
      </c>
      <c r="EU105" s="264" t="str">
        <f t="shared" si="1160"/>
        <v/>
      </c>
      <c r="EV105" s="273" t="str">
        <f t="shared" si="1161"/>
        <v/>
      </c>
      <c r="EW105" s="273" t="str">
        <f t="shared" si="1050"/>
        <v/>
      </c>
      <c r="EX105" s="273" t="str">
        <f t="shared" si="1162"/>
        <v/>
      </c>
      <c r="EY105" s="271" t="str">
        <f t="shared" si="1051"/>
        <v/>
      </c>
      <c r="EZ105" s="271" t="str">
        <f>IFERROR(EV105*(ET105-ET107)^2,"")</f>
        <v/>
      </c>
      <c r="FA105" s="271" t="str">
        <f>IFERROR(EV105*(EP105-EA107)*(ET105-ET107),"")</f>
        <v/>
      </c>
      <c r="FB105" s="271" t="str">
        <f t="shared" si="1163"/>
        <v/>
      </c>
      <c r="FC105" s="289" t="str">
        <f t="shared" si="1164"/>
        <v/>
      </c>
      <c r="FD105" s="271" t="str">
        <f t="shared" si="1165"/>
        <v/>
      </c>
      <c r="FF105" s="271"/>
      <c r="FG105" s="263" t="str">
        <f t="shared" si="1166"/>
        <v/>
      </c>
      <c r="FH105" s="273" t="str">
        <f>IFERROR(EP110+EO110*FG105,"")</f>
        <v/>
      </c>
      <c r="FI105" s="264" t="str">
        <f t="shared" si="1167"/>
        <v/>
      </c>
      <c r="FJ105" s="264" t="str">
        <f t="shared" si="1052"/>
        <v/>
      </c>
      <c r="FK105" s="264" t="str">
        <f t="shared" si="1168"/>
        <v/>
      </c>
      <c r="FL105" s="264" t="str">
        <f t="shared" si="1169"/>
        <v/>
      </c>
      <c r="FM105" s="273" t="str">
        <f t="shared" si="1170"/>
        <v/>
      </c>
      <c r="FN105" s="273" t="str">
        <f t="shared" si="1053"/>
        <v/>
      </c>
      <c r="FO105" s="273" t="str">
        <f t="shared" si="1171"/>
        <v/>
      </c>
      <c r="FP105" s="271" t="str">
        <f t="shared" si="1054"/>
        <v/>
      </c>
      <c r="FQ105" s="271" t="str">
        <f>IFERROR(FM105*(FK105-FK107)^2,"")</f>
        <v/>
      </c>
      <c r="FR105" s="271" t="str">
        <f>IFERROR(FM105*(FG105-ER107)*(FK105-FK107),"")</f>
        <v/>
      </c>
      <c r="FS105" s="271" t="str">
        <f t="shared" si="1172"/>
        <v/>
      </c>
      <c r="FT105" s="289" t="str">
        <f t="shared" si="1173"/>
        <v/>
      </c>
      <c r="FU105" s="271" t="str">
        <f t="shared" si="1174"/>
        <v/>
      </c>
      <c r="FW105" s="271"/>
      <c r="FX105" s="263" t="str">
        <f t="shared" si="1175"/>
        <v/>
      </c>
      <c r="FY105" s="273" t="str">
        <f>IFERROR(FG110+FF110*FX105,"")</f>
        <v/>
      </c>
      <c r="FZ105" s="264" t="str">
        <f t="shared" si="1176"/>
        <v/>
      </c>
      <c r="GA105" s="264" t="str">
        <f t="shared" si="1055"/>
        <v/>
      </c>
      <c r="GB105" s="264" t="str">
        <f t="shared" si="1177"/>
        <v/>
      </c>
      <c r="GC105" s="264" t="str">
        <f t="shared" si="1178"/>
        <v/>
      </c>
      <c r="GD105" s="273" t="str">
        <f t="shared" si="1179"/>
        <v/>
      </c>
      <c r="GE105" s="273" t="str">
        <f t="shared" si="1056"/>
        <v/>
      </c>
      <c r="GF105" s="273" t="str">
        <f t="shared" si="1180"/>
        <v/>
      </c>
      <c r="GG105" s="271" t="str">
        <f t="shared" si="1057"/>
        <v/>
      </c>
      <c r="GH105" s="271" t="str">
        <f>IFERROR(GD105*(GB105-GB107)^2,"")</f>
        <v/>
      </c>
      <c r="GI105" s="271" t="str">
        <f>IFERROR(GD105*(FX105-FI107)*(GB105-GB107),"")</f>
        <v/>
      </c>
      <c r="GJ105" s="271" t="str">
        <f t="shared" si="1181"/>
        <v/>
      </c>
      <c r="GK105" s="289" t="str">
        <f t="shared" si="1182"/>
        <v/>
      </c>
      <c r="GL105" s="271" t="str">
        <f t="shared" si="1183"/>
        <v/>
      </c>
      <c r="GN105" s="271"/>
      <c r="GO105" s="263" t="str">
        <f t="shared" si="1184"/>
        <v/>
      </c>
      <c r="GP105" s="273" t="str">
        <f>IFERROR(FX110+FW110*GO105,"")</f>
        <v/>
      </c>
      <c r="GQ105" s="264" t="str">
        <f t="shared" si="1185"/>
        <v/>
      </c>
      <c r="GR105" s="264" t="str">
        <f t="shared" si="1058"/>
        <v/>
      </c>
      <c r="GS105" s="264" t="str">
        <f t="shared" si="1186"/>
        <v/>
      </c>
      <c r="GT105" s="264" t="str">
        <f t="shared" si="1187"/>
        <v/>
      </c>
      <c r="GU105" s="273" t="str">
        <f t="shared" si="1188"/>
        <v/>
      </c>
      <c r="GV105" s="273" t="str">
        <f t="shared" si="1059"/>
        <v/>
      </c>
      <c r="GW105" s="273" t="str">
        <f t="shared" si="1189"/>
        <v/>
      </c>
      <c r="GX105" s="271" t="str">
        <f t="shared" si="1060"/>
        <v/>
      </c>
      <c r="GY105" s="271" t="str">
        <f>IFERROR(GU105*(GS105-GS107)^2,"")</f>
        <v/>
      </c>
      <c r="GZ105" s="271" t="str">
        <f>IFERROR(GU105*(GO105-FZ107)*(GS105-GS107),"")</f>
        <v/>
      </c>
      <c r="HA105" s="271" t="str">
        <f t="shared" si="1190"/>
        <v/>
      </c>
      <c r="HB105" s="289" t="str">
        <f t="shared" si="1191"/>
        <v/>
      </c>
      <c r="HC105" s="271" t="str">
        <f t="shared" si="1192"/>
        <v/>
      </c>
      <c r="HE105" s="271"/>
      <c r="HF105" s="263" t="str">
        <f t="shared" si="1193"/>
        <v/>
      </c>
      <c r="HG105" s="273" t="str">
        <f>IFERROR(GO110+GN110*HF105,"")</f>
        <v/>
      </c>
      <c r="HH105" s="264" t="str">
        <f t="shared" si="1194"/>
        <v/>
      </c>
      <c r="HI105" s="264" t="str">
        <f t="shared" si="1061"/>
        <v/>
      </c>
      <c r="HJ105" s="264" t="str">
        <f t="shared" si="1195"/>
        <v/>
      </c>
      <c r="HK105" s="264" t="str">
        <f t="shared" si="1196"/>
        <v/>
      </c>
      <c r="HL105" s="273" t="str">
        <f t="shared" si="1197"/>
        <v/>
      </c>
      <c r="HM105" s="273" t="str">
        <f t="shared" si="1062"/>
        <v/>
      </c>
      <c r="HN105" s="273" t="str">
        <f t="shared" si="1198"/>
        <v/>
      </c>
      <c r="HO105" s="271" t="str">
        <f t="shared" si="1063"/>
        <v/>
      </c>
      <c r="HP105" s="271" t="str">
        <f>IFERROR(HL105*(HJ105-HJ107)^2,"")</f>
        <v/>
      </c>
      <c r="HQ105" s="271" t="str">
        <f>IFERROR(HL105*(HF105-GQ107)*(HJ105-HJ107),"")</f>
        <v/>
      </c>
      <c r="HR105" s="271" t="str">
        <f t="shared" si="1199"/>
        <v/>
      </c>
      <c r="HS105" s="289" t="str">
        <f t="shared" si="1200"/>
        <v/>
      </c>
      <c r="HT105" s="271" t="str">
        <f t="shared" si="1201"/>
        <v/>
      </c>
      <c r="HV105" s="271"/>
      <c r="HW105" s="263" t="str">
        <f t="shared" si="1202"/>
        <v/>
      </c>
      <c r="HX105" s="273" t="str">
        <f>IFERROR(HF110+HE110*HW105,"")</f>
        <v/>
      </c>
      <c r="HY105" s="264" t="str">
        <f t="shared" si="1203"/>
        <v/>
      </c>
      <c r="HZ105" s="264" t="str">
        <f t="shared" si="1064"/>
        <v/>
      </c>
      <c r="IA105" s="264" t="str">
        <f t="shared" si="1204"/>
        <v/>
      </c>
      <c r="IB105" s="264" t="str">
        <f t="shared" si="1205"/>
        <v/>
      </c>
      <c r="IC105" s="273" t="str">
        <f t="shared" si="1206"/>
        <v/>
      </c>
      <c r="ID105" s="273" t="str">
        <f t="shared" si="1065"/>
        <v/>
      </c>
      <c r="IE105" s="273" t="str">
        <f t="shared" si="1207"/>
        <v/>
      </c>
      <c r="IF105" s="271" t="str">
        <f t="shared" si="1066"/>
        <v/>
      </c>
      <c r="IG105" s="271" t="str">
        <f>IFERROR(IC105*(IA105-IA107)^2,"")</f>
        <v/>
      </c>
      <c r="IH105" s="271" t="str">
        <f>IFERROR(IC105*(HW105-HH107)*(IA105-IA107),"")</f>
        <v/>
      </c>
      <c r="II105" s="271" t="str">
        <f t="shared" si="1208"/>
        <v/>
      </c>
      <c r="IJ105" s="289" t="str">
        <f t="shared" si="1209"/>
        <v/>
      </c>
      <c r="IK105" s="271" t="str">
        <f t="shared" si="1210"/>
        <v/>
      </c>
      <c r="IM105" s="271"/>
      <c r="IN105" s="263" t="str">
        <f t="shared" si="1211"/>
        <v/>
      </c>
      <c r="IO105" s="273" t="str">
        <f>IFERROR(HW110+HV110*IN105,"")</f>
        <v/>
      </c>
      <c r="IP105" s="264" t="str">
        <f t="shared" si="1212"/>
        <v/>
      </c>
      <c r="IQ105" s="264" t="str">
        <f t="shared" si="1067"/>
        <v/>
      </c>
      <c r="IR105" s="264" t="str">
        <f t="shared" si="1213"/>
        <v/>
      </c>
      <c r="IS105" s="264" t="str">
        <f t="shared" si="1214"/>
        <v/>
      </c>
      <c r="IT105" s="273" t="str">
        <f t="shared" si="1215"/>
        <v/>
      </c>
      <c r="IU105" s="273" t="str">
        <f t="shared" si="1068"/>
        <v/>
      </c>
      <c r="IV105" s="273" t="str">
        <f t="shared" si="1216"/>
        <v/>
      </c>
      <c r="IW105" s="271" t="str">
        <f t="shared" si="1069"/>
        <v/>
      </c>
      <c r="IX105" s="271" t="str">
        <f>IFERROR(IT105*(IR105-IR107)^2,"")</f>
        <v/>
      </c>
      <c r="IY105" s="271" t="str">
        <f>IFERROR(IT105*(IN105-HY107)*(IR105-IR107),"")</f>
        <v/>
      </c>
      <c r="IZ105" s="271" t="str">
        <f t="shared" si="1217"/>
        <v/>
      </c>
      <c r="JA105" s="289" t="str">
        <f t="shared" si="1218"/>
        <v/>
      </c>
      <c r="JB105" s="271" t="str">
        <f t="shared" si="1219"/>
        <v/>
      </c>
      <c r="JD105" s="271"/>
      <c r="JE105" s="263" t="str">
        <f t="shared" si="1220"/>
        <v/>
      </c>
      <c r="JF105" s="273" t="str">
        <f>IFERROR(IN110+IM110*JE105,"")</f>
        <v/>
      </c>
      <c r="JG105" s="264" t="str">
        <f t="shared" si="1221"/>
        <v/>
      </c>
      <c r="JH105" s="264" t="str">
        <f t="shared" si="1070"/>
        <v/>
      </c>
      <c r="JI105" s="264" t="str">
        <f t="shared" si="1222"/>
        <v/>
      </c>
      <c r="JJ105" s="264" t="str">
        <f t="shared" si="1223"/>
        <v/>
      </c>
      <c r="JK105" s="273" t="str">
        <f t="shared" si="1224"/>
        <v/>
      </c>
      <c r="JL105" s="273" t="str">
        <f t="shared" si="1071"/>
        <v/>
      </c>
      <c r="JM105" s="273" t="str">
        <f t="shared" si="1225"/>
        <v/>
      </c>
      <c r="JN105" s="271" t="str">
        <f t="shared" si="1072"/>
        <v/>
      </c>
      <c r="JO105" s="271" t="str">
        <f>IFERROR(JK105*(JI105-JI107)^2,"")</f>
        <v/>
      </c>
      <c r="JP105" s="271" t="str">
        <f>IFERROR(JK105*(JE105-IP107)*(JI105-JI107),"")</f>
        <v/>
      </c>
      <c r="JQ105" s="271" t="str">
        <f t="shared" si="1226"/>
        <v/>
      </c>
      <c r="JR105" s="289" t="str">
        <f t="shared" si="1227"/>
        <v/>
      </c>
      <c r="JS105" s="271" t="str">
        <f t="shared" si="1228"/>
        <v/>
      </c>
      <c r="JU105" s="271"/>
      <c r="JV105" s="263" t="str">
        <f t="shared" si="1229"/>
        <v/>
      </c>
      <c r="JW105" s="273" t="str">
        <f>IFERROR(JE110+JD110*JV105,"")</f>
        <v/>
      </c>
      <c r="JX105" s="264" t="str">
        <f t="shared" si="1230"/>
        <v/>
      </c>
      <c r="JY105" s="264" t="str">
        <f t="shared" si="1073"/>
        <v/>
      </c>
      <c r="JZ105" s="264" t="str">
        <f t="shared" si="1231"/>
        <v/>
      </c>
      <c r="KA105" s="264" t="str">
        <f t="shared" si="1232"/>
        <v/>
      </c>
      <c r="KB105" s="273" t="str">
        <f t="shared" si="1233"/>
        <v/>
      </c>
      <c r="KC105" s="273" t="str">
        <f t="shared" si="1074"/>
        <v/>
      </c>
      <c r="KD105" s="273" t="str">
        <f t="shared" si="1234"/>
        <v/>
      </c>
      <c r="KE105" s="271" t="str">
        <f t="shared" si="1075"/>
        <v/>
      </c>
      <c r="KF105" s="271" t="str">
        <f>IFERROR(KB105*(JZ105-JZ107)^2,"")</f>
        <v/>
      </c>
      <c r="KG105" s="271" t="str">
        <f>IFERROR(KB105*(JV105-JG107)*(JZ105-JZ107),"")</f>
        <v/>
      </c>
      <c r="KH105" s="271" t="str">
        <f t="shared" si="1235"/>
        <v/>
      </c>
      <c r="KI105" s="289" t="str">
        <f t="shared" si="1236"/>
        <v/>
      </c>
      <c r="KJ105" s="271" t="str">
        <f t="shared" si="1237"/>
        <v/>
      </c>
      <c r="KL105" s="271"/>
      <c r="KM105" s="263" t="str">
        <f t="shared" si="1238"/>
        <v/>
      </c>
      <c r="KN105" s="273" t="str">
        <f>IFERROR(JV110+JU110*KM105,"")</f>
        <v/>
      </c>
      <c r="KO105" s="264" t="str">
        <f t="shared" si="1239"/>
        <v/>
      </c>
      <c r="KP105" s="264" t="str">
        <f t="shared" si="1076"/>
        <v/>
      </c>
      <c r="KQ105" s="264" t="str">
        <f t="shared" si="1240"/>
        <v/>
      </c>
      <c r="KR105" s="264" t="str">
        <f t="shared" si="1241"/>
        <v/>
      </c>
      <c r="KS105" s="273" t="str">
        <f t="shared" si="1242"/>
        <v/>
      </c>
      <c r="KT105" s="273" t="str">
        <f t="shared" si="1077"/>
        <v/>
      </c>
      <c r="KU105" s="273" t="str">
        <f t="shared" si="1243"/>
        <v/>
      </c>
      <c r="KV105" s="271" t="str">
        <f t="shared" si="1078"/>
        <v/>
      </c>
      <c r="KW105" s="271" t="str">
        <f>IFERROR(KS105*(KQ105-KQ107)^2,"")</f>
        <v/>
      </c>
      <c r="KX105" s="271" t="str">
        <f>IFERROR(KS105*(KM105-JX107)*(KQ105-KQ107),"")</f>
        <v/>
      </c>
      <c r="KY105" s="271" t="str">
        <f t="shared" si="1244"/>
        <v/>
      </c>
      <c r="KZ105" s="289" t="str">
        <f t="shared" si="1245"/>
        <v/>
      </c>
      <c r="LA105" s="271" t="str">
        <f t="shared" si="1246"/>
        <v/>
      </c>
      <c r="LC105" s="271"/>
      <c r="LD105" s="263" t="str">
        <f t="shared" si="1247"/>
        <v/>
      </c>
      <c r="LE105" s="273" t="str">
        <f>IFERROR(KM110+KL110*LD105,"")</f>
        <v/>
      </c>
      <c r="LF105" s="264" t="str">
        <f t="shared" si="1248"/>
        <v/>
      </c>
      <c r="LG105" s="264" t="str">
        <f t="shared" si="1079"/>
        <v/>
      </c>
      <c r="LH105" s="264" t="str">
        <f t="shared" si="1249"/>
        <v/>
      </c>
      <c r="LI105" s="264" t="str">
        <f t="shared" si="1250"/>
        <v/>
      </c>
      <c r="LJ105" s="273" t="str">
        <f t="shared" si="1251"/>
        <v/>
      </c>
      <c r="LK105" s="273" t="str">
        <f t="shared" si="1080"/>
        <v/>
      </c>
      <c r="LL105" s="273" t="str">
        <f t="shared" si="1252"/>
        <v/>
      </c>
      <c r="LM105" s="271" t="str">
        <f t="shared" si="1081"/>
        <v/>
      </c>
      <c r="LN105" s="271" t="str">
        <f>IFERROR(LJ105*(LH105-LH107)^2,"")</f>
        <v/>
      </c>
      <c r="LO105" s="271" t="str">
        <f>IFERROR(LJ105*(LD105-KO107)*(LH105-LH107),"")</f>
        <v/>
      </c>
      <c r="LP105" s="271" t="str">
        <f t="shared" si="1253"/>
        <v/>
      </c>
      <c r="LQ105" s="289" t="str">
        <f t="shared" si="1254"/>
        <v/>
      </c>
      <c r="LR105" s="271" t="str">
        <f t="shared" si="1255"/>
        <v/>
      </c>
      <c r="LT105" s="271"/>
      <c r="LU105" s="475" t="str">
        <f t="shared" si="1256"/>
        <v/>
      </c>
      <c r="LV105" s="474" t="str">
        <f>IFERROR(LD110+LC110*LU105,"")</f>
        <v/>
      </c>
      <c r="LW105" s="477" t="str">
        <f t="shared" si="1257"/>
        <v/>
      </c>
      <c r="LX105" s="264" t="str">
        <f t="shared" si="1082"/>
        <v/>
      </c>
      <c r="LY105" s="264" t="str">
        <f t="shared" si="1258"/>
        <v/>
      </c>
      <c r="LZ105" s="264" t="str">
        <f t="shared" si="1259"/>
        <v/>
      </c>
      <c r="MA105" s="273" t="str">
        <f t="shared" si="1260"/>
        <v/>
      </c>
      <c r="MB105" s="273" t="str">
        <f t="shared" si="1083"/>
        <v/>
      </c>
      <c r="MC105" s="273" t="str">
        <f t="shared" si="1261"/>
        <v/>
      </c>
      <c r="MD105" s="271" t="str">
        <f t="shared" si="1084"/>
        <v/>
      </c>
      <c r="ME105" s="271" t="str">
        <f>IFERROR(MA105*(LY105-LY107)^2,"")</f>
        <v/>
      </c>
      <c r="MF105" s="271" t="str">
        <f>IFERROR(MA105*(LU105-LF107)*(LY105-LY107),"")</f>
        <v/>
      </c>
      <c r="MG105" s="271" t="str">
        <f t="shared" si="1262"/>
        <v/>
      </c>
      <c r="MH105" s="289" t="str">
        <f t="shared" si="1263"/>
        <v/>
      </c>
      <c r="MI105" s="476" t="str">
        <f t="shared" si="1264"/>
        <v/>
      </c>
    </row>
    <row r="106" spans="1:347" ht="14.1" hidden="1" customHeight="1" outlineLevel="1" x14ac:dyDescent="0.2">
      <c r="B106" s="19"/>
      <c r="C106" s="8"/>
      <c r="D106" s="8"/>
      <c r="E106" s="18"/>
      <c r="F106" s="17"/>
      <c r="G106" s="34"/>
      <c r="H106" s="34"/>
      <c r="I106" s="130" t="s">
        <v>20</v>
      </c>
      <c r="J106" s="132" t="str">
        <f>IFERROR(_xlfn.NORM.S.INV(G107),"")</f>
        <v/>
      </c>
      <c r="K106" s="132"/>
      <c r="L106" s="101"/>
      <c r="M106" s="101"/>
      <c r="N106" s="101"/>
      <c r="O106" s="101"/>
      <c r="P106" s="133">
        <f>SUM(P96:P105)</f>
        <v>117.37112231921864</v>
      </c>
      <c r="Q106" s="133">
        <f t="shared" ref="Q106:R106" si="1265">SUM(Q96:Q105)</f>
        <v>82.794200992005301</v>
      </c>
      <c r="R106" s="133">
        <f t="shared" si="1265"/>
        <v>9.924458794870116</v>
      </c>
      <c r="S106" s="132">
        <f>SUM(S96:S105)</f>
        <v>4.3677607833208238</v>
      </c>
      <c r="T106" s="132">
        <f>SUM(T96:T105)</f>
        <v>79.241338440428279</v>
      </c>
      <c r="U106" s="132">
        <f>SUM(U96:U105)</f>
        <v>18.40332621402731</v>
      </c>
      <c r="V106" s="134">
        <f>SUM(V96:V105)</f>
        <v>1.7084355668494036</v>
      </c>
      <c r="W106" s="141"/>
      <c r="X106" s="132"/>
      <c r="Y106" s="20"/>
      <c r="Z106" s="342" t="s">
        <v>20</v>
      </c>
      <c r="AA106" s="344">
        <f>IFERROR(_xlfn.NORM.S.INV(N107),"")</f>
        <v>-1.3750612837447014</v>
      </c>
      <c r="AB106" s="344"/>
      <c r="AC106" s="325"/>
      <c r="AD106" s="325"/>
      <c r="AE106" s="325"/>
      <c r="AF106" s="325"/>
      <c r="AG106" s="345">
        <f>SUM(AG96:AG105)</f>
        <v>116.83491158099265</v>
      </c>
      <c r="AH106" s="345">
        <f t="shared" ref="AH106:AI106" si="1266">SUM(AH96:AH105)</f>
        <v>82.327971937710075</v>
      </c>
      <c r="AI106" s="345">
        <f t="shared" si="1266"/>
        <v>9.5073923701576675</v>
      </c>
      <c r="AJ106" s="344">
        <f>SUM(AJ96:AJ105)</f>
        <v>4.3298821248530501</v>
      </c>
      <c r="AK106" s="344">
        <f>SUM(AK96:AK105)</f>
        <v>78.58878535411074</v>
      </c>
      <c r="AL106" s="344">
        <f>SUM(AL96:AL105)</f>
        <v>18.24263369405033</v>
      </c>
      <c r="AM106" s="346">
        <f>SUM(AM96:AM105)</f>
        <v>1.7290295301024345</v>
      </c>
      <c r="AN106" s="353"/>
      <c r="AO106" s="344"/>
      <c r="AQ106" s="342" t="s">
        <v>20</v>
      </c>
      <c r="AR106" s="344">
        <f>IFERROR(_xlfn.NORM.S.INV(AE107),"")</f>
        <v>-1.3958848659069565</v>
      </c>
      <c r="AS106" s="344"/>
      <c r="AT106" s="325"/>
      <c r="AU106" s="325"/>
      <c r="AV106" s="325"/>
      <c r="AW106" s="325"/>
      <c r="AX106" s="345">
        <f>SUM(AX96:AX105)</f>
        <v>116.83852811689829</v>
      </c>
      <c r="AY106" s="345">
        <f t="shared" ref="AY106:AZ106" si="1267">SUM(AY96:AY105)</f>
        <v>82.330763147893094</v>
      </c>
      <c r="AZ106" s="345">
        <f t="shared" si="1267"/>
        <v>9.5087477297547167</v>
      </c>
      <c r="BA106" s="344">
        <f>SUM(BA96:BA105)</f>
        <v>4.330139436534628</v>
      </c>
      <c r="BB106" s="344">
        <f>SUM(BB96:BB105)</f>
        <v>78.593295875059226</v>
      </c>
      <c r="BC106" s="344">
        <f>SUM(BC96:BC105)</f>
        <v>18.243729588315048</v>
      </c>
      <c r="BD106" s="346">
        <f>SUM(BD96:BD105)</f>
        <v>1.7288728767704353</v>
      </c>
      <c r="BE106" s="353"/>
      <c r="BF106" s="344"/>
      <c r="BH106" s="342" t="s">
        <v>20</v>
      </c>
      <c r="BI106" s="344">
        <f>IFERROR(_xlfn.NORM.S.INV(AV107),"")</f>
        <v>-1.3958245630363921</v>
      </c>
      <c r="BJ106" s="344"/>
      <c r="BK106" s="325"/>
      <c r="BL106" s="325"/>
      <c r="BM106" s="325"/>
      <c r="BN106" s="325"/>
      <c r="BO106" s="345">
        <f>SUM(BO96:BO105)</f>
        <v>116.83848732081245</v>
      </c>
      <c r="BP106" s="345">
        <f t="shared" ref="BP106:BQ106" si="1268">SUM(BP96:BP105)</f>
        <v>82.33072851670174</v>
      </c>
      <c r="BQ106" s="345">
        <f t="shared" si="1268"/>
        <v>9.50871924209968</v>
      </c>
      <c r="BR106" s="344">
        <f>SUM(BR96:BR105)</f>
        <v>4.3301365495860287</v>
      </c>
      <c r="BS106" s="344">
        <f>SUM(BS96:BS105)</f>
        <v>78.593245438878128</v>
      </c>
      <c r="BT106" s="344">
        <f>SUM(BT96:BT105)</f>
        <v>18.243717262226589</v>
      </c>
      <c r="BU106" s="346">
        <f>SUM(BU96:BU105)</f>
        <v>1.7288750587144861</v>
      </c>
      <c r="BV106" s="353"/>
      <c r="BW106" s="344"/>
      <c r="BY106" s="342" t="s">
        <v>20</v>
      </c>
      <c r="BZ106" s="344">
        <f>IFERROR(_xlfn.NORM.S.INV(BM107),"")</f>
        <v>-1.3958259933080299</v>
      </c>
      <c r="CA106" s="344"/>
      <c r="CB106" s="325"/>
      <c r="CC106" s="325"/>
      <c r="CD106" s="325"/>
      <c r="CE106" s="325"/>
      <c r="CF106" s="345">
        <f>SUM(CF96:CF105)</f>
        <v>116.83848787438544</v>
      </c>
      <c r="CG106" s="345">
        <f t="shared" ref="CG106:CH106" si="1269">SUM(CG96:CG105)</f>
        <v>82.330728970128888</v>
      </c>
      <c r="CH106" s="345">
        <f t="shared" si="1269"/>
        <v>9.5087195594409621</v>
      </c>
      <c r="CI106" s="344">
        <f>SUM(CI96:CI105)</f>
        <v>4.3301365888418504</v>
      </c>
      <c r="CJ106" s="344">
        <f>SUM(CJ96:CJ105)</f>
        <v>78.593246125572492</v>
      </c>
      <c r="CK106" s="344">
        <f>SUM(CK96:CK105)</f>
        <v>18.243717429669442</v>
      </c>
      <c r="CL106" s="346">
        <f>SUM(CL96:CL105)</f>
        <v>1.7288750313006216</v>
      </c>
      <c r="CM106" s="353"/>
      <c r="CN106" s="344"/>
      <c r="CP106" s="342" t="s">
        <v>20</v>
      </c>
      <c r="CQ106" s="344">
        <f>IFERROR(_xlfn.NORM.S.INV(CD107),"")</f>
        <v>-1.39582597783378</v>
      </c>
      <c r="CR106" s="344"/>
      <c r="CS106" s="325"/>
      <c r="CT106" s="325"/>
      <c r="CU106" s="325"/>
      <c r="CV106" s="325"/>
      <c r="CW106" s="345">
        <f>SUM(CW96:CW105)</f>
        <v>116.83848786737185</v>
      </c>
      <c r="CX106" s="345">
        <f t="shared" ref="CX106:CY106" si="1270">SUM(CX96:CX105)</f>
        <v>82.330728964311945</v>
      </c>
      <c r="CY106" s="345">
        <f t="shared" si="1270"/>
        <v>9.5087195551174943</v>
      </c>
      <c r="CZ106" s="344">
        <f>SUM(CZ96:CZ105)</f>
        <v>4.3301365883448506</v>
      </c>
      <c r="DA106" s="344">
        <f>SUM(DA96:DA105)</f>
        <v>78.593246116882455</v>
      </c>
      <c r="DB106" s="344">
        <f>SUM(DB96:DB105)</f>
        <v>18.243717427548813</v>
      </c>
      <c r="DC106" s="346">
        <f>SUM(DC96:DC105)</f>
        <v>1.728875031657543</v>
      </c>
      <c r="DD106" s="353"/>
      <c r="DE106" s="344"/>
      <c r="DG106" s="342" t="s">
        <v>20</v>
      </c>
      <c r="DH106" s="344">
        <f>IFERROR(_xlfn.NORM.S.INV(CU107),"")</f>
        <v>-1.3958259780470446</v>
      </c>
      <c r="DI106" s="344"/>
      <c r="DJ106" s="325"/>
      <c r="DK106" s="325"/>
      <c r="DL106" s="325"/>
      <c r="DM106" s="325"/>
      <c r="DN106" s="345">
        <f>SUM(DN96:DN105)</f>
        <v>116.83848786746292</v>
      </c>
      <c r="DO106" s="345">
        <f t="shared" ref="DO106:DP106" si="1271">SUM(DO96:DO105)</f>
        <v>82.33072896438712</v>
      </c>
      <c r="DP106" s="345">
        <f t="shared" si="1271"/>
        <v>9.5087195551721635</v>
      </c>
      <c r="DQ106" s="344">
        <f>SUM(DQ96:DQ105)</f>
        <v>4.3301365883513059</v>
      </c>
      <c r="DR106" s="344">
        <f>SUM(DR96:DR105)</f>
        <v>78.593246116995317</v>
      </c>
      <c r="DS106" s="344">
        <f>SUM(DS96:DS105)</f>
        <v>18.243717427576353</v>
      </c>
      <c r="DT106" s="346">
        <f>SUM(DT96:DT105)</f>
        <v>1.7288750316529611</v>
      </c>
      <c r="DU106" s="353"/>
      <c r="DV106" s="344"/>
      <c r="DX106" s="342" t="s">
        <v>20</v>
      </c>
      <c r="DY106" s="344">
        <f>IFERROR(_xlfn.NORM.S.INV(DL107),"")</f>
        <v>-1.3958259780443578</v>
      </c>
      <c r="DZ106" s="344"/>
      <c r="EA106" s="325"/>
      <c r="EB106" s="325"/>
      <c r="EC106" s="325"/>
      <c r="ED106" s="325"/>
      <c r="EE106" s="345">
        <f>SUM(EE96:EE105)</f>
        <v>116.83848786746174</v>
      </c>
      <c r="EF106" s="345">
        <f t="shared" ref="EF106:EG106" si="1272">SUM(EF96:EF105)</f>
        <v>82.330728964386111</v>
      </c>
      <c r="EG106" s="345">
        <f t="shared" si="1272"/>
        <v>9.5087195551714032</v>
      </c>
      <c r="EH106" s="344">
        <f>SUM(EH96:EH105)</f>
        <v>4.3301365883512206</v>
      </c>
      <c r="EI106" s="344">
        <f>SUM(EI96:EI105)</f>
        <v>78.593246116993853</v>
      </c>
      <c r="EJ106" s="344">
        <f>SUM(EJ96:EJ105)</f>
        <v>18.243717427575991</v>
      </c>
      <c r="EK106" s="346">
        <f>SUM(EK96:EK105)</f>
        <v>1.7288750316530164</v>
      </c>
      <c r="EL106" s="353"/>
      <c r="EM106" s="344"/>
      <c r="EO106" s="342" t="s">
        <v>20</v>
      </c>
      <c r="EP106" s="344">
        <f>IFERROR(_xlfn.NORM.S.INV(EC107),"")</f>
        <v>-1.3958259780443967</v>
      </c>
      <c r="EQ106" s="344"/>
      <c r="ER106" s="325"/>
      <c r="ES106" s="325"/>
      <c r="ET106" s="325"/>
      <c r="EU106" s="325"/>
      <c r="EV106" s="345">
        <f>SUM(EV96:EV105)</f>
        <v>116.83848786746174</v>
      </c>
      <c r="EW106" s="345">
        <f t="shared" ref="EW106:EX106" si="1273">SUM(EW96:EW105)</f>
        <v>82.330728964386125</v>
      </c>
      <c r="EX106" s="345">
        <f t="shared" si="1273"/>
        <v>9.5087195551714032</v>
      </c>
      <c r="EY106" s="344">
        <f>SUM(EY96:EY105)</f>
        <v>4.3301365883512215</v>
      </c>
      <c r="EZ106" s="344">
        <f>SUM(EZ96:EZ105)</f>
        <v>78.593246116993853</v>
      </c>
      <c r="FA106" s="344">
        <f>SUM(FA96:FA105)</f>
        <v>18.243717427575991</v>
      </c>
      <c r="FB106" s="346">
        <f>SUM(FB96:FB105)</f>
        <v>1.7288750316530175</v>
      </c>
      <c r="FC106" s="353"/>
      <c r="FD106" s="344"/>
      <c r="FF106" s="342" t="s">
        <v>20</v>
      </c>
      <c r="FG106" s="344">
        <f>IFERROR(_xlfn.NORM.S.INV(ET107),"")</f>
        <v>-1.3958259780443967</v>
      </c>
      <c r="FH106" s="344"/>
      <c r="FI106" s="325"/>
      <c r="FJ106" s="325"/>
      <c r="FK106" s="325"/>
      <c r="FL106" s="325"/>
      <c r="FM106" s="345">
        <f>SUM(FM96:FM105)</f>
        <v>116.83848786746175</v>
      </c>
      <c r="FN106" s="345">
        <f t="shared" ref="FN106:FO106" si="1274">SUM(FN96:FN105)</f>
        <v>82.330728964386154</v>
      </c>
      <c r="FO106" s="345">
        <f t="shared" si="1274"/>
        <v>9.508719555171421</v>
      </c>
      <c r="FP106" s="344">
        <f>SUM(FP96:FP105)</f>
        <v>4.3301365883512215</v>
      </c>
      <c r="FQ106" s="344">
        <f>SUM(FQ96:FQ105)</f>
        <v>78.593246116993853</v>
      </c>
      <c r="FR106" s="344">
        <f>SUM(FR96:FR105)</f>
        <v>18.243717427576001</v>
      </c>
      <c r="FS106" s="346">
        <f>SUM(FS96:FS105)</f>
        <v>1.7288750316530186</v>
      </c>
      <c r="FT106" s="353"/>
      <c r="FU106" s="344"/>
      <c r="FW106" s="342" t="s">
        <v>20</v>
      </c>
      <c r="FX106" s="344">
        <f>IFERROR(_xlfn.NORM.S.INV(FK107),"")</f>
        <v>-1.3958259780443956</v>
      </c>
      <c r="FY106" s="344"/>
      <c r="FZ106" s="325"/>
      <c r="GA106" s="325"/>
      <c r="GB106" s="325"/>
      <c r="GC106" s="325"/>
      <c r="GD106" s="345">
        <f>SUM(GD96:GD105)</f>
        <v>116.83848786746168</v>
      </c>
      <c r="GE106" s="345">
        <f t="shared" ref="GE106:GF106" si="1275">SUM(GE96:GE105)</f>
        <v>82.330728964386125</v>
      </c>
      <c r="GF106" s="345">
        <f t="shared" si="1275"/>
        <v>9.5087195551714316</v>
      </c>
      <c r="GG106" s="344">
        <f>SUM(GG96:GG105)</f>
        <v>4.3301365883512197</v>
      </c>
      <c r="GH106" s="344">
        <f>SUM(GH96:GH105)</f>
        <v>78.593246116993782</v>
      </c>
      <c r="GI106" s="344">
        <f>SUM(GI96:GI105)</f>
        <v>18.243717427575977</v>
      </c>
      <c r="GJ106" s="346">
        <f>SUM(GJ96:GJ105)</f>
        <v>1.7288750316530217</v>
      </c>
      <c r="GK106" s="353"/>
      <c r="GL106" s="344"/>
      <c r="GN106" s="342" t="s">
        <v>20</v>
      </c>
      <c r="GO106" s="344">
        <f>IFERROR(_xlfn.NORM.S.INV(GB107),"")</f>
        <v>-1.395825978044394</v>
      </c>
      <c r="GP106" s="344"/>
      <c r="GQ106" s="325"/>
      <c r="GR106" s="325"/>
      <c r="GS106" s="325"/>
      <c r="GT106" s="325"/>
      <c r="GU106" s="345">
        <f>SUM(GU96:GU105)</f>
        <v>116.83848786746177</v>
      </c>
      <c r="GV106" s="345">
        <f t="shared" ref="GV106:GW106" si="1276">SUM(GV96:GV105)</f>
        <v>82.330728964386182</v>
      </c>
      <c r="GW106" s="345">
        <f t="shared" si="1276"/>
        <v>9.5087195551714956</v>
      </c>
      <c r="GX106" s="344">
        <f>SUM(GX96:GX105)</f>
        <v>4.3301365883512233</v>
      </c>
      <c r="GY106" s="344">
        <f>SUM(GY96:GY105)</f>
        <v>78.593246116993882</v>
      </c>
      <c r="GZ106" s="344">
        <f>SUM(GZ96:GZ105)</f>
        <v>18.243717427575998</v>
      </c>
      <c r="HA106" s="346">
        <f>SUM(HA96:HA105)</f>
        <v>1.728875031653017</v>
      </c>
      <c r="HB106" s="353"/>
      <c r="HC106" s="344"/>
      <c r="HE106" s="342" t="s">
        <v>20</v>
      </c>
      <c r="HF106" s="344">
        <f>IFERROR(_xlfn.NORM.S.INV(GS107),"")</f>
        <v>-1.3958259780443909</v>
      </c>
      <c r="HG106" s="344"/>
      <c r="HH106" s="325"/>
      <c r="HI106" s="325"/>
      <c r="HJ106" s="325"/>
      <c r="HK106" s="325"/>
      <c r="HL106" s="345">
        <f>SUM(HL96:HL105)</f>
        <v>116.83848786746177</v>
      </c>
      <c r="HM106" s="345">
        <f t="shared" ref="HM106:HN106" si="1277">SUM(HM96:HM105)</f>
        <v>82.330728964386168</v>
      </c>
      <c r="HN106" s="345">
        <f t="shared" si="1277"/>
        <v>9.5087195551714636</v>
      </c>
      <c r="HO106" s="344">
        <f>SUM(HO96:HO105)</f>
        <v>4.3301365883512233</v>
      </c>
      <c r="HP106" s="344">
        <f>SUM(HP96:HP105)</f>
        <v>78.593246116993853</v>
      </c>
      <c r="HQ106" s="344">
        <f>SUM(HQ96:HQ105)</f>
        <v>18.243717427575998</v>
      </c>
      <c r="HR106" s="346">
        <f>SUM(HR96:HR105)</f>
        <v>1.7288750316530204</v>
      </c>
      <c r="HS106" s="353"/>
      <c r="HT106" s="344"/>
      <c r="HV106" s="342" t="s">
        <v>20</v>
      </c>
      <c r="HW106" s="344">
        <f>IFERROR(_xlfn.NORM.S.INV(HJ107),"")</f>
        <v>-1.395825978044394</v>
      </c>
      <c r="HX106" s="344"/>
      <c r="HY106" s="325"/>
      <c r="HZ106" s="325"/>
      <c r="IA106" s="325"/>
      <c r="IB106" s="325"/>
      <c r="IC106" s="345">
        <f>SUM(IC96:IC105)</f>
        <v>116.83848786746177</v>
      </c>
      <c r="ID106" s="345">
        <f t="shared" ref="ID106:IE106" si="1278">SUM(ID96:ID105)</f>
        <v>82.330728964386168</v>
      </c>
      <c r="IE106" s="345">
        <f t="shared" si="1278"/>
        <v>9.5087195551714636</v>
      </c>
      <c r="IF106" s="344">
        <f>SUM(IF96:IF105)</f>
        <v>4.3301365883512233</v>
      </c>
      <c r="IG106" s="344">
        <f>SUM(IG96:IG105)</f>
        <v>78.593246116993853</v>
      </c>
      <c r="IH106" s="344">
        <f>SUM(IH96:IH105)</f>
        <v>18.243717427575998</v>
      </c>
      <c r="II106" s="346">
        <f>SUM(II96:II105)</f>
        <v>1.7288750316530204</v>
      </c>
      <c r="IJ106" s="353"/>
      <c r="IK106" s="344"/>
      <c r="IM106" s="342" t="s">
        <v>20</v>
      </c>
      <c r="IN106" s="344">
        <f>IFERROR(_xlfn.NORM.S.INV(IA107),"")</f>
        <v>-1.395825978044394</v>
      </c>
      <c r="IO106" s="344"/>
      <c r="IP106" s="325"/>
      <c r="IQ106" s="325"/>
      <c r="IR106" s="325"/>
      <c r="IS106" s="325"/>
      <c r="IT106" s="345">
        <f>SUM(IT96:IT105)</f>
        <v>116.83848786746177</v>
      </c>
      <c r="IU106" s="345">
        <f t="shared" ref="IU106:IV106" si="1279">SUM(IU96:IU105)</f>
        <v>82.330728964386168</v>
      </c>
      <c r="IV106" s="345">
        <f t="shared" si="1279"/>
        <v>9.5087195551714636</v>
      </c>
      <c r="IW106" s="344">
        <f>SUM(IW96:IW105)</f>
        <v>4.3301365883512233</v>
      </c>
      <c r="IX106" s="344">
        <f>SUM(IX96:IX105)</f>
        <v>78.593246116993853</v>
      </c>
      <c r="IY106" s="344">
        <f>SUM(IY96:IY105)</f>
        <v>18.243717427575998</v>
      </c>
      <c r="IZ106" s="346">
        <f>SUM(IZ96:IZ105)</f>
        <v>1.7288750316530204</v>
      </c>
      <c r="JA106" s="353"/>
      <c r="JB106" s="344"/>
      <c r="JD106" s="342" t="s">
        <v>20</v>
      </c>
      <c r="JE106" s="344">
        <f>IFERROR(_xlfn.NORM.S.INV(IR107),"")</f>
        <v>-1.395825978044394</v>
      </c>
      <c r="JF106" s="344"/>
      <c r="JG106" s="325"/>
      <c r="JH106" s="325"/>
      <c r="JI106" s="325"/>
      <c r="JJ106" s="325"/>
      <c r="JK106" s="345">
        <f>SUM(JK96:JK105)</f>
        <v>116.83848786746177</v>
      </c>
      <c r="JL106" s="345">
        <f t="shared" ref="JL106:JM106" si="1280">SUM(JL96:JL105)</f>
        <v>82.330728964386168</v>
      </c>
      <c r="JM106" s="345">
        <f t="shared" si="1280"/>
        <v>9.5087195551714636</v>
      </c>
      <c r="JN106" s="344">
        <f>SUM(JN96:JN105)</f>
        <v>4.3301365883512233</v>
      </c>
      <c r="JO106" s="344">
        <f>SUM(JO96:JO105)</f>
        <v>78.593246116993853</v>
      </c>
      <c r="JP106" s="344">
        <f>SUM(JP96:JP105)</f>
        <v>18.243717427575998</v>
      </c>
      <c r="JQ106" s="346">
        <f>SUM(JQ96:JQ105)</f>
        <v>1.7288750316530204</v>
      </c>
      <c r="JR106" s="353"/>
      <c r="JS106" s="344"/>
      <c r="JU106" s="342" t="s">
        <v>20</v>
      </c>
      <c r="JV106" s="344">
        <f>IFERROR(_xlfn.NORM.S.INV(JI107),"")</f>
        <v>-1.395825978044394</v>
      </c>
      <c r="JW106" s="344"/>
      <c r="JX106" s="325"/>
      <c r="JY106" s="325"/>
      <c r="JZ106" s="325"/>
      <c r="KA106" s="325"/>
      <c r="KB106" s="345">
        <f>SUM(KB96:KB105)</f>
        <v>116.83848786746177</v>
      </c>
      <c r="KC106" s="345">
        <f t="shared" ref="KC106:KD106" si="1281">SUM(KC96:KC105)</f>
        <v>82.330728964386168</v>
      </c>
      <c r="KD106" s="345">
        <f t="shared" si="1281"/>
        <v>9.5087195551714636</v>
      </c>
      <c r="KE106" s="344">
        <f>SUM(KE96:KE105)</f>
        <v>4.3301365883512233</v>
      </c>
      <c r="KF106" s="344">
        <f>SUM(KF96:KF105)</f>
        <v>78.593246116993853</v>
      </c>
      <c r="KG106" s="344">
        <f>SUM(KG96:KG105)</f>
        <v>18.243717427575998</v>
      </c>
      <c r="KH106" s="346">
        <f>SUM(KH96:KH105)</f>
        <v>1.7288750316530204</v>
      </c>
      <c r="KI106" s="353"/>
      <c r="KJ106" s="344"/>
      <c r="KL106" s="342" t="s">
        <v>20</v>
      </c>
      <c r="KM106" s="344">
        <f>IFERROR(_xlfn.NORM.S.INV(JZ107),"")</f>
        <v>-1.395825978044394</v>
      </c>
      <c r="KN106" s="344"/>
      <c r="KO106" s="325"/>
      <c r="KP106" s="325"/>
      <c r="KQ106" s="325"/>
      <c r="KR106" s="325"/>
      <c r="KS106" s="345">
        <f>SUM(KS96:KS105)</f>
        <v>116.83848786746177</v>
      </c>
      <c r="KT106" s="345">
        <f t="shared" ref="KT106:KU106" si="1282">SUM(KT96:KT105)</f>
        <v>82.330728964386168</v>
      </c>
      <c r="KU106" s="345">
        <f t="shared" si="1282"/>
        <v>9.5087195551714636</v>
      </c>
      <c r="KV106" s="344">
        <f>SUM(KV96:KV105)</f>
        <v>4.3301365883512233</v>
      </c>
      <c r="KW106" s="344">
        <f>SUM(KW96:KW105)</f>
        <v>78.593246116993853</v>
      </c>
      <c r="KX106" s="344">
        <f>SUM(KX96:KX105)</f>
        <v>18.243717427575998</v>
      </c>
      <c r="KY106" s="346">
        <f>SUM(KY96:KY105)</f>
        <v>1.7288750316530204</v>
      </c>
      <c r="KZ106" s="353"/>
      <c r="LA106" s="344"/>
      <c r="LC106" s="342" t="s">
        <v>20</v>
      </c>
      <c r="LD106" s="344">
        <f>IFERROR(_xlfn.NORM.S.INV(KQ107),"")</f>
        <v>-1.395825978044394</v>
      </c>
      <c r="LE106" s="344"/>
      <c r="LF106" s="325"/>
      <c r="LG106" s="325"/>
      <c r="LH106" s="325"/>
      <c r="LI106" s="325"/>
      <c r="LJ106" s="345">
        <f>SUM(LJ96:LJ105)</f>
        <v>116.83848786746177</v>
      </c>
      <c r="LK106" s="345">
        <f t="shared" ref="LK106:LL106" si="1283">SUM(LK96:LK105)</f>
        <v>82.330728964386168</v>
      </c>
      <c r="LL106" s="345">
        <f t="shared" si="1283"/>
        <v>9.5087195551714636</v>
      </c>
      <c r="LM106" s="344">
        <f>SUM(LM96:LM105)</f>
        <v>4.3301365883512233</v>
      </c>
      <c r="LN106" s="344">
        <f>SUM(LN96:LN105)</f>
        <v>78.593246116993853</v>
      </c>
      <c r="LO106" s="344">
        <f>SUM(LO96:LO105)</f>
        <v>18.243717427575998</v>
      </c>
      <c r="LP106" s="346">
        <f>SUM(LP96:LP105)</f>
        <v>1.7288750316530204</v>
      </c>
      <c r="LQ106" s="353"/>
      <c r="LR106" s="344"/>
      <c r="LT106" s="342" t="s">
        <v>20</v>
      </c>
      <c r="LU106" s="344">
        <f>IFERROR(_xlfn.NORM.S.INV(LH107),"")</f>
        <v>-1.395825978044394</v>
      </c>
      <c r="LV106" s="344"/>
      <c r="LW106" s="325"/>
      <c r="LX106" s="325"/>
      <c r="LY106" s="325"/>
      <c r="LZ106" s="325"/>
      <c r="MA106" s="345">
        <f>SUM(MA96:MA105)</f>
        <v>116.83848786746177</v>
      </c>
      <c r="MB106" s="345">
        <f t="shared" ref="MB106:MC106" si="1284">SUM(MB96:MB105)</f>
        <v>82.330728964386168</v>
      </c>
      <c r="MC106" s="345">
        <f t="shared" si="1284"/>
        <v>9.5087195551714636</v>
      </c>
      <c r="MD106" s="344">
        <f>SUM(MD96:MD105)</f>
        <v>4.3301365883512233</v>
      </c>
      <c r="ME106" s="344">
        <f>SUM(ME96:ME105)</f>
        <v>78.593246116993853</v>
      </c>
      <c r="MF106" s="344">
        <f>SUM(MF96:MF105)</f>
        <v>18.243717427575998</v>
      </c>
      <c r="MG106" s="346">
        <f>SUM(MG96:MG105)</f>
        <v>1.7288750316530204</v>
      </c>
      <c r="MH106" s="353"/>
      <c r="MI106" s="344"/>
    </row>
    <row r="107" spans="1:347" ht="14.1" hidden="1" customHeight="1" outlineLevel="1" x14ac:dyDescent="0.2">
      <c r="B107" s="19"/>
      <c r="C107" s="8"/>
      <c r="D107" s="8"/>
      <c r="E107" s="18"/>
      <c r="F107" s="17"/>
      <c r="G107" s="34"/>
      <c r="H107" s="34"/>
      <c r="I107" s="135" t="s">
        <v>19</v>
      </c>
      <c r="J107" s="136">
        <f>Q106/P106</f>
        <v>0.70540520833418296</v>
      </c>
      <c r="K107" s="137"/>
      <c r="L107" s="138"/>
      <c r="M107" s="135"/>
      <c r="N107" s="137">
        <f>R106/P106</f>
        <v>8.4556223019476573E-2</v>
      </c>
      <c r="O107" s="135"/>
      <c r="P107" s="139"/>
      <c r="Q107" s="135"/>
      <c r="R107" s="135"/>
      <c r="S107" s="137"/>
      <c r="T107" s="142"/>
      <c r="U107" s="142"/>
      <c r="V107" s="142"/>
      <c r="W107" s="142"/>
      <c r="X107" s="142"/>
      <c r="Y107" s="34"/>
      <c r="Z107" s="347" t="s">
        <v>19</v>
      </c>
      <c r="AA107" s="348">
        <f>AH106/AG106</f>
        <v>0.70465215254293601</v>
      </c>
      <c r="AB107" s="349"/>
      <c r="AC107" s="350"/>
      <c r="AD107" s="347"/>
      <c r="AE107" s="349">
        <f>AI106/AG106</f>
        <v>8.1374584372984476E-2</v>
      </c>
      <c r="AF107" s="347"/>
      <c r="AG107" s="351"/>
      <c r="AH107" s="347"/>
      <c r="AI107" s="347"/>
      <c r="AJ107" s="349"/>
      <c r="AK107" s="354"/>
      <c r="AL107" s="354"/>
      <c r="AM107" s="354"/>
      <c r="AN107" s="354"/>
      <c r="AO107" s="354"/>
      <c r="AQ107" s="347" t="s">
        <v>19</v>
      </c>
      <c r="AR107" s="348">
        <f>AY106/AX106</f>
        <v>0.70465423071335009</v>
      </c>
      <c r="AS107" s="349"/>
      <c r="AT107" s="350"/>
      <c r="AU107" s="347"/>
      <c r="AV107" s="349">
        <f>AZ106/AX106</f>
        <v>8.1383665842153591E-2</v>
      </c>
      <c r="AW107" s="347"/>
      <c r="AX107" s="351"/>
      <c r="AY107" s="347"/>
      <c r="AZ107" s="347"/>
      <c r="BA107" s="349"/>
      <c r="BB107" s="354"/>
      <c r="BC107" s="354"/>
      <c r="BD107" s="354"/>
      <c r="BE107" s="354"/>
      <c r="BF107" s="354"/>
      <c r="BH107" s="347" t="s">
        <v>19</v>
      </c>
      <c r="BI107" s="348">
        <f>BP106/BO106</f>
        <v>0.70465418035274552</v>
      </c>
      <c r="BJ107" s="349"/>
      <c r="BK107" s="350"/>
      <c r="BL107" s="347"/>
      <c r="BM107" s="349">
        <f>BQ106/BO106</f>
        <v>8.138345043778987E-2</v>
      </c>
      <c r="BN107" s="347"/>
      <c r="BO107" s="351"/>
      <c r="BP107" s="347"/>
      <c r="BQ107" s="347"/>
      <c r="BR107" s="349"/>
      <c r="BS107" s="354"/>
      <c r="BT107" s="354"/>
      <c r="BU107" s="354"/>
      <c r="BV107" s="354"/>
      <c r="BW107" s="354"/>
      <c r="BY107" s="347" t="s">
        <v>19</v>
      </c>
      <c r="BZ107" s="348">
        <f>CG106/CF106</f>
        <v>0.7046541808949438</v>
      </c>
      <c r="CA107" s="349"/>
      <c r="CB107" s="350"/>
      <c r="CC107" s="347"/>
      <c r="CD107" s="349">
        <f>CH106/CF106</f>
        <v>8.1383452768268527E-2</v>
      </c>
      <c r="CE107" s="347"/>
      <c r="CF107" s="351"/>
      <c r="CG107" s="347"/>
      <c r="CH107" s="347"/>
      <c r="CI107" s="349"/>
      <c r="CJ107" s="354"/>
      <c r="CK107" s="354"/>
      <c r="CL107" s="354"/>
      <c r="CM107" s="354"/>
      <c r="CN107" s="354"/>
      <c r="CP107" s="347" t="s">
        <v>19</v>
      </c>
      <c r="CQ107" s="348">
        <f>CX106/CW106</f>
        <v>0.70465418088745657</v>
      </c>
      <c r="CR107" s="349"/>
      <c r="CS107" s="350"/>
      <c r="CT107" s="347"/>
      <c r="CU107" s="349">
        <f>CY106/CW106</f>
        <v>8.1383452736150011E-2</v>
      </c>
      <c r="CV107" s="347"/>
      <c r="CW107" s="351"/>
      <c r="CX107" s="347"/>
      <c r="CY107" s="347"/>
      <c r="CZ107" s="349"/>
      <c r="DA107" s="354"/>
      <c r="DB107" s="354"/>
      <c r="DC107" s="354"/>
      <c r="DD107" s="354"/>
      <c r="DE107" s="354"/>
      <c r="DG107" s="347" t="s">
        <v>19</v>
      </c>
      <c r="DH107" s="348">
        <f>DO106/DN106</f>
        <v>0.70465418088755072</v>
      </c>
      <c r="DI107" s="349"/>
      <c r="DJ107" s="350"/>
      <c r="DK107" s="347"/>
      <c r="DL107" s="349">
        <f>DP106/DN106</f>
        <v>8.1383452736554493E-2</v>
      </c>
      <c r="DM107" s="347"/>
      <c r="DN107" s="351"/>
      <c r="DO107" s="347"/>
      <c r="DP107" s="347"/>
      <c r="DQ107" s="349"/>
      <c r="DR107" s="354"/>
      <c r="DS107" s="354"/>
      <c r="DT107" s="354"/>
      <c r="DU107" s="354"/>
      <c r="DV107" s="354"/>
      <c r="DX107" s="347" t="s">
        <v>19</v>
      </c>
      <c r="DY107" s="348">
        <f>EF106/EE106</f>
        <v>0.70465418088754928</v>
      </c>
      <c r="DZ107" s="349"/>
      <c r="EA107" s="350"/>
      <c r="EB107" s="347"/>
      <c r="EC107" s="349">
        <f>EG106/EE106</f>
        <v>8.1383452736548803E-2</v>
      </c>
      <c r="ED107" s="347"/>
      <c r="EE107" s="351"/>
      <c r="EF107" s="347"/>
      <c r="EG107" s="347"/>
      <c r="EH107" s="349"/>
      <c r="EI107" s="354"/>
      <c r="EJ107" s="354"/>
      <c r="EK107" s="354"/>
      <c r="EL107" s="354"/>
      <c r="EM107" s="354"/>
      <c r="EO107" s="347" t="s">
        <v>19</v>
      </c>
      <c r="EP107" s="348">
        <f>EW106/EV106</f>
        <v>0.70465418088754939</v>
      </c>
      <c r="EQ107" s="349"/>
      <c r="ER107" s="350"/>
      <c r="ES107" s="347"/>
      <c r="ET107" s="349">
        <f>EX106/EV106</f>
        <v>8.1383452736548803E-2</v>
      </c>
      <c r="EU107" s="347"/>
      <c r="EV107" s="351"/>
      <c r="EW107" s="347"/>
      <c r="EX107" s="347"/>
      <c r="EY107" s="349"/>
      <c r="EZ107" s="354"/>
      <c r="FA107" s="354"/>
      <c r="FB107" s="354"/>
      <c r="FC107" s="354"/>
      <c r="FD107" s="354"/>
      <c r="FF107" s="347" t="s">
        <v>19</v>
      </c>
      <c r="FG107" s="348">
        <f>FN106/FM106</f>
        <v>0.7046541808875495</v>
      </c>
      <c r="FH107" s="349"/>
      <c r="FI107" s="350"/>
      <c r="FJ107" s="347"/>
      <c r="FK107" s="349">
        <f>FO106/FM106</f>
        <v>8.1383452736548942E-2</v>
      </c>
      <c r="FL107" s="347"/>
      <c r="FM107" s="351"/>
      <c r="FN107" s="347"/>
      <c r="FO107" s="347"/>
      <c r="FP107" s="349"/>
      <c r="FQ107" s="354"/>
      <c r="FR107" s="354"/>
      <c r="FS107" s="354"/>
      <c r="FT107" s="354"/>
      <c r="FU107" s="354"/>
      <c r="FW107" s="347" t="s">
        <v>19</v>
      </c>
      <c r="FX107" s="348">
        <f>GE106/GD106</f>
        <v>0.70465418088754972</v>
      </c>
      <c r="FY107" s="349"/>
      <c r="FZ107" s="350"/>
      <c r="GA107" s="347"/>
      <c r="GB107" s="349">
        <f>GF106/GD106</f>
        <v>8.1383452736549095E-2</v>
      </c>
      <c r="GC107" s="347"/>
      <c r="GD107" s="351"/>
      <c r="GE107" s="347"/>
      <c r="GF107" s="347"/>
      <c r="GG107" s="349"/>
      <c r="GH107" s="354"/>
      <c r="GI107" s="354"/>
      <c r="GJ107" s="354"/>
      <c r="GK107" s="354"/>
      <c r="GL107" s="354"/>
      <c r="GN107" s="347" t="s">
        <v>19</v>
      </c>
      <c r="GO107" s="348">
        <f>GV106/GU106</f>
        <v>0.70465418088754972</v>
      </c>
      <c r="GP107" s="349"/>
      <c r="GQ107" s="350"/>
      <c r="GR107" s="347"/>
      <c r="GS107" s="349">
        <f>GW106/GU106</f>
        <v>8.138345273654958E-2</v>
      </c>
      <c r="GT107" s="347"/>
      <c r="GU107" s="351"/>
      <c r="GV107" s="347"/>
      <c r="GW107" s="347"/>
      <c r="GX107" s="349"/>
      <c r="GY107" s="354"/>
      <c r="GZ107" s="354"/>
      <c r="HA107" s="354"/>
      <c r="HB107" s="354"/>
      <c r="HC107" s="354"/>
      <c r="HE107" s="347" t="s">
        <v>19</v>
      </c>
      <c r="HF107" s="348">
        <f>HM106/HL106</f>
        <v>0.70465418088754961</v>
      </c>
      <c r="HG107" s="349"/>
      <c r="HH107" s="350"/>
      <c r="HI107" s="347"/>
      <c r="HJ107" s="349">
        <f>HN106/HL106</f>
        <v>8.1383452736549303E-2</v>
      </c>
      <c r="HK107" s="347"/>
      <c r="HL107" s="351"/>
      <c r="HM107" s="347"/>
      <c r="HN107" s="347"/>
      <c r="HO107" s="349"/>
      <c r="HP107" s="354"/>
      <c r="HQ107" s="354"/>
      <c r="HR107" s="354"/>
      <c r="HS107" s="354"/>
      <c r="HT107" s="354"/>
      <c r="HV107" s="347" t="s">
        <v>19</v>
      </c>
      <c r="HW107" s="348">
        <f>ID106/IC106</f>
        <v>0.70465418088754961</v>
      </c>
      <c r="HX107" s="349"/>
      <c r="HY107" s="350"/>
      <c r="HZ107" s="347"/>
      <c r="IA107" s="349">
        <f>IE106/IC106</f>
        <v>8.1383452736549303E-2</v>
      </c>
      <c r="IB107" s="347"/>
      <c r="IC107" s="351"/>
      <c r="ID107" s="347"/>
      <c r="IE107" s="347"/>
      <c r="IF107" s="349"/>
      <c r="IG107" s="354"/>
      <c r="IH107" s="354"/>
      <c r="II107" s="354"/>
      <c r="IJ107" s="354"/>
      <c r="IK107" s="354"/>
      <c r="IM107" s="347" t="s">
        <v>19</v>
      </c>
      <c r="IN107" s="348">
        <f>IU106/IT106</f>
        <v>0.70465418088754961</v>
      </c>
      <c r="IO107" s="349"/>
      <c r="IP107" s="350"/>
      <c r="IQ107" s="347"/>
      <c r="IR107" s="349">
        <f>IV106/IT106</f>
        <v>8.1383452736549303E-2</v>
      </c>
      <c r="IS107" s="347"/>
      <c r="IT107" s="351"/>
      <c r="IU107" s="347"/>
      <c r="IV107" s="347"/>
      <c r="IW107" s="349"/>
      <c r="IX107" s="354"/>
      <c r="IY107" s="354"/>
      <c r="IZ107" s="354"/>
      <c r="JA107" s="354"/>
      <c r="JB107" s="354"/>
      <c r="JD107" s="347" t="s">
        <v>19</v>
      </c>
      <c r="JE107" s="348">
        <f>JL106/JK106</f>
        <v>0.70465418088754961</v>
      </c>
      <c r="JF107" s="349"/>
      <c r="JG107" s="350"/>
      <c r="JH107" s="347"/>
      <c r="JI107" s="349">
        <f>JM106/JK106</f>
        <v>8.1383452736549303E-2</v>
      </c>
      <c r="JJ107" s="347"/>
      <c r="JK107" s="351"/>
      <c r="JL107" s="347"/>
      <c r="JM107" s="347"/>
      <c r="JN107" s="349"/>
      <c r="JO107" s="354"/>
      <c r="JP107" s="354"/>
      <c r="JQ107" s="354"/>
      <c r="JR107" s="354"/>
      <c r="JS107" s="354"/>
      <c r="JU107" s="347" t="s">
        <v>19</v>
      </c>
      <c r="JV107" s="348">
        <f>KC106/KB106</f>
        <v>0.70465418088754961</v>
      </c>
      <c r="JW107" s="349"/>
      <c r="JX107" s="350"/>
      <c r="JY107" s="347"/>
      <c r="JZ107" s="349">
        <f>KD106/KB106</f>
        <v>8.1383452736549303E-2</v>
      </c>
      <c r="KA107" s="347"/>
      <c r="KB107" s="351"/>
      <c r="KC107" s="347"/>
      <c r="KD107" s="347"/>
      <c r="KE107" s="349"/>
      <c r="KF107" s="354"/>
      <c r="KG107" s="354"/>
      <c r="KH107" s="354"/>
      <c r="KI107" s="354"/>
      <c r="KJ107" s="354"/>
      <c r="KL107" s="347" t="s">
        <v>19</v>
      </c>
      <c r="KM107" s="348">
        <f>KT106/KS106</f>
        <v>0.70465418088754961</v>
      </c>
      <c r="KN107" s="349"/>
      <c r="KO107" s="350"/>
      <c r="KP107" s="347"/>
      <c r="KQ107" s="349">
        <f>KU106/KS106</f>
        <v>8.1383452736549303E-2</v>
      </c>
      <c r="KR107" s="347"/>
      <c r="KS107" s="351"/>
      <c r="KT107" s="347"/>
      <c r="KU107" s="347"/>
      <c r="KV107" s="349"/>
      <c r="KW107" s="354"/>
      <c r="KX107" s="354"/>
      <c r="KY107" s="354"/>
      <c r="KZ107" s="354"/>
      <c r="LA107" s="354"/>
      <c r="LC107" s="347" t="s">
        <v>19</v>
      </c>
      <c r="LD107" s="348">
        <f>LK106/LJ106</f>
        <v>0.70465418088754961</v>
      </c>
      <c r="LE107" s="349"/>
      <c r="LF107" s="350"/>
      <c r="LG107" s="347"/>
      <c r="LH107" s="349">
        <f>LL106/LJ106</f>
        <v>8.1383452736549303E-2</v>
      </c>
      <c r="LI107" s="347"/>
      <c r="LJ107" s="351"/>
      <c r="LK107" s="347"/>
      <c r="LL107" s="347"/>
      <c r="LM107" s="349"/>
      <c r="LN107" s="354"/>
      <c r="LO107" s="354"/>
      <c r="LP107" s="354"/>
      <c r="LQ107" s="354"/>
      <c r="LR107" s="354"/>
      <c r="LT107" s="347" t="s">
        <v>19</v>
      </c>
      <c r="LU107" s="348">
        <f>MB106/MA106</f>
        <v>0.70465418088754961</v>
      </c>
      <c r="LV107" s="349"/>
      <c r="LW107" s="350"/>
      <c r="LX107" s="347"/>
      <c r="LY107" s="349">
        <f>MC106/MA106</f>
        <v>8.1383452736549303E-2</v>
      </c>
      <c r="LZ107" s="347"/>
      <c r="MA107" s="351"/>
      <c r="MB107" s="347"/>
      <c r="MC107" s="347"/>
      <c r="MD107" s="349"/>
      <c r="ME107" s="354"/>
      <c r="MF107" s="354"/>
      <c r="MG107" s="354"/>
      <c r="MH107" s="354"/>
      <c r="MI107" s="354"/>
    </row>
    <row r="108" spans="1:347" ht="14.1" hidden="1" customHeight="1" outlineLevel="1" x14ac:dyDescent="0.2">
      <c r="A108" s="14"/>
      <c r="B108" s="81" t="s">
        <v>21</v>
      </c>
      <c r="C108" s="3"/>
      <c r="D108" s="3"/>
      <c r="E108" s="82"/>
      <c r="F108" s="44"/>
      <c r="G108" s="44"/>
      <c r="H108" s="44"/>
      <c r="I108" s="81" t="s">
        <v>83</v>
      </c>
      <c r="K108" s="22"/>
      <c r="L108" s="35"/>
      <c r="M108" s="35"/>
      <c r="N108" s="35"/>
      <c r="O108" s="35"/>
      <c r="P108" s="17"/>
      <c r="Q108" s="27"/>
      <c r="R108" s="28"/>
      <c r="S108" s="17"/>
      <c r="T108" s="48" t="s">
        <v>121</v>
      </c>
      <c r="U108" s="13"/>
      <c r="V108" s="13"/>
      <c r="W108" s="13"/>
      <c r="X108" s="13"/>
      <c r="Y108" s="34"/>
      <c r="Z108" s="313" t="s">
        <v>83</v>
      </c>
      <c r="AA108" s="261"/>
      <c r="AB108" s="276"/>
      <c r="AC108" s="269"/>
      <c r="AD108" s="269"/>
      <c r="AE108" s="269"/>
      <c r="AF108" s="269"/>
      <c r="AG108" s="273"/>
      <c r="AH108" s="283"/>
      <c r="AI108" s="284"/>
      <c r="AJ108" s="273"/>
      <c r="AK108" s="292" t="s">
        <v>121</v>
      </c>
      <c r="AL108" s="268"/>
      <c r="AM108" s="268"/>
      <c r="AN108" s="268"/>
      <c r="AO108" s="268"/>
      <c r="AQ108" s="313" t="s">
        <v>83</v>
      </c>
      <c r="AR108" s="261"/>
      <c r="AS108" s="276"/>
      <c r="AT108" s="269"/>
      <c r="AU108" s="269"/>
      <c r="AV108" s="269"/>
      <c r="AW108" s="269"/>
      <c r="AX108" s="273"/>
      <c r="AY108" s="283"/>
      <c r="AZ108" s="284"/>
      <c r="BA108" s="273"/>
      <c r="BB108" s="292" t="s">
        <v>121</v>
      </c>
      <c r="BC108" s="268"/>
      <c r="BD108" s="268"/>
      <c r="BE108" s="268"/>
      <c r="BF108" s="268"/>
      <c r="BH108" s="313" t="s">
        <v>83</v>
      </c>
      <c r="BI108" s="261"/>
      <c r="BJ108" s="276"/>
      <c r="BK108" s="269"/>
      <c r="BL108" s="269"/>
      <c r="BM108" s="269"/>
      <c r="BN108" s="269"/>
      <c r="BO108" s="273"/>
      <c r="BP108" s="283"/>
      <c r="BQ108" s="284"/>
      <c r="BR108" s="273"/>
      <c r="BS108" s="292" t="s">
        <v>121</v>
      </c>
      <c r="BT108" s="268"/>
      <c r="BU108" s="268"/>
      <c r="BV108" s="268"/>
      <c r="BW108" s="268"/>
      <c r="BY108" s="313" t="s">
        <v>83</v>
      </c>
      <c r="BZ108" s="261"/>
      <c r="CA108" s="276"/>
      <c r="CB108" s="269"/>
      <c r="CC108" s="269"/>
      <c r="CD108" s="269"/>
      <c r="CE108" s="269"/>
      <c r="CF108" s="273"/>
      <c r="CG108" s="283"/>
      <c r="CH108" s="284"/>
      <c r="CI108" s="273"/>
      <c r="CJ108" s="292" t="s">
        <v>121</v>
      </c>
      <c r="CK108" s="268"/>
      <c r="CL108" s="268"/>
      <c r="CM108" s="268"/>
      <c r="CN108" s="268"/>
      <c r="CP108" s="313" t="s">
        <v>83</v>
      </c>
      <c r="CQ108" s="261"/>
      <c r="CR108" s="276"/>
      <c r="CS108" s="269"/>
      <c r="CT108" s="269"/>
      <c r="CU108" s="269"/>
      <c r="CV108" s="269"/>
      <c r="CW108" s="273"/>
      <c r="CX108" s="283"/>
      <c r="CY108" s="284"/>
      <c r="CZ108" s="273"/>
      <c r="DA108" s="292" t="s">
        <v>121</v>
      </c>
      <c r="DB108" s="268"/>
      <c r="DC108" s="268"/>
      <c r="DD108" s="268"/>
      <c r="DE108" s="268"/>
      <c r="DG108" s="313" t="s">
        <v>83</v>
      </c>
      <c r="DH108" s="261"/>
      <c r="DI108" s="276"/>
      <c r="DJ108" s="269"/>
      <c r="DK108" s="269"/>
      <c r="DL108" s="269"/>
      <c r="DM108" s="269"/>
      <c r="DN108" s="273"/>
      <c r="DO108" s="283"/>
      <c r="DP108" s="284"/>
      <c r="DQ108" s="273"/>
      <c r="DR108" s="292" t="s">
        <v>121</v>
      </c>
      <c r="DS108" s="268"/>
      <c r="DT108" s="268"/>
      <c r="DU108" s="268"/>
      <c r="DV108" s="268"/>
      <c r="DX108" s="313" t="s">
        <v>83</v>
      </c>
      <c r="DY108" s="261"/>
      <c r="DZ108" s="276"/>
      <c r="EA108" s="269"/>
      <c r="EB108" s="269"/>
      <c r="EC108" s="269"/>
      <c r="ED108" s="269"/>
      <c r="EE108" s="273"/>
      <c r="EF108" s="283"/>
      <c r="EG108" s="284"/>
      <c r="EH108" s="273"/>
      <c r="EI108" s="292" t="s">
        <v>121</v>
      </c>
      <c r="EJ108" s="268"/>
      <c r="EK108" s="268"/>
      <c r="EL108" s="268"/>
      <c r="EM108" s="268"/>
      <c r="EO108" s="313" t="s">
        <v>83</v>
      </c>
      <c r="EP108" s="261"/>
      <c r="EQ108" s="276"/>
      <c r="ER108" s="269"/>
      <c r="ES108" s="269"/>
      <c r="ET108" s="269"/>
      <c r="EU108" s="269"/>
      <c r="EV108" s="273"/>
      <c r="EW108" s="283"/>
      <c r="EX108" s="284"/>
      <c r="EY108" s="273"/>
      <c r="EZ108" s="292" t="s">
        <v>121</v>
      </c>
      <c r="FA108" s="268"/>
      <c r="FB108" s="268"/>
      <c r="FC108" s="268"/>
      <c r="FD108" s="268"/>
      <c r="FF108" s="313" t="s">
        <v>83</v>
      </c>
      <c r="FG108" s="261"/>
      <c r="FH108" s="276"/>
      <c r="FI108" s="269"/>
      <c r="FJ108" s="269"/>
      <c r="FK108" s="269"/>
      <c r="FL108" s="269"/>
      <c r="FM108" s="273"/>
      <c r="FN108" s="283"/>
      <c r="FO108" s="284"/>
      <c r="FP108" s="273"/>
      <c r="FQ108" s="292" t="s">
        <v>121</v>
      </c>
      <c r="FR108" s="268"/>
      <c r="FS108" s="268"/>
      <c r="FT108" s="268"/>
      <c r="FU108" s="268"/>
      <c r="FW108" s="313" t="s">
        <v>83</v>
      </c>
      <c r="FX108" s="261"/>
      <c r="FY108" s="276"/>
      <c r="FZ108" s="269"/>
      <c r="GA108" s="269"/>
      <c r="GB108" s="269"/>
      <c r="GC108" s="269"/>
      <c r="GD108" s="273"/>
      <c r="GE108" s="283"/>
      <c r="GF108" s="284"/>
      <c r="GG108" s="273"/>
      <c r="GH108" s="292" t="s">
        <v>121</v>
      </c>
      <c r="GI108" s="268"/>
      <c r="GJ108" s="268"/>
      <c r="GK108" s="268"/>
      <c r="GL108" s="268"/>
      <c r="GN108" s="313" t="s">
        <v>83</v>
      </c>
      <c r="GO108" s="261"/>
      <c r="GP108" s="276"/>
      <c r="GQ108" s="269"/>
      <c r="GR108" s="269"/>
      <c r="GS108" s="269"/>
      <c r="GT108" s="269"/>
      <c r="GU108" s="273"/>
      <c r="GV108" s="283"/>
      <c r="GW108" s="284"/>
      <c r="GX108" s="273"/>
      <c r="GY108" s="292" t="s">
        <v>121</v>
      </c>
      <c r="GZ108" s="268"/>
      <c r="HA108" s="268"/>
      <c r="HB108" s="268"/>
      <c r="HC108" s="268"/>
      <c r="HE108" s="313" t="s">
        <v>83</v>
      </c>
      <c r="HF108" s="261"/>
      <c r="HG108" s="276"/>
      <c r="HH108" s="269"/>
      <c r="HI108" s="269"/>
      <c r="HJ108" s="269"/>
      <c r="HK108" s="269"/>
      <c r="HL108" s="273"/>
      <c r="HM108" s="283"/>
      <c r="HN108" s="284"/>
      <c r="HO108" s="273"/>
      <c r="HP108" s="292" t="s">
        <v>121</v>
      </c>
      <c r="HQ108" s="268"/>
      <c r="HR108" s="268"/>
      <c r="HS108" s="268"/>
      <c r="HT108" s="268"/>
      <c r="HV108" s="313" t="s">
        <v>83</v>
      </c>
      <c r="HW108" s="261"/>
      <c r="HX108" s="276"/>
      <c r="HY108" s="269"/>
      <c r="HZ108" s="269"/>
      <c r="IA108" s="269"/>
      <c r="IB108" s="269"/>
      <c r="IC108" s="273"/>
      <c r="ID108" s="283"/>
      <c r="IE108" s="284"/>
      <c r="IF108" s="273"/>
      <c r="IG108" s="292" t="s">
        <v>121</v>
      </c>
      <c r="IH108" s="268"/>
      <c r="II108" s="268"/>
      <c r="IJ108" s="268"/>
      <c r="IK108" s="268"/>
      <c r="IM108" s="313" t="s">
        <v>83</v>
      </c>
      <c r="IN108" s="261"/>
      <c r="IO108" s="276"/>
      <c r="IP108" s="269"/>
      <c r="IQ108" s="269"/>
      <c r="IR108" s="269"/>
      <c r="IS108" s="269"/>
      <c r="IT108" s="273"/>
      <c r="IU108" s="283"/>
      <c r="IV108" s="284"/>
      <c r="IW108" s="273"/>
      <c r="IX108" s="292" t="s">
        <v>121</v>
      </c>
      <c r="IY108" s="268"/>
      <c r="IZ108" s="268"/>
      <c r="JA108" s="268"/>
      <c r="JB108" s="268"/>
      <c r="JD108" s="313" t="s">
        <v>83</v>
      </c>
      <c r="JE108" s="261"/>
      <c r="JF108" s="276"/>
      <c r="JG108" s="269"/>
      <c r="JH108" s="269"/>
      <c r="JI108" s="269"/>
      <c r="JJ108" s="269"/>
      <c r="JK108" s="273"/>
      <c r="JL108" s="283"/>
      <c r="JM108" s="284"/>
      <c r="JN108" s="273"/>
      <c r="JO108" s="292" t="s">
        <v>121</v>
      </c>
      <c r="JP108" s="268"/>
      <c r="JQ108" s="268"/>
      <c r="JR108" s="268"/>
      <c r="JS108" s="268"/>
      <c r="JU108" s="313" t="s">
        <v>83</v>
      </c>
      <c r="JV108" s="261"/>
      <c r="JW108" s="276"/>
      <c r="JX108" s="269"/>
      <c r="JY108" s="269"/>
      <c r="JZ108" s="269"/>
      <c r="KA108" s="269"/>
      <c r="KB108" s="273"/>
      <c r="KC108" s="283"/>
      <c r="KD108" s="284"/>
      <c r="KE108" s="273"/>
      <c r="KF108" s="292" t="s">
        <v>121</v>
      </c>
      <c r="KG108" s="268"/>
      <c r="KH108" s="268"/>
      <c r="KI108" s="268"/>
      <c r="KJ108" s="268"/>
      <c r="KL108" s="313" t="s">
        <v>83</v>
      </c>
      <c r="KM108" s="261"/>
      <c r="KN108" s="276"/>
      <c r="KO108" s="269"/>
      <c r="KP108" s="269"/>
      <c r="KQ108" s="269"/>
      <c r="KR108" s="269"/>
      <c r="KS108" s="273"/>
      <c r="KT108" s="283"/>
      <c r="KU108" s="284"/>
      <c r="KV108" s="273"/>
      <c r="KW108" s="292" t="s">
        <v>121</v>
      </c>
      <c r="KX108" s="268"/>
      <c r="KY108" s="268"/>
      <c r="KZ108" s="268"/>
      <c r="LA108" s="268"/>
      <c r="LC108" s="313" t="s">
        <v>83</v>
      </c>
      <c r="LD108" s="261"/>
      <c r="LE108" s="276"/>
      <c r="LF108" s="269"/>
      <c r="LG108" s="269"/>
      <c r="LH108" s="269"/>
      <c r="LI108" s="269"/>
      <c r="LJ108" s="273"/>
      <c r="LK108" s="283"/>
      <c r="LL108" s="284"/>
      <c r="LM108" s="273"/>
      <c r="LN108" s="292" t="s">
        <v>121</v>
      </c>
      <c r="LO108" s="268"/>
      <c r="LP108" s="268"/>
      <c r="LQ108" s="268"/>
      <c r="LR108" s="268"/>
      <c r="LT108" s="313" t="s">
        <v>83</v>
      </c>
      <c r="LU108" s="261"/>
      <c r="LV108" s="276"/>
      <c r="LW108" s="269"/>
      <c r="LX108" s="269"/>
      <c r="LY108" s="269"/>
      <c r="LZ108" s="269"/>
      <c r="MA108" s="273"/>
      <c r="MB108" s="283"/>
      <c r="MC108" s="284"/>
      <c r="MD108" s="273"/>
      <c r="ME108" s="292" t="s">
        <v>121</v>
      </c>
      <c r="MF108" s="268"/>
      <c r="MG108" s="268"/>
      <c r="MH108" s="268"/>
      <c r="MI108" s="268"/>
    </row>
    <row r="109" spans="1:347" ht="14.1" hidden="1" customHeight="1" outlineLevel="1" x14ac:dyDescent="0.15">
      <c r="A109" s="14"/>
      <c r="B109" s="394" t="s">
        <v>51</v>
      </c>
      <c r="C109" s="394" t="s">
        <v>52</v>
      </c>
      <c r="D109" s="394" t="s">
        <v>53</v>
      </c>
      <c r="E109" s="395" t="s">
        <v>50</v>
      </c>
      <c r="F109" s="396" t="s">
        <v>54</v>
      </c>
      <c r="G109" s="395" t="s">
        <v>55</v>
      </c>
      <c r="H109" s="301"/>
      <c r="I109" s="396" t="s">
        <v>2</v>
      </c>
      <c r="J109" s="396" t="s">
        <v>3</v>
      </c>
      <c r="K109" s="397" t="s">
        <v>43</v>
      </c>
      <c r="L109" s="397" t="s">
        <v>44</v>
      </c>
      <c r="M109" s="396" t="s">
        <v>40</v>
      </c>
      <c r="N109" s="396" t="s">
        <v>41</v>
      </c>
      <c r="O109" s="396" t="s">
        <v>18</v>
      </c>
      <c r="P109" s="398" t="s">
        <v>42</v>
      </c>
      <c r="Q109" s="399" t="s">
        <v>16</v>
      </c>
      <c r="R109" s="400" t="s">
        <v>6</v>
      </c>
      <c r="S109" s="273"/>
      <c r="T109" s="401" t="s">
        <v>99</v>
      </c>
      <c r="U109" s="402" t="s">
        <v>95</v>
      </c>
      <c r="V109" s="403" t="str">
        <f>D$3</f>
        <v>Rotenone</v>
      </c>
      <c r="W109" s="404" t="s">
        <v>25</v>
      </c>
      <c r="X109" s="403" t="str">
        <f>D92</f>
        <v>Rotenone</v>
      </c>
      <c r="Y109" s="17"/>
      <c r="Z109" s="396" t="s">
        <v>2</v>
      </c>
      <c r="AA109" s="396" t="s">
        <v>3</v>
      </c>
      <c r="AB109" s="397" t="s">
        <v>43</v>
      </c>
      <c r="AC109" s="397" t="s">
        <v>44</v>
      </c>
      <c r="AD109" s="396" t="s">
        <v>40</v>
      </c>
      <c r="AE109" s="396" t="s">
        <v>41</v>
      </c>
      <c r="AF109" s="396" t="s">
        <v>18</v>
      </c>
      <c r="AG109" s="398" t="s">
        <v>42</v>
      </c>
      <c r="AH109" s="399" t="s">
        <v>16</v>
      </c>
      <c r="AI109" s="400" t="s">
        <v>6</v>
      </c>
      <c r="AJ109" s="273"/>
      <c r="AK109" s="401" t="s">
        <v>99</v>
      </c>
      <c r="AL109" s="402" t="s">
        <v>95</v>
      </c>
      <c r="AM109" s="403" t="str">
        <f>K$3</f>
        <v>Rotenone</v>
      </c>
      <c r="AN109" s="404" t="s">
        <v>25</v>
      </c>
      <c r="AO109" s="403" t="str">
        <f>K92</f>
        <v>Rotenone</v>
      </c>
      <c r="AQ109" s="396" t="s">
        <v>2</v>
      </c>
      <c r="AR109" s="396" t="s">
        <v>3</v>
      </c>
      <c r="AS109" s="397" t="s">
        <v>43</v>
      </c>
      <c r="AT109" s="397" t="s">
        <v>44</v>
      </c>
      <c r="AU109" s="396" t="s">
        <v>40</v>
      </c>
      <c r="AV109" s="396" t="s">
        <v>41</v>
      </c>
      <c r="AW109" s="396" t="s">
        <v>18</v>
      </c>
      <c r="AX109" s="398" t="s">
        <v>42</v>
      </c>
      <c r="AY109" s="399" t="s">
        <v>16</v>
      </c>
      <c r="AZ109" s="400" t="s">
        <v>6</v>
      </c>
      <c r="BA109" s="273"/>
      <c r="BB109" s="401" t="s">
        <v>99</v>
      </c>
      <c r="BC109" s="402" t="s">
        <v>95</v>
      </c>
      <c r="BD109" s="403" t="str">
        <f>AB$3</f>
        <v>Rotenone</v>
      </c>
      <c r="BE109" s="404" t="s">
        <v>25</v>
      </c>
      <c r="BF109" s="403" t="str">
        <f>AB92</f>
        <v>Rotenone</v>
      </c>
      <c r="BH109" s="396" t="s">
        <v>2</v>
      </c>
      <c r="BI109" s="396" t="s">
        <v>3</v>
      </c>
      <c r="BJ109" s="397" t="s">
        <v>43</v>
      </c>
      <c r="BK109" s="397" t="s">
        <v>44</v>
      </c>
      <c r="BL109" s="396" t="s">
        <v>40</v>
      </c>
      <c r="BM109" s="396" t="s">
        <v>41</v>
      </c>
      <c r="BN109" s="396" t="s">
        <v>18</v>
      </c>
      <c r="BO109" s="398" t="s">
        <v>42</v>
      </c>
      <c r="BP109" s="399" t="s">
        <v>16</v>
      </c>
      <c r="BQ109" s="400" t="s">
        <v>6</v>
      </c>
      <c r="BR109" s="273"/>
      <c r="BS109" s="401" t="s">
        <v>99</v>
      </c>
      <c r="BT109" s="402" t="s">
        <v>95</v>
      </c>
      <c r="BU109" s="403" t="str">
        <f>AS$3</f>
        <v>Rotenone</v>
      </c>
      <c r="BV109" s="404" t="s">
        <v>25</v>
      </c>
      <c r="BW109" s="403" t="str">
        <f>AS92</f>
        <v>Rotenone</v>
      </c>
      <c r="BY109" s="396" t="s">
        <v>2</v>
      </c>
      <c r="BZ109" s="396" t="s">
        <v>3</v>
      </c>
      <c r="CA109" s="397" t="s">
        <v>43</v>
      </c>
      <c r="CB109" s="397" t="s">
        <v>44</v>
      </c>
      <c r="CC109" s="396" t="s">
        <v>40</v>
      </c>
      <c r="CD109" s="396" t="s">
        <v>41</v>
      </c>
      <c r="CE109" s="396" t="s">
        <v>18</v>
      </c>
      <c r="CF109" s="398" t="s">
        <v>42</v>
      </c>
      <c r="CG109" s="399" t="s">
        <v>16</v>
      </c>
      <c r="CH109" s="400" t="s">
        <v>6</v>
      </c>
      <c r="CI109" s="273"/>
      <c r="CJ109" s="401" t="s">
        <v>99</v>
      </c>
      <c r="CK109" s="402" t="s">
        <v>95</v>
      </c>
      <c r="CL109" s="403" t="str">
        <f>BJ$3</f>
        <v>Rotenone</v>
      </c>
      <c r="CM109" s="404" t="s">
        <v>25</v>
      </c>
      <c r="CN109" s="403" t="str">
        <f>BJ92</f>
        <v>Rotenone</v>
      </c>
      <c r="CP109" s="396" t="s">
        <v>2</v>
      </c>
      <c r="CQ109" s="396" t="s">
        <v>3</v>
      </c>
      <c r="CR109" s="397" t="s">
        <v>43</v>
      </c>
      <c r="CS109" s="397" t="s">
        <v>44</v>
      </c>
      <c r="CT109" s="396" t="s">
        <v>40</v>
      </c>
      <c r="CU109" s="396" t="s">
        <v>41</v>
      </c>
      <c r="CV109" s="396" t="s">
        <v>18</v>
      </c>
      <c r="CW109" s="398" t="s">
        <v>42</v>
      </c>
      <c r="CX109" s="399" t="s">
        <v>16</v>
      </c>
      <c r="CY109" s="400" t="s">
        <v>6</v>
      </c>
      <c r="CZ109" s="273"/>
      <c r="DA109" s="401" t="s">
        <v>99</v>
      </c>
      <c r="DB109" s="402" t="s">
        <v>95</v>
      </c>
      <c r="DC109" s="403" t="str">
        <f>CA$3</f>
        <v>Rotenone</v>
      </c>
      <c r="DD109" s="404" t="s">
        <v>25</v>
      </c>
      <c r="DE109" s="403" t="str">
        <f>CA92</f>
        <v>Rotenone</v>
      </c>
      <c r="DG109" s="396" t="s">
        <v>2</v>
      </c>
      <c r="DH109" s="396" t="s">
        <v>3</v>
      </c>
      <c r="DI109" s="397" t="s">
        <v>43</v>
      </c>
      <c r="DJ109" s="397" t="s">
        <v>44</v>
      </c>
      <c r="DK109" s="396" t="s">
        <v>40</v>
      </c>
      <c r="DL109" s="396" t="s">
        <v>41</v>
      </c>
      <c r="DM109" s="396" t="s">
        <v>18</v>
      </c>
      <c r="DN109" s="398" t="s">
        <v>42</v>
      </c>
      <c r="DO109" s="399" t="s">
        <v>16</v>
      </c>
      <c r="DP109" s="400" t="s">
        <v>6</v>
      </c>
      <c r="DQ109" s="273"/>
      <c r="DR109" s="401" t="s">
        <v>99</v>
      </c>
      <c r="DS109" s="402" t="s">
        <v>95</v>
      </c>
      <c r="DT109" s="403" t="str">
        <f>CR$3</f>
        <v>Rotenone</v>
      </c>
      <c r="DU109" s="404" t="s">
        <v>25</v>
      </c>
      <c r="DV109" s="403" t="str">
        <f>CR92</f>
        <v>Rotenone</v>
      </c>
      <c r="DX109" s="396" t="s">
        <v>2</v>
      </c>
      <c r="DY109" s="396" t="s">
        <v>3</v>
      </c>
      <c r="DZ109" s="397" t="s">
        <v>43</v>
      </c>
      <c r="EA109" s="397" t="s">
        <v>44</v>
      </c>
      <c r="EB109" s="396" t="s">
        <v>40</v>
      </c>
      <c r="EC109" s="396" t="s">
        <v>41</v>
      </c>
      <c r="ED109" s="396" t="s">
        <v>18</v>
      </c>
      <c r="EE109" s="398" t="s">
        <v>42</v>
      </c>
      <c r="EF109" s="399" t="s">
        <v>16</v>
      </c>
      <c r="EG109" s="400" t="s">
        <v>6</v>
      </c>
      <c r="EH109" s="273"/>
      <c r="EI109" s="401" t="s">
        <v>99</v>
      </c>
      <c r="EJ109" s="402" t="s">
        <v>95</v>
      </c>
      <c r="EK109" s="403" t="str">
        <f>DI$3</f>
        <v>Rotenone</v>
      </c>
      <c r="EL109" s="404" t="s">
        <v>25</v>
      </c>
      <c r="EM109" s="403" t="str">
        <f>DI92</f>
        <v>Rotenone</v>
      </c>
      <c r="EO109" s="396" t="s">
        <v>2</v>
      </c>
      <c r="EP109" s="396" t="s">
        <v>3</v>
      </c>
      <c r="EQ109" s="397" t="s">
        <v>43</v>
      </c>
      <c r="ER109" s="397" t="s">
        <v>44</v>
      </c>
      <c r="ES109" s="396" t="s">
        <v>40</v>
      </c>
      <c r="ET109" s="396" t="s">
        <v>41</v>
      </c>
      <c r="EU109" s="396" t="s">
        <v>18</v>
      </c>
      <c r="EV109" s="398" t="s">
        <v>42</v>
      </c>
      <c r="EW109" s="399" t="s">
        <v>16</v>
      </c>
      <c r="EX109" s="400" t="s">
        <v>6</v>
      </c>
      <c r="EY109" s="273"/>
      <c r="EZ109" s="401" t="s">
        <v>99</v>
      </c>
      <c r="FA109" s="402" t="s">
        <v>95</v>
      </c>
      <c r="FB109" s="403" t="str">
        <f>DZ$3</f>
        <v>Rotenone</v>
      </c>
      <c r="FC109" s="404" t="s">
        <v>25</v>
      </c>
      <c r="FD109" s="403" t="str">
        <f>DZ92</f>
        <v>Rotenone</v>
      </c>
      <c r="FF109" s="396" t="s">
        <v>2</v>
      </c>
      <c r="FG109" s="396" t="s">
        <v>3</v>
      </c>
      <c r="FH109" s="397" t="s">
        <v>43</v>
      </c>
      <c r="FI109" s="397" t="s">
        <v>44</v>
      </c>
      <c r="FJ109" s="396" t="s">
        <v>40</v>
      </c>
      <c r="FK109" s="396" t="s">
        <v>41</v>
      </c>
      <c r="FL109" s="396" t="s">
        <v>18</v>
      </c>
      <c r="FM109" s="398" t="s">
        <v>42</v>
      </c>
      <c r="FN109" s="399" t="s">
        <v>16</v>
      </c>
      <c r="FO109" s="400" t="s">
        <v>6</v>
      </c>
      <c r="FP109" s="273"/>
      <c r="FQ109" s="401" t="s">
        <v>99</v>
      </c>
      <c r="FR109" s="402" t="s">
        <v>95</v>
      </c>
      <c r="FS109" s="403" t="str">
        <f>EQ$3</f>
        <v>Rotenone</v>
      </c>
      <c r="FT109" s="404" t="s">
        <v>25</v>
      </c>
      <c r="FU109" s="403" t="str">
        <f>EQ92</f>
        <v>Rotenone</v>
      </c>
      <c r="FW109" s="396" t="s">
        <v>2</v>
      </c>
      <c r="FX109" s="396" t="s">
        <v>3</v>
      </c>
      <c r="FY109" s="397" t="s">
        <v>43</v>
      </c>
      <c r="FZ109" s="397" t="s">
        <v>44</v>
      </c>
      <c r="GA109" s="396" t="s">
        <v>40</v>
      </c>
      <c r="GB109" s="396" t="s">
        <v>41</v>
      </c>
      <c r="GC109" s="396" t="s">
        <v>18</v>
      </c>
      <c r="GD109" s="398" t="s">
        <v>42</v>
      </c>
      <c r="GE109" s="399" t="s">
        <v>16</v>
      </c>
      <c r="GF109" s="400" t="s">
        <v>6</v>
      </c>
      <c r="GG109" s="273"/>
      <c r="GH109" s="401" t="s">
        <v>99</v>
      </c>
      <c r="GI109" s="402" t="s">
        <v>95</v>
      </c>
      <c r="GJ109" s="403" t="str">
        <f>FH$3</f>
        <v>Rotenone</v>
      </c>
      <c r="GK109" s="404" t="s">
        <v>25</v>
      </c>
      <c r="GL109" s="403" t="str">
        <f>FH92</f>
        <v>Rotenone</v>
      </c>
      <c r="GN109" s="396" t="s">
        <v>2</v>
      </c>
      <c r="GO109" s="396" t="s">
        <v>3</v>
      </c>
      <c r="GP109" s="397" t="s">
        <v>43</v>
      </c>
      <c r="GQ109" s="397" t="s">
        <v>44</v>
      </c>
      <c r="GR109" s="396" t="s">
        <v>40</v>
      </c>
      <c r="GS109" s="396" t="s">
        <v>41</v>
      </c>
      <c r="GT109" s="396" t="s">
        <v>18</v>
      </c>
      <c r="GU109" s="398" t="s">
        <v>42</v>
      </c>
      <c r="GV109" s="399" t="s">
        <v>16</v>
      </c>
      <c r="GW109" s="400" t="s">
        <v>6</v>
      </c>
      <c r="GX109" s="273"/>
      <c r="GY109" s="401" t="s">
        <v>99</v>
      </c>
      <c r="GZ109" s="402" t="s">
        <v>95</v>
      </c>
      <c r="HA109" s="403" t="str">
        <f>FY$3</f>
        <v>Rotenone</v>
      </c>
      <c r="HB109" s="404" t="s">
        <v>25</v>
      </c>
      <c r="HC109" s="403" t="str">
        <f>FY92</f>
        <v>Rotenone</v>
      </c>
      <c r="HE109" s="396" t="s">
        <v>2</v>
      </c>
      <c r="HF109" s="396" t="s">
        <v>3</v>
      </c>
      <c r="HG109" s="397" t="s">
        <v>43</v>
      </c>
      <c r="HH109" s="397" t="s">
        <v>44</v>
      </c>
      <c r="HI109" s="396" t="s">
        <v>40</v>
      </c>
      <c r="HJ109" s="396" t="s">
        <v>41</v>
      </c>
      <c r="HK109" s="396" t="s">
        <v>18</v>
      </c>
      <c r="HL109" s="398" t="s">
        <v>42</v>
      </c>
      <c r="HM109" s="399" t="s">
        <v>16</v>
      </c>
      <c r="HN109" s="400" t="s">
        <v>6</v>
      </c>
      <c r="HO109" s="273"/>
      <c r="HP109" s="401" t="s">
        <v>99</v>
      </c>
      <c r="HQ109" s="402" t="s">
        <v>95</v>
      </c>
      <c r="HR109" s="403" t="str">
        <f>GP$3</f>
        <v>Rotenone</v>
      </c>
      <c r="HS109" s="404" t="s">
        <v>25</v>
      </c>
      <c r="HT109" s="403" t="str">
        <f>GP92</f>
        <v>Rotenone</v>
      </c>
      <c r="HV109" s="396" t="s">
        <v>2</v>
      </c>
      <c r="HW109" s="396" t="s">
        <v>3</v>
      </c>
      <c r="HX109" s="397" t="s">
        <v>43</v>
      </c>
      <c r="HY109" s="397" t="s">
        <v>44</v>
      </c>
      <c r="HZ109" s="396" t="s">
        <v>40</v>
      </c>
      <c r="IA109" s="396" t="s">
        <v>41</v>
      </c>
      <c r="IB109" s="396" t="s">
        <v>18</v>
      </c>
      <c r="IC109" s="398" t="s">
        <v>42</v>
      </c>
      <c r="ID109" s="399" t="s">
        <v>16</v>
      </c>
      <c r="IE109" s="400" t="s">
        <v>6</v>
      </c>
      <c r="IF109" s="273"/>
      <c r="IG109" s="401" t="s">
        <v>99</v>
      </c>
      <c r="IH109" s="402" t="s">
        <v>95</v>
      </c>
      <c r="II109" s="403" t="str">
        <f>HG$3</f>
        <v>Rotenone</v>
      </c>
      <c r="IJ109" s="404" t="s">
        <v>25</v>
      </c>
      <c r="IK109" s="403" t="str">
        <f>HG92</f>
        <v>Rotenone</v>
      </c>
      <c r="IM109" s="396" t="s">
        <v>2</v>
      </c>
      <c r="IN109" s="396" t="s">
        <v>3</v>
      </c>
      <c r="IO109" s="397" t="s">
        <v>43</v>
      </c>
      <c r="IP109" s="397" t="s">
        <v>44</v>
      </c>
      <c r="IQ109" s="396" t="s">
        <v>40</v>
      </c>
      <c r="IR109" s="396" t="s">
        <v>41</v>
      </c>
      <c r="IS109" s="396" t="s">
        <v>18</v>
      </c>
      <c r="IT109" s="398" t="s">
        <v>42</v>
      </c>
      <c r="IU109" s="399" t="s">
        <v>16</v>
      </c>
      <c r="IV109" s="400" t="s">
        <v>6</v>
      </c>
      <c r="IW109" s="273"/>
      <c r="IX109" s="401" t="s">
        <v>99</v>
      </c>
      <c r="IY109" s="402" t="s">
        <v>95</v>
      </c>
      <c r="IZ109" s="403" t="str">
        <f>HX$3</f>
        <v>Rotenone</v>
      </c>
      <c r="JA109" s="404" t="s">
        <v>25</v>
      </c>
      <c r="JB109" s="403" t="str">
        <f>HX92</f>
        <v>Rotenone</v>
      </c>
      <c r="JD109" s="396" t="s">
        <v>2</v>
      </c>
      <c r="JE109" s="396" t="s">
        <v>3</v>
      </c>
      <c r="JF109" s="397" t="s">
        <v>43</v>
      </c>
      <c r="JG109" s="397" t="s">
        <v>44</v>
      </c>
      <c r="JH109" s="396" t="s">
        <v>40</v>
      </c>
      <c r="JI109" s="396" t="s">
        <v>41</v>
      </c>
      <c r="JJ109" s="396" t="s">
        <v>18</v>
      </c>
      <c r="JK109" s="398" t="s">
        <v>42</v>
      </c>
      <c r="JL109" s="399" t="s">
        <v>16</v>
      </c>
      <c r="JM109" s="400" t="s">
        <v>6</v>
      </c>
      <c r="JN109" s="273"/>
      <c r="JO109" s="401" t="s">
        <v>99</v>
      </c>
      <c r="JP109" s="402" t="s">
        <v>95</v>
      </c>
      <c r="JQ109" s="403" t="str">
        <f>IO$3</f>
        <v>Rotenone</v>
      </c>
      <c r="JR109" s="404" t="s">
        <v>25</v>
      </c>
      <c r="JS109" s="403" t="str">
        <f>IO92</f>
        <v>Rotenone</v>
      </c>
      <c r="JU109" s="396" t="s">
        <v>2</v>
      </c>
      <c r="JV109" s="396" t="s">
        <v>3</v>
      </c>
      <c r="JW109" s="397" t="s">
        <v>43</v>
      </c>
      <c r="JX109" s="397" t="s">
        <v>44</v>
      </c>
      <c r="JY109" s="396" t="s">
        <v>40</v>
      </c>
      <c r="JZ109" s="396" t="s">
        <v>41</v>
      </c>
      <c r="KA109" s="396" t="s">
        <v>18</v>
      </c>
      <c r="KB109" s="398" t="s">
        <v>42</v>
      </c>
      <c r="KC109" s="399" t="s">
        <v>16</v>
      </c>
      <c r="KD109" s="400" t="s">
        <v>6</v>
      </c>
      <c r="KE109" s="273"/>
      <c r="KF109" s="401" t="s">
        <v>99</v>
      </c>
      <c r="KG109" s="402" t="s">
        <v>95</v>
      </c>
      <c r="KH109" s="403" t="str">
        <f>JF$3</f>
        <v>Rotenone</v>
      </c>
      <c r="KI109" s="404" t="s">
        <v>25</v>
      </c>
      <c r="KJ109" s="403" t="str">
        <f>JF92</f>
        <v>Rotenone</v>
      </c>
      <c r="KL109" s="396" t="s">
        <v>2</v>
      </c>
      <c r="KM109" s="396" t="s">
        <v>3</v>
      </c>
      <c r="KN109" s="397" t="s">
        <v>43</v>
      </c>
      <c r="KO109" s="397" t="s">
        <v>44</v>
      </c>
      <c r="KP109" s="396" t="s">
        <v>40</v>
      </c>
      <c r="KQ109" s="396" t="s">
        <v>41</v>
      </c>
      <c r="KR109" s="396" t="s">
        <v>18</v>
      </c>
      <c r="KS109" s="398" t="s">
        <v>42</v>
      </c>
      <c r="KT109" s="399" t="s">
        <v>16</v>
      </c>
      <c r="KU109" s="400" t="s">
        <v>6</v>
      </c>
      <c r="KV109" s="273"/>
      <c r="KW109" s="401" t="s">
        <v>99</v>
      </c>
      <c r="KX109" s="402" t="s">
        <v>95</v>
      </c>
      <c r="KY109" s="403" t="str">
        <f>JW$3</f>
        <v>Rotenone</v>
      </c>
      <c r="KZ109" s="404" t="s">
        <v>25</v>
      </c>
      <c r="LA109" s="403" t="str">
        <f>JW92</f>
        <v>Rotenone</v>
      </c>
      <c r="LC109" s="396" t="s">
        <v>2</v>
      </c>
      <c r="LD109" s="396" t="s">
        <v>3</v>
      </c>
      <c r="LE109" s="397" t="s">
        <v>43</v>
      </c>
      <c r="LF109" s="397" t="s">
        <v>44</v>
      </c>
      <c r="LG109" s="396" t="s">
        <v>40</v>
      </c>
      <c r="LH109" s="396" t="s">
        <v>41</v>
      </c>
      <c r="LI109" s="396" t="s">
        <v>18</v>
      </c>
      <c r="LJ109" s="398" t="s">
        <v>42</v>
      </c>
      <c r="LK109" s="399" t="s">
        <v>16</v>
      </c>
      <c r="LL109" s="400" t="s">
        <v>6</v>
      </c>
      <c r="LM109" s="273"/>
      <c r="LN109" s="401" t="s">
        <v>99</v>
      </c>
      <c r="LO109" s="402" t="s">
        <v>95</v>
      </c>
      <c r="LP109" s="403" t="str">
        <f>KN$3</f>
        <v>Rotenone</v>
      </c>
      <c r="LQ109" s="404" t="s">
        <v>25</v>
      </c>
      <c r="LR109" s="403" t="str">
        <f>KN92</f>
        <v>Rotenone</v>
      </c>
      <c r="LT109" s="396" t="s">
        <v>2</v>
      </c>
      <c r="LU109" s="396" t="s">
        <v>3</v>
      </c>
      <c r="LV109" s="397" t="s">
        <v>43</v>
      </c>
      <c r="LW109" s="397" t="s">
        <v>44</v>
      </c>
      <c r="LX109" s="396" t="s">
        <v>40</v>
      </c>
      <c r="LY109" s="396" t="s">
        <v>41</v>
      </c>
      <c r="LZ109" s="396" t="s">
        <v>18</v>
      </c>
      <c r="MA109" s="398" t="s">
        <v>42</v>
      </c>
      <c r="MB109" s="399" t="s">
        <v>16</v>
      </c>
      <c r="MC109" s="400" t="s">
        <v>6</v>
      </c>
      <c r="MD109" s="273"/>
      <c r="ME109" s="401" t="s">
        <v>99</v>
      </c>
      <c r="MF109" s="402" t="s">
        <v>95</v>
      </c>
      <c r="MG109" s="403" t="str">
        <f>LE$3</f>
        <v>Rotenone</v>
      </c>
      <c r="MH109" s="404" t="s">
        <v>25</v>
      </c>
      <c r="MI109" s="403" t="str">
        <f>LE92</f>
        <v>Rotenone</v>
      </c>
    </row>
    <row r="110" spans="1:347" ht="14.1" hidden="1" customHeight="1" outlineLevel="1" x14ac:dyDescent="0.15">
      <c r="A110" s="14"/>
      <c r="B110" s="35">
        <f>SLOPE(G96:G105,J96:J105)</f>
        <v>4.1780610629625974</v>
      </c>
      <c r="C110" s="19">
        <f>INTERCEPT(G96:G105,J96:J105)</f>
        <v>-2.8677740014374562</v>
      </c>
      <c r="D110" s="83">
        <f>CORREL(G96:G105,J96:J105)^2</f>
        <v>0.97847204414864219</v>
      </c>
      <c r="E110" s="84">
        <f>D110/((1-D110)*(COUNT(G96:G105)-2))</f>
        <v>15.150409555906633</v>
      </c>
      <c r="F110" s="85">
        <f>COUNT(G96:G105)-2</f>
        <v>3</v>
      </c>
      <c r="G110" s="86">
        <f>_xlfn.F.DIST.RT(E110,1,F110)</f>
        <v>3.0074052235458872E-2</v>
      </c>
      <c r="I110" s="71">
        <f>U106/S106</f>
        <v>4.2134464607824045</v>
      </c>
      <c r="J110" s="71">
        <f>N107-J107*I110</f>
        <v>-2.8876308554536614</v>
      </c>
      <c r="K110" s="19">
        <f>SQRT(1/S106)</f>
        <v>0.47848747900516836</v>
      </c>
      <c r="L110" s="17">
        <f>SQRT(1/P106+J107^2*K110^2)</f>
        <v>0.34992118672025102</v>
      </c>
      <c r="M110" s="17">
        <f>I110/K110</f>
        <v>8.805761165459657</v>
      </c>
      <c r="N110" s="17">
        <f>J110/L110</f>
        <v>-8.2522321169487078</v>
      </c>
      <c r="O110" s="25">
        <f>COUNT(L96:L105)-2</f>
        <v>3</v>
      </c>
      <c r="P110" s="29">
        <f>_xlfn.CHISQ.DIST.RT(V106,O110)</f>
        <v>0.6350600073336099</v>
      </c>
      <c r="Q110" s="17">
        <f>V106/O110</f>
        <v>0.56947852228313456</v>
      </c>
      <c r="R110" s="17">
        <f>IF(P110&gt;0.15,1.96^2*K110^2/I110^2,_xlfn.T.INV.2T(0.05,O110)^2*K110^2*Q110/I110^2)</f>
        <v>4.9542547960597566E-2</v>
      </c>
      <c r="S110" s="300"/>
      <c r="T110" s="17">
        <f>ABS(I21-I110)/SQRT(K110^2+K21^2)</f>
        <v>0</v>
      </c>
      <c r="U110" s="14" t="str">
        <f>IF(T110&lt;1.96,"Yes","No")</f>
        <v>Yes</v>
      </c>
      <c r="X110" s="17"/>
      <c r="Y110" s="17"/>
      <c r="Z110" s="306">
        <f>AL106/AJ106</f>
        <v>4.2131940704204407</v>
      </c>
      <c r="AA110" s="306">
        <f>AE107-AA107*Z110</f>
        <v>-2.8874616864299134</v>
      </c>
      <c r="AB110" s="274">
        <f>SQRT(1/AJ106)</f>
        <v>0.48057587271063673</v>
      </c>
      <c r="AC110" s="273">
        <f>SQRT(1/AG106+AA107^2*AB110^2)</f>
        <v>0.35104891122971604</v>
      </c>
      <c r="AD110" s="273">
        <f>Z110/AB110</f>
        <v>8.7669696080587052</v>
      </c>
      <c r="AE110" s="273">
        <f>AA110/AC110</f>
        <v>-8.2252403983114579</v>
      </c>
      <c r="AF110" s="266">
        <f>COUNT(AC96:AC105)-2</f>
        <v>3</v>
      </c>
      <c r="AG110" s="285">
        <f>_xlfn.CHISQ.DIST.RT(AM106,AF110)</f>
        <v>0.63049926900181796</v>
      </c>
      <c r="AH110" s="273">
        <f>AM106/AF110</f>
        <v>0.57634317670081148</v>
      </c>
      <c r="AI110" s="273">
        <f>IF(AG110&gt;0.15,1.96^2*AB110^2/Z110^2,_xlfn.T.INV.2T(0.05,AF110)^2*AB110^2*AH110/Z110^2)</f>
        <v>4.9981943665950629E-2</v>
      </c>
      <c r="AJ110" s="300"/>
      <c r="AK110" s="273">
        <f>ABS(Z21-Z110)/SQRT(AB110^2+AB21^2)</f>
        <v>1.3068425177717199E-15</v>
      </c>
      <c r="AL110" s="272" t="str">
        <f>IF(AK110&lt;1.96,"Yes","No")</f>
        <v>Yes</v>
      </c>
      <c r="AM110" s="280"/>
      <c r="AN110" s="280"/>
      <c r="AO110" s="273"/>
      <c r="AQ110" s="306">
        <f>BC106/BA106</f>
        <v>4.2131967932458414</v>
      </c>
      <c r="AR110" s="306">
        <f>AV107-AR107*AQ110</f>
        <v>-2.8874632793464481</v>
      </c>
      <c r="AS110" s="274">
        <f>SQRT(1/BA106)</f>
        <v>0.48056159376825602</v>
      </c>
      <c r="AT110" s="273">
        <f>SQRT(1/AX106+AR107^2*AS110^2)</f>
        <v>0.35103979127665874</v>
      </c>
      <c r="AU110" s="273">
        <f>AQ110/AS110</f>
        <v>8.7672357672377697</v>
      </c>
      <c r="AV110" s="273">
        <f>AR110/AT110</f>
        <v>-8.2254586263435954</v>
      </c>
      <c r="AW110" s="266">
        <f>COUNT(AT96:AT105)-2</f>
        <v>3</v>
      </c>
      <c r="AX110" s="285">
        <f>_xlfn.CHISQ.DIST.RT(BD106,AW110)</f>
        <v>0.63053388717028369</v>
      </c>
      <c r="AY110" s="273">
        <f>BD106/AW110</f>
        <v>0.57629095892347848</v>
      </c>
      <c r="AZ110" s="273">
        <f>IF(AX110&gt;0.15,1.96^2*AS110^2/AQ110^2,_xlfn.T.INV.2T(0.05,AW110)^2*AS110^2*AY110/AQ110^2)</f>
        <v>4.9978908969150818E-2</v>
      </c>
      <c r="BA110" s="300"/>
      <c r="BB110" s="273">
        <f>ABS(AQ21-AQ110)/SQRT(AS110^2+AS21^2)</f>
        <v>0</v>
      </c>
      <c r="BC110" s="272" t="str">
        <f>IF(BB110&lt;1.96,"Yes","No")</f>
        <v>Yes</v>
      </c>
      <c r="BD110" s="280"/>
      <c r="BE110" s="280"/>
      <c r="BF110" s="273"/>
      <c r="BH110" s="306">
        <f>BT106/BR106</f>
        <v>4.2131967556475169</v>
      </c>
      <c r="BI110" s="306">
        <f>BM107-BI107*BH110</f>
        <v>-2.8874632560778579</v>
      </c>
      <c r="BJ110" s="274">
        <f>SQRT(1/BR106)</f>
        <v>0.48056175396602036</v>
      </c>
      <c r="BK110" s="273">
        <f>SQRT(1/BO106+BI107^2*BJ110^2)</f>
        <v>0.35103988108075662</v>
      </c>
      <c r="BL110" s="273">
        <f>BH110/BJ110</f>
        <v>8.7672327663957716</v>
      </c>
      <c r="BM110" s="273">
        <f>BI110/BK110</f>
        <v>-8.2254564557968219</v>
      </c>
      <c r="BN110" s="266">
        <f>COUNT(BK96:BK105)-2</f>
        <v>3</v>
      </c>
      <c r="BO110" s="285">
        <f>_xlfn.CHISQ.DIST.RT(BU106,BN110)</f>
        <v>0.6305334049836897</v>
      </c>
      <c r="BP110" s="273">
        <f>BU106/BN110</f>
        <v>0.57629168623816207</v>
      </c>
      <c r="BQ110" s="273">
        <f>IF(BO110&gt;0.15,1.96^2*BJ110^2/BH110^2,_xlfn.T.INV.2T(0.05,BN110)^2*BJ110^2*BP110/BH110^2)</f>
        <v>4.9978943182645244E-2</v>
      </c>
      <c r="BR110" s="300"/>
      <c r="BS110" s="273">
        <f>ABS(BH21-BH110)/SQRT(BJ110^2+BJ21^2)</f>
        <v>0</v>
      </c>
      <c r="BT110" s="272" t="str">
        <f>IF(BS110&lt;1.96,"Yes","No")</f>
        <v>Yes</v>
      </c>
      <c r="BU110" s="280"/>
      <c r="BV110" s="280"/>
      <c r="BW110" s="273"/>
      <c r="BY110" s="306">
        <f>CK106/CI106</f>
        <v>4.2131967561210244</v>
      </c>
      <c r="BZ110" s="306">
        <f>CD107-BZ107*BY110</f>
        <v>-2.8874632563654266</v>
      </c>
      <c r="CA110" s="274">
        <f>SQRT(1/CI106)</f>
        <v>0.48056175178770028</v>
      </c>
      <c r="CB110" s="273">
        <f>SQRT(1/CF106+BZ107^2*CA110^2)</f>
        <v>0.35103987979364837</v>
      </c>
      <c r="CC110" s="273">
        <f>BY110/CA110</f>
        <v>8.7672328071217489</v>
      </c>
      <c r="CD110" s="273">
        <f>BZ110/CB110</f>
        <v>-8.2254564867751299</v>
      </c>
      <c r="CE110" s="266">
        <f>COUNT(CB96:CB105)-2</f>
        <v>3</v>
      </c>
      <c r="CF110" s="285">
        <f>_xlfn.CHISQ.DIST.RT(CL106,CE110)</f>
        <v>0.630533411041863</v>
      </c>
      <c r="CG110" s="273">
        <f>CL106/CE110</f>
        <v>0.57629167710020723</v>
      </c>
      <c r="CH110" s="273">
        <f>IF(CF110&gt;0.15,1.96^2*CA110^2/BY110^2,_xlfn.T.INV.2T(0.05,CE110)^2*CA110^2*CG110/BY110^2)</f>
        <v>4.9978942718316009E-2</v>
      </c>
      <c r="CI110" s="300"/>
      <c r="CJ110" s="273">
        <f>ABS(BY21-BY110)/SQRT(CA110^2+CA21^2)</f>
        <v>0</v>
      </c>
      <c r="CK110" s="272" t="str">
        <f>IF(CJ110&lt;1.96,"Yes","No")</f>
        <v>Yes</v>
      </c>
      <c r="CL110" s="280"/>
      <c r="CM110" s="280"/>
      <c r="CN110" s="273"/>
      <c r="CP110" s="306">
        <f>DB106/CZ106</f>
        <v>4.2131967561148649</v>
      </c>
      <c r="CQ110" s="306">
        <f>CU107-CQ107*CP110</f>
        <v>-2.8874632563616593</v>
      </c>
      <c r="CR110" s="274">
        <f>SQRT(1/CZ106)</f>
        <v>0.48056175181527899</v>
      </c>
      <c r="CS110" s="273">
        <f>SQRT(1/CW106+CQ107^2*CR110^2)</f>
        <v>0.35103987980965573</v>
      </c>
      <c r="CT110" s="273">
        <f>CP110/CR110</f>
        <v>8.7672328066057936</v>
      </c>
      <c r="CU110" s="273">
        <f>CQ110/CS110</f>
        <v>-8.2254564863893176</v>
      </c>
      <c r="CV110" s="266">
        <f>COUNT(CS96:CS105)-2</f>
        <v>3</v>
      </c>
      <c r="CW110" s="285">
        <f>_xlfn.CHISQ.DIST.RT(DC106,CV110)</f>
        <v>0.63053341096298721</v>
      </c>
      <c r="CX110" s="273">
        <f>DC106/CV110</f>
        <v>0.57629167721918095</v>
      </c>
      <c r="CY110" s="273">
        <f>IF(CW110&gt;0.15,1.96^2*CR110^2/CP110^2,_xlfn.T.INV.2T(0.05,CV110)^2*CR110^2*CX110/CP110^2)</f>
        <v>4.9978942724198575E-2</v>
      </c>
      <c r="CZ110" s="300"/>
      <c r="DA110" s="273">
        <f>ABS(CP21-CP110)/SQRT(CR110^2+CR21^2)</f>
        <v>2.6137618364389452E-15</v>
      </c>
      <c r="DB110" s="272" t="str">
        <f>IF(DA110&lt;1.96,"Yes","No")</f>
        <v>Yes</v>
      </c>
      <c r="DC110" s="280"/>
      <c r="DD110" s="280"/>
      <c r="DE110" s="273"/>
      <c r="DG110" s="306">
        <f>DS106/DQ106</f>
        <v>4.2131967561149439</v>
      </c>
      <c r="DH110" s="306">
        <f>DL107-DH107*DG110</f>
        <v>-2.8874632563617069</v>
      </c>
      <c r="DI110" s="274">
        <f>SQRT(1/DQ106)</f>
        <v>0.48056175181492078</v>
      </c>
      <c r="DJ110" s="273">
        <f>SQRT(1/DN106+DH107^2*DI110^2)</f>
        <v>0.3510398798094464</v>
      </c>
      <c r="DK110" s="273">
        <f>DG110/DI110</f>
        <v>8.7672328066124923</v>
      </c>
      <c r="DL110" s="273">
        <f>DH110/DJ110</f>
        <v>-8.2254564863943589</v>
      </c>
      <c r="DM110" s="266">
        <f>COUNT(DJ96:DJ105)-2</f>
        <v>3</v>
      </c>
      <c r="DN110" s="285">
        <f>_xlfn.CHISQ.DIST.RT(DT106,DM110)</f>
        <v>0.63053341096399973</v>
      </c>
      <c r="DO110" s="273">
        <f>DT106/DM110</f>
        <v>0.57629167721765373</v>
      </c>
      <c r="DP110" s="273">
        <f>IF(DN110&gt;0.15,1.96^2*DI110^2/DG110^2,_xlfn.T.INV.2T(0.05,DM110)^2*DI110^2*DO110/DG110^2)</f>
        <v>4.9978942724122191E-2</v>
      </c>
      <c r="DQ110" s="300"/>
      <c r="DR110" s="273">
        <f>ABS(DG21-DG110)/SQRT(DI110^2+DI21^2)</f>
        <v>0</v>
      </c>
      <c r="DS110" s="272" t="str">
        <f>IF(DR110&lt;1.96,"Yes","No")</f>
        <v>Yes</v>
      </c>
      <c r="DT110" s="280"/>
      <c r="DU110" s="280"/>
      <c r="DV110" s="273"/>
      <c r="DX110" s="306">
        <f>EJ106/EH106</f>
        <v>4.213196756114943</v>
      </c>
      <c r="DY110" s="306">
        <f>EC107-DY107*DX110</f>
        <v>-2.887463256361706</v>
      </c>
      <c r="DZ110" s="274">
        <f>SQRT(1/EH106)</f>
        <v>0.48056175181492555</v>
      </c>
      <c r="EA110" s="273">
        <f>SQRT(1/EE106+DY107^2*DZ110^2)</f>
        <v>0.35103987980944906</v>
      </c>
      <c r="EB110" s="273">
        <f>DX110/DZ110</f>
        <v>8.7672328066124035</v>
      </c>
      <c r="EC110" s="273">
        <f>DY110/EA110</f>
        <v>-8.2254564863942932</v>
      </c>
      <c r="ED110" s="266">
        <f>COUNT(EA96:EA105)-2</f>
        <v>3</v>
      </c>
      <c r="EE110" s="285">
        <f>_xlfn.CHISQ.DIST.RT(EK106,ED110)</f>
        <v>0.6305334109639873</v>
      </c>
      <c r="EF110" s="273">
        <f>EK106/ED110</f>
        <v>0.57629167721767216</v>
      </c>
      <c r="EG110" s="273">
        <f>IF(EE110&gt;0.15,1.96^2*DZ110^2/DX110^2,_xlfn.T.INV.2T(0.05,ED110)^2*DZ110^2*EF110/DX110^2)</f>
        <v>4.9978942724123204E-2</v>
      </c>
      <c r="EH110" s="300"/>
      <c r="EI110" s="273">
        <f>ABS(DX21-DX110)/SQRT(DZ110^2+DZ21^2)</f>
        <v>0</v>
      </c>
      <c r="EJ110" s="272" t="str">
        <f>IF(EI110&lt;1.96,"Yes","No")</f>
        <v>Yes</v>
      </c>
      <c r="EK110" s="280"/>
      <c r="EL110" s="280"/>
      <c r="EM110" s="273"/>
      <c r="EO110" s="306">
        <f>FA106/EY106</f>
        <v>4.2131967561149422</v>
      </c>
      <c r="EP110" s="306">
        <f>ET107-EP107*EO110</f>
        <v>-2.887463256361706</v>
      </c>
      <c r="EQ110" s="274">
        <f>SQRT(1/EY106)</f>
        <v>0.48056175181492544</v>
      </c>
      <c r="ER110" s="273">
        <f>SQRT(1/EV106+EP107^2*EQ110^2)</f>
        <v>0.35103987980944906</v>
      </c>
      <c r="ES110" s="273">
        <f>EO110/EQ110</f>
        <v>8.7672328066124035</v>
      </c>
      <c r="ET110" s="273">
        <f>EP110/ER110</f>
        <v>-8.2254564863942932</v>
      </c>
      <c r="EU110" s="266">
        <f>COUNT(ER96:ER105)-2</f>
        <v>3</v>
      </c>
      <c r="EV110" s="285">
        <f>_xlfn.CHISQ.DIST.RT(FB106,EU110)</f>
        <v>0.63053341096398707</v>
      </c>
      <c r="EW110" s="273">
        <f>FB106/EU110</f>
        <v>0.57629167721767249</v>
      </c>
      <c r="EX110" s="273">
        <f>IF(EV110&gt;0.15,1.96^2*EQ110^2/EO110^2,_xlfn.T.INV.2T(0.05,EU110)^2*EQ110^2*EW110/EO110^2)</f>
        <v>4.9978942724123204E-2</v>
      </c>
      <c r="EY110" s="300"/>
      <c r="EZ110" s="273">
        <f>ABS(EO21-EO110)/SQRT(EQ110^2+EQ21^2)</f>
        <v>0</v>
      </c>
      <c r="FA110" s="272" t="str">
        <f>IF(EZ110&lt;1.96,"Yes","No")</f>
        <v>Yes</v>
      </c>
      <c r="FB110" s="280"/>
      <c r="FC110" s="280"/>
      <c r="FD110" s="273"/>
      <c r="FF110" s="306">
        <f>FR106/FP106</f>
        <v>4.2131967561149448</v>
      </c>
      <c r="FG110" s="306">
        <f>FK107-FG107*FF110</f>
        <v>-2.8874632563617082</v>
      </c>
      <c r="FH110" s="274">
        <f>SQRT(1/FP106)</f>
        <v>0.48056175181492544</v>
      </c>
      <c r="FI110" s="273">
        <f>SQRT(1/FM106+FG107^2*FH110^2)</f>
        <v>0.35103987980944912</v>
      </c>
      <c r="FJ110" s="273">
        <f>FF110/FH110</f>
        <v>8.7672328066124088</v>
      </c>
      <c r="FK110" s="273">
        <f>FG110/FI110</f>
        <v>-8.2254564863942985</v>
      </c>
      <c r="FL110" s="266">
        <f>COUNT(FI96:FI105)-2</f>
        <v>3</v>
      </c>
      <c r="FM110" s="285">
        <f>_xlfn.CHISQ.DIST.RT(FS106,FL110)</f>
        <v>0.63053341096398685</v>
      </c>
      <c r="FN110" s="273">
        <f>FS106/FL110</f>
        <v>0.57629167721767283</v>
      </c>
      <c r="FO110" s="273">
        <f>IF(FM110&gt;0.15,1.96^2*FH110^2/FF110^2,_xlfn.T.INV.2T(0.05,FL110)^2*FH110^2*FN110/FF110^2)</f>
        <v>4.9978942724123142E-2</v>
      </c>
      <c r="FP110" s="300"/>
      <c r="FQ110" s="273">
        <f>ABS(FF21-FF110)/SQRT(FH110^2+FH21^2)</f>
        <v>5.227523672881736E-15</v>
      </c>
      <c r="FR110" s="272" t="str">
        <f>IF(FQ110&lt;1.96,"Yes","No")</f>
        <v>Yes</v>
      </c>
      <c r="FS110" s="280"/>
      <c r="FT110" s="280"/>
      <c r="FU110" s="273"/>
      <c r="FW110" s="306">
        <f>GI106/GG106</f>
        <v>4.2131967561149413</v>
      </c>
      <c r="FX110" s="306">
        <f>GB107-FX107*FW110</f>
        <v>-2.8874632563617064</v>
      </c>
      <c r="FY110" s="274">
        <f>SQRT(1/GG106)</f>
        <v>0.48056175181492561</v>
      </c>
      <c r="FZ110" s="273">
        <f>SQRT(1/GD106+FX107^2*FY110^2)</f>
        <v>0.35103987980944928</v>
      </c>
      <c r="GA110" s="273">
        <f>FW110/FY110</f>
        <v>8.7672328066123981</v>
      </c>
      <c r="GB110" s="273">
        <f>FX110/FZ110</f>
        <v>-8.2254564863942896</v>
      </c>
      <c r="GC110" s="266">
        <f>COUNT(FZ96:FZ105)-2</f>
        <v>3</v>
      </c>
      <c r="GD110" s="285">
        <f>_xlfn.CHISQ.DIST.RT(GJ106,GC110)</f>
        <v>0.63053341096398619</v>
      </c>
      <c r="GE110" s="273">
        <f>GJ106/GC110</f>
        <v>0.57629167721767394</v>
      </c>
      <c r="GF110" s="273">
        <f>IF(GD110&gt;0.15,1.96^2*FY110^2/FW110^2,_xlfn.T.INV.2T(0.05,GC110)^2*FY110^2*GE110/FW110^2)</f>
        <v>4.9978942724123253E-2</v>
      </c>
      <c r="GG110" s="300"/>
      <c r="GH110" s="273">
        <f>ABS(FW21-FW110)/SQRT(FY110^2+FY21^2)</f>
        <v>1.3068809182204338E-15</v>
      </c>
      <c r="GI110" s="272" t="str">
        <f>IF(GH110&lt;1.96,"Yes","No")</f>
        <v>Yes</v>
      </c>
      <c r="GJ110" s="280"/>
      <c r="GK110" s="280"/>
      <c r="GL110" s="273"/>
      <c r="GN110" s="306">
        <f>GZ106/GX106</f>
        <v>4.2131967561149422</v>
      </c>
      <c r="GO110" s="306">
        <f>GS107-GO107*GN110</f>
        <v>-2.8874632563617064</v>
      </c>
      <c r="GP110" s="274">
        <f>SQRT(1/GX106)</f>
        <v>0.48056175181492539</v>
      </c>
      <c r="GQ110" s="273">
        <f>SQRT(1/GU106+GO107^2*GP110^2)</f>
        <v>0.35103987980944917</v>
      </c>
      <c r="GR110" s="273">
        <f>GN110/GP110</f>
        <v>8.7672328066124052</v>
      </c>
      <c r="GS110" s="273">
        <f>GO110/GQ110</f>
        <v>-8.2254564863942914</v>
      </c>
      <c r="GT110" s="266">
        <f>COUNT(GQ96:GQ105)-2</f>
        <v>3</v>
      </c>
      <c r="GU110" s="285">
        <f>_xlfn.CHISQ.DIST.RT(HA106,GT110)</f>
        <v>0.6305334109639873</v>
      </c>
      <c r="GV110" s="273">
        <f>HA106/GT110</f>
        <v>0.57629167721767238</v>
      </c>
      <c r="GW110" s="273">
        <f>IF(GU110&gt;0.15,1.96^2*GP110^2/GN110^2,_xlfn.T.INV.2T(0.05,GT110)^2*GP110^2*GV110/GN110^2)</f>
        <v>4.997894272412319E-2</v>
      </c>
      <c r="GX110" s="300"/>
      <c r="GY110" s="273">
        <f>ABS(GN21-GN110)/SQRT(GP110^2+GP21^2)</f>
        <v>1.3068809182204342E-15</v>
      </c>
      <c r="GZ110" s="272" t="str">
        <f>IF(GY110&lt;1.96,"Yes","No")</f>
        <v>Yes</v>
      </c>
      <c r="HA110" s="280"/>
      <c r="HB110" s="280"/>
      <c r="HC110" s="273"/>
      <c r="HE110" s="306">
        <f>HQ106/HO106</f>
        <v>4.2131967561149422</v>
      </c>
      <c r="HF110" s="306">
        <f>HJ107-HF107*HE110</f>
        <v>-2.8874632563617064</v>
      </c>
      <c r="HG110" s="274">
        <f>SQRT(1/HO106)</f>
        <v>0.48056175181492539</v>
      </c>
      <c r="HH110" s="273">
        <f>SQRT(1/HL106+HF107^2*HG110^2)</f>
        <v>0.35103987980944912</v>
      </c>
      <c r="HI110" s="273">
        <f>HE110/HG110</f>
        <v>8.7672328066124052</v>
      </c>
      <c r="HJ110" s="273">
        <f>HF110/HH110</f>
        <v>-8.2254564863942932</v>
      </c>
      <c r="HK110" s="266">
        <f>COUNT(HH96:HH105)-2</f>
        <v>3</v>
      </c>
      <c r="HL110" s="285">
        <f>_xlfn.CHISQ.DIST.RT(HR106,HK110)</f>
        <v>0.63053341096398641</v>
      </c>
      <c r="HM110" s="273">
        <f>HR106/HK110</f>
        <v>0.57629167721767349</v>
      </c>
      <c r="HN110" s="273">
        <f>IF(HL110&gt;0.15,1.96^2*HG110^2/HE110^2,_xlfn.T.INV.2T(0.05,HK110)^2*HG110^2*HM110/HE110^2)</f>
        <v>4.997894272412319E-2</v>
      </c>
      <c r="HO110" s="300"/>
      <c r="HP110" s="273">
        <f>ABS(HE21-HE110)/SQRT(HG110^2+HG21^2)</f>
        <v>0</v>
      </c>
      <c r="HQ110" s="272" t="str">
        <f>IF(HP110&lt;1.96,"Yes","No")</f>
        <v>Yes</v>
      </c>
      <c r="HR110" s="280"/>
      <c r="HS110" s="280"/>
      <c r="HT110" s="273"/>
      <c r="HV110" s="306">
        <f>IH106/IF106</f>
        <v>4.2131967561149422</v>
      </c>
      <c r="HW110" s="306">
        <f>IA107-HW107*HV110</f>
        <v>-2.8874632563617064</v>
      </c>
      <c r="HX110" s="274">
        <f>SQRT(1/IF106)</f>
        <v>0.48056175181492539</v>
      </c>
      <c r="HY110" s="273">
        <f>SQRT(1/IC106+HW107^2*HX110^2)</f>
        <v>0.35103987980944912</v>
      </c>
      <c r="HZ110" s="273">
        <f>HV110/HX110</f>
        <v>8.7672328066124052</v>
      </c>
      <c r="IA110" s="273">
        <f>HW110/HY110</f>
        <v>-8.2254564863942932</v>
      </c>
      <c r="IB110" s="266">
        <f>COUNT(HY96:HY105)-2</f>
        <v>3</v>
      </c>
      <c r="IC110" s="285">
        <f>_xlfn.CHISQ.DIST.RT(II106,IB110)</f>
        <v>0.63053341096398641</v>
      </c>
      <c r="ID110" s="273">
        <f>II106/IB110</f>
        <v>0.57629167721767349</v>
      </c>
      <c r="IE110" s="273">
        <f>IF(IC110&gt;0.15,1.96^2*HX110^2/HV110^2,_xlfn.T.INV.2T(0.05,IB110)^2*HX110^2*ID110/HV110^2)</f>
        <v>4.997894272412319E-2</v>
      </c>
      <c r="IF110" s="300"/>
      <c r="IG110" s="273">
        <f>ABS(HV21-HV110)/SQRT(HX110^2+HX21^2)</f>
        <v>1.3068809182204342E-15</v>
      </c>
      <c r="IH110" s="272" t="str">
        <f>IF(IG110&lt;1.96,"Yes","No")</f>
        <v>Yes</v>
      </c>
      <c r="II110" s="280"/>
      <c r="IJ110" s="280"/>
      <c r="IK110" s="273"/>
      <c r="IM110" s="306">
        <f>IY106/IW106</f>
        <v>4.2131967561149422</v>
      </c>
      <c r="IN110" s="306">
        <f>IR107-IN107*IM110</f>
        <v>-2.8874632563617064</v>
      </c>
      <c r="IO110" s="274">
        <f>SQRT(1/IW106)</f>
        <v>0.48056175181492539</v>
      </c>
      <c r="IP110" s="273">
        <f>SQRT(1/IT106+IN107^2*IO110^2)</f>
        <v>0.35103987980944912</v>
      </c>
      <c r="IQ110" s="273">
        <f>IM110/IO110</f>
        <v>8.7672328066124052</v>
      </c>
      <c r="IR110" s="273">
        <f>IN110/IP110</f>
        <v>-8.2254564863942932</v>
      </c>
      <c r="IS110" s="266">
        <f>COUNT(IP96:IP105)-2</f>
        <v>3</v>
      </c>
      <c r="IT110" s="285">
        <f>_xlfn.CHISQ.DIST.RT(IZ106,IS110)</f>
        <v>0.63053341096398641</v>
      </c>
      <c r="IU110" s="273">
        <f>IZ106/IS110</f>
        <v>0.57629167721767349</v>
      </c>
      <c r="IV110" s="273">
        <f>IF(IT110&gt;0.15,1.96^2*IO110^2/IM110^2,_xlfn.T.INV.2T(0.05,IS110)^2*IO110^2*IU110/IM110^2)</f>
        <v>4.997894272412319E-2</v>
      </c>
      <c r="IW110" s="300"/>
      <c r="IX110" s="273">
        <f>ABS(IM21-IM110)/SQRT(IO110^2+IO21^2)</f>
        <v>0</v>
      </c>
      <c r="IY110" s="272" t="str">
        <f>IF(IX110&lt;1.96,"Yes","No")</f>
        <v>Yes</v>
      </c>
      <c r="IZ110" s="280"/>
      <c r="JA110" s="280"/>
      <c r="JB110" s="273"/>
      <c r="JD110" s="306">
        <f>JP106/JN106</f>
        <v>4.2131967561149422</v>
      </c>
      <c r="JE110" s="306">
        <f>JI107-JE107*JD110</f>
        <v>-2.8874632563617064</v>
      </c>
      <c r="JF110" s="274">
        <f>SQRT(1/JN106)</f>
        <v>0.48056175181492539</v>
      </c>
      <c r="JG110" s="273">
        <f>SQRT(1/JK106+JE107^2*JF110^2)</f>
        <v>0.35103987980944912</v>
      </c>
      <c r="JH110" s="273">
        <f>JD110/JF110</f>
        <v>8.7672328066124052</v>
      </c>
      <c r="JI110" s="273">
        <f>JE110/JG110</f>
        <v>-8.2254564863942932</v>
      </c>
      <c r="JJ110" s="266">
        <f>COUNT(JG96:JG105)-2</f>
        <v>3</v>
      </c>
      <c r="JK110" s="285">
        <f>_xlfn.CHISQ.DIST.RT(JQ106,JJ110)</f>
        <v>0.63053341096398641</v>
      </c>
      <c r="JL110" s="273">
        <f>JQ106/JJ110</f>
        <v>0.57629167721767349</v>
      </c>
      <c r="JM110" s="273">
        <f>IF(JK110&gt;0.15,1.96^2*JF110^2/JD110^2,_xlfn.T.INV.2T(0.05,JJ110)^2*JF110^2*JL110/JD110^2)</f>
        <v>4.997894272412319E-2</v>
      </c>
      <c r="JN110" s="300"/>
      <c r="JO110" s="273">
        <f>ABS(JD21-JD110)/SQRT(JF110^2+JF21^2)</f>
        <v>1.3068809182204342E-15</v>
      </c>
      <c r="JP110" s="272" t="str">
        <f>IF(JO110&lt;1.96,"Yes","No")</f>
        <v>Yes</v>
      </c>
      <c r="JQ110" s="280"/>
      <c r="JR110" s="280"/>
      <c r="JS110" s="273"/>
      <c r="JU110" s="306">
        <f>KG106/KE106</f>
        <v>4.2131967561149422</v>
      </c>
      <c r="JV110" s="306">
        <f>JZ107-JV107*JU110</f>
        <v>-2.8874632563617064</v>
      </c>
      <c r="JW110" s="274">
        <f>SQRT(1/KE106)</f>
        <v>0.48056175181492539</v>
      </c>
      <c r="JX110" s="273">
        <f>SQRT(1/KB106+JV107^2*JW110^2)</f>
        <v>0.35103987980944912</v>
      </c>
      <c r="JY110" s="273">
        <f>JU110/JW110</f>
        <v>8.7672328066124052</v>
      </c>
      <c r="JZ110" s="273">
        <f>JV110/JX110</f>
        <v>-8.2254564863942932</v>
      </c>
      <c r="KA110" s="266">
        <f>COUNT(JX96:JX105)-2</f>
        <v>3</v>
      </c>
      <c r="KB110" s="285">
        <f>_xlfn.CHISQ.DIST.RT(KH106,KA110)</f>
        <v>0.63053341096398641</v>
      </c>
      <c r="KC110" s="273">
        <f>KH106/KA110</f>
        <v>0.57629167721767349</v>
      </c>
      <c r="KD110" s="273">
        <f>IF(KB110&gt;0.15,1.96^2*JW110^2/JU110^2,_xlfn.T.INV.2T(0.05,KA110)^2*JW110^2*KC110/JU110^2)</f>
        <v>4.997894272412319E-2</v>
      </c>
      <c r="KE110" s="300"/>
      <c r="KF110" s="273">
        <f>ABS(JU21-JU110)/SQRT(JW110^2+JW21^2)</f>
        <v>0</v>
      </c>
      <c r="KG110" s="272" t="str">
        <f>IF(KF110&lt;1.96,"Yes","No")</f>
        <v>Yes</v>
      </c>
      <c r="KH110" s="280"/>
      <c r="KI110" s="280"/>
      <c r="KJ110" s="273"/>
      <c r="KL110" s="306">
        <f>KX106/KV106</f>
        <v>4.2131967561149422</v>
      </c>
      <c r="KM110" s="306">
        <f>KQ107-KM107*KL110</f>
        <v>-2.8874632563617064</v>
      </c>
      <c r="KN110" s="274">
        <f>SQRT(1/KV106)</f>
        <v>0.48056175181492539</v>
      </c>
      <c r="KO110" s="273">
        <f>SQRT(1/KS106+KM107^2*KN110^2)</f>
        <v>0.35103987980944912</v>
      </c>
      <c r="KP110" s="273">
        <f>KL110/KN110</f>
        <v>8.7672328066124052</v>
      </c>
      <c r="KQ110" s="273">
        <f>KM110/KO110</f>
        <v>-8.2254564863942932</v>
      </c>
      <c r="KR110" s="266">
        <f>COUNT(KO96:KO105)-2</f>
        <v>3</v>
      </c>
      <c r="KS110" s="285">
        <f>_xlfn.CHISQ.DIST.RT(KY106,KR110)</f>
        <v>0.63053341096398641</v>
      </c>
      <c r="KT110" s="273">
        <f>KY106/KR110</f>
        <v>0.57629167721767349</v>
      </c>
      <c r="KU110" s="273">
        <f>IF(KS110&gt;0.15,1.96^2*KN110^2/KL110^2,_xlfn.T.INV.2T(0.05,KR110)^2*KN110^2*KT110/KL110^2)</f>
        <v>4.997894272412319E-2</v>
      </c>
      <c r="KV110" s="300"/>
      <c r="KW110" s="273">
        <f>ABS(KL21-KL110)/SQRT(KN110^2+KN21^2)</f>
        <v>1.3068809182204342E-15</v>
      </c>
      <c r="KX110" s="272" t="str">
        <f>IF(KW110&lt;1.96,"Yes","No")</f>
        <v>Yes</v>
      </c>
      <c r="KY110" s="280"/>
      <c r="KZ110" s="280"/>
      <c r="LA110" s="273"/>
      <c r="LC110" s="306">
        <f>LO106/LM106</f>
        <v>4.2131967561149422</v>
      </c>
      <c r="LD110" s="306">
        <f>LH107-LD107*LC110</f>
        <v>-2.8874632563617064</v>
      </c>
      <c r="LE110" s="274">
        <f>SQRT(1/LM106)</f>
        <v>0.48056175181492539</v>
      </c>
      <c r="LF110" s="273">
        <f>SQRT(1/LJ106+LD107^2*LE110^2)</f>
        <v>0.35103987980944912</v>
      </c>
      <c r="LG110" s="273">
        <f>LC110/LE110</f>
        <v>8.7672328066124052</v>
      </c>
      <c r="LH110" s="273">
        <f>LD110/LF110</f>
        <v>-8.2254564863942932</v>
      </c>
      <c r="LI110" s="266">
        <f>COUNT(LF96:LF105)-2</f>
        <v>3</v>
      </c>
      <c r="LJ110" s="285">
        <f>_xlfn.CHISQ.DIST.RT(LP106,LI110)</f>
        <v>0.63053341096398641</v>
      </c>
      <c r="LK110" s="273">
        <f>LP106/LI110</f>
        <v>0.57629167721767349</v>
      </c>
      <c r="LL110" s="273">
        <f>IF(LJ110&gt;0.15,1.96^2*LE110^2/LC110^2,_xlfn.T.INV.2T(0.05,LI110)^2*LE110^2*LK110/LC110^2)</f>
        <v>4.997894272412319E-2</v>
      </c>
      <c r="LM110" s="300"/>
      <c r="LN110" s="273">
        <f>ABS(LC21-LC110)/SQRT(LE110^2+LE21^2)</f>
        <v>0</v>
      </c>
      <c r="LO110" s="272" t="str">
        <f>IF(LN110&lt;1.96,"Yes","No")</f>
        <v>Yes</v>
      </c>
      <c r="LP110" s="280"/>
      <c r="LQ110" s="280"/>
      <c r="LR110" s="273"/>
      <c r="LT110" s="306">
        <f>MF106/MD106</f>
        <v>4.2131967561149422</v>
      </c>
      <c r="LU110" s="306">
        <f>LY107-LU107*LT110</f>
        <v>-2.8874632563617064</v>
      </c>
      <c r="LV110" s="274">
        <f>SQRT(1/MD106)</f>
        <v>0.48056175181492539</v>
      </c>
      <c r="LW110" s="273">
        <f>SQRT(1/MA106+LU107^2*LV110^2)</f>
        <v>0.35103987980944912</v>
      </c>
      <c r="LX110" s="273">
        <f>LT110/LV110</f>
        <v>8.7672328066124052</v>
      </c>
      <c r="LY110" s="273">
        <f>LU110/LW110</f>
        <v>-8.2254564863942932</v>
      </c>
      <c r="LZ110" s="266">
        <f>COUNT(LW96:LW105)-2</f>
        <v>3</v>
      </c>
      <c r="MA110" s="285">
        <f>_xlfn.CHISQ.DIST.RT(MG106,LZ110)</f>
        <v>0.63053341096398641</v>
      </c>
      <c r="MB110" s="273">
        <f>MG106/LZ110</f>
        <v>0.57629167721767349</v>
      </c>
      <c r="MC110" s="273">
        <f>IF(MA110&gt;0.15,1.96^2*LV110^2/LT110^2,_xlfn.T.INV.2T(0.05,LZ110)^2*LV110^2*MB110/LT110^2)</f>
        <v>4.997894272412319E-2</v>
      </c>
      <c r="MD110" s="300"/>
      <c r="ME110" s="273">
        <f>ABS(LT21-LT110)/SQRT(LV110^2+LV21^2)</f>
        <v>1.3068809182204342E-15</v>
      </c>
      <c r="MF110" s="272" t="str">
        <f>IF(ME110&lt;1.96,"Yes","No")</f>
        <v>Yes</v>
      </c>
      <c r="MG110" s="280"/>
      <c r="MH110" s="280"/>
      <c r="MI110" s="273"/>
    </row>
    <row r="111" spans="1:347" ht="14.1" hidden="1" customHeight="1" outlineLevel="1" x14ac:dyDescent="0.15">
      <c r="A111" s="14"/>
      <c r="B111" s="35"/>
      <c r="C111" s="19"/>
      <c r="F111" s="14"/>
      <c r="L111" s="17"/>
      <c r="M111" s="39"/>
      <c r="N111" s="24"/>
      <c r="O111" s="25"/>
      <c r="P111" s="29"/>
      <c r="Q111" s="17"/>
      <c r="R111" s="17"/>
      <c r="S111" s="300"/>
      <c r="T111" s="48"/>
      <c r="X111" s="17"/>
      <c r="Y111" s="17"/>
      <c r="Z111" s="261"/>
      <c r="AA111" s="261"/>
      <c r="AB111" s="261"/>
      <c r="AC111" s="273"/>
      <c r="AD111" s="289"/>
      <c r="AE111" s="277"/>
      <c r="AF111" s="266"/>
      <c r="AG111" s="285"/>
      <c r="AH111" s="273"/>
      <c r="AI111" s="273"/>
      <c r="AJ111" s="300"/>
      <c r="AK111" s="292"/>
      <c r="AL111" s="280"/>
      <c r="AM111" s="280"/>
      <c r="AN111" s="280"/>
      <c r="AO111" s="273"/>
      <c r="AQ111" s="261"/>
      <c r="AR111" s="261"/>
      <c r="AS111" s="261"/>
      <c r="AT111" s="273"/>
      <c r="AU111" s="289"/>
      <c r="AV111" s="277"/>
      <c r="AW111" s="266"/>
      <c r="AX111" s="285"/>
      <c r="AY111" s="273"/>
      <c r="AZ111" s="273"/>
      <c r="BA111" s="300"/>
      <c r="BB111" s="292"/>
      <c r="BC111" s="280"/>
      <c r="BD111" s="280"/>
      <c r="BE111" s="280"/>
      <c r="BF111" s="273"/>
      <c r="BH111" s="261"/>
      <c r="BI111" s="261"/>
      <c r="BJ111" s="261"/>
      <c r="BK111" s="273"/>
      <c r="BL111" s="289"/>
      <c r="BM111" s="277"/>
      <c r="BN111" s="266"/>
      <c r="BO111" s="285"/>
      <c r="BP111" s="273"/>
      <c r="BQ111" s="273"/>
      <c r="BR111" s="300"/>
      <c r="BS111" s="292"/>
      <c r="BT111" s="280"/>
      <c r="BU111" s="280"/>
      <c r="BV111" s="280"/>
      <c r="BW111" s="273"/>
      <c r="BY111" s="261"/>
      <c r="BZ111" s="261"/>
      <c r="CA111" s="261"/>
      <c r="CB111" s="273"/>
      <c r="CC111" s="289"/>
      <c r="CD111" s="277"/>
      <c r="CE111" s="266"/>
      <c r="CF111" s="285"/>
      <c r="CG111" s="273"/>
      <c r="CH111" s="273"/>
      <c r="CI111" s="300"/>
      <c r="CJ111" s="292"/>
      <c r="CK111" s="280"/>
      <c r="CL111" s="280"/>
      <c r="CM111" s="280"/>
      <c r="CN111" s="273"/>
      <c r="CP111" s="261"/>
      <c r="CQ111" s="261"/>
      <c r="CR111" s="261"/>
      <c r="CS111" s="273"/>
      <c r="CT111" s="289"/>
      <c r="CU111" s="277"/>
      <c r="CV111" s="266"/>
      <c r="CW111" s="285"/>
      <c r="CX111" s="273"/>
      <c r="CY111" s="273"/>
      <c r="CZ111" s="300"/>
      <c r="DA111" s="292"/>
      <c r="DB111" s="280"/>
      <c r="DC111" s="280"/>
      <c r="DD111" s="280"/>
      <c r="DE111" s="273"/>
      <c r="DG111" s="261"/>
      <c r="DH111" s="261"/>
      <c r="DI111" s="261"/>
      <c r="DJ111" s="273"/>
      <c r="DK111" s="289"/>
      <c r="DL111" s="277"/>
      <c r="DM111" s="266"/>
      <c r="DN111" s="285"/>
      <c r="DO111" s="273"/>
      <c r="DP111" s="273"/>
      <c r="DQ111" s="300"/>
      <c r="DR111" s="292"/>
      <c r="DS111" s="280"/>
      <c r="DT111" s="280"/>
      <c r="DU111" s="280"/>
      <c r="DV111" s="273"/>
      <c r="DX111" s="261"/>
      <c r="DY111" s="261"/>
      <c r="DZ111" s="261"/>
      <c r="EA111" s="273"/>
      <c r="EB111" s="289"/>
      <c r="EC111" s="277"/>
      <c r="ED111" s="266"/>
      <c r="EE111" s="285"/>
      <c r="EF111" s="273"/>
      <c r="EG111" s="273"/>
      <c r="EH111" s="300"/>
      <c r="EI111" s="292"/>
      <c r="EJ111" s="280"/>
      <c r="EK111" s="280"/>
      <c r="EL111" s="280"/>
      <c r="EM111" s="273"/>
      <c r="EO111" s="261"/>
      <c r="EP111" s="261"/>
      <c r="EQ111" s="261"/>
      <c r="ER111" s="273"/>
      <c r="ES111" s="289"/>
      <c r="ET111" s="277"/>
      <c r="EU111" s="266"/>
      <c r="EV111" s="285"/>
      <c r="EW111" s="273"/>
      <c r="EX111" s="273"/>
      <c r="EY111" s="300"/>
      <c r="EZ111" s="292"/>
      <c r="FA111" s="280"/>
      <c r="FB111" s="280"/>
      <c r="FC111" s="280"/>
      <c r="FD111" s="273"/>
      <c r="FF111" s="261"/>
      <c r="FG111" s="261"/>
      <c r="FH111" s="261"/>
      <c r="FI111" s="273"/>
      <c r="FJ111" s="289"/>
      <c r="FK111" s="277"/>
      <c r="FL111" s="266"/>
      <c r="FM111" s="285"/>
      <c r="FN111" s="273"/>
      <c r="FO111" s="273"/>
      <c r="FP111" s="300"/>
      <c r="FQ111" s="292"/>
      <c r="FR111" s="280"/>
      <c r="FS111" s="280"/>
      <c r="FT111" s="280"/>
      <c r="FU111" s="273"/>
      <c r="FW111" s="261"/>
      <c r="FX111" s="261"/>
      <c r="FY111" s="261"/>
      <c r="FZ111" s="273"/>
      <c r="GA111" s="289"/>
      <c r="GB111" s="277"/>
      <c r="GC111" s="266"/>
      <c r="GD111" s="285"/>
      <c r="GE111" s="273"/>
      <c r="GF111" s="273"/>
      <c r="GG111" s="300"/>
      <c r="GH111" s="292"/>
      <c r="GI111" s="280"/>
      <c r="GJ111" s="280"/>
      <c r="GK111" s="280"/>
      <c r="GL111" s="273"/>
      <c r="GN111" s="261"/>
      <c r="GO111" s="261"/>
      <c r="GP111" s="261"/>
      <c r="GQ111" s="273"/>
      <c r="GR111" s="289"/>
      <c r="GS111" s="277"/>
      <c r="GT111" s="266"/>
      <c r="GU111" s="285"/>
      <c r="GV111" s="273"/>
      <c r="GW111" s="273"/>
      <c r="GX111" s="300"/>
      <c r="GY111" s="292"/>
      <c r="GZ111" s="280"/>
      <c r="HA111" s="280"/>
      <c r="HB111" s="280"/>
      <c r="HC111" s="273"/>
      <c r="HE111" s="261"/>
      <c r="HF111" s="261"/>
      <c r="HG111" s="261"/>
      <c r="HH111" s="273"/>
      <c r="HI111" s="289"/>
      <c r="HJ111" s="277"/>
      <c r="HK111" s="266"/>
      <c r="HL111" s="285"/>
      <c r="HM111" s="273"/>
      <c r="HN111" s="273"/>
      <c r="HO111" s="300"/>
      <c r="HP111" s="292"/>
      <c r="HQ111" s="280"/>
      <c r="HR111" s="280"/>
      <c r="HS111" s="280"/>
      <c r="HT111" s="273"/>
      <c r="HV111" s="261"/>
      <c r="HW111" s="261"/>
      <c r="HX111" s="261"/>
      <c r="HY111" s="273"/>
      <c r="HZ111" s="289"/>
      <c r="IA111" s="277"/>
      <c r="IB111" s="266"/>
      <c r="IC111" s="285"/>
      <c r="ID111" s="273"/>
      <c r="IE111" s="273"/>
      <c r="IF111" s="300"/>
      <c r="IG111" s="292"/>
      <c r="IH111" s="280"/>
      <c r="II111" s="280"/>
      <c r="IJ111" s="280"/>
      <c r="IK111" s="273"/>
      <c r="IM111" s="261"/>
      <c r="IN111" s="261"/>
      <c r="IO111" s="261"/>
      <c r="IP111" s="273"/>
      <c r="IQ111" s="289"/>
      <c r="IR111" s="277"/>
      <c r="IS111" s="266"/>
      <c r="IT111" s="285"/>
      <c r="IU111" s="273"/>
      <c r="IV111" s="273"/>
      <c r="IW111" s="300"/>
      <c r="IX111" s="292"/>
      <c r="IY111" s="280"/>
      <c r="IZ111" s="280"/>
      <c r="JA111" s="280"/>
      <c r="JB111" s="273"/>
      <c r="JD111" s="261"/>
      <c r="JE111" s="261"/>
      <c r="JF111" s="261"/>
      <c r="JG111" s="273"/>
      <c r="JH111" s="289"/>
      <c r="JI111" s="277"/>
      <c r="JJ111" s="266"/>
      <c r="JK111" s="285"/>
      <c r="JL111" s="273"/>
      <c r="JM111" s="273"/>
      <c r="JN111" s="300"/>
      <c r="JO111" s="292"/>
      <c r="JP111" s="280"/>
      <c r="JQ111" s="280"/>
      <c r="JR111" s="280"/>
      <c r="JS111" s="273"/>
      <c r="JU111" s="261"/>
      <c r="JV111" s="261"/>
      <c r="JW111" s="261"/>
      <c r="JX111" s="273"/>
      <c r="JY111" s="289"/>
      <c r="JZ111" s="277"/>
      <c r="KA111" s="266"/>
      <c r="KB111" s="285"/>
      <c r="KC111" s="273"/>
      <c r="KD111" s="273"/>
      <c r="KE111" s="300"/>
      <c r="KF111" s="292"/>
      <c r="KG111" s="280"/>
      <c r="KH111" s="280"/>
      <c r="KI111" s="280"/>
      <c r="KJ111" s="273"/>
      <c r="KL111" s="261"/>
      <c r="KM111" s="261"/>
      <c r="KN111" s="261"/>
      <c r="KO111" s="273"/>
      <c r="KP111" s="289"/>
      <c r="KQ111" s="277"/>
      <c r="KR111" s="266"/>
      <c r="KS111" s="285"/>
      <c r="KT111" s="273"/>
      <c r="KU111" s="273"/>
      <c r="KV111" s="300"/>
      <c r="KW111" s="292"/>
      <c r="KX111" s="280"/>
      <c r="KY111" s="280"/>
      <c r="KZ111" s="280"/>
      <c r="LA111" s="273"/>
      <c r="LC111" s="261"/>
      <c r="LD111" s="261"/>
      <c r="LE111" s="261"/>
      <c r="LF111" s="273"/>
      <c r="LG111" s="289"/>
      <c r="LH111" s="277"/>
      <c r="LI111" s="266"/>
      <c r="LJ111" s="285"/>
      <c r="LK111" s="273"/>
      <c r="LL111" s="273"/>
      <c r="LM111" s="300"/>
      <c r="LN111" s="292"/>
      <c r="LO111" s="280"/>
      <c r="LP111" s="280"/>
      <c r="LQ111" s="280"/>
      <c r="LR111" s="273"/>
      <c r="LT111" s="261"/>
      <c r="LU111" s="261"/>
      <c r="LV111" s="261"/>
      <c r="LW111" s="273"/>
      <c r="LX111" s="289"/>
      <c r="LY111" s="277"/>
      <c r="LZ111" s="266"/>
      <c r="MA111" s="285"/>
      <c r="MB111" s="273"/>
      <c r="MC111" s="273"/>
      <c r="MD111" s="300"/>
      <c r="ME111" s="292"/>
      <c r="MF111" s="280"/>
      <c r="MG111" s="280"/>
      <c r="MH111" s="280"/>
      <c r="MI111" s="273"/>
    </row>
    <row r="112" spans="1:347" ht="14.1" hidden="1" customHeight="1" outlineLevel="1" x14ac:dyDescent="0.15">
      <c r="A112" s="14"/>
      <c r="B112" s="35"/>
      <c r="C112" s="19"/>
      <c r="F112" s="14"/>
      <c r="J112" s="19"/>
      <c r="K112" s="17"/>
      <c r="L112" s="35"/>
      <c r="M112" s="49"/>
      <c r="N112" s="24"/>
      <c r="O112" s="25"/>
      <c r="P112" s="40" t="s">
        <v>120</v>
      </c>
      <c r="Q112" s="17"/>
      <c r="R112" s="17"/>
      <c r="S112" s="300"/>
      <c r="T112" s="48" t="s">
        <v>131</v>
      </c>
      <c r="X112" s="17"/>
      <c r="Y112" s="17"/>
      <c r="Z112" s="261"/>
      <c r="AA112" s="274"/>
      <c r="AB112" s="273"/>
      <c r="AC112" s="269"/>
      <c r="AD112" s="293"/>
      <c r="AE112" s="277"/>
      <c r="AF112" s="266"/>
      <c r="AG112" s="290" t="s">
        <v>120</v>
      </c>
      <c r="AH112" s="273"/>
      <c r="AI112" s="273"/>
      <c r="AJ112" s="300"/>
      <c r="AK112" s="292" t="s">
        <v>131</v>
      </c>
      <c r="AL112" s="280"/>
      <c r="AM112" s="280"/>
      <c r="AN112" s="280"/>
      <c r="AO112" s="273"/>
      <c r="AQ112" s="261"/>
      <c r="AR112" s="274"/>
      <c r="AS112" s="273"/>
      <c r="AT112" s="269"/>
      <c r="AU112" s="293"/>
      <c r="AV112" s="277"/>
      <c r="AW112" s="266"/>
      <c r="AX112" s="290" t="s">
        <v>120</v>
      </c>
      <c r="AY112" s="273"/>
      <c r="AZ112" s="273"/>
      <c r="BA112" s="300"/>
      <c r="BB112" s="292" t="s">
        <v>131</v>
      </c>
      <c r="BC112" s="280"/>
      <c r="BD112" s="280"/>
      <c r="BE112" s="280"/>
      <c r="BF112" s="273"/>
      <c r="BH112" s="261"/>
      <c r="BI112" s="274"/>
      <c r="BJ112" s="273"/>
      <c r="BK112" s="269"/>
      <c r="BL112" s="293"/>
      <c r="BM112" s="277"/>
      <c r="BN112" s="266"/>
      <c r="BO112" s="290" t="s">
        <v>120</v>
      </c>
      <c r="BP112" s="273"/>
      <c r="BQ112" s="273"/>
      <c r="BR112" s="300"/>
      <c r="BS112" s="292" t="s">
        <v>131</v>
      </c>
      <c r="BT112" s="280"/>
      <c r="BU112" s="280"/>
      <c r="BV112" s="280"/>
      <c r="BW112" s="273"/>
      <c r="BY112" s="261"/>
      <c r="BZ112" s="274"/>
      <c r="CA112" s="273"/>
      <c r="CB112" s="269"/>
      <c r="CC112" s="293"/>
      <c r="CD112" s="277"/>
      <c r="CE112" s="266"/>
      <c r="CF112" s="290" t="s">
        <v>120</v>
      </c>
      <c r="CG112" s="273"/>
      <c r="CH112" s="273"/>
      <c r="CI112" s="300"/>
      <c r="CJ112" s="292" t="s">
        <v>131</v>
      </c>
      <c r="CK112" s="280"/>
      <c r="CL112" s="280"/>
      <c r="CM112" s="280"/>
      <c r="CN112" s="273"/>
      <c r="CP112" s="261"/>
      <c r="CQ112" s="274"/>
      <c r="CR112" s="273"/>
      <c r="CS112" s="269"/>
      <c r="CT112" s="293"/>
      <c r="CU112" s="277"/>
      <c r="CV112" s="266"/>
      <c r="CW112" s="290" t="s">
        <v>120</v>
      </c>
      <c r="CX112" s="273"/>
      <c r="CY112" s="273"/>
      <c r="CZ112" s="300"/>
      <c r="DA112" s="292" t="s">
        <v>131</v>
      </c>
      <c r="DB112" s="280"/>
      <c r="DC112" s="280"/>
      <c r="DD112" s="280"/>
      <c r="DE112" s="273"/>
      <c r="DG112" s="261"/>
      <c r="DH112" s="274"/>
      <c r="DI112" s="273"/>
      <c r="DJ112" s="269"/>
      <c r="DK112" s="293"/>
      <c r="DL112" s="277"/>
      <c r="DM112" s="266"/>
      <c r="DN112" s="290" t="s">
        <v>120</v>
      </c>
      <c r="DO112" s="273"/>
      <c r="DP112" s="273"/>
      <c r="DQ112" s="300"/>
      <c r="DR112" s="292" t="s">
        <v>131</v>
      </c>
      <c r="DS112" s="280"/>
      <c r="DT112" s="280"/>
      <c r="DU112" s="280"/>
      <c r="DV112" s="273"/>
      <c r="DX112" s="261"/>
      <c r="DY112" s="274"/>
      <c r="DZ112" s="273"/>
      <c r="EA112" s="269"/>
      <c r="EB112" s="293"/>
      <c r="EC112" s="277"/>
      <c r="ED112" s="266"/>
      <c r="EE112" s="290" t="s">
        <v>120</v>
      </c>
      <c r="EF112" s="273"/>
      <c r="EG112" s="273"/>
      <c r="EH112" s="300"/>
      <c r="EI112" s="292" t="s">
        <v>131</v>
      </c>
      <c r="EJ112" s="280"/>
      <c r="EK112" s="280"/>
      <c r="EL112" s="280"/>
      <c r="EM112" s="273"/>
      <c r="EO112" s="261"/>
      <c r="EP112" s="274"/>
      <c r="EQ112" s="273"/>
      <c r="ER112" s="269"/>
      <c r="ES112" s="293"/>
      <c r="ET112" s="277"/>
      <c r="EU112" s="266"/>
      <c r="EV112" s="290" t="s">
        <v>120</v>
      </c>
      <c r="EW112" s="273"/>
      <c r="EX112" s="273"/>
      <c r="EY112" s="300"/>
      <c r="EZ112" s="292" t="s">
        <v>131</v>
      </c>
      <c r="FA112" s="280"/>
      <c r="FB112" s="280"/>
      <c r="FC112" s="280"/>
      <c r="FD112" s="273"/>
      <c r="FF112" s="261"/>
      <c r="FG112" s="274"/>
      <c r="FH112" s="273"/>
      <c r="FI112" s="269"/>
      <c r="FJ112" s="293"/>
      <c r="FK112" s="277"/>
      <c r="FL112" s="266"/>
      <c r="FM112" s="290" t="s">
        <v>120</v>
      </c>
      <c r="FN112" s="273"/>
      <c r="FO112" s="273"/>
      <c r="FP112" s="300"/>
      <c r="FQ112" s="292" t="s">
        <v>131</v>
      </c>
      <c r="FR112" s="280"/>
      <c r="FS112" s="280"/>
      <c r="FT112" s="280"/>
      <c r="FU112" s="273"/>
      <c r="FW112" s="261"/>
      <c r="FX112" s="274"/>
      <c r="FY112" s="273"/>
      <c r="FZ112" s="269"/>
      <c r="GA112" s="293"/>
      <c r="GB112" s="277"/>
      <c r="GC112" s="266"/>
      <c r="GD112" s="290" t="s">
        <v>120</v>
      </c>
      <c r="GE112" s="273"/>
      <c r="GF112" s="273"/>
      <c r="GG112" s="300"/>
      <c r="GH112" s="292" t="s">
        <v>131</v>
      </c>
      <c r="GI112" s="280"/>
      <c r="GJ112" s="280"/>
      <c r="GK112" s="280"/>
      <c r="GL112" s="273"/>
      <c r="GN112" s="261"/>
      <c r="GO112" s="274"/>
      <c r="GP112" s="273"/>
      <c r="GQ112" s="269"/>
      <c r="GR112" s="293"/>
      <c r="GS112" s="277"/>
      <c r="GT112" s="266"/>
      <c r="GU112" s="290" t="s">
        <v>120</v>
      </c>
      <c r="GV112" s="273"/>
      <c r="GW112" s="273"/>
      <c r="GX112" s="300"/>
      <c r="GY112" s="292" t="s">
        <v>131</v>
      </c>
      <c r="GZ112" s="280"/>
      <c r="HA112" s="280"/>
      <c r="HB112" s="280"/>
      <c r="HC112" s="273"/>
      <c r="HE112" s="261"/>
      <c r="HF112" s="274"/>
      <c r="HG112" s="273"/>
      <c r="HH112" s="269"/>
      <c r="HI112" s="293"/>
      <c r="HJ112" s="277"/>
      <c r="HK112" s="266"/>
      <c r="HL112" s="290" t="s">
        <v>120</v>
      </c>
      <c r="HM112" s="273"/>
      <c r="HN112" s="273"/>
      <c r="HO112" s="300"/>
      <c r="HP112" s="292" t="s">
        <v>131</v>
      </c>
      <c r="HQ112" s="280"/>
      <c r="HR112" s="280"/>
      <c r="HS112" s="280"/>
      <c r="HT112" s="273"/>
      <c r="HV112" s="261"/>
      <c r="HW112" s="274"/>
      <c r="HX112" s="273"/>
      <c r="HY112" s="269"/>
      <c r="HZ112" s="293"/>
      <c r="IA112" s="277"/>
      <c r="IB112" s="266"/>
      <c r="IC112" s="290" t="s">
        <v>120</v>
      </c>
      <c r="ID112" s="273"/>
      <c r="IE112" s="273"/>
      <c r="IF112" s="300"/>
      <c r="IG112" s="292" t="s">
        <v>131</v>
      </c>
      <c r="IH112" s="280"/>
      <c r="II112" s="280"/>
      <c r="IJ112" s="280"/>
      <c r="IK112" s="273"/>
      <c r="IM112" s="261"/>
      <c r="IN112" s="274"/>
      <c r="IO112" s="273"/>
      <c r="IP112" s="269"/>
      <c r="IQ112" s="293"/>
      <c r="IR112" s="277"/>
      <c r="IS112" s="266"/>
      <c r="IT112" s="290" t="s">
        <v>120</v>
      </c>
      <c r="IU112" s="273"/>
      <c r="IV112" s="273"/>
      <c r="IW112" s="300"/>
      <c r="IX112" s="292" t="s">
        <v>131</v>
      </c>
      <c r="IY112" s="280"/>
      <c r="IZ112" s="280"/>
      <c r="JA112" s="280"/>
      <c r="JB112" s="273"/>
      <c r="JD112" s="261"/>
      <c r="JE112" s="274"/>
      <c r="JF112" s="273"/>
      <c r="JG112" s="269"/>
      <c r="JH112" s="293"/>
      <c r="JI112" s="277"/>
      <c r="JJ112" s="266"/>
      <c r="JK112" s="290" t="s">
        <v>120</v>
      </c>
      <c r="JL112" s="273"/>
      <c r="JM112" s="273"/>
      <c r="JN112" s="300"/>
      <c r="JO112" s="292" t="s">
        <v>131</v>
      </c>
      <c r="JP112" s="280"/>
      <c r="JQ112" s="280"/>
      <c r="JR112" s="280"/>
      <c r="JS112" s="273"/>
      <c r="JU112" s="261"/>
      <c r="JV112" s="274"/>
      <c r="JW112" s="273"/>
      <c r="JX112" s="269"/>
      <c r="JY112" s="293"/>
      <c r="JZ112" s="277"/>
      <c r="KA112" s="266"/>
      <c r="KB112" s="290" t="s">
        <v>120</v>
      </c>
      <c r="KC112" s="273"/>
      <c r="KD112" s="273"/>
      <c r="KE112" s="300"/>
      <c r="KF112" s="292" t="s">
        <v>131</v>
      </c>
      <c r="KG112" s="280"/>
      <c r="KH112" s="280"/>
      <c r="KI112" s="280"/>
      <c r="KJ112" s="273"/>
      <c r="KL112" s="261"/>
      <c r="KM112" s="274"/>
      <c r="KN112" s="273"/>
      <c r="KO112" s="269"/>
      <c r="KP112" s="293"/>
      <c r="KQ112" s="277"/>
      <c r="KR112" s="266"/>
      <c r="KS112" s="290" t="s">
        <v>120</v>
      </c>
      <c r="KT112" s="273"/>
      <c r="KU112" s="273"/>
      <c r="KV112" s="300"/>
      <c r="KW112" s="292" t="s">
        <v>131</v>
      </c>
      <c r="KX112" s="280"/>
      <c r="KY112" s="280"/>
      <c r="KZ112" s="280"/>
      <c r="LA112" s="273"/>
      <c r="LC112" s="261"/>
      <c r="LD112" s="274"/>
      <c r="LE112" s="273"/>
      <c r="LF112" s="269"/>
      <c r="LG112" s="293"/>
      <c r="LH112" s="277"/>
      <c r="LI112" s="266"/>
      <c r="LJ112" s="290" t="s">
        <v>120</v>
      </c>
      <c r="LK112" s="273"/>
      <c r="LL112" s="273"/>
      <c r="LM112" s="300"/>
      <c r="LN112" s="292" t="s">
        <v>131</v>
      </c>
      <c r="LO112" s="280"/>
      <c r="LP112" s="280"/>
      <c r="LQ112" s="280"/>
      <c r="LR112" s="273"/>
      <c r="LT112" s="261"/>
      <c r="LU112" s="274"/>
      <c r="LV112" s="273"/>
      <c r="LW112" s="269"/>
      <c r="LX112" s="293"/>
      <c r="LY112" s="277"/>
      <c r="LZ112" s="266"/>
      <c r="MA112" s="290" t="s">
        <v>120</v>
      </c>
      <c r="MB112" s="273"/>
      <c r="MC112" s="273"/>
      <c r="MD112" s="300"/>
      <c r="ME112" s="292" t="s">
        <v>131</v>
      </c>
      <c r="MF112" s="280"/>
      <c r="MG112" s="280"/>
      <c r="MH112" s="280"/>
      <c r="MI112" s="273"/>
    </row>
    <row r="113" spans="1:347" ht="14.1" hidden="1" customHeight="1" outlineLevel="1" thickBot="1" x14ac:dyDescent="0.2">
      <c r="A113" s="14"/>
      <c r="B113" s="1"/>
      <c r="C113" s="7"/>
      <c r="D113" s="7"/>
      <c r="E113" s="7"/>
      <c r="F113" s="6"/>
      <c r="K113" s="14"/>
      <c r="L113" s="36"/>
      <c r="N113" s="34"/>
      <c r="P113" s="41" t="str">
        <f>K92</f>
        <v>Rotenone</v>
      </c>
      <c r="R113" s="22"/>
      <c r="S113" s="276"/>
      <c r="U113" s="191" t="str">
        <f>K3</f>
        <v>Rotenone</v>
      </c>
      <c r="V113" s="63" t="s">
        <v>25</v>
      </c>
      <c r="W113" s="191" t="str">
        <f>K92</f>
        <v>Rotenone</v>
      </c>
      <c r="Y113" s="22"/>
      <c r="Z113" s="261"/>
      <c r="AA113" s="261"/>
      <c r="AB113" s="272"/>
      <c r="AC113" s="288"/>
      <c r="AD113" s="261"/>
      <c r="AE113" s="271"/>
      <c r="AF113" s="261"/>
      <c r="AG113" s="41" t="str">
        <f>AB92</f>
        <v>Rotenone</v>
      </c>
      <c r="AH113" s="279"/>
      <c r="AI113" s="276"/>
      <c r="AJ113" s="276"/>
      <c r="AK113" s="280"/>
      <c r="AL113" s="191" t="str">
        <f>AB3</f>
        <v>Rotenone</v>
      </c>
      <c r="AM113" s="298" t="s">
        <v>25</v>
      </c>
      <c r="AN113" s="191" t="str">
        <f>AB92</f>
        <v>Rotenone</v>
      </c>
      <c r="AO113" s="280"/>
      <c r="AQ113" s="261"/>
      <c r="AR113" s="261"/>
      <c r="AS113" s="272"/>
      <c r="AT113" s="288"/>
      <c r="AU113" s="261"/>
      <c r="AV113" s="271"/>
      <c r="AW113" s="261"/>
      <c r="AX113" s="41" t="str">
        <f>AS92</f>
        <v>Rotenone</v>
      </c>
      <c r="AY113" s="279"/>
      <c r="AZ113" s="276"/>
      <c r="BA113" s="276"/>
      <c r="BB113" s="280"/>
      <c r="BC113" s="191" t="str">
        <f>AS3</f>
        <v>Rotenone</v>
      </c>
      <c r="BD113" s="298" t="s">
        <v>25</v>
      </c>
      <c r="BE113" s="191" t="str">
        <f>AS92</f>
        <v>Rotenone</v>
      </c>
      <c r="BF113" s="280"/>
      <c r="BH113" s="261"/>
      <c r="BI113" s="261"/>
      <c r="BJ113" s="272"/>
      <c r="BK113" s="288"/>
      <c r="BL113" s="261"/>
      <c r="BM113" s="271"/>
      <c r="BN113" s="261"/>
      <c r="BO113" s="41" t="str">
        <f>BJ92</f>
        <v>Rotenone</v>
      </c>
      <c r="BP113" s="279"/>
      <c r="BQ113" s="276"/>
      <c r="BR113" s="276"/>
      <c r="BS113" s="280"/>
      <c r="BT113" s="191" t="str">
        <f>BJ3</f>
        <v>Rotenone</v>
      </c>
      <c r="BU113" s="298" t="s">
        <v>25</v>
      </c>
      <c r="BV113" s="191" t="str">
        <f>BJ92</f>
        <v>Rotenone</v>
      </c>
      <c r="BW113" s="280"/>
      <c r="BY113" s="261"/>
      <c r="BZ113" s="261"/>
      <c r="CA113" s="272"/>
      <c r="CB113" s="288"/>
      <c r="CC113" s="261"/>
      <c r="CD113" s="271"/>
      <c r="CE113" s="261"/>
      <c r="CF113" s="41" t="str">
        <f>CA92</f>
        <v>Rotenone</v>
      </c>
      <c r="CG113" s="279"/>
      <c r="CH113" s="276"/>
      <c r="CI113" s="276"/>
      <c r="CJ113" s="280"/>
      <c r="CK113" s="191" t="str">
        <f>CA3</f>
        <v>Rotenone</v>
      </c>
      <c r="CL113" s="298" t="s">
        <v>25</v>
      </c>
      <c r="CM113" s="191" t="str">
        <f>CA92</f>
        <v>Rotenone</v>
      </c>
      <c r="CN113" s="280"/>
      <c r="CP113" s="261"/>
      <c r="CQ113" s="261"/>
      <c r="CR113" s="272"/>
      <c r="CS113" s="288"/>
      <c r="CT113" s="261"/>
      <c r="CU113" s="271"/>
      <c r="CV113" s="261"/>
      <c r="CW113" s="41" t="str">
        <f>CR92</f>
        <v>Rotenone</v>
      </c>
      <c r="CX113" s="279"/>
      <c r="CY113" s="276"/>
      <c r="CZ113" s="276"/>
      <c r="DA113" s="280"/>
      <c r="DB113" s="191" t="str">
        <f>CR3</f>
        <v>Rotenone</v>
      </c>
      <c r="DC113" s="298" t="s">
        <v>25</v>
      </c>
      <c r="DD113" s="191" t="str">
        <f>CR92</f>
        <v>Rotenone</v>
      </c>
      <c r="DE113" s="280"/>
      <c r="DG113" s="261"/>
      <c r="DH113" s="261"/>
      <c r="DI113" s="272"/>
      <c r="DJ113" s="288"/>
      <c r="DK113" s="261"/>
      <c r="DL113" s="271"/>
      <c r="DM113" s="261"/>
      <c r="DN113" s="41" t="str">
        <f>DI92</f>
        <v>Rotenone</v>
      </c>
      <c r="DO113" s="279"/>
      <c r="DP113" s="276"/>
      <c r="DQ113" s="276"/>
      <c r="DR113" s="280"/>
      <c r="DS113" s="191" t="str">
        <f>DI3</f>
        <v>Rotenone</v>
      </c>
      <c r="DT113" s="298" t="s">
        <v>25</v>
      </c>
      <c r="DU113" s="191" t="str">
        <f>DI92</f>
        <v>Rotenone</v>
      </c>
      <c r="DV113" s="280"/>
      <c r="DX113" s="261"/>
      <c r="DY113" s="261"/>
      <c r="DZ113" s="272"/>
      <c r="EA113" s="288"/>
      <c r="EB113" s="261"/>
      <c r="EC113" s="271"/>
      <c r="ED113" s="261"/>
      <c r="EE113" s="41" t="str">
        <f>DZ92</f>
        <v>Rotenone</v>
      </c>
      <c r="EF113" s="279"/>
      <c r="EG113" s="276"/>
      <c r="EH113" s="276"/>
      <c r="EI113" s="280"/>
      <c r="EJ113" s="191" t="str">
        <f>DZ3</f>
        <v>Rotenone</v>
      </c>
      <c r="EK113" s="298" t="s">
        <v>25</v>
      </c>
      <c r="EL113" s="191" t="str">
        <f>DZ92</f>
        <v>Rotenone</v>
      </c>
      <c r="EM113" s="280"/>
      <c r="EO113" s="261"/>
      <c r="EP113" s="261"/>
      <c r="EQ113" s="272"/>
      <c r="ER113" s="288"/>
      <c r="ES113" s="261"/>
      <c r="ET113" s="271"/>
      <c r="EU113" s="261"/>
      <c r="EV113" s="41" t="str">
        <f>EQ92</f>
        <v>Rotenone</v>
      </c>
      <c r="EW113" s="279"/>
      <c r="EX113" s="276"/>
      <c r="EY113" s="276"/>
      <c r="EZ113" s="280"/>
      <c r="FA113" s="191" t="str">
        <f>EQ3</f>
        <v>Rotenone</v>
      </c>
      <c r="FB113" s="298" t="s">
        <v>25</v>
      </c>
      <c r="FC113" s="191" t="str">
        <f>EQ92</f>
        <v>Rotenone</v>
      </c>
      <c r="FD113" s="280"/>
      <c r="FF113" s="261"/>
      <c r="FG113" s="261"/>
      <c r="FH113" s="272"/>
      <c r="FI113" s="288"/>
      <c r="FJ113" s="261"/>
      <c r="FK113" s="271"/>
      <c r="FL113" s="261"/>
      <c r="FM113" s="41" t="str">
        <f>FH92</f>
        <v>Rotenone</v>
      </c>
      <c r="FN113" s="279"/>
      <c r="FO113" s="276"/>
      <c r="FP113" s="276"/>
      <c r="FQ113" s="280"/>
      <c r="FR113" s="191" t="str">
        <f>FH3</f>
        <v>Rotenone</v>
      </c>
      <c r="FS113" s="298" t="s">
        <v>25</v>
      </c>
      <c r="FT113" s="191" t="str">
        <f>FH92</f>
        <v>Rotenone</v>
      </c>
      <c r="FU113" s="280"/>
      <c r="FW113" s="261"/>
      <c r="FX113" s="261"/>
      <c r="FY113" s="272"/>
      <c r="FZ113" s="288"/>
      <c r="GA113" s="261"/>
      <c r="GB113" s="271"/>
      <c r="GC113" s="261"/>
      <c r="GD113" s="41" t="str">
        <f>FY92</f>
        <v>Rotenone</v>
      </c>
      <c r="GE113" s="279"/>
      <c r="GF113" s="276"/>
      <c r="GG113" s="276"/>
      <c r="GH113" s="280"/>
      <c r="GI113" s="191" t="str">
        <f>FY3</f>
        <v>Rotenone</v>
      </c>
      <c r="GJ113" s="298" t="s">
        <v>25</v>
      </c>
      <c r="GK113" s="191" t="str">
        <f>FY92</f>
        <v>Rotenone</v>
      </c>
      <c r="GL113" s="280"/>
      <c r="GN113" s="261"/>
      <c r="GO113" s="261"/>
      <c r="GP113" s="272"/>
      <c r="GQ113" s="288"/>
      <c r="GR113" s="261"/>
      <c r="GS113" s="271"/>
      <c r="GT113" s="261"/>
      <c r="GU113" s="41" t="str">
        <f>GP92</f>
        <v>Rotenone</v>
      </c>
      <c r="GV113" s="279"/>
      <c r="GW113" s="276"/>
      <c r="GX113" s="276"/>
      <c r="GY113" s="280"/>
      <c r="GZ113" s="191" t="str">
        <f>GP3</f>
        <v>Rotenone</v>
      </c>
      <c r="HA113" s="298" t="s">
        <v>25</v>
      </c>
      <c r="HB113" s="191" t="str">
        <f>GP92</f>
        <v>Rotenone</v>
      </c>
      <c r="HC113" s="280"/>
      <c r="HE113" s="261"/>
      <c r="HF113" s="261"/>
      <c r="HG113" s="272"/>
      <c r="HH113" s="288"/>
      <c r="HI113" s="261"/>
      <c r="HJ113" s="271"/>
      <c r="HK113" s="261"/>
      <c r="HL113" s="41" t="str">
        <f>HG92</f>
        <v>Rotenone</v>
      </c>
      <c r="HM113" s="279"/>
      <c r="HN113" s="276"/>
      <c r="HO113" s="276"/>
      <c r="HP113" s="280"/>
      <c r="HQ113" s="191" t="str">
        <f>HG3</f>
        <v>Rotenone</v>
      </c>
      <c r="HR113" s="298" t="s">
        <v>25</v>
      </c>
      <c r="HS113" s="191" t="str">
        <f>HG92</f>
        <v>Rotenone</v>
      </c>
      <c r="HT113" s="280"/>
      <c r="HV113" s="261"/>
      <c r="HW113" s="261"/>
      <c r="HX113" s="272"/>
      <c r="HY113" s="288"/>
      <c r="HZ113" s="261"/>
      <c r="IA113" s="271"/>
      <c r="IB113" s="261"/>
      <c r="IC113" s="41" t="str">
        <f>HX92</f>
        <v>Rotenone</v>
      </c>
      <c r="ID113" s="279"/>
      <c r="IE113" s="276"/>
      <c r="IF113" s="276"/>
      <c r="IG113" s="280"/>
      <c r="IH113" s="191" t="str">
        <f>HX3</f>
        <v>Rotenone</v>
      </c>
      <c r="II113" s="298" t="s">
        <v>25</v>
      </c>
      <c r="IJ113" s="191" t="str">
        <f>HX92</f>
        <v>Rotenone</v>
      </c>
      <c r="IK113" s="280"/>
      <c r="IM113" s="261"/>
      <c r="IN113" s="261"/>
      <c r="IO113" s="272"/>
      <c r="IP113" s="288"/>
      <c r="IQ113" s="261"/>
      <c r="IR113" s="271"/>
      <c r="IS113" s="261"/>
      <c r="IT113" s="41" t="str">
        <f>IO92</f>
        <v>Rotenone</v>
      </c>
      <c r="IU113" s="279"/>
      <c r="IV113" s="276"/>
      <c r="IW113" s="276"/>
      <c r="IX113" s="280"/>
      <c r="IY113" s="191" t="str">
        <f>IO3</f>
        <v>Rotenone</v>
      </c>
      <c r="IZ113" s="298" t="s">
        <v>25</v>
      </c>
      <c r="JA113" s="191" t="str">
        <f>IO92</f>
        <v>Rotenone</v>
      </c>
      <c r="JB113" s="280"/>
      <c r="JD113" s="261"/>
      <c r="JE113" s="261"/>
      <c r="JF113" s="272"/>
      <c r="JG113" s="288"/>
      <c r="JH113" s="261"/>
      <c r="JI113" s="271"/>
      <c r="JJ113" s="261"/>
      <c r="JK113" s="41" t="str">
        <f>JF92</f>
        <v>Rotenone</v>
      </c>
      <c r="JL113" s="279"/>
      <c r="JM113" s="276"/>
      <c r="JN113" s="276"/>
      <c r="JO113" s="280"/>
      <c r="JP113" s="191" t="str">
        <f>JF3</f>
        <v>Rotenone</v>
      </c>
      <c r="JQ113" s="298" t="s">
        <v>25</v>
      </c>
      <c r="JR113" s="191" t="str">
        <f>JF92</f>
        <v>Rotenone</v>
      </c>
      <c r="JS113" s="280"/>
      <c r="JU113" s="261"/>
      <c r="JV113" s="261"/>
      <c r="JW113" s="272"/>
      <c r="JX113" s="288"/>
      <c r="JY113" s="261"/>
      <c r="JZ113" s="271"/>
      <c r="KA113" s="261"/>
      <c r="KB113" s="41" t="str">
        <f>JW92</f>
        <v>Rotenone</v>
      </c>
      <c r="KC113" s="279"/>
      <c r="KD113" s="276"/>
      <c r="KE113" s="276"/>
      <c r="KF113" s="280"/>
      <c r="KG113" s="191" t="str">
        <f>JW3</f>
        <v>Rotenone</v>
      </c>
      <c r="KH113" s="298" t="s">
        <v>25</v>
      </c>
      <c r="KI113" s="191" t="str">
        <f>JW92</f>
        <v>Rotenone</v>
      </c>
      <c r="KJ113" s="280"/>
      <c r="KL113" s="261"/>
      <c r="KM113" s="261"/>
      <c r="KN113" s="272"/>
      <c r="KO113" s="288"/>
      <c r="KP113" s="261"/>
      <c r="KQ113" s="271"/>
      <c r="KR113" s="261"/>
      <c r="KS113" s="41" t="str">
        <f>KN92</f>
        <v>Rotenone</v>
      </c>
      <c r="KT113" s="279"/>
      <c r="KU113" s="276"/>
      <c r="KV113" s="276"/>
      <c r="KW113" s="280"/>
      <c r="KX113" s="191" t="str">
        <f>KN3</f>
        <v>Rotenone</v>
      </c>
      <c r="KY113" s="298" t="s">
        <v>25</v>
      </c>
      <c r="KZ113" s="191" t="str">
        <f>KN92</f>
        <v>Rotenone</v>
      </c>
      <c r="LA113" s="280"/>
      <c r="LC113" s="261"/>
      <c r="LD113" s="261"/>
      <c r="LE113" s="272"/>
      <c r="LF113" s="288"/>
      <c r="LG113" s="261"/>
      <c r="LH113" s="271"/>
      <c r="LI113" s="261"/>
      <c r="LJ113" s="41" t="str">
        <f>LE92</f>
        <v>Rotenone</v>
      </c>
      <c r="LK113" s="279"/>
      <c r="LL113" s="276"/>
      <c r="LM113" s="276"/>
      <c r="LN113" s="280"/>
      <c r="LO113" s="191" t="str">
        <f>LE3</f>
        <v>Rotenone</v>
      </c>
      <c r="LP113" s="298" t="s">
        <v>25</v>
      </c>
      <c r="LQ113" s="191" t="str">
        <f>LE92</f>
        <v>Rotenone</v>
      </c>
      <c r="LR113" s="280"/>
      <c r="LT113" s="261"/>
      <c r="LU113" s="261"/>
      <c r="LV113" s="272"/>
      <c r="LW113" s="288"/>
      <c r="LX113" s="261"/>
      <c r="LY113" s="271"/>
      <c r="LZ113" s="261"/>
      <c r="MA113" s="41" t="str">
        <f>LV92</f>
        <v>Rotenone</v>
      </c>
      <c r="MB113" s="279"/>
      <c r="MC113" s="276"/>
      <c r="MD113" s="276"/>
      <c r="ME113" s="280"/>
      <c r="MF113" s="191" t="str">
        <f>LV3</f>
        <v>Rotenone</v>
      </c>
      <c r="MG113" s="298" t="s">
        <v>25</v>
      </c>
      <c r="MH113" s="191" t="str">
        <f>LV92</f>
        <v>Rotenone</v>
      </c>
      <c r="MI113" s="280"/>
    </row>
    <row r="114" spans="1:347" ht="14.1" hidden="1" customHeight="1" outlineLevel="1" x14ac:dyDescent="0.15">
      <c r="A114" s="14"/>
      <c r="B114" s="58"/>
      <c r="C114" s="10"/>
      <c r="D114" s="10"/>
      <c r="E114" s="19"/>
      <c r="F114" s="19"/>
      <c r="I114" s="405"/>
      <c r="J114" s="406"/>
      <c r="K114" s="406"/>
      <c r="L114" s="403"/>
      <c r="M114" s="407" t="s">
        <v>136</v>
      </c>
      <c r="N114" s="403" t="s">
        <v>65</v>
      </c>
      <c r="O114" s="408"/>
      <c r="P114" s="409"/>
      <c r="Q114" s="410" t="s">
        <v>136</v>
      </c>
      <c r="R114" s="411" t="s">
        <v>66</v>
      </c>
      <c r="S114" s="286"/>
      <c r="T114" s="412"/>
      <c r="U114" s="412"/>
      <c r="V114" s="413"/>
      <c r="W114" s="410" t="s">
        <v>136</v>
      </c>
      <c r="X114" s="411" t="s">
        <v>78</v>
      </c>
      <c r="Z114" s="405"/>
      <c r="AA114" s="406"/>
      <c r="AB114" s="406"/>
      <c r="AC114" s="403"/>
      <c r="AD114" s="407" t="s">
        <v>136</v>
      </c>
      <c r="AE114" s="403" t="s">
        <v>65</v>
      </c>
      <c r="AF114" s="408"/>
      <c r="AG114" s="409"/>
      <c r="AH114" s="410" t="s">
        <v>136</v>
      </c>
      <c r="AI114" s="411" t="s">
        <v>66</v>
      </c>
      <c r="AJ114" s="286"/>
      <c r="AK114" s="412"/>
      <c r="AL114" s="412"/>
      <c r="AM114" s="413"/>
      <c r="AN114" s="410" t="s">
        <v>136</v>
      </c>
      <c r="AO114" s="411" t="s">
        <v>78</v>
      </c>
      <c r="AQ114" s="405"/>
      <c r="AR114" s="406"/>
      <c r="AS114" s="406"/>
      <c r="AT114" s="403"/>
      <c r="AU114" s="407" t="s">
        <v>136</v>
      </c>
      <c r="AV114" s="403" t="s">
        <v>65</v>
      </c>
      <c r="AW114" s="408"/>
      <c r="AX114" s="409"/>
      <c r="AY114" s="410" t="s">
        <v>136</v>
      </c>
      <c r="AZ114" s="411" t="s">
        <v>66</v>
      </c>
      <c r="BA114" s="286"/>
      <c r="BB114" s="412"/>
      <c r="BC114" s="412"/>
      <c r="BD114" s="413"/>
      <c r="BE114" s="410" t="s">
        <v>136</v>
      </c>
      <c r="BF114" s="411" t="s">
        <v>78</v>
      </c>
      <c r="BH114" s="405"/>
      <c r="BI114" s="406"/>
      <c r="BJ114" s="406"/>
      <c r="BK114" s="403"/>
      <c r="BL114" s="407" t="s">
        <v>136</v>
      </c>
      <c r="BM114" s="403" t="s">
        <v>65</v>
      </c>
      <c r="BN114" s="408"/>
      <c r="BO114" s="409"/>
      <c r="BP114" s="410" t="s">
        <v>136</v>
      </c>
      <c r="BQ114" s="411" t="s">
        <v>66</v>
      </c>
      <c r="BR114" s="286"/>
      <c r="BS114" s="412"/>
      <c r="BT114" s="412"/>
      <c r="BU114" s="413"/>
      <c r="BV114" s="410" t="s">
        <v>136</v>
      </c>
      <c r="BW114" s="411" t="s">
        <v>78</v>
      </c>
      <c r="BY114" s="405"/>
      <c r="BZ114" s="406"/>
      <c r="CA114" s="406"/>
      <c r="CB114" s="403"/>
      <c r="CC114" s="407" t="s">
        <v>136</v>
      </c>
      <c r="CD114" s="403" t="s">
        <v>65</v>
      </c>
      <c r="CE114" s="408"/>
      <c r="CF114" s="409"/>
      <c r="CG114" s="410" t="s">
        <v>136</v>
      </c>
      <c r="CH114" s="411" t="s">
        <v>66</v>
      </c>
      <c r="CI114" s="286"/>
      <c r="CJ114" s="412"/>
      <c r="CK114" s="412"/>
      <c r="CL114" s="413"/>
      <c r="CM114" s="410" t="s">
        <v>136</v>
      </c>
      <c r="CN114" s="411" t="s">
        <v>78</v>
      </c>
      <c r="CP114" s="405"/>
      <c r="CQ114" s="406"/>
      <c r="CR114" s="406"/>
      <c r="CS114" s="403"/>
      <c r="CT114" s="407" t="s">
        <v>136</v>
      </c>
      <c r="CU114" s="403" t="s">
        <v>65</v>
      </c>
      <c r="CV114" s="408"/>
      <c r="CW114" s="409"/>
      <c r="CX114" s="410" t="s">
        <v>136</v>
      </c>
      <c r="CY114" s="411" t="s">
        <v>66</v>
      </c>
      <c r="CZ114" s="286"/>
      <c r="DA114" s="412"/>
      <c r="DB114" s="412"/>
      <c r="DC114" s="413"/>
      <c r="DD114" s="410" t="s">
        <v>136</v>
      </c>
      <c r="DE114" s="411" t="s">
        <v>78</v>
      </c>
      <c r="DG114" s="405"/>
      <c r="DH114" s="406"/>
      <c r="DI114" s="406"/>
      <c r="DJ114" s="403"/>
      <c r="DK114" s="407" t="s">
        <v>136</v>
      </c>
      <c r="DL114" s="403" t="s">
        <v>65</v>
      </c>
      <c r="DM114" s="408"/>
      <c r="DN114" s="409"/>
      <c r="DO114" s="410" t="s">
        <v>136</v>
      </c>
      <c r="DP114" s="411" t="s">
        <v>66</v>
      </c>
      <c r="DQ114" s="286"/>
      <c r="DR114" s="412"/>
      <c r="DS114" s="412"/>
      <c r="DT114" s="413"/>
      <c r="DU114" s="410" t="s">
        <v>136</v>
      </c>
      <c r="DV114" s="411" t="s">
        <v>78</v>
      </c>
      <c r="DX114" s="405"/>
      <c r="DY114" s="406"/>
      <c r="DZ114" s="406"/>
      <c r="EA114" s="403"/>
      <c r="EB114" s="407" t="s">
        <v>136</v>
      </c>
      <c r="EC114" s="403" t="s">
        <v>65</v>
      </c>
      <c r="ED114" s="408"/>
      <c r="EE114" s="409"/>
      <c r="EF114" s="410" t="s">
        <v>136</v>
      </c>
      <c r="EG114" s="411" t="s">
        <v>66</v>
      </c>
      <c r="EH114" s="286"/>
      <c r="EI114" s="412"/>
      <c r="EJ114" s="412"/>
      <c r="EK114" s="413"/>
      <c r="EL114" s="410" t="s">
        <v>136</v>
      </c>
      <c r="EM114" s="411" t="s">
        <v>78</v>
      </c>
      <c r="EO114" s="405"/>
      <c r="EP114" s="406"/>
      <c r="EQ114" s="406"/>
      <c r="ER114" s="403"/>
      <c r="ES114" s="407" t="s">
        <v>136</v>
      </c>
      <c r="ET114" s="403" t="s">
        <v>65</v>
      </c>
      <c r="EU114" s="408"/>
      <c r="EV114" s="409"/>
      <c r="EW114" s="410" t="s">
        <v>136</v>
      </c>
      <c r="EX114" s="411" t="s">
        <v>66</v>
      </c>
      <c r="EY114" s="286"/>
      <c r="EZ114" s="412"/>
      <c r="FA114" s="412"/>
      <c r="FB114" s="413"/>
      <c r="FC114" s="410" t="s">
        <v>136</v>
      </c>
      <c r="FD114" s="411" t="s">
        <v>78</v>
      </c>
      <c r="FF114" s="405"/>
      <c r="FG114" s="406"/>
      <c r="FH114" s="406"/>
      <c r="FI114" s="403"/>
      <c r="FJ114" s="407" t="s">
        <v>136</v>
      </c>
      <c r="FK114" s="403" t="s">
        <v>65</v>
      </c>
      <c r="FL114" s="408"/>
      <c r="FM114" s="409"/>
      <c r="FN114" s="410" t="s">
        <v>136</v>
      </c>
      <c r="FO114" s="411" t="s">
        <v>66</v>
      </c>
      <c r="FP114" s="286"/>
      <c r="FQ114" s="412"/>
      <c r="FR114" s="412"/>
      <c r="FS114" s="413"/>
      <c r="FT114" s="410" t="s">
        <v>136</v>
      </c>
      <c r="FU114" s="411" t="s">
        <v>78</v>
      </c>
      <c r="FW114" s="405"/>
      <c r="FX114" s="406"/>
      <c r="FY114" s="406"/>
      <c r="FZ114" s="403"/>
      <c r="GA114" s="407" t="s">
        <v>136</v>
      </c>
      <c r="GB114" s="403" t="s">
        <v>65</v>
      </c>
      <c r="GC114" s="408"/>
      <c r="GD114" s="409"/>
      <c r="GE114" s="410" t="s">
        <v>136</v>
      </c>
      <c r="GF114" s="411" t="s">
        <v>66</v>
      </c>
      <c r="GG114" s="286"/>
      <c r="GH114" s="412"/>
      <c r="GI114" s="412"/>
      <c r="GJ114" s="413"/>
      <c r="GK114" s="410" t="s">
        <v>136</v>
      </c>
      <c r="GL114" s="411" t="s">
        <v>78</v>
      </c>
      <c r="GN114" s="405"/>
      <c r="GO114" s="406"/>
      <c r="GP114" s="406"/>
      <c r="GQ114" s="403"/>
      <c r="GR114" s="407" t="s">
        <v>136</v>
      </c>
      <c r="GS114" s="403" t="s">
        <v>65</v>
      </c>
      <c r="GT114" s="408"/>
      <c r="GU114" s="409"/>
      <c r="GV114" s="410" t="s">
        <v>136</v>
      </c>
      <c r="GW114" s="411" t="s">
        <v>66</v>
      </c>
      <c r="GX114" s="286"/>
      <c r="GY114" s="412"/>
      <c r="GZ114" s="412"/>
      <c r="HA114" s="413"/>
      <c r="HB114" s="410" t="s">
        <v>136</v>
      </c>
      <c r="HC114" s="411" t="s">
        <v>78</v>
      </c>
      <c r="HE114" s="405"/>
      <c r="HF114" s="406"/>
      <c r="HG114" s="406"/>
      <c r="HH114" s="403"/>
      <c r="HI114" s="407" t="s">
        <v>136</v>
      </c>
      <c r="HJ114" s="403" t="s">
        <v>65</v>
      </c>
      <c r="HK114" s="408"/>
      <c r="HL114" s="409"/>
      <c r="HM114" s="410" t="s">
        <v>136</v>
      </c>
      <c r="HN114" s="411" t="s">
        <v>66</v>
      </c>
      <c r="HO114" s="286"/>
      <c r="HP114" s="412"/>
      <c r="HQ114" s="412"/>
      <c r="HR114" s="413"/>
      <c r="HS114" s="410" t="s">
        <v>136</v>
      </c>
      <c r="HT114" s="411" t="s">
        <v>78</v>
      </c>
      <c r="HV114" s="405"/>
      <c r="HW114" s="406"/>
      <c r="HX114" s="406"/>
      <c r="HY114" s="403"/>
      <c r="HZ114" s="407" t="s">
        <v>136</v>
      </c>
      <c r="IA114" s="403" t="s">
        <v>65</v>
      </c>
      <c r="IB114" s="408"/>
      <c r="IC114" s="409"/>
      <c r="ID114" s="410" t="s">
        <v>136</v>
      </c>
      <c r="IE114" s="411" t="s">
        <v>66</v>
      </c>
      <c r="IF114" s="286"/>
      <c r="IG114" s="412"/>
      <c r="IH114" s="412"/>
      <c r="II114" s="413"/>
      <c r="IJ114" s="410" t="s">
        <v>136</v>
      </c>
      <c r="IK114" s="411" t="s">
        <v>78</v>
      </c>
      <c r="IM114" s="405"/>
      <c r="IN114" s="406"/>
      <c r="IO114" s="406"/>
      <c r="IP114" s="403"/>
      <c r="IQ114" s="407" t="s">
        <v>136</v>
      </c>
      <c r="IR114" s="403" t="s">
        <v>65</v>
      </c>
      <c r="IS114" s="408"/>
      <c r="IT114" s="409"/>
      <c r="IU114" s="410" t="s">
        <v>136</v>
      </c>
      <c r="IV114" s="411" t="s">
        <v>66</v>
      </c>
      <c r="IW114" s="286"/>
      <c r="IX114" s="412"/>
      <c r="IY114" s="412"/>
      <c r="IZ114" s="413"/>
      <c r="JA114" s="410" t="s">
        <v>136</v>
      </c>
      <c r="JB114" s="411" t="s">
        <v>78</v>
      </c>
      <c r="JD114" s="405"/>
      <c r="JE114" s="406"/>
      <c r="JF114" s="406"/>
      <c r="JG114" s="403"/>
      <c r="JH114" s="407" t="s">
        <v>136</v>
      </c>
      <c r="JI114" s="403" t="s">
        <v>65</v>
      </c>
      <c r="JJ114" s="408"/>
      <c r="JK114" s="409"/>
      <c r="JL114" s="410" t="s">
        <v>136</v>
      </c>
      <c r="JM114" s="411" t="s">
        <v>66</v>
      </c>
      <c r="JN114" s="286"/>
      <c r="JO114" s="412"/>
      <c r="JP114" s="412"/>
      <c r="JQ114" s="413"/>
      <c r="JR114" s="410" t="s">
        <v>136</v>
      </c>
      <c r="JS114" s="411" t="s">
        <v>78</v>
      </c>
      <c r="JU114" s="405"/>
      <c r="JV114" s="406"/>
      <c r="JW114" s="406"/>
      <c r="JX114" s="403"/>
      <c r="JY114" s="407" t="s">
        <v>136</v>
      </c>
      <c r="JZ114" s="403" t="s">
        <v>65</v>
      </c>
      <c r="KA114" s="408"/>
      <c r="KB114" s="409"/>
      <c r="KC114" s="410" t="s">
        <v>136</v>
      </c>
      <c r="KD114" s="411" t="s">
        <v>66</v>
      </c>
      <c r="KE114" s="286"/>
      <c r="KF114" s="412"/>
      <c r="KG114" s="412"/>
      <c r="KH114" s="413"/>
      <c r="KI114" s="410" t="s">
        <v>136</v>
      </c>
      <c r="KJ114" s="411" t="s">
        <v>78</v>
      </c>
      <c r="KL114" s="405"/>
      <c r="KM114" s="406"/>
      <c r="KN114" s="406"/>
      <c r="KO114" s="403"/>
      <c r="KP114" s="407" t="s">
        <v>136</v>
      </c>
      <c r="KQ114" s="403" t="s">
        <v>65</v>
      </c>
      <c r="KR114" s="408"/>
      <c r="KS114" s="409"/>
      <c r="KT114" s="410" t="s">
        <v>136</v>
      </c>
      <c r="KU114" s="411" t="s">
        <v>66</v>
      </c>
      <c r="KV114" s="286"/>
      <c r="KW114" s="412"/>
      <c r="KX114" s="412"/>
      <c r="KY114" s="413"/>
      <c r="KZ114" s="410" t="s">
        <v>136</v>
      </c>
      <c r="LA114" s="411" t="s">
        <v>78</v>
      </c>
      <c r="LC114" s="405"/>
      <c r="LD114" s="406"/>
      <c r="LE114" s="406"/>
      <c r="LF114" s="403"/>
      <c r="LG114" s="407" t="s">
        <v>136</v>
      </c>
      <c r="LH114" s="403" t="s">
        <v>65</v>
      </c>
      <c r="LI114" s="408"/>
      <c r="LJ114" s="409"/>
      <c r="LK114" s="410" t="s">
        <v>136</v>
      </c>
      <c r="LL114" s="411" t="s">
        <v>66</v>
      </c>
      <c r="LM114" s="286"/>
      <c r="LN114" s="412"/>
      <c r="LO114" s="412"/>
      <c r="LP114" s="413"/>
      <c r="LQ114" s="410" t="s">
        <v>136</v>
      </c>
      <c r="LR114" s="411" t="s">
        <v>78</v>
      </c>
      <c r="LT114" s="405"/>
      <c r="LU114" s="406"/>
      <c r="LV114" s="406"/>
      <c r="LW114" s="403"/>
      <c r="LX114" s="407" t="s">
        <v>136</v>
      </c>
      <c r="LY114" s="403" t="s">
        <v>65</v>
      </c>
      <c r="LZ114" s="408"/>
      <c r="MA114" s="409"/>
      <c r="MB114" s="410" t="s">
        <v>136</v>
      </c>
      <c r="MC114" s="411" t="s">
        <v>66</v>
      </c>
      <c r="MD114" s="286"/>
      <c r="ME114" s="412"/>
      <c r="MF114" s="412"/>
      <c r="MG114" s="413"/>
      <c r="MH114" s="410" t="s">
        <v>136</v>
      </c>
      <c r="MI114" s="411" t="s">
        <v>78</v>
      </c>
    </row>
    <row r="115" spans="1:347" ht="14.1" hidden="1" customHeight="1" outlineLevel="1" x14ac:dyDescent="0.15">
      <c r="A115" s="14"/>
      <c r="B115" s="58"/>
      <c r="C115" s="10"/>
      <c r="D115" s="10"/>
      <c r="E115" s="19"/>
      <c r="F115" s="19"/>
      <c r="I115" s="414" t="s">
        <v>5</v>
      </c>
      <c r="J115" s="394" t="s">
        <v>129</v>
      </c>
      <c r="K115" s="394" t="s">
        <v>67</v>
      </c>
      <c r="L115" s="394" t="s">
        <v>68</v>
      </c>
      <c r="M115" s="394" t="s">
        <v>1</v>
      </c>
      <c r="N115" s="394" t="s">
        <v>0</v>
      </c>
      <c r="O115" s="415" t="s">
        <v>5</v>
      </c>
      <c r="P115" s="416" t="s">
        <v>60</v>
      </c>
      <c r="Q115" s="414" t="s">
        <v>1</v>
      </c>
      <c r="R115" s="417" t="s">
        <v>0</v>
      </c>
      <c r="S115" s="282"/>
      <c r="T115" s="394" t="s">
        <v>79</v>
      </c>
      <c r="U115" s="394" t="s">
        <v>80</v>
      </c>
      <c r="V115" s="418" t="s">
        <v>81</v>
      </c>
      <c r="W115" s="414" t="s">
        <v>1</v>
      </c>
      <c r="X115" s="417" t="s">
        <v>0</v>
      </c>
      <c r="Z115" s="414" t="s">
        <v>5</v>
      </c>
      <c r="AA115" s="394" t="s">
        <v>129</v>
      </c>
      <c r="AB115" s="394" t="s">
        <v>67</v>
      </c>
      <c r="AC115" s="394" t="s">
        <v>68</v>
      </c>
      <c r="AD115" s="394" t="s">
        <v>1</v>
      </c>
      <c r="AE115" s="394" t="s">
        <v>0</v>
      </c>
      <c r="AF115" s="415" t="s">
        <v>5</v>
      </c>
      <c r="AG115" s="416" t="s">
        <v>60</v>
      </c>
      <c r="AH115" s="414" t="s">
        <v>1</v>
      </c>
      <c r="AI115" s="417" t="s">
        <v>0</v>
      </c>
      <c r="AJ115" s="282"/>
      <c r="AK115" s="394" t="s">
        <v>79</v>
      </c>
      <c r="AL115" s="394" t="s">
        <v>80</v>
      </c>
      <c r="AM115" s="418" t="s">
        <v>81</v>
      </c>
      <c r="AN115" s="414" t="s">
        <v>1</v>
      </c>
      <c r="AO115" s="417" t="s">
        <v>0</v>
      </c>
      <c r="AQ115" s="414" t="s">
        <v>5</v>
      </c>
      <c r="AR115" s="394" t="s">
        <v>129</v>
      </c>
      <c r="AS115" s="394" t="s">
        <v>67</v>
      </c>
      <c r="AT115" s="394" t="s">
        <v>68</v>
      </c>
      <c r="AU115" s="394" t="s">
        <v>1</v>
      </c>
      <c r="AV115" s="394" t="s">
        <v>0</v>
      </c>
      <c r="AW115" s="415" t="s">
        <v>5</v>
      </c>
      <c r="AX115" s="416" t="s">
        <v>60</v>
      </c>
      <c r="AY115" s="414" t="s">
        <v>1</v>
      </c>
      <c r="AZ115" s="417" t="s">
        <v>0</v>
      </c>
      <c r="BA115" s="282"/>
      <c r="BB115" s="394" t="s">
        <v>79</v>
      </c>
      <c r="BC115" s="394" t="s">
        <v>80</v>
      </c>
      <c r="BD115" s="418" t="s">
        <v>81</v>
      </c>
      <c r="BE115" s="414" t="s">
        <v>1</v>
      </c>
      <c r="BF115" s="417" t="s">
        <v>0</v>
      </c>
      <c r="BH115" s="414" t="s">
        <v>5</v>
      </c>
      <c r="BI115" s="394" t="s">
        <v>129</v>
      </c>
      <c r="BJ115" s="394" t="s">
        <v>67</v>
      </c>
      <c r="BK115" s="394" t="s">
        <v>68</v>
      </c>
      <c r="BL115" s="394" t="s">
        <v>1</v>
      </c>
      <c r="BM115" s="394" t="s">
        <v>0</v>
      </c>
      <c r="BN115" s="415" t="s">
        <v>5</v>
      </c>
      <c r="BO115" s="416" t="s">
        <v>60</v>
      </c>
      <c r="BP115" s="414" t="s">
        <v>1</v>
      </c>
      <c r="BQ115" s="417" t="s">
        <v>0</v>
      </c>
      <c r="BR115" s="282"/>
      <c r="BS115" s="394" t="s">
        <v>79</v>
      </c>
      <c r="BT115" s="394" t="s">
        <v>80</v>
      </c>
      <c r="BU115" s="418" t="s">
        <v>81</v>
      </c>
      <c r="BV115" s="414" t="s">
        <v>1</v>
      </c>
      <c r="BW115" s="417" t="s">
        <v>0</v>
      </c>
      <c r="BY115" s="414" t="s">
        <v>5</v>
      </c>
      <c r="BZ115" s="394" t="s">
        <v>129</v>
      </c>
      <c r="CA115" s="394" t="s">
        <v>67</v>
      </c>
      <c r="CB115" s="394" t="s">
        <v>68</v>
      </c>
      <c r="CC115" s="394" t="s">
        <v>1</v>
      </c>
      <c r="CD115" s="394" t="s">
        <v>0</v>
      </c>
      <c r="CE115" s="415" t="s">
        <v>5</v>
      </c>
      <c r="CF115" s="416" t="s">
        <v>60</v>
      </c>
      <c r="CG115" s="414" t="s">
        <v>1</v>
      </c>
      <c r="CH115" s="417" t="s">
        <v>0</v>
      </c>
      <c r="CI115" s="282"/>
      <c r="CJ115" s="394" t="s">
        <v>79</v>
      </c>
      <c r="CK115" s="394" t="s">
        <v>80</v>
      </c>
      <c r="CL115" s="418" t="s">
        <v>81</v>
      </c>
      <c r="CM115" s="414" t="s">
        <v>1</v>
      </c>
      <c r="CN115" s="417" t="s">
        <v>0</v>
      </c>
      <c r="CP115" s="414" t="s">
        <v>5</v>
      </c>
      <c r="CQ115" s="394" t="s">
        <v>129</v>
      </c>
      <c r="CR115" s="394" t="s">
        <v>67</v>
      </c>
      <c r="CS115" s="394" t="s">
        <v>68</v>
      </c>
      <c r="CT115" s="394" t="s">
        <v>1</v>
      </c>
      <c r="CU115" s="394" t="s">
        <v>0</v>
      </c>
      <c r="CV115" s="415" t="s">
        <v>5</v>
      </c>
      <c r="CW115" s="416" t="s">
        <v>60</v>
      </c>
      <c r="CX115" s="414" t="s">
        <v>1</v>
      </c>
      <c r="CY115" s="417" t="s">
        <v>0</v>
      </c>
      <c r="CZ115" s="282"/>
      <c r="DA115" s="394" t="s">
        <v>79</v>
      </c>
      <c r="DB115" s="394" t="s">
        <v>80</v>
      </c>
      <c r="DC115" s="418" t="s">
        <v>81</v>
      </c>
      <c r="DD115" s="414" t="s">
        <v>1</v>
      </c>
      <c r="DE115" s="417" t="s">
        <v>0</v>
      </c>
      <c r="DG115" s="414" t="s">
        <v>5</v>
      </c>
      <c r="DH115" s="394" t="s">
        <v>129</v>
      </c>
      <c r="DI115" s="394" t="s">
        <v>67</v>
      </c>
      <c r="DJ115" s="394" t="s">
        <v>68</v>
      </c>
      <c r="DK115" s="394" t="s">
        <v>1</v>
      </c>
      <c r="DL115" s="394" t="s">
        <v>0</v>
      </c>
      <c r="DM115" s="415" t="s">
        <v>5</v>
      </c>
      <c r="DN115" s="416" t="s">
        <v>60</v>
      </c>
      <c r="DO115" s="414" t="s">
        <v>1</v>
      </c>
      <c r="DP115" s="417" t="s">
        <v>0</v>
      </c>
      <c r="DQ115" s="282"/>
      <c r="DR115" s="394" t="s">
        <v>79</v>
      </c>
      <c r="DS115" s="394" t="s">
        <v>80</v>
      </c>
      <c r="DT115" s="418" t="s">
        <v>81</v>
      </c>
      <c r="DU115" s="414" t="s">
        <v>1</v>
      </c>
      <c r="DV115" s="417" t="s">
        <v>0</v>
      </c>
      <c r="DX115" s="414" t="s">
        <v>5</v>
      </c>
      <c r="DY115" s="394" t="s">
        <v>129</v>
      </c>
      <c r="DZ115" s="394" t="s">
        <v>67</v>
      </c>
      <c r="EA115" s="394" t="s">
        <v>68</v>
      </c>
      <c r="EB115" s="394" t="s">
        <v>1</v>
      </c>
      <c r="EC115" s="394" t="s">
        <v>0</v>
      </c>
      <c r="ED115" s="415" t="s">
        <v>5</v>
      </c>
      <c r="EE115" s="416" t="s">
        <v>60</v>
      </c>
      <c r="EF115" s="414" t="s">
        <v>1</v>
      </c>
      <c r="EG115" s="417" t="s">
        <v>0</v>
      </c>
      <c r="EH115" s="282"/>
      <c r="EI115" s="394" t="s">
        <v>79</v>
      </c>
      <c r="EJ115" s="394" t="s">
        <v>80</v>
      </c>
      <c r="EK115" s="418" t="s">
        <v>81</v>
      </c>
      <c r="EL115" s="414" t="s">
        <v>1</v>
      </c>
      <c r="EM115" s="417" t="s">
        <v>0</v>
      </c>
      <c r="EO115" s="414" t="s">
        <v>5</v>
      </c>
      <c r="EP115" s="394" t="s">
        <v>129</v>
      </c>
      <c r="EQ115" s="394" t="s">
        <v>67</v>
      </c>
      <c r="ER115" s="394" t="s">
        <v>68</v>
      </c>
      <c r="ES115" s="394" t="s">
        <v>1</v>
      </c>
      <c r="ET115" s="394" t="s">
        <v>0</v>
      </c>
      <c r="EU115" s="415" t="s">
        <v>5</v>
      </c>
      <c r="EV115" s="416" t="s">
        <v>60</v>
      </c>
      <c r="EW115" s="414" t="s">
        <v>1</v>
      </c>
      <c r="EX115" s="417" t="s">
        <v>0</v>
      </c>
      <c r="EY115" s="282"/>
      <c r="EZ115" s="394" t="s">
        <v>79</v>
      </c>
      <c r="FA115" s="394" t="s">
        <v>80</v>
      </c>
      <c r="FB115" s="418" t="s">
        <v>81</v>
      </c>
      <c r="FC115" s="414" t="s">
        <v>1</v>
      </c>
      <c r="FD115" s="417" t="s">
        <v>0</v>
      </c>
      <c r="FF115" s="414" t="s">
        <v>5</v>
      </c>
      <c r="FG115" s="394" t="s">
        <v>129</v>
      </c>
      <c r="FH115" s="394" t="s">
        <v>67</v>
      </c>
      <c r="FI115" s="394" t="s">
        <v>68</v>
      </c>
      <c r="FJ115" s="394" t="s">
        <v>1</v>
      </c>
      <c r="FK115" s="394" t="s">
        <v>0</v>
      </c>
      <c r="FL115" s="415" t="s">
        <v>5</v>
      </c>
      <c r="FM115" s="416" t="s">
        <v>60</v>
      </c>
      <c r="FN115" s="414" t="s">
        <v>1</v>
      </c>
      <c r="FO115" s="417" t="s">
        <v>0</v>
      </c>
      <c r="FP115" s="282"/>
      <c r="FQ115" s="394" t="s">
        <v>79</v>
      </c>
      <c r="FR115" s="394" t="s">
        <v>80</v>
      </c>
      <c r="FS115" s="418" t="s">
        <v>81</v>
      </c>
      <c r="FT115" s="414" t="s">
        <v>1</v>
      </c>
      <c r="FU115" s="417" t="s">
        <v>0</v>
      </c>
      <c r="FW115" s="414" t="s">
        <v>5</v>
      </c>
      <c r="FX115" s="394" t="s">
        <v>129</v>
      </c>
      <c r="FY115" s="394" t="s">
        <v>67</v>
      </c>
      <c r="FZ115" s="394" t="s">
        <v>68</v>
      </c>
      <c r="GA115" s="394" t="s">
        <v>1</v>
      </c>
      <c r="GB115" s="394" t="s">
        <v>0</v>
      </c>
      <c r="GC115" s="415" t="s">
        <v>5</v>
      </c>
      <c r="GD115" s="416" t="s">
        <v>60</v>
      </c>
      <c r="GE115" s="414" t="s">
        <v>1</v>
      </c>
      <c r="GF115" s="417" t="s">
        <v>0</v>
      </c>
      <c r="GG115" s="282"/>
      <c r="GH115" s="394" t="s">
        <v>79</v>
      </c>
      <c r="GI115" s="394" t="s">
        <v>80</v>
      </c>
      <c r="GJ115" s="418" t="s">
        <v>81</v>
      </c>
      <c r="GK115" s="414" t="s">
        <v>1</v>
      </c>
      <c r="GL115" s="417" t="s">
        <v>0</v>
      </c>
      <c r="GN115" s="414" t="s">
        <v>5</v>
      </c>
      <c r="GO115" s="394" t="s">
        <v>129</v>
      </c>
      <c r="GP115" s="394" t="s">
        <v>67</v>
      </c>
      <c r="GQ115" s="394" t="s">
        <v>68</v>
      </c>
      <c r="GR115" s="394" t="s">
        <v>1</v>
      </c>
      <c r="GS115" s="394" t="s">
        <v>0</v>
      </c>
      <c r="GT115" s="415" t="s">
        <v>5</v>
      </c>
      <c r="GU115" s="416" t="s">
        <v>60</v>
      </c>
      <c r="GV115" s="414" t="s">
        <v>1</v>
      </c>
      <c r="GW115" s="417" t="s">
        <v>0</v>
      </c>
      <c r="GX115" s="282"/>
      <c r="GY115" s="394" t="s">
        <v>79</v>
      </c>
      <c r="GZ115" s="394" t="s">
        <v>80</v>
      </c>
      <c r="HA115" s="418" t="s">
        <v>81</v>
      </c>
      <c r="HB115" s="414" t="s">
        <v>1</v>
      </c>
      <c r="HC115" s="417" t="s">
        <v>0</v>
      </c>
      <c r="HE115" s="414" t="s">
        <v>5</v>
      </c>
      <c r="HF115" s="394" t="s">
        <v>129</v>
      </c>
      <c r="HG115" s="394" t="s">
        <v>67</v>
      </c>
      <c r="HH115" s="394" t="s">
        <v>68</v>
      </c>
      <c r="HI115" s="394" t="s">
        <v>1</v>
      </c>
      <c r="HJ115" s="394" t="s">
        <v>0</v>
      </c>
      <c r="HK115" s="415" t="s">
        <v>5</v>
      </c>
      <c r="HL115" s="416" t="s">
        <v>60</v>
      </c>
      <c r="HM115" s="414" t="s">
        <v>1</v>
      </c>
      <c r="HN115" s="417" t="s">
        <v>0</v>
      </c>
      <c r="HO115" s="282"/>
      <c r="HP115" s="394" t="s">
        <v>79</v>
      </c>
      <c r="HQ115" s="394" t="s">
        <v>80</v>
      </c>
      <c r="HR115" s="418" t="s">
        <v>81</v>
      </c>
      <c r="HS115" s="414" t="s">
        <v>1</v>
      </c>
      <c r="HT115" s="417" t="s">
        <v>0</v>
      </c>
      <c r="HV115" s="414" t="s">
        <v>5</v>
      </c>
      <c r="HW115" s="394" t="s">
        <v>129</v>
      </c>
      <c r="HX115" s="394" t="s">
        <v>67</v>
      </c>
      <c r="HY115" s="394" t="s">
        <v>68</v>
      </c>
      <c r="HZ115" s="394" t="s">
        <v>1</v>
      </c>
      <c r="IA115" s="394" t="s">
        <v>0</v>
      </c>
      <c r="IB115" s="415" t="s">
        <v>5</v>
      </c>
      <c r="IC115" s="416" t="s">
        <v>60</v>
      </c>
      <c r="ID115" s="414" t="s">
        <v>1</v>
      </c>
      <c r="IE115" s="417" t="s">
        <v>0</v>
      </c>
      <c r="IF115" s="282"/>
      <c r="IG115" s="394" t="s">
        <v>79</v>
      </c>
      <c r="IH115" s="394" t="s">
        <v>80</v>
      </c>
      <c r="II115" s="418" t="s">
        <v>81</v>
      </c>
      <c r="IJ115" s="414" t="s">
        <v>1</v>
      </c>
      <c r="IK115" s="417" t="s">
        <v>0</v>
      </c>
      <c r="IM115" s="414" t="s">
        <v>5</v>
      </c>
      <c r="IN115" s="394" t="s">
        <v>129</v>
      </c>
      <c r="IO115" s="394" t="s">
        <v>67</v>
      </c>
      <c r="IP115" s="394" t="s">
        <v>68</v>
      </c>
      <c r="IQ115" s="394" t="s">
        <v>1</v>
      </c>
      <c r="IR115" s="394" t="s">
        <v>0</v>
      </c>
      <c r="IS115" s="415" t="s">
        <v>5</v>
      </c>
      <c r="IT115" s="416" t="s">
        <v>60</v>
      </c>
      <c r="IU115" s="414" t="s">
        <v>1</v>
      </c>
      <c r="IV115" s="417" t="s">
        <v>0</v>
      </c>
      <c r="IW115" s="282"/>
      <c r="IX115" s="394" t="s">
        <v>79</v>
      </c>
      <c r="IY115" s="394" t="s">
        <v>80</v>
      </c>
      <c r="IZ115" s="418" t="s">
        <v>81</v>
      </c>
      <c r="JA115" s="414" t="s">
        <v>1</v>
      </c>
      <c r="JB115" s="417" t="s">
        <v>0</v>
      </c>
      <c r="JD115" s="414" t="s">
        <v>5</v>
      </c>
      <c r="JE115" s="394" t="s">
        <v>129</v>
      </c>
      <c r="JF115" s="394" t="s">
        <v>67</v>
      </c>
      <c r="JG115" s="394" t="s">
        <v>68</v>
      </c>
      <c r="JH115" s="394" t="s">
        <v>1</v>
      </c>
      <c r="JI115" s="394" t="s">
        <v>0</v>
      </c>
      <c r="JJ115" s="415" t="s">
        <v>5</v>
      </c>
      <c r="JK115" s="416" t="s">
        <v>60</v>
      </c>
      <c r="JL115" s="414" t="s">
        <v>1</v>
      </c>
      <c r="JM115" s="417" t="s">
        <v>0</v>
      </c>
      <c r="JN115" s="282"/>
      <c r="JO115" s="394" t="s">
        <v>79</v>
      </c>
      <c r="JP115" s="394" t="s">
        <v>80</v>
      </c>
      <c r="JQ115" s="418" t="s">
        <v>81</v>
      </c>
      <c r="JR115" s="414" t="s">
        <v>1</v>
      </c>
      <c r="JS115" s="417" t="s">
        <v>0</v>
      </c>
      <c r="JU115" s="414" t="s">
        <v>5</v>
      </c>
      <c r="JV115" s="394" t="s">
        <v>129</v>
      </c>
      <c r="JW115" s="394" t="s">
        <v>67</v>
      </c>
      <c r="JX115" s="394" t="s">
        <v>68</v>
      </c>
      <c r="JY115" s="394" t="s">
        <v>1</v>
      </c>
      <c r="JZ115" s="394" t="s">
        <v>0</v>
      </c>
      <c r="KA115" s="415" t="s">
        <v>5</v>
      </c>
      <c r="KB115" s="416" t="s">
        <v>60</v>
      </c>
      <c r="KC115" s="414" t="s">
        <v>1</v>
      </c>
      <c r="KD115" s="417" t="s">
        <v>0</v>
      </c>
      <c r="KE115" s="282"/>
      <c r="KF115" s="394" t="s">
        <v>79</v>
      </c>
      <c r="KG115" s="394" t="s">
        <v>80</v>
      </c>
      <c r="KH115" s="418" t="s">
        <v>81</v>
      </c>
      <c r="KI115" s="414" t="s">
        <v>1</v>
      </c>
      <c r="KJ115" s="417" t="s">
        <v>0</v>
      </c>
      <c r="KL115" s="414" t="s">
        <v>5</v>
      </c>
      <c r="KM115" s="394" t="s">
        <v>129</v>
      </c>
      <c r="KN115" s="394" t="s">
        <v>67</v>
      </c>
      <c r="KO115" s="394" t="s">
        <v>68</v>
      </c>
      <c r="KP115" s="394" t="s">
        <v>1</v>
      </c>
      <c r="KQ115" s="394" t="s">
        <v>0</v>
      </c>
      <c r="KR115" s="415" t="s">
        <v>5</v>
      </c>
      <c r="KS115" s="416" t="s">
        <v>60</v>
      </c>
      <c r="KT115" s="414" t="s">
        <v>1</v>
      </c>
      <c r="KU115" s="417" t="s">
        <v>0</v>
      </c>
      <c r="KV115" s="282"/>
      <c r="KW115" s="394" t="s">
        <v>79</v>
      </c>
      <c r="KX115" s="394" t="s">
        <v>80</v>
      </c>
      <c r="KY115" s="418" t="s">
        <v>81</v>
      </c>
      <c r="KZ115" s="414" t="s">
        <v>1</v>
      </c>
      <c r="LA115" s="417" t="s">
        <v>0</v>
      </c>
      <c r="LC115" s="414" t="s">
        <v>5</v>
      </c>
      <c r="LD115" s="394" t="s">
        <v>129</v>
      </c>
      <c r="LE115" s="394" t="s">
        <v>67</v>
      </c>
      <c r="LF115" s="394" t="s">
        <v>68</v>
      </c>
      <c r="LG115" s="394" t="s">
        <v>1</v>
      </c>
      <c r="LH115" s="394" t="s">
        <v>0</v>
      </c>
      <c r="LI115" s="415" t="s">
        <v>5</v>
      </c>
      <c r="LJ115" s="416" t="s">
        <v>60</v>
      </c>
      <c r="LK115" s="414" t="s">
        <v>1</v>
      </c>
      <c r="LL115" s="417" t="s">
        <v>0</v>
      </c>
      <c r="LM115" s="282"/>
      <c r="LN115" s="394" t="s">
        <v>79</v>
      </c>
      <c r="LO115" s="394" t="s">
        <v>80</v>
      </c>
      <c r="LP115" s="418" t="s">
        <v>81</v>
      </c>
      <c r="LQ115" s="414" t="s">
        <v>1</v>
      </c>
      <c r="LR115" s="417" t="s">
        <v>0</v>
      </c>
      <c r="LT115" s="414" t="s">
        <v>5</v>
      </c>
      <c r="LU115" s="394" t="s">
        <v>129</v>
      </c>
      <c r="LV115" s="394" t="s">
        <v>67</v>
      </c>
      <c r="LW115" s="394" t="s">
        <v>68</v>
      </c>
      <c r="LX115" s="394" t="s">
        <v>1</v>
      </c>
      <c r="LY115" s="394" t="s">
        <v>0</v>
      </c>
      <c r="LZ115" s="415" t="s">
        <v>5</v>
      </c>
      <c r="MA115" s="416" t="s">
        <v>60</v>
      </c>
      <c r="MB115" s="414" t="s">
        <v>1</v>
      </c>
      <c r="MC115" s="417" t="s">
        <v>0</v>
      </c>
      <c r="MD115" s="282"/>
      <c r="ME115" s="394" t="s">
        <v>79</v>
      </c>
      <c r="MF115" s="394" t="s">
        <v>80</v>
      </c>
      <c r="MG115" s="418" t="s">
        <v>81</v>
      </c>
      <c r="MH115" s="414" t="s">
        <v>1</v>
      </c>
      <c r="MI115" s="417" t="s">
        <v>0</v>
      </c>
    </row>
    <row r="116" spans="1:347" ht="14.1" hidden="1" customHeight="1" outlineLevel="1" x14ac:dyDescent="0.15">
      <c r="A116" s="14"/>
      <c r="B116" s="58"/>
      <c r="C116" s="10"/>
      <c r="D116" s="10"/>
      <c r="E116" s="19"/>
      <c r="F116" s="19"/>
      <c r="I116" s="10">
        <v>10</v>
      </c>
      <c r="J116" s="274">
        <f>_xlfn.NORM.S.INV(I116/100)</f>
        <v>-1.2815515655446006</v>
      </c>
      <c r="K116" s="19">
        <f>(J116-J110)/I110</f>
        <v>0.38117947026454546</v>
      </c>
      <c r="L116" s="19">
        <f>SQRT(1/P106+(K116-J107)^2/S106)/I110</f>
        <v>4.2843982441364954E-2</v>
      </c>
      <c r="M116" s="19">
        <f>K116-_xlfn.T.INV.2T(0.05,O110)*L116</f>
        <v>0.24483079664038346</v>
      </c>
      <c r="N116" s="19">
        <f>K116+_xlfn.T.INV.2T(0.05,O110)*L116</f>
        <v>0.51752814388870749</v>
      </c>
      <c r="O116" s="199">
        <f>I116</f>
        <v>10</v>
      </c>
      <c r="P116" s="26">
        <f>10^K116</f>
        <v>2.4053565975755862</v>
      </c>
      <c r="Q116" s="26">
        <f t="shared" ref="Q116:R119" si="1285">10^M116</f>
        <v>1.7572388512965136</v>
      </c>
      <c r="R116" s="200">
        <f t="shared" si="1285"/>
        <v>3.2925178937579296</v>
      </c>
      <c r="S116" s="26"/>
      <c r="T116" s="26">
        <f>K27-K116</f>
        <v>0</v>
      </c>
      <c r="U116" s="26">
        <f>SQRT(L27^2+L116^2)</f>
        <v>6.0590541034653063E-2</v>
      </c>
      <c r="V116" s="214">
        <f>10^T116</f>
        <v>1</v>
      </c>
      <c r="W116" s="26">
        <f>10^(T116-1.96*U116)</f>
        <v>0.76075101342762363</v>
      </c>
      <c r="X116" s="215">
        <f>10^(T116+1.96*U116)</f>
        <v>1.3144905262688</v>
      </c>
      <c r="Z116" s="281">
        <v>10</v>
      </c>
      <c r="AA116" s="274">
        <f>_xlfn.NORM.S.INV(Z116/100)</f>
        <v>-1.2815515655446006</v>
      </c>
      <c r="AB116" s="274">
        <f>(AA116-AA110)/Z110</f>
        <v>0.3811621525245944</v>
      </c>
      <c r="AC116" s="274">
        <f>SQRT(1/AG106+(AB116-AA107)^2/AJ106)/Z110</f>
        <v>4.2938218658325054E-2</v>
      </c>
      <c r="AD116" s="274">
        <f>AB116-_xlfn.T.INV.2T(0.05,AF110)*AC116</f>
        <v>0.24451357719994382</v>
      </c>
      <c r="AE116" s="274">
        <f>AB116+_xlfn.T.INV.2T(0.05,AF110)*AC116</f>
        <v>0.51781072784924498</v>
      </c>
      <c r="AF116" s="199">
        <f>Z116</f>
        <v>10</v>
      </c>
      <c r="AG116" s="267">
        <f>10^AB116</f>
        <v>2.4052606845228581</v>
      </c>
      <c r="AH116" s="267">
        <f t="shared" ref="AH116:AH119" si="1286">10^AD116</f>
        <v>1.7559557891867015</v>
      </c>
      <c r="AI116" s="200">
        <f t="shared" ref="AI116:AI119" si="1287">10^AE116</f>
        <v>3.2946609454164628</v>
      </c>
      <c r="AJ116" s="267"/>
      <c r="AK116" s="267">
        <f>AB27-AB116</f>
        <v>0</v>
      </c>
      <c r="AL116" s="267">
        <f>SQRT(AC27^2+AC116^2)</f>
        <v>6.0723811170744761E-2</v>
      </c>
      <c r="AM116" s="214">
        <f>10^AK116</f>
        <v>1</v>
      </c>
      <c r="AN116" s="267">
        <f>10^(AK116-1.96*AL116)</f>
        <v>0.7602935919603484</v>
      </c>
      <c r="AO116" s="215">
        <f>10^(AK116+1.96*AL116)</f>
        <v>1.3152813736356639</v>
      </c>
      <c r="AQ116" s="281">
        <v>10</v>
      </c>
      <c r="AR116" s="274">
        <f>_xlfn.NORM.S.INV(AQ116/100)</f>
        <v>-1.2815515655446006</v>
      </c>
      <c r="AS116" s="274">
        <f>(AR116-AR110)/AQ110</f>
        <v>0.38116228427218923</v>
      </c>
      <c r="AT116" s="274">
        <f>SQRT(1/AX106+(AS116-AR107)^2/BA106)/AQ110</f>
        <v>4.2937265763484722E-2</v>
      </c>
      <c r="AU116" s="274">
        <f>AS116-_xlfn.T.INV.2T(0.05,AW110)*AT116</f>
        <v>0.24451674148420258</v>
      </c>
      <c r="AV116" s="274">
        <f>AS116+_xlfn.T.INV.2T(0.05,AW110)*AT116</f>
        <v>0.51780782706017592</v>
      </c>
      <c r="AW116" s="199">
        <f>AQ116</f>
        <v>10</v>
      </c>
      <c r="AX116" s="267">
        <f>10^AS116</f>
        <v>2.4052614141829656</v>
      </c>
      <c r="AY116" s="267">
        <f t="shared" ref="AY116:AY119" si="1288">10^AU116</f>
        <v>1.7559685831864786</v>
      </c>
      <c r="AZ116" s="200">
        <f t="shared" ref="AZ116:AZ119" si="1289">10^AV116</f>
        <v>3.2946389394160698</v>
      </c>
      <c r="BA116" s="267"/>
      <c r="BB116" s="267">
        <f>AS27-AS116</f>
        <v>0</v>
      </c>
      <c r="BC116" s="267">
        <f>SQRT(AT27^2+AT116^2)</f>
        <v>6.0722463573938061E-2</v>
      </c>
      <c r="BD116" s="214">
        <f>10^BB116</f>
        <v>1</v>
      </c>
      <c r="BE116" s="267">
        <f>10^(BB116-1.96*BC116)</f>
        <v>0.76029821592370739</v>
      </c>
      <c r="BF116" s="215">
        <f>10^(BB116+1.96*BC116)</f>
        <v>1.315273374389117</v>
      </c>
      <c r="BH116" s="281">
        <v>10</v>
      </c>
      <c r="BI116" s="274">
        <f>_xlfn.NORM.S.INV(BH116/100)</f>
        <v>-1.2815515655446006</v>
      </c>
      <c r="BJ116" s="274">
        <f>(BI116-BI110)/BH110</f>
        <v>0.381162282150872</v>
      </c>
      <c r="BK116" s="274">
        <f>SQRT(1/BO106+(BJ116-BI107)^2/BR106)/BH110</f>
        <v>4.2937273948810341E-2</v>
      </c>
      <c r="BL116" s="274">
        <f>BJ116-_xlfn.T.INV.2T(0.05,BN110)*BK116</f>
        <v>0.24451671331352609</v>
      </c>
      <c r="BM116" s="274">
        <f>BJ116+_xlfn.T.INV.2T(0.05,BN110)*BK116</f>
        <v>0.51780785098821791</v>
      </c>
      <c r="BN116" s="199">
        <f>BH116</f>
        <v>10</v>
      </c>
      <c r="BO116" s="267">
        <f>10^BJ116</f>
        <v>2.4052614024344336</v>
      </c>
      <c r="BP116" s="267">
        <f t="shared" ref="BP116:BP119" si="1290">10^BL116</f>
        <v>1.7559684692849133</v>
      </c>
      <c r="BQ116" s="200">
        <f t="shared" ref="BQ116:BQ119" si="1291">10^BM116</f>
        <v>3.2946391209386641</v>
      </c>
      <c r="BR116" s="267"/>
      <c r="BS116" s="267">
        <f>BJ27-BJ116</f>
        <v>0</v>
      </c>
      <c r="BT116" s="267">
        <f>SQRT(BK27^2+BK116^2)</f>
        <v>6.0722475149736554E-2</v>
      </c>
      <c r="BU116" s="214">
        <f>10^BS116</f>
        <v>1</v>
      </c>
      <c r="BV116" s="267">
        <f>10^(BS116-1.96*BT116)</f>
        <v>0.76029817620394158</v>
      </c>
      <c r="BW116" s="215">
        <f>10^(BS116+1.96*BT116)</f>
        <v>1.3152734431020929</v>
      </c>
      <c r="BY116" s="281">
        <v>10</v>
      </c>
      <c r="BZ116" s="274">
        <f>_xlfn.NORM.S.INV(BY116/100)</f>
        <v>-1.2815515655446006</v>
      </c>
      <c r="CA116" s="274">
        <f>(BZ116-BZ110)/BY110</f>
        <v>0.38116228217628867</v>
      </c>
      <c r="CB116" s="274">
        <f>SQRT(1/CF106+(CA116-BZ107)^2/CI106)/BY110</f>
        <v>4.2937273824308918E-2</v>
      </c>
      <c r="CC116" s="274">
        <f>CA116-_xlfn.T.INV.2T(0.05,CE110)*CB116</f>
        <v>0.24451671373516184</v>
      </c>
      <c r="CD116" s="274">
        <f>CA116+_xlfn.T.INV.2T(0.05,CE110)*CB116</f>
        <v>0.51780785061741552</v>
      </c>
      <c r="CE116" s="199">
        <f>BY116</f>
        <v>10</v>
      </c>
      <c r="CF116" s="267">
        <f>10^CA116</f>
        <v>2.4052614025751993</v>
      </c>
      <c r="CG116" s="267">
        <f t="shared" ref="CG116:CG119" si="1292">10^CC116</f>
        <v>1.7559684709896992</v>
      </c>
      <c r="CH116" s="200">
        <f t="shared" ref="CH116:CH119" si="1293">10^CD116</f>
        <v>3.2946391181256884</v>
      </c>
      <c r="CI116" s="267"/>
      <c r="CJ116" s="267">
        <f>CA27-CA116</f>
        <v>0</v>
      </c>
      <c r="CK116" s="267">
        <f>SQRT(CB27^2+CB116^2)</f>
        <v>6.072247497366496E-2</v>
      </c>
      <c r="CL116" s="214">
        <f>10^CJ116</f>
        <v>1</v>
      </c>
      <c r="CM116" s="267">
        <f>10^(CJ116-1.96*CK116)</f>
        <v>0.76029817680809197</v>
      </c>
      <c r="CN116" s="215">
        <f>10^(CJ116+1.96*CK116)</f>
        <v>1.3152734420569465</v>
      </c>
      <c r="CP116" s="281">
        <v>10</v>
      </c>
      <c r="CQ116" s="274">
        <f>_xlfn.NORM.S.INV(CP116/100)</f>
        <v>-1.2815515655446006</v>
      </c>
      <c r="CR116" s="274">
        <f>(CQ116-CQ110)/CP110</f>
        <v>0.38116228217595177</v>
      </c>
      <c r="CS116" s="274">
        <f>SQRT(1/CW106+(CR116-CQ107)^2/CZ106)/CP110</f>
        <v>4.2937273825827529E-2</v>
      </c>
      <c r="CT116" s="274">
        <f>CR116-_xlfn.T.INV.2T(0.05,CV110)*CS116</f>
        <v>0.24451671372999204</v>
      </c>
      <c r="CU116" s="274">
        <f>CR116+_xlfn.T.INV.2T(0.05,CV110)*CS116</f>
        <v>0.51780785062191148</v>
      </c>
      <c r="CV116" s="199">
        <f>CP116</f>
        <v>10</v>
      </c>
      <c r="CW116" s="267">
        <f>10^CR116</f>
        <v>2.4052614025733337</v>
      </c>
      <c r="CX116" s="267">
        <f t="shared" ref="CX116:CX119" si="1294">10^CT116</f>
        <v>1.7559684709687964</v>
      </c>
      <c r="CY116" s="200">
        <f t="shared" ref="CY116:CY119" si="1295">10^CU116</f>
        <v>3.2946391181597949</v>
      </c>
      <c r="CZ116" s="267"/>
      <c r="DA116" s="267">
        <f>CR27-CR116</f>
        <v>0</v>
      </c>
      <c r="DB116" s="267">
        <f>SQRT(CS27^2+CS116^2)</f>
        <v>6.0722474975812617E-2</v>
      </c>
      <c r="DC116" s="214">
        <f>10^DA116</f>
        <v>1</v>
      </c>
      <c r="DD116" s="267">
        <f>10^(DA116-1.96*DB116)</f>
        <v>0.76029817680072276</v>
      </c>
      <c r="DE116" s="215">
        <f>10^(DA116+1.96*DB116)</f>
        <v>1.3152734420696948</v>
      </c>
      <c r="DG116" s="281">
        <v>10</v>
      </c>
      <c r="DH116" s="274">
        <f>_xlfn.NORM.S.INV(DG116/100)</f>
        <v>-1.2815515655446006</v>
      </c>
      <c r="DI116" s="274">
        <f>(DH116-DH110)/DG110</f>
        <v>0.38116228217595588</v>
      </c>
      <c r="DJ116" s="274">
        <f>SQRT(1/DN106+(DI116-DH107)^2/DQ106)/DG110</f>
        <v>4.2937273825807545E-2</v>
      </c>
      <c r="DK116" s="274">
        <f>DI116-_xlfn.T.INV.2T(0.05,DM110)*DJ116</f>
        <v>0.24451671373005976</v>
      </c>
      <c r="DL116" s="274">
        <f>DI116+_xlfn.T.INV.2T(0.05,DM110)*DJ116</f>
        <v>0.51780785062185197</v>
      </c>
      <c r="DM116" s="199">
        <f>DG116</f>
        <v>10</v>
      </c>
      <c r="DN116" s="267">
        <f>10^DI116</f>
        <v>2.4052614025733563</v>
      </c>
      <c r="DO116" s="267">
        <f t="shared" ref="DO116:DO119" si="1296">10^DK116</f>
        <v>1.7559684709690702</v>
      </c>
      <c r="DP116" s="200">
        <f t="shared" ref="DP116:DP119" si="1297">10^DL116</f>
        <v>3.2946391181593437</v>
      </c>
      <c r="DQ116" s="267"/>
      <c r="DR116" s="267">
        <f>DI27-DI116</f>
        <v>0</v>
      </c>
      <c r="DS116" s="267">
        <f>SQRT(DJ27^2+DJ116^2)</f>
        <v>6.0722474975784327E-2</v>
      </c>
      <c r="DT116" s="214">
        <f>10^DR116</f>
        <v>1</v>
      </c>
      <c r="DU116" s="267">
        <f>10^(DR116-1.96*DS116)</f>
        <v>0.76029817680081979</v>
      </c>
      <c r="DV116" s="215">
        <f>10^(DR116+1.96*DS116)</f>
        <v>1.3152734420695269</v>
      </c>
      <c r="DX116" s="281">
        <v>10</v>
      </c>
      <c r="DY116" s="274">
        <f>_xlfn.NORM.S.INV(DX116/100)</f>
        <v>-1.2815515655446006</v>
      </c>
      <c r="DZ116" s="274">
        <f>(DY116-DY110)/DX110</f>
        <v>0.38116228217595577</v>
      </c>
      <c r="EA116" s="274">
        <f>SQRT(1/EE106+(DZ116-DY107)^2/EH106)/DX110</f>
        <v>4.2937273825807795E-2</v>
      </c>
      <c r="EB116" s="274">
        <f>DZ116-_xlfn.T.INV.2T(0.05,ED110)*EA116</f>
        <v>0.24451671373005884</v>
      </c>
      <c r="EC116" s="274">
        <f>DZ116+_xlfn.T.INV.2T(0.05,ED110)*EA116</f>
        <v>0.51780785062185264</v>
      </c>
      <c r="ED116" s="199">
        <f>DX116</f>
        <v>10</v>
      </c>
      <c r="EE116" s="267">
        <f>10^DZ116</f>
        <v>2.4052614025733559</v>
      </c>
      <c r="EF116" s="267">
        <f t="shared" ref="EF116:EF119" si="1298">10^EB116</f>
        <v>1.7559684709690666</v>
      </c>
      <c r="EG116" s="200">
        <f t="shared" ref="EG116:EG119" si="1299">10^EC116</f>
        <v>3.2946391181593486</v>
      </c>
      <c r="EH116" s="267"/>
      <c r="EI116" s="267">
        <f>DZ27-DZ116</f>
        <v>0</v>
      </c>
      <c r="EJ116" s="267">
        <f>SQRT(EA27^2+EA116^2)</f>
        <v>6.0722474975784688E-2</v>
      </c>
      <c r="EK116" s="214">
        <f>10^EI116</f>
        <v>1</v>
      </c>
      <c r="EL116" s="267">
        <f>10^(EI116-1.96*EJ116)</f>
        <v>0.76029817680081868</v>
      </c>
      <c r="EM116" s="215">
        <f>10^(EI116+1.96*EJ116)</f>
        <v>1.3152734420695289</v>
      </c>
      <c r="EO116" s="281">
        <v>10</v>
      </c>
      <c r="EP116" s="274">
        <f>_xlfn.NORM.S.INV(EO116/100)</f>
        <v>-1.2815515655446006</v>
      </c>
      <c r="EQ116" s="274">
        <f>(EP116-EP110)/EO110</f>
        <v>0.38116228217595582</v>
      </c>
      <c r="ER116" s="274">
        <f>SQRT(1/EV106+(EQ116-EP107)^2/EY106)/EO110</f>
        <v>4.2937273825807802E-2</v>
      </c>
      <c r="ES116" s="274">
        <f>EQ116-_xlfn.T.INV.2T(0.05,EU110)*ER116</f>
        <v>0.24451671373005887</v>
      </c>
      <c r="ET116" s="274">
        <f>EQ116+_xlfn.T.INV.2T(0.05,EU110)*ER116</f>
        <v>0.51780785062185275</v>
      </c>
      <c r="EU116" s="199">
        <f>EO116</f>
        <v>10</v>
      </c>
      <c r="EV116" s="267">
        <f>10^EQ116</f>
        <v>2.4052614025733559</v>
      </c>
      <c r="EW116" s="267">
        <f t="shared" ref="EW116:EW119" si="1300">10^ES116</f>
        <v>1.7559684709690666</v>
      </c>
      <c r="EX116" s="200">
        <f t="shared" ref="EX116:EX119" si="1301">10^ET116</f>
        <v>3.2946391181593495</v>
      </c>
      <c r="EY116" s="267"/>
      <c r="EZ116" s="267">
        <f>EQ27-EQ116</f>
        <v>0</v>
      </c>
      <c r="FA116" s="267">
        <f>SQRT(ER27^2+ER116^2)</f>
        <v>6.0722474975784702E-2</v>
      </c>
      <c r="FB116" s="214">
        <f>10^EZ116</f>
        <v>1</v>
      </c>
      <c r="FC116" s="267">
        <f>10^(EZ116-1.96*FA116)</f>
        <v>0.76029817680081857</v>
      </c>
      <c r="FD116" s="215">
        <f>10^(EZ116+1.96*FA116)</f>
        <v>1.3152734420695291</v>
      </c>
      <c r="FF116" s="281">
        <v>10</v>
      </c>
      <c r="FG116" s="274">
        <f>_xlfn.NORM.S.INV(FF116/100)</f>
        <v>-1.2815515655446006</v>
      </c>
      <c r="FH116" s="274">
        <f>(FG116-FG110)/FF110</f>
        <v>0.3811622821759561</v>
      </c>
      <c r="FI116" s="274">
        <f>SQRT(1/FM106+(FH116-FG107)^2/FP106)/FF110</f>
        <v>4.293727382580776E-2</v>
      </c>
      <c r="FJ116" s="274">
        <f>FH116-_xlfn.T.INV.2T(0.05,FL110)*FI116</f>
        <v>0.24451671373005929</v>
      </c>
      <c r="FK116" s="274">
        <f>FH116+_xlfn.T.INV.2T(0.05,FL110)*FI116</f>
        <v>0.51780785062185286</v>
      </c>
      <c r="FL116" s="199">
        <f>FF116</f>
        <v>10</v>
      </c>
      <c r="FM116" s="267">
        <f>10^FH116</f>
        <v>2.4052614025733576</v>
      </c>
      <c r="FN116" s="267">
        <f t="shared" ref="FN116:FN119" si="1302">10^FJ116</f>
        <v>1.7559684709690684</v>
      </c>
      <c r="FO116" s="200">
        <f t="shared" ref="FO116:FO119" si="1303">10^FK116</f>
        <v>3.2946391181593504</v>
      </c>
      <c r="FP116" s="267"/>
      <c r="FQ116" s="267">
        <f>FH27-FH116</f>
        <v>0</v>
      </c>
      <c r="FR116" s="267">
        <f>SQRT(FI27^2+FI116^2)</f>
        <v>6.0722474975784688E-2</v>
      </c>
      <c r="FS116" s="214">
        <f>10^FQ116</f>
        <v>1</v>
      </c>
      <c r="FT116" s="267">
        <f>10^(FQ116-1.96*FR116)</f>
        <v>0.76029817680081868</v>
      </c>
      <c r="FU116" s="215">
        <f>10^(FQ116+1.96*FR116)</f>
        <v>1.3152734420695289</v>
      </c>
      <c r="FW116" s="281">
        <v>10</v>
      </c>
      <c r="FX116" s="274">
        <f>_xlfn.NORM.S.INV(FW116/100)</f>
        <v>-1.2815515655446006</v>
      </c>
      <c r="FY116" s="274">
        <f>(FX116-FX110)/FW110</f>
        <v>0.38116228217595605</v>
      </c>
      <c r="FZ116" s="274">
        <f>SQRT(1/GD106+(FY116-FX107)^2/GG106)/FW110</f>
        <v>4.2937273825807823E-2</v>
      </c>
      <c r="GA116" s="274">
        <f>FY116-_xlfn.T.INV.2T(0.05,GC110)*FZ116</f>
        <v>0.24451671373005904</v>
      </c>
      <c r="GB116" s="274">
        <f>FY116+_xlfn.T.INV.2T(0.05,GC110)*FZ116</f>
        <v>0.51780785062185308</v>
      </c>
      <c r="GC116" s="199">
        <f>FW116</f>
        <v>10</v>
      </c>
      <c r="GD116" s="267">
        <f>10^FY116</f>
        <v>2.4052614025733572</v>
      </c>
      <c r="GE116" s="267">
        <f t="shared" ref="GE116:GE119" si="1304">10^GA116</f>
        <v>1.7559684709690673</v>
      </c>
      <c r="GF116" s="200">
        <f t="shared" ref="GF116:GF119" si="1305">10^GB116</f>
        <v>3.2946391181593526</v>
      </c>
      <c r="GG116" s="267"/>
      <c r="GH116" s="267">
        <f>FY27-FY116</f>
        <v>0</v>
      </c>
      <c r="GI116" s="267">
        <f>SQRT(FZ27^2+FZ116^2)</f>
        <v>6.0722474975784715E-2</v>
      </c>
      <c r="GJ116" s="214">
        <f>10^GH116</f>
        <v>1</v>
      </c>
      <c r="GK116" s="267">
        <f>10^(GH116-1.96*GI116)</f>
        <v>0.76029817680081857</v>
      </c>
      <c r="GL116" s="215">
        <f>10^(GH116+1.96*GI116)</f>
        <v>1.3152734420695291</v>
      </c>
      <c r="GN116" s="281">
        <v>10</v>
      </c>
      <c r="GO116" s="274">
        <f>_xlfn.NORM.S.INV(GN116/100)</f>
        <v>-1.2815515655446006</v>
      </c>
      <c r="GP116" s="274">
        <f>(GO116-GO110)/GN110</f>
        <v>0.38116228217595594</v>
      </c>
      <c r="GQ116" s="274">
        <f>SQRT(1/GU106+(GP116-GO107)^2/GX106)/GN110</f>
        <v>4.2937273825807816E-2</v>
      </c>
      <c r="GR116" s="274">
        <f>GP116-_xlfn.T.INV.2T(0.05,GT110)*GQ116</f>
        <v>0.24451671373005895</v>
      </c>
      <c r="GS116" s="274">
        <f>GP116+_xlfn.T.INV.2T(0.05,GT110)*GQ116</f>
        <v>0.51780785062185286</v>
      </c>
      <c r="GT116" s="199">
        <f>GN116</f>
        <v>10</v>
      </c>
      <c r="GU116" s="267">
        <f>10^GP116</f>
        <v>2.4052614025733567</v>
      </c>
      <c r="GV116" s="267">
        <f t="shared" ref="GV116:GV119" si="1306">10^GR116</f>
        <v>1.7559684709690668</v>
      </c>
      <c r="GW116" s="200">
        <f t="shared" ref="GW116:GW119" si="1307">10^GS116</f>
        <v>3.2946391181593504</v>
      </c>
      <c r="GX116" s="267"/>
      <c r="GY116" s="267">
        <f>GP27-GP116</f>
        <v>0</v>
      </c>
      <c r="GZ116" s="267">
        <f>SQRT(GQ27^2+GQ116^2)</f>
        <v>6.0722474975784729E-2</v>
      </c>
      <c r="HA116" s="214">
        <f>10^GY116</f>
        <v>1</v>
      </c>
      <c r="HB116" s="267">
        <f>10^(GY116-1.96*GZ116)</f>
        <v>0.76029817680081857</v>
      </c>
      <c r="HC116" s="215">
        <f>10^(GY116+1.96*GZ116)</f>
        <v>1.3152734420695291</v>
      </c>
      <c r="HE116" s="281">
        <v>10</v>
      </c>
      <c r="HF116" s="274">
        <f>_xlfn.NORM.S.INV(HE116/100)</f>
        <v>-1.2815515655446006</v>
      </c>
      <c r="HG116" s="274">
        <f>(HF116-HF110)/HE110</f>
        <v>0.38116228217595594</v>
      </c>
      <c r="HH116" s="274">
        <f>SQRT(1/HL106+(HG116-HF107)^2/HO106)/HE110</f>
        <v>4.2937273825807802E-2</v>
      </c>
      <c r="HI116" s="274">
        <f>HG116-_xlfn.T.INV.2T(0.05,HK110)*HH116</f>
        <v>0.24451671373005898</v>
      </c>
      <c r="HJ116" s="274">
        <f>HG116+_xlfn.T.INV.2T(0.05,HK110)*HH116</f>
        <v>0.51780785062185286</v>
      </c>
      <c r="HK116" s="199">
        <f>HE116</f>
        <v>10</v>
      </c>
      <c r="HL116" s="267">
        <f>10^HG116</f>
        <v>2.4052614025733567</v>
      </c>
      <c r="HM116" s="267">
        <f t="shared" ref="HM116:HM119" si="1308">10^HI116</f>
        <v>1.7559684709690671</v>
      </c>
      <c r="HN116" s="200">
        <f t="shared" ref="HN116:HN119" si="1309">10^HJ116</f>
        <v>3.2946391181593504</v>
      </c>
      <c r="HO116" s="267"/>
      <c r="HP116" s="267">
        <f>HG27-HG116</f>
        <v>0</v>
      </c>
      <c r="HQ116" s="267">
        <f>SQRT(HH27^2+HH116^2)</f>
        <v>6.0722474975784702E-2</v>
      </c>
      <c r="HR116" s="214">
        <f>10^HP116</f>
        <v>1</v>
      </c>
      <c r="HS116" s="267">
        <f>10^(HP116-1.96*HQ116)</f>
        <v>0.76029817680081857</v>
      </c>
      <c r="HT116" s="215">
        <f>10^(HP116+1.96*HQ116)</f>
        <v>1.3152734420695291</v>
      </c>
      <c r="HV116" s="281">
        <v>10</v>
      </c>
      <c r="HW116" s="274">
        <f>_xlfn.NORM.S.INV(HV116/100)</f>
        <v>-1.2815515655446006</v>
      </c>
      <c r="HX116" s="274">
        <f>(HW116-HW110)/HV110</f>
        <v>0.38116228217595594</v>
      </c>
      <c r="HY116" s="274">
        <f>SQRT(1/IC106+(HX116-HW107)^2/IF106)/HV110</f>
        <v>4.2937273825807802E-2</v>
      </c>
      <c r="HZ116" s="274">
        <f>HX116-_xlfn.T.INV.2T(0.05,IB110)*HY116</f>
        <v>0.24451671373005898</v>
      </c>
      <c r="IA116" s="274">
        <f>HX116+_xlfn.T.INV.2T(0.05,IB110)*HY116</f>
        <v>0.51780785062185286</v>
      </c>
      <c r="IB116" s="199">
        <f>HV116</f>
        <v>10</v>
      </c>
      <c r="IC116" s="267">
        <f>10^HX116</f>
        <v>2.4052614025733567</v>
      </c>
      <c r="ID116" s="267">
        <f t="shared" ref="ID116:ID119" si="1310">10^HZ116</f>
        <v>1.7559684709690671</v>
      </c>
      <c r="IE116" s="200">
        <f t="shared" ref="IE116:IE119" si="1311">10^IA116</f>
        <v>3.2946391181593504</v>
      </c>
      <c r="IF116" s="267"/>
      <c r="IG116" s="267">
        <f>HX27-HX116</f>
        <v>0</v>
      </c>
      <c r="IH116" s="267">
        <f>SQRT(HY27^2+HY116^2)</f>
        <v>6.0722474975784715E-2</v>
      </c>
      <c r="II116" s="214">
        <f>10^IG116</f>
        <v>1</v>
      </c>
      <c r="IJ116" s="267">
        <f>10^(IG116-1.96*IH116)</f>
        <v>0.76029817680081857</v>
      </c>
      <c r="IK116" s="215">
        <f>10^(IG116+1.96*IH116)</f>
        <v>1.3152734420695291</v>
      </c>
      <c r="IM116" s="281">
        <v>10</v>
      </c>
      <c r="IN116" s="274">
        <f>_xlfn.NORM.S.INV(IM116/100)</f>
        <v>-1.2815515655446006</v>
      </c>
      <c r="IO116" s="274">
        <f>(IN116-IN110)/IM110</f>
        <v>0.38116228217595594</v>
      </c>
      <c r="IP116" s="274">
        <f>SQRT(1/IT106+(IO116-IN107)^2/IW106)/IM110</f>
        <v>4.2937273825807802E-2</v>
      </c>
      <c r="IQ116" s="274">
        <f>IO116-_xlfn.T.INV.2T(0.05,IS110)*IP116</f>
        <v>0.24451671373005898</v>
      </c>
      <c r="IR116" s="274">
        <f>IO116+_xlfn.T.INV.2T(0.05,IS110)*IP116</f>
        <v>0.51780785062185286</v>
      </c>
      <c r="IS116" s="199">
        <f>IM116</f>
        <v>10</v>
      </c>
      <c r="IT116" s="267">
        <f>10^IO116</f>
        <v>2.4052614025733567</v>
      </c>
      <c r="IU116" s="267">
        <f t="shared" ref="IU116:IU119" si="1312">10^IQ116</f>
        <v>1.7559684709690671</v>
      </c>
      <c r="IV116" s="200">
        <f t="shared" ref="IV116:IV119" si="1313">10^IR116</f>
        <v>3.2946391181593504</v>
      </c>
      <c r="IW116" s="267"/>
      <c r="IX116" s="267">
        <f>IO27-IO116</f>
        <v>0</v>
      </c>
      <c r="IY116" s="267">
        <f>SQRT(IP27^2+IP116^2)</f>
        <v>6.0722474975784702E-2</v>
      </c>
      <c r="IZ116" s="214">
        <f>10^IX116</f>
        <v>1</v>
      </c>
      <c r="JA116" s="267">
        <f>10^(IX116-1.96*IY116)</f>
        <v>0.76029817680081857</v>
      </c>
      <c r="JB116" s="215">
        <f>10^(IX116+1.96*IY116)</f>
        <v>1.3152734420695291</v>
      </c>
      <c r="JD116" s="281">
        <v>10</v>
      </c>
      <c r="JE116" s="274">
        <f>_xlfn.NORM.S.INV(JD116/100)</f>
        <v>-1.2815515655446006</v>
      </c>
      <c r="JF116" s="274">
        <f>(JE116-JE110)/JD110</f>
        <v>0.38116228217595594</v>
      </c>
      <c r="JG116" s="274">
        <f>SQRT(1/JK106+(JF116-JE107)^2/JN106)/JD110</f>
        <v>4.2937273825807802E-2</v>
      </c>
      <c r="JH116" s="274">
        <f>JF116-_xlfn.T.INV.2T(0.05,JJ110)*JG116</f>
        <v>0.24451671373005898</v>
      </c>
      <c r="JI116" s="274">
        <f>JF116+_xlfn.T.INV.2T(0.05,JJ110)*JG116</f>
        <v>0.51780785062185286</v>
      </c>
      <c r="JJ116" s="199">
        <f>JD116</f>
        <v>10</v>
      </c>
      <c r="JK116" s="267">
        <f>10^JF116</f>
        <v>2.4052614025733567</v>
      </c>
      <c r="JL116" s="267">
        <f t="shared" ref="JL116:JL119" si="1314">10^JH116</f>
        <v>1.7559684709690671</v>
      </c>
      <c r="JM116" s="200">
        <f t="shared" ref="JM116:JM119" si="1315">10^JI116</f>
        <v>3.2946391181593504</v>
      </c>
      <c r="JN116" s="267"/>
      <c r="JO116" s="267">
        <f>JF27-JF116</f>
        <v>0</v>
      </c>
      <c r="JP116" s="267">
        <f>SQRT(JG27^2+JG116^2)</f>
        <v>6.0722474975784715E-2</v>
      </c>
      <c r="JQ116" s="214">
        <f>10^JO116</f>
        <v>1</v>
      </c>
      <c r="JR116" s="267">
        <f>10^(JO116-1.96*JP116)</f>
        <v>0.76029817680081857</v>
      </c>
      <c r="JS116" s="215">
        <f>10^(JO116+1.96*JP116)</f>
        <v>1.3152734420695291</v>
      </c>
      <c r="JU116" s="281">
        <v>10</v>
      </c>
      <c r="JV116" s="274">
        <f>_xlfn.NORM.S.INV(JU116/100)</f>
        <v>-1.2815515655446006</v>
      </c>
      <c r="JW116" s="274">
        <f>(JV116-JV110)/JU110</f>
        <v>0.38116228217595594</v>
      </c>
      <c r="JX116" s="274">
        <f>SQRT(1/KB106+(JW116-JV107)^2/KE106)/JU110</f>
        <v>4.2937273825807802E-2</v>
      </c>
      <c r="JY116" s="274">
        <f>JW116-_xlfn.T.INV.2T(0.05,KA110)*JX116</f>
        <v>0.24451671373005898</v>
      </c>
      <c r="JZ116" s="274">
        <f>JW116+_xlfn.T.INV.2T(0.05,KA110)*JX116</f>
        <v>0.51780785062185286</v>
      </c>
      <c r="KA116" s="199">
        <f>JU116</f>
        <v>10</v>
      </c>
      <c r="KB116" s="267">
        <f>10^JW116</f>
        <v>2.4052614025733567</v>
      </c>
      <c r="KC116" s="267">
        <f t="shared" ref="KC116:KC119" si="1316">10^JY116</f>
        <v>1.7559684709690671</v>
      </c>
      <c r="KD116" s="200">
        <f t="shared" ref="KD116:KD119" si="1317">10^JZ116</f>
        <v>3.2946391181593504</v>
      </c>
      <c r="KE116" s="267"/>
      <c r="KF116" s="267">
        <f>JW27-JW116</f>
        <v>0</v>
      </c>
      <c r="KG116" s="267">
        <f>SQRT(JX27^2+JX116^2)</f>
        <v>6.0722474975784702E-2</v>
      </c>
      <c r="KH116" s="214">
        <f>10^KF116</f>
        <v>1</v>
      </c>
      <c r="KI116" s="267">
        <f>10^(KF116-1.96*KG116)</f>
        <v>0.76029817680081857</v>
      </c>
      <c r="KJ116" s="215">
        <f>10^(KF116+1.96*KG116)</f>
        <v>1.3152734420695291</v>
      </c>
      <c r="KL116" s="281">
        <v>10</v>
      </c>
      <c r="KM116" s="274">
        <f>_xlfn.NORM.S.INV(KL116/100)</f>
        <v>-1.2815515655446006</v>
      </c>
      <c r="KN116" s="274">
        <f>(KM116-KM110)/KL110</f>
        <v>0.38116228217595594</v>
      </c>
      <c r="KO116" s="274">
        <f>SQRT(1/KS106+(KN116-KM107)^2/KV106)/KL110</f>
        <v>4.2937273825807802E-2</v>
      </c>
      <c r="KP116" s="274">
        <f>KN116-_xlfn.T.INV.2T(0.05,KR110)*KO116</f>
        <v>0.24451671373005898</v>
      </c>
      <c r="KQ116" s="274">
        <f>KN116+_xlfn.T.INV.2T(0.05,KR110)*KO116</f>
        <v>0.51780785062185286</v>
      </c>
      <c r="KR116" s="199">
        <f>KL116</f>
        <v>10</v>
      </c>
      <c r="KS116" s="267">
        <f>10^KN116</f>
        <v>2.4052614025733567</v>
      </c>
      <c r="KT116" s="267">
        <f t="shared" ref="KT116:KT119" si="1318">10^KP116</f>
        <v>1.7559684709690671</v>
      </c>
      <c r="KU116" s="200">
        <f t="shared" ref="KU116:KU119" si="1319">10^KQ116</f>
        <v>3.2946391181593504</v>
      </c>
      <c r="KV116" s="267"/>
      <c r="KW116" s="267">
        <f>KN27-KN116</f>
        <v>0</v>
      </c>
      <c r="KX116" s="267">
        <f>SQRT(KO27^2+KO116^2)</f>
        <v>6.0722474975784715E-2</v>
      </c>
      <c r="KY116" s="214">
        <f>10^KW116</f>
        <v>1</v>
      </c>
      <c r="KZ116" s="267">
        <f>10^(KW116-1.96*KX116)</f>
        <v>0.76029817680081857</v>
      </c>
      <c r="LA116" s="215">
        <f>10^(KW116+1.96*KX116)</f>
        <v>1.3152734420695291</v>
      </c>
      <c r="LC116" s="281">
        <v>10</v>
      </c>
      <c r="LD116" s="274">
        <f>_xlfn.NORM.S.INV(LC116/100)</f>
        <v>-1.2815515655446006</v>
      </c>
      <c r="LE116" s="274">
        <f>(LD116-LD110)/LC110</f>
        <v>0.38116228217595594</v>
      </c>
      <c r="LF116" s="274">
        <f>SQRT(1/LJ106+(LE116-LD107)^2/LM106)/LC110</f>
        <v>4.2937273825807802E-2</v>
      </c>
      <c r="LG116" s="274">
        <f>LE116-_xlfn.T.INV.2T(0.05,LI110)*LF116</f>
        <v>0.24451671373005898</v>
      </c>
      <c r="LH116" s="274">
        <f>LE116+_xlfn.T.INV.2T(0.05,LI110)*LF116</f>
        <v>0.51780785062185286</v>
      </c>
      <c r="LI116" s="199">
        <f>LC116</f>
        <v>10</v>
      </c>
      <c r="LJ116" s="267">
        <f>10^LE116</f>
        <v>2.4052614025733567</v>
      </c>
      <c r="LK116" s="267">
        <f t="shared" ref="LK116:LK119" si="1320">10^LG116</f>
        <v>1.7559684709690671</v>
      </c>
      <c r="LL116" s="200">
        <f t="shared" ref="LL116:LL119" si="1321">10^LH116</f>
        <v>3.2946391181593504</v>
      </c>
      <c r="LM116" s="267"/>
      <c r="LN116" s="267">
        <f>LE27-LE116</f>
        <v>0</v>
      </c>
      <c r="LO116" s="267">
        <f>SQRT(LF27^2+LF116^2)</f>
        <v>6.0722474975784702E-2</v>
      </c>
      <c r="LP116" s="214">
        <f>10^LN116</f>
        <v>1</v>
      </c>
      <c r="LQ116" s="267">
        <f>10^(LN116-1.96*LO116)</f>
        <v>0.76029817680081857</v>
      </c>
      <c r="LR116" s="215">
        <f>10^(LN116+1.96*LO116)</f>
        <v>1.3152734420695291</v>
      </c>
      <c r="LT116" s="281">
        <v>10</v>
      </c>
      <c r="LU116" s="274">
        <f>_xlfn.NORM.S.INV(LT116/100)</f>
        <v>-1.2815515655446006</v>
      </c>
      <c r="LV116" s="274">
        <f>(LU116-LU110)/LT110</f>
        <v>0.38116228217595594</v>
      </c>
      <c r="LW116" s="274">
        <f>SQRT(1/MA106+(LV116-LU107)^2/MD106)/LT110</f>
        <v>4.2937273825807802E-2</v>
      </c>
      <c r="LX116" s="274">
        <f>LV116-_xlfn.T.INV.2T(0.05,LZ110)*LW116</f>
        <v>0.24451671373005898</v>
      </c>
      <c r="LY116" s="274">
        <f>LV116+_xlfn.T.INV.2T(0.05,LZ110)*LW116</f>
        <v>0.51780785062185286</v>
      </c>
      <c r="LZ116" s="199">
        <f>LT116</f>
        <v>10</v>
      </c>
      <c r="MA116" s="267">
        <f>10^LV116</f>
        <v>2.4052614025733567</v>
      </c>
      <c r="MB116" s="267">
        <f t="shared" ref="MB116:MB119" si="1322">10^LX116</f>
        <v>1.7559684709690671</v>
      </c>
      <c r="MC116" s="200">
        <f t="shared" ref="MC116:MC119" si="1323">10^LY116</f>
        <v>3.2946391181593504</v>
      </c>
      <c r="MD116" s="267"/>
      <c r="ME116" s="267">
        <f>LV27-LV116</f>
        <v>0</v>
      </c>
      <c r="MF116" s="267">
        <f>SQRT(LW27^2+LW116^2)</f>
        <v>6.0722474975784715E-2</v>
      </c>
      <c r="MG116" s="214">
        <f>10^ME116</f>
        <v>1</v>
      </c>
      <c r="MH116" s="267">
        <f>10^(ME116-1.96*MF116)</f>
        <v>0.76029817680081857</v>
      </c>
      <c r="MI116" s="215">
        <f>10^(ME116+1.96*MF116)</f>
        <v>1.3152734420695291</v>
      </c>
    </row>
    <row r="117" spans="1:347" ht="14.1" hidden="1" customHeight="1" outlineLevel="1" x14ac:dyDescent="0.15">
      <c r="A117" s="14"/>
      <c r="B117" s="58"/>
      <c r="C117" s="10"/>
      <c r="D117" s="10"/>
      <c r="E117" s="19"/>
      <c r="F117" s="19"/>
      <c r="I117" s="99">
        <v>50</v>
      </c>
      <c r="J117" s="324">
        <f t="shared" ref="J117:J119" si="1324">_xlfn.NORM.S.INV(I117/100)</f>
        <v>0</v>
      </c>
      <c r="K117" s="100">
        <f>(J117-J110)/I110</f>
        <v>0.68533702334441216</v>
      </c>
      <c r="L117" s="100">
        <f>SQRT(1/P106+(K117-J107)^2/S106)/I110</f>
        <v>2.2025171235674244E-2</v>
      </c>
      <c r="M117" s="100">
        <f>K117-_xlfn.T.INV.2T(0.05,O110)*L117</f>
        <v>0.61524309852219961</v>
      </c>
      <c r="N117" s="100">
        <f>K117+_xlfn.T.INV.2T(0.05,O110)*L117</f>
        <v>0.75543094816662471</v>
      </c>
      <c r="O117" s="201">
        <v>50</v>
      </c>
      <c r="P117" s="94">
        <f>10^K117</f>
        <v>4.8454824323677261</v>
      </c>
      <c r="Q117" s="94">
        <f t="shared" si="1285"/>
        <v>4.1232825733029319</v>
      </c>
      <c r="R117" s="202">
        <f t="shared" si="1285"/>
        <v>5.6941768081581605</v>
      </c>
      <c r="S117" s="26"/>
      <c r="T117" s="94">
        <f>K28-K117</f>
        <v>0</v>
      </c>
      <c r="U117" s="94">
        <f>SQRT(L28^2+L117^2)</f>
        <v>3.1148295875080296E-2</v>
      </c>
      <c r="V117" s="216">
        <f>10^T117</f>
        <v>1</v>
      </c>
      <c r="W117" s="94">
        <f>10^(T117-1.96*U117)</f>
        <v>0.86885907203671131</v>
      </c>
      <c r="X117" s="217">
        <f>10^(T117+1.96*U117)</f>
        <v>1.1509346362188271</v>
      </c>
      <c r="Z117" s="323">
        <v>50</v>
      </c>
      <c r="AA117" s="324">
        <f t="shared" ref="AA117:AA119" si="1325">_xlfn.NORM.S.INV(Z117/100)</f>
        <v>0</v>
      </c>
      <c r="AB117" s="324">
        <f>(AA117-AA110)/Z110</f>
        <v>0.68533792608840571</v>
      </c>
      <c r="AC117" s="324">
        <f>SQRT(1/AG106+(AB117-AA107)^2/AJ106)/Z110</f>
        <v>2.2068716024747817E-2</v>
      </c>
      <c r="AD117" s="324">
        <f>AB117-_xlfn.T.INV.2T(0.05,AF110)*AC117</f>
        <v>0.61510542231309162</v>
      </c>
      <c r="AE117" s="324">
        <f>AB117+_xlfn.T.INV.2T(0.05,AF110)*AC117</f>
        <v>0.75557042986371981</v>
      </c>
      <c r="AF117" s="201">
        <v>50</v>
      </c>
      <c r="AG117" s="321">
        <f>10^AB117</f>
        <v>4.8454925044153585</v>
      </c>
      <c r="AH117" s="321">
        <f t="shared" si="1286"/>
        <v>4.1219756537660572</v>
      </c>
      <c r="AI117" s="202">
        <f t="shared" si="1287"/>
        <v>5.6960058919547309</v>
      </c>
      <c r="AJ117" s="267"/>
      <c r="AK117" s="321">
        <f>AB28-AB117</f>
        <v>0</v>
      </c>
      <c r="AL117" s="321">
        <f>SQRT(AC28^2+AC117^2)</f>
        <v>3.1209877506358816E-2</v>
      </c>
      <c r="AM117" s="216">
        <f>10^AK117</f>
        <v>1</v>
      </c>
      <c r="AN117" s="321">
        <f>10^(AK117-1.96*AL117)</f>
        <v>0.86861763052558583</v>
      </c>
      <c r="AO117" s="217">
        <f>10^(AK117+1.96*AL117)</f>
        <v>1.1512545507450924</v>
      </c>
      <c r="AQ117" s="323">
        <v>50</v>
      </c>
      <c r="AR117" s="324">
        <f t="shared" ref="AR117:AR119" si="1326">_xlfn.NORM.S.INV(AQ117/100)</f>
        <v>0</v>
      </c>
      <c r="AS117" s="324">
        <f>(AR117-AR110)/AQ110</f>
        <v>0.68533786125901563</v>
      </c>
      <c r="AT117" s="324">
        <f>SQRT(1/AX106+(AS117-AR107)^2/BA106)/AQ110</f>
        <v>2.2068381481995147E-2</v>
      </c>
      <c r="AU117" s="324">
        <f>AS117-_xlfn.T.INV.2T(0.05,AW110)*AT117</f>
        <v>0.61510642214804878</v>
      </c>
      <c r="AV117" s="324">
        <f>AS117+_xlfn.T.INV.2T(0.05,AW110)*AT117</f>
        <v>0.75556930036998249</v>
      </c>
      <c r="AW117" s="201">
        <v>50</v>
      </c>
      <c r="AX117" s="321">
        <f>10^AS117</f>
        <v>4.8454917811036111</v>
      </c>
      <c r="AY117" s="321">
        <f t="shared" si="1288"/>
        <v>4.121985143410221</v>
      </c>
      <c r="AZ117" s="202">
        <f t="shared" si="1289"/>
        <v>5.6959910780556724</v>
      </c>
      <c r="BA117" s="267"/>
      <c r="BB117" s="321">
        <f>AS28-AS117</f>
        <v>0</v>
      </c>
      <c r="BC117" s="321">
        <f>SQRT(AT28^2+AT117^2)</f>
        <v>3.1209404391460797E-2</v>
      </c>
      <c r="BD117" s="216">
        <f>10^BB117</f>
        <v>1</v>
      </c>
      <c r="BE117" s="321">
        <f>10^(BB117-1.96*BC117)</f>
        <v>0.8686194851991752</v>
      </c>
      <c r="BF117" s="217">
        <f>10^(BB117+1.96*BC117)</f>
        <v>1.1512520925900012</v>
      </c>
      <c r="BH117" s="323">
        <v>50</v>
      </c>
      <c r="BI117" s="324">
        <f t="shared" ref="BI117:BI119" si="1327">_xlfn.NORM.S.INV(BH117/100)</f>
        <v>0</v>
      </c>
      <c r="BJ117" s="324">
        <f>(BI117-BI110)/BH110</f>
        <v>0.68533786185214363</v>
      </c>
      <c r="BK117" s="324">
        <f>SQRT(1/BO106+(BJ117-BI107)^2/BR106)/BH110</f>
        <v>2.2068384986389175E-2</v>
      </c>
      <c r="BL117" s="324">
        <f>BJ117-_xlfn.T.INV.2T(0.05,BN110)*BK117</f>
        <v>0.61510641158863089</v>
      </c>
      <c r="BM117" s="324">
        <f>BJ117+_xlfn.T.INV.2T(0.05,BN110)*BK117</f>
        <v>0.75556931211565637</v>
      </c>
      <c r="BN117" s="201">
        <v>50</v>
      </c>
      <c r="BO117" s="321">
        <f>10^BJ117</f>
        <v>4.845491787721234</v>
      </c>
      <c r="BP117" s="321">
        <f t="shared" si="1290"/>
        <v>4.1219850431884471</v>
      </c>
      <c r="BQ117" s="202">
        <f t="shared" si="1291"/>
        <v>5.6959912321061088</v>
      </c>
      <c r="BR117" s="267"/>
      <c r="BS117" s="321">
        <f>BJ28-BJ117</f>
        <v>0</v>
      </c>
      <c r="BT117" s="321">
        <f>SQRT(BK28^2+BK117^2)</f>
        <v>3.1209409347422359E-2</v>
      </c>
      <c r="BU117" s="216">
        <f>10^BS117</f>
        <v>1</v>
      </c>
      <c r="BV117" s="321">
        <f>10^(BS117-1.96*BT117)</f>
        <v>0.86861946577112337</v>
      </c>
      <c r="BW117" s="217">
        <f>10^(BS117+1.96*BT117)</f>
        <v>1.1512521183395799</v>
      </c>
      <c r="BY117" s="323">
        <v>50</v>
      </c>
      <c r="BZ117" s="324">
        <f t="shared" ref="BZ117:BZ119" si="1328">_xlfn.NORM.S.INV(BY117/100)</f>
        <v>0</v>
      </c>
      <c r="CA117" s="324">
        <f>(BZ117-BZ110)/BY110</f>
        <v>0.68533786184337508</v>
      </c>
      <c r="CB117" s="324">
        <f>SQRT(1/CF106+(CA117-BZ107)^2/CI106)/BY110</f>
        <v>2.2068384937427868E-2</v>
      </c>
      <c r="CC117" s="324">
        <f>CA117-_xlfn.T.INV.2T(0.05,CE110)*CB117</f>
        <v>0.61510641173567915</v>
      </c>
      <c r="CD117" s="324">
        <f>CA117+_xlfn.T.INV.2T(0.05,CE110)*CB117</f>
        <v>0.75556931195107102</v>
      </c>
      <c r="CE117" s="201">
        <v>50</v>
      </c>
      <c r="CF117" s="321">
        <f>10^CA117</f>
        <v>4.845491787623402</v>
      </c>
      <c r="CG117" s="321">
        <f t="shared" si="1292"/>
        <v>4.1219850445841146</v>
      </c>
      <c r="CH117" s="202">
        <f t="shared" si="1293"/>
        <v>5.6959912299474889</v>
      </c>
      <c r="CI117" s="267"/>
      <c r="CJ117" s="321">
        <f>CA28-CA117</f>
        <v>0</v>
      </c>
      <c r="CK117" s="321">
        <f>SQRT(CB28^2+CB117^2)</f>
        <v>3.1209409278180614E-2</v>
      </c>
      <c r="CL117" s="216">
        <f>10^CJ117</f>
        <v>1</v>
      </c>
      <c r="CM117" s="321">
        <f>10^(CJ117-1.96*CK117)</f>
        <v>0.86861946604256057</v>
      </c>
      <c r="CN117" s="217">
        <f>10^(CJ117+1.96*CK117)</f>
        <v>1.1512521179798221</v>
      </c>
      <c r="CP117" s="323">
        <v>50</v>
      </c>
      <c r="CQ117" s="324">
        <f t="shared" ref="CQ117:CQ119" si="1329">_xlfn.NORM.S.INV(CP117/100)</f>
        <v>0</v>
      </c>
      <c r="CR117" s="324">
        <f>(CQ117-CQ110)/CP110</f>
        <v>0.68533786184348289</v>
      </c>
      <c r="CS117" s="324">
        <f>SQRT(1/CW106+(CR117-CQ107)^2/CZ106)/CP110</f>
        <v>2.2068384938042022E-2</v>
      </c>
      <c r="CT117" s="324">
        <f>CR117-_xlfn.T.INV.2T(0.05,CV110)*CS117</f>
        <v>0.6151064117338324</v>
      </c>
      <c r="CU117" s="324">
        <f>CR117+_xlfn.T.INV.2T(0.05,CV110)*CS117</f>
        <v>0.75556931195313337</v>
      </c>
      <c r="CV117" s="201">
        <v>50</v>
      </c>
      <c r="CW117" s="321">
        <f>10^CR117</f>
        <v>4.8454917876246046</v>
      </c>
      <c r="CX117" s="321">
        <f t="shared" si="1294"/>
        <v>4.1219850445665873</v>
      </c>
      <c r="CY117" s="202">
        <f t="shared" si="1295"/>
        <v>5.6959912299745383</v>
      </c>
      <c r="CZ117" s="267"/>
      <c r="DA117" s="321">
        <f>CR28-CR117</f>
        <v>0</v>
      </c>
      <c r="DB117" s="321">
        <f>SQRT(CS28^2+CS117^2)</f>
        <v>3.120940927904917E-2</v>
      </c>
      <c r="DC117" s="216">
        <f>10^DA117</f>
        <v>1</v>
      </c>
      <c r="DD117" s="321">
        <f>10^(DA117-1.96*DB117)</f>
        <v>0.86861946603915585</v>
      </c>
      <c r="DE117" s="217">
        <f>10^(DA117+1.96*DB117)</f>
        <v>1.1512521179843347</v>
      </c>
      <c r="DG117" s="323">
        <v>50</v>
      </c>
      <c r="DH117" s="324">
        <f t="shared" ref="DH117:DH119" si="1330">_xlfn.NORM.S.INV(DG117/100)</f>
        <v>0</v>
      </c>
      <c r="DI117" s="324">
        <f>(DH117-DH110)/DG110</f>
        <v>0.68533786184348122</v>
      </c>
      <c r="DJ117" s="324">
        <f>SQRT(1/DN106+(DI117-DH107)^2/DQ106)/DG110</f>
        <v>2.2068384938034022E-2</v>
      </c>
      <c r="DK117" s="324">
        <f>DI117-_xlfn.T.INV.2T(0.05,DM110)*DJ117</f>
        <v>0.61510641173385616</v>
      </c>
      <c r="DL117" s="324">
        <f>DI117+_xlfn.T.INV.2T(0.05,DM110)*DJ117</f>
        <v>0.75556931195310628</v>
      </c>
      <c r="DM117" s="201">
        <v>50</v>
      </c>
      <c r="DN117" s="321">
        <f>10^DI117</f>
        <v>4.8454917876245851</v>
      </c>
      <c r="DO117" s="321">
        <f t="shared" si="1296"/>
        <v>4.121985044566812</v>
      </c>
      <c r="DP117" s="202">
        <f t="shared" si="1297"/>
        <v>5.6959912299741831</v>
      </c>
      <c r="DQ117" s="267"/>
      <c r="DR117" s="321">
        <f>DI28-DI117</f>
        <v>0</v>
      </c>
      <c r="DS117" s="321">
        <f>SQRT(DJ28^2+DJ117^2)</f>
        <v>3.1209409279037845E-2</v>
      </c>
      <c r="DT117" s="216">
        <f>10^DR117</f>
        <v>1</v>
      </c>
      <c r="DU117" s="321">
        <f>10^(DR117-1.96*DS117)</f>
        <v>0.86861946603920015</v>
      </c>
      <c r="DV117" s="217">
        <f>10^(DR117+1.96*DS117)</f>
        <v>1.1512521179842758</v>
      </c>
      <c r="DX117" s="323">
        <v>50</v>
      </c>
      <c r="DY117" s="324">
        <f t="shared" ref="DY117:DY119" si="1331">_xlfn.NORM.S.INV(DX117/100)</f>
        <v>0</v>
      </c>
      <c r="DZ117" s="324">
        <f>(DY117-DY110)/DX110</f>
        <v>0.68533786184348122</v>
      </c>
      <c r="EA117" s="324">
        <f>SQRT(1/EE106+(DZ117-DY107)^2/EH106)/DX110</f>
        <v>2.2068384938034123E-2</v>
      </c>
      <c r="EB117" s="324">
        <f>DZ117-_xlfn.T.INV.2T(0.05,ED110)*EA117</f>
        <v>0.61510641173385583</v>
      </c>
      <c r="EC117" s="324">
        <f>DZ117+_xlfn.T.INV.2T(0.05,ED110)*EA117</f>
        <v>0.75556931195310661</v>
      </c>
      <c r="ED117" s="201">
        <v>50</v>
      </c>
      <c r="EE117" s="321">
        <f>10^DZ117</f>
        <v>4.8454917876245851</v>
      </c>
      <c r="EF117" s="321">
        <f t="shared" si="1298"/>
        <v>4.1219850445668094</v>
      </c>
      <c r="EG117" s="202">
        <f t="shared" si="1299"/>
        <v>5.6959912299741866</v>
      </c>
      <c r="EH117" s="267"/>
      <c r="EI117" s="321">
        <f>DZ28-DZ117</f>
        <v>0</v>
      </c>
      <c r="EJ117" s="321">
        <f>SQRT(EA28^2+EA117^2)</f>
        <v>3.1209409279037991E-2</v>
      </c>
      <c r="EK117" s="216">
        <f>10^EI117</f>
        <v>1</v>
      </c>
      <c r="EL117" s="321">
        <f>10^(EI117-1.96*EJ117)</f>
        <v>0.86861946603919948</v>
      </c>
      <c r="EM117" s="217">
        <f>10^(EI117+1.96*EJ117)</f>
        <v>1.1512521179842767</v>
      </c>
      <c r="EO117" s="323">
        <v>50</v>
      </c>
      <c r="EP117" s="324">
        <f t="shared" ref="EP117:EP119" si="1332">_xlfn.NORM.S.INV(EO117/100)</f>
        <v>0</v>
      </c>
      <c r="EQ117" s="324">
        <f>(EP117-EP110)/EO110</f>
        <v>0.68533786184348133</v>
      </c>
      <c r="ER117" s="324">
        <f>SQRT(1/EV106+(EQ117-EP107)^2/EY106)/EO110</f>
        <v>2.2068384938034126E-2</v>
      </c>
      <c r="ES117" s="324">
        <f>EQ117-_xlfn.T.INV.2T(0.05,EU110)*ER117</f>
        <v>0.61510641173385594</v>
      </c>
      <c r="ET117" s="324">
        <f>EQ117+_xlfn.T.INV.2T(0.05,EU110)*ER117</f>
        <v>0.75556931195310673</v>
      </c>
      <c r="EU117" s="201">
        <v>50</v>
      </c>
      <c r="EV117" s="321">
        <f>10^EQ117</f>
        <v>4.8454917876245878</v>
      </c>
      <c r="EW117" s="321">
        <f t="shared" si="1300"/>
        <v>4.1219850445668103</v>
      </c>
      <c r="EX117" s="202">
        <f t="shared" si="1301"/>
        <v>5.6959912299741875</v>
      </c>
      <c r="EY117" s="267"/>
      <c r="EZ117" s="321">
        <f>EQ28-EQ117</f>
        <v>0</v>
      </c>
      <c r="FA117" s="321">
        <f>SQRT(ER28^2+ER117^2)</f>
        <v>3.1209409279037995E-2</v>
      </c>
      <c r="FB117" s="216">
        <f>10^EZ117</f>
        <v>1</v>
      </c>
      <c r="FC117" s="321">
        <f>10^(EZ117-1.96*FA117)</f>
        <v>0.86861946603919948</v>
      </c>
      <c r="FD117" s="217">
        <f>10^(EZ117+1.96*FA117)</f>
        <v>1.1512521179842767</v>
      </c>
      <c r="FF117" s="323">
        <v>50</v>
      </c>
      <c r="FG117" s="324">
        <f t="shared" ref="FG117:FG119" si="1333">_xlfn.NORM.S.INV(FF117/100)</f>
        <v>0</v>
      </c>
      <c r="FH117" s="324">
        <f>(FG117-FG110)/FF110</f>
        <v>0.68533786184348144</v>
      </c>
      <c r="FI117" s="324">
        <f>SQRT(1/FM106+(FH117-FG107)^2/FP106)/FF110</f>
        <v>2.2068384938034109E-2</v>
      </c>
      <c r="FJ117" s="324">
        <f>FH117-_xlfn.T.INV.2T(0.05,FL110)*FI117</f>
        <v>0.61510641173385616</v>
      </c>
      <c r="FK117" s="324">
        <f>FH117+_xlfn.T.INV.2T(0.05,FL110)*FI117</f>
        <v>0.75556931195310673</v>
      </c>
      <c r="FL117" s="201">
        <v>50</v>
      </c>
      <c r="FM117" s="321">
        <f>10^FH117</f>
        <v>4.8454917876245887</v>
      </c>
      <c r="FN117" s="321">
        <f t="shared" si="1302"/>
        <v>4.121985044566812</v>
      </c>
      <c r="FO117" s="202">
        <f t="shared" si="1303"/>
        <v>5.6959912299741875</v>
      </c>
      <c r="FP117" s="267"/>
      <c r="FQ117" s="321">
        <f>FH28-FH117</f>
        <v>0</v>
      </c>
      <c r="FR117" s="321">
        <f>SQRT(FI28^2+FI117^2)</f>
        <v>3.1209409279037988E-2</v>
      </c>
      <c r="FS117" s="216">
        <f>10^FQ117</f>
        <v>1</v>
      </c>
      <c r="FT117" s="321">
        <f>10^(FQ117-1.96*FR117)</f>
        <v>0.86861946603919948</v>
      </c>
      <c r="FU117" s="217">
        <f>10^(FQ117+1.96*FR117)</f>
        <v>1.1512521179842767</v>
      </c>
      <c r="FW117" s="323">
        <v>50</v>
      </c>
      <c r="FX117" s="324">
        <f t="shared" ref="FX117:FX119" si="1334">_xlfn.NORM.S.INV(FW117/100)</f>
        <v>0</v>
      </c>
      <c r="FY117" s="324">
        <f>(FX117-FX110)/FW110</f>
        <v>0.68533786184348156</v>
      </c>
      <c r="FZ117" s="324">
        <f>SQRT(1/GD106+(FY117-FX107)^2/GG106)/FW110</f>
        <v>2.206838493803414E-2</v>
      </c>
      <c r="GA117" s="324">
        <f>FY117-_xlfn.T.INV.2T(0.05,GC110)*FZ117</f>
        <v>0.61510641173385616</v>
      </c>
      <c r="GB117" s="324">
        <f>FY117+_xlfn.T.INV.2T(0.05,GC110)*FZ117</f>
        <v>0.75556931195310695</v>
      </c>
      <c r="GC117" s="201">
        <v>50</v>
      </c>
      <c r="GD117" s="321">
        <f>10^FY117</f>
        <v>4.8454917876245895</v>
      </c>
      <c r="GE117" s="321">
        <f t="shared" si="1304"/>
        <v>4.121985044566812</v>
      </c>
      <c r="GF117" s="202">
        <f t="shared" si="1305"/>
        <v>5.6959912299741919</v>
      </c>
      <c r="GG117" s="267"/>
      <c r="GH117" s="321">
        <f>FY28-FY117</f>
        <v>0</v>
      </c>
      <c r="GI117" s="321">
        <f>SQRT(FZ28^2+FZ117^2)</f>
        <v>3.1209409279038001E-2</v>
      </c>
      <c r="GJ117" s="216">
        <f>10^GH117</f>
        <v>1</v>
      </c>
      <c r="GK117" s="321">
        <f>10^(GH117-1.96*GI117)</f>
        <v>0.86861946603919948</v>
      </c>
      <c r="GL117" s="217">
        <f>10^(GH117+1.96*GI117)</f>
        <v>1.1512521179842767</v>
      </c>
      <c r="GN117" s="323">
        <v>50</v>
      </c>
      <c r="GO117" s="324">
        <f t="shared" ref="GO117:GO119" si="1335">_xlfn.NORM.S.INV(GN117/100)</f>
        <v>0</v>
      </c>
      <c r="GP117" s="324">
        <f>(GO117-GO110)/GN110</f>
        <v>0.68533786184348144</v>
      </c>
      <c r="GQ117" s="324">
        <f>SQRT(1/GU106+(GP117-GO107)^2/GX106)/GN110</f>
        <v>2.2068384938034126E-2</v>
      </c>
      <c r="GR117" s="324">
        <f>GP117-_xlfn.T.INV.2T(0.05,GT110)*GQ117</f>
        <v>0.61510641173385605</v>
      </c>
      <c r="GS117" s="324">
        <f>GP117+_xlfn.T.INV.2T(0.05,GT110)*GQ117</f>
        <v>0.75556931195310684</v>
      </c>
      <c r="GT117" s="201">
        <v>50</v>
      </c>
      <c r="GU117" s="321">
        <f>10^GP117</f>
        <v>4.8454917876245887</v>
      </c>
      <c r="GV117" s="321">
        <f t="shared" si="1306"/>
        <v>4.1219850445668111</v>
      </c>
      <c r="GW117" s="202">
        <f t="shared" si="1307"/>
        <v>5.6959912299741902</v>
      </c>
      <c r="GX117" s="267"/>
      <c r="GY117" s="321">
        <f>GP28-GP117</f>
        <v>0</v>
      </c>
      <c r="GZ117" s="321">
        <f>SQRT(GQ28^2+GQ117^2)</f>
        <v>3.1209409279038001E-2</v>
      </c>
      <c r="HA117" s="216">
        <f>10^GY117</f>
        <v>1</v>
      </c>
      <c r="HB117" s="321">
        <f>10^(GY117-1.96*GZ117)</f>
        <v>0.86861946603919948</v>
      </c>
      <c r="HC117" s="217">
        <f>10^(GY117+1.96*GZ117)</f>
        <v>1.1512521179842767</v>
      </c>
      <c r="HE117" s="323">
        <v>50</v>
      </c>
      <c r="HF117" s="324">
        <f t="shared" ref="HF117:HF119" si="1336">_xlfn.NORM.S.INV(HE117/100)</f>
        <v>0</v>
      </c>
      <c r="HG117" s="324">
        <f>(HF117-HF110)/HE110</f>
        <v>0.68533786184348144</v>
      </c>
      <c r="HH117" s="324">
        <f>SQRT(1/HL106+(HG117-HF107)^2/HO106)/HE110</f>
        <v>2.2068384938034123E-2</v>
      </c>
      <c r="HI117" s="324">
        <f>HG117-_xlfn.T.INV.2T(0.05,HK110)*HH117</f>
        <v>0.61510641173385605</v>
      </c>
      <c r="HJ117" s="324">
        <f>HG117+_xlfn.T.INV.2T(0.05,HK110)*HH117</f>
        <v>0.75556931195310684</v>
      </c>
      <c r="HK117" s="201">
        <v>50</v>
      </c>
      <c r="HL117" s="321">
        <f>10^HG117</f>
        <v>4.8454917876245887</v>
      </c>
      <c r="HM117" s="321">
        <f t="shared" si="1308"/>
        <v>4.1219850445668111</v>
      </c>
      <c r="HN117" s="202">
        <f t="shared" si="1309"/>
        <v>5.6959912299741902</v>
      </c>
      <c r="HO117" s="267"/>
      <c r="HP117" s="321">
        <f>HG28-HG117</f>
        <v>0</v>
      </c>
      <c r="HQ117" s="321">
        <f>SQRT(HH28^2+HH117^2)</f>
        <v>3.1209409279037991E-2</v>
      </c>
      <c r="HR117" s="216">
        <f>10^HP117</f>
        <v>1</v>
      </c>
      <c r="HS117" s="321">
        <f>10^(HP117-1.96*HQ117)</f>
        <v>0.86861946603919948</v>
      </c>
      <c r="HT117" s="217">
        <f>10^(HP117+1.96*HQ117)</f>
        <v>1.1512521179842767</v>
      </c>
      <c r="HV117" s="323">
        <v>50</v>
      </c>
      <c r="HW117" s="324">
        <f t="shared" ref="HW117:HW119" si="1337">_xlfn.NORM.S.INV(HV117/100)</f>
        <v>0</v>
      </c>
      <c r="HX117" s="324">
        <f>(HW117-HW110)/HV110</f>
        <v>0.68533786184348144</v>
      </c>
      <c r="HY117" s="324">
        <f>SQRT(1/IC106+(HX117-HW107)^2/IF106)/HV110</f>
        <v>2.2068384938034123E-2</v>
      </c>
      <c r="HZ117" s="324">
        <f>HX117-_xlfn.T.INV.2T(0.05,IB110)*HY117</f>
        <v>0.61510641173385605</v>
      </c>
      <c r="IA117" s="324">
        <f>HX117+_xlfn.T.INV.2T(0.05,IB110)*HY117</f>
        <v>0.75556931195310684</v>
      </c>
      <c r="IB117" s="201">
        <v>50</v>
      </c>
      <c r="IC117" s="321">
        <f>10^HX117</f>
        <v>4.8454917876245887</v>
      </c>
      <c r="ID117" s="321">
        <f t="shared" si="1310"/>
        <v>4.1219850445668111</v>
      </c>
      <c r="IE117" s="202">
        <f t="shared" si="1311"/>
        <v>5.6959912299741902</v>
      </c>
      <c r="IF117" s="267"/>
      <c r="IG117" s="321">
        <f>HX28-HX117</f>
        <v>0</v>
      </c>
      <c r="IH117" s="321">
        <f>SQRT(HY28^2+HY117^2)</f>
        <v>3.1209409279037998E-2</v>
      </c>
      <c r="II117" s="216">
        <f>10^IG117</f>
        <v>1</v>
      </c>
      <c r="IJ117" s="321">
        <f>10^(IG117-1.96*IH117)</f>
        <v>0.86861946603919948</v>
      </c>
      <c r="IK117" s="217">
        <f>10^(IG117+1.96*IH117)</f>
        <v>1.1512521179842767</v>
      </c>
      <c r="IM117" s="323">
        <v>50</v>
      </c>
      <c r="IN117" s="324">
        <f t="shared" ref="IN117:IN119" si="1338">_xlfn.NORM.S.INV(IM117/100)</f>
        <v>0</v>
      </c>
      <c r="IO117" s="324">
        <f>(IN117-IN110)/IM110</f>
        <v>0.68533786184348144</v>
      </c>
      <c r="IP117" s="324">
        <f>SQRT(1/IT106+(IO117-IN107)^2/IW106)/IM110</f>
        <v>2.2068384938034123E-2</v>
      </c>
      <c r="IQ117" s="324">
        <f>IO117-_xlfn.T.INV.2T(0.05,IS110)*IP117</f>
        <v>0.61510641173385605</v>
      </c>
      <c r="IR117" s="324">
        <f>IO117+_xlfn.T.INV.2T(0.05,IS110)*IP117</f>
        <v>0.75556931195310684</v>
      </c>
      <c r="IS117" s="201">
        <v>50</v>
      </c>
      <c r="IT117" s="321">
        <f>10^IO117</f>
        <v>4.8454917876245887</v>
      </c>
      <c r="IU117" s="321">
        <f t="shared" si="1312"/>
        <v>4.1219850445668111</v>
      </c>
      <c r="IV117" s="202">
        <f t="shared" si="1313"/>
        <v>5.6959912299741902</v>
      </c>
      <c r="IW117" s="267"/>
      <c r="IX117" s="321">
        <f>IO28-IO117</f>
        <v>0</v>
      </c>
      <c r="IY117" s="321">
        <f>SQRT(IP28^2+IP117^2)</f>
        <v>3.1209409279037991E-2</v>
      </c>
      <c r="IZ117" s="216">
        <f>10^IX117</f>
        <v>1</v>
      </c>
      <c r="JA117" s="321">
        <f>10^(IX117-1.96*IY117)</f>
        <v>0.86861946603919948</v>
      </c>
      <c r="JB117" s="217">
        <f>10^(IX117+1.96*IY117)</f>
        <v>1.1512521179842767</v>
      </c>
      <c r="JD117" s="323">
        <v>50</v>
      </c>
      <c r="JE117" s="324">
        <f t="shared" ref="JE117:JE119" si="1339">_xlfn.NORM.S.INV(JD117/100)</f>
        <v>0</v>
      </c>
      <c r="JF117" s="324">
        <f>(JE117-JE110)/JD110</f>
        <v>0.68533786184348144</v>
      </c>
      <c r="JG117" s="324">
        <f>SQRT(1/JK106+(JF117-JE107)^2/JN106)/JD110</f>
        <v>2.2068384938034123E-2</v>
      </c>
      <c r="JH117" s="324">
        <f>JF117-_xlfn.T.INV.2T(0.05,JJ110)*JG117</f>
        <v>0.61510641173385605</v>
      </c>
      <c r="JI117" s="324">
        <f>JF117+_xlfn.T.INV.2T(0.05,JJ110)*JG117</f>
        <v>0.75556931195310684</v>
      </c>
      <c r="JJ117" s="201">
        <v>50</v>
      </c>
      <c r="JK117" s="321">
        <f>10^JF117</f>
        <v>4.8454917876245887</v>
      </c>
      <c r="JL117" s="321">
        <f t="shared" si="1314"/>
        <v>4.1219850445668111</v>
      </c>
      <c r="JM117" s="202">
        <f t="shared" si="1315"/>
        <v>5.6959912299741902</v>
      </c>
      <c r="JN117" s="267"/>
      <c r="JO117" s="321">
        <f>JF28-JF117</f>
        <v>0</v>
      </c>
      <c r="JP117" s="321">
        <f>SQRT(JG28^2+JG117^2)</f>
        <v>3.1209409279037998E-2</v>
      </c>
      <c r="JQ117" s="216">
        <f>10^JO117</f>
        <v>1</v>
      </c>
      <c r="JR117" s="321">
        <f>10^(JO117-1.96*JP117)</f>
        <v>0.86861946603919948</v>
      </c>
      <c r="JS117" s="217">
        <f>10^(JO117+1.96*JP117)</f>
        <v>1.1512521179842767</v>
      </c>
      <c r="JU117" s="323">
        <v>50</v>
      </c>
      <c r="JV117" s="324">
        <f t="shared" ref="JV117:JV119" si="1340">_xlfn.NORM.S.INV(JU117/100)</f>
        <v>0</v>
      </c>
      <c r="JW117" s="324">
        <f>(JV117-JV110)/JU110</f>
        <v>0.68533786184348144</v>
      </c>
      <c r="JX117" s="324">
        <f>SQRT(1/KB106+(JW117-JV107)^2/KE106)/JU110</f>
        <v>2.2068384938034123E-2</v>
      </c>
      <c r="JY117" s="324">
        <f>JW117-_xlfn.T.INV.2T(0.05,KA110)*JX117</f>
        <v>0.61510641173385605</v>
      </c>
      <c r="JZ117" s="324">
        <f>JW117+_xlfn.T.INV.2T(0.05,KA110)*JX117</f>
        <v>0.75556931195310684</v>
      </c>
      <c r="KA117" s="201">
        <v>50</v>
      </c>
      <c r="KB117" s="321">
        <f>10^JW117</f>
        <v>4.8454917876245887</v>
      </c>
      <c r="KC117" s="321">
        <f t="shared" si="1316"/>
        <v>4.1219850445668111</v>
      </c>
      <c r="KD117" s="202">
        <f t="shared" si="1317"/>
        <v>5.6959912299741902</v>
      </c>
      <c r="KE117" s="267"/>
      <c r="KF117" s="321">
        <f>JW28-JW117</f>
        <v>0</v>
      </c>
      <c r="KG117" s="321">
        <f>SQRT(JX28^2+JX117^2)</f>
        <v>3.1209409279037991E-2</v>
      </c>
      <c r="KH117" s="216">
        <f>10^KF117</f>
        <v>1</v>
      </c>
      <c r="KI117" s="321">
        <f>10^(KF117-1.96*KG117)</f>
        <v>0.86861946603919948</v>
      </c>
      <c r="KJ117" s="217">
        <f>10^(KF117+1.96*KG117)</f>
        <v>1.1512521179842767</v>
      </c>
      <c r="KL117" s="323">
        <v>50</v>
      </c>
      <c r="KM117" s="324">
        <f t="shared" ref="KM117:KM119" si="1341">_xlfn.NORM.S.INV(KL117/100)</f>
        <v>0</v>
      </c>
      <c r="KN117" s="324">
        <f>(KM117-KM110)/KL110</f>
        <v>0.68533786184348144</v>
      </c>
      <c r="KO117" s="324">
        <f>SQRT(1/KS106+(KN117-KM107)^2/KV106)/KL110</f>
        <v>2.2068384938034123E-2</v>
      </c>
      <c r="KP117" s="324">
        <f>KN117-_xlfn.T.INV.2T(0.05,KR110)*KO117</f>
        <v>0.61510641173385605</v>
      </c>
      <c r="KQ117" s="324">
        <f>KN117+_xlfn.T.INV.2T(0.05,KR110)*KO117</f>
        <v>0.75556931195310684</v>
      </c>
      <c r="KR117" s="201">
        <v>50</v>
      </c>
      <c r="KS117" s="321">
        <f>10^KN117</f>
        <v>4.8454917876245887</v>
      </c>
      <c r="KT117" s="321">
        <f t="shared" si="1318"/>
        <v>4.1219850445668111</v>
      </c>
      <c r="KU117" s="202">
        <f t="shared" si="1319"/>
        <v>5.6959912299741902</v>
      </c>
      <c r="KV117" s="267"/>
      <c r="KW117" s="321">
        <f>KN28-KN117</f>
        <v>0</v>
      </c>
      <c r="KX117" s="321">
        <f>SQRT(KO28^2+KO117^2)</f>
        <v>3.1209409279037998E-2</v>
      </c>
      <c r="KY117" s="216">
        <f>10^KW117</f>
        <v>1</v>
      </c>
      <c r="KZ117" s="321">
        <f>10^(KW117-1.96*KX117)</f>
        <v>0.86861946603919948</v>
      </c>
      <c r="LA117" s="217">
        <f>10^(KW117+1.96*KX117)</f>
        <v>1.1512521179842767</v>
      </c>
      <c r="LC117" s="323">
        <v>50</v>
      </c>
      <c r="LD117" s="324">
        <f t="shared" ref="LD117:LD119" si="1342">_xlfn.NORM.S.INV(LC117/100)</f>
        <v>0</v>
      </c>
      <c r="LE117" s="324">
        <f>(LD117-LD110)/LC110</f>
        <v>0.68533786184348144</v>
      </c>
      <c r="LF117" s="324">
        <f>SQRT(1/LJ106+(LE117-LD107)^2/LM106)/LC110</f>
        <v>2.2068384938034123E-2</v>
      </c>
      <c r="LG117" s="324">
        <f>LE117-_xlfn.T.INV.2T(0.05,LI110)*LF117</f>
        <v>0.61510641173385605</v>
      </c>
      <c r="LH117" s="324">
        <f>LE117+_xlfn.T.INV.2T(0.05,LI110)*LF117</f>
        <v>0.75556931195310684</v>
      </c>
      <c r="LI117" s="201">
        <v>50</v>
      </c>
      <c r="LJ117" s="321">
        <f>10^LE117</f>
        <v>4.8454917876245887</v>
      </c>
      <c r="LK117" s="321">
        <f t="shared" si="1320"/>
        <v>4.1219850445668111</v>
      </c>
      <c r="LL117" s="202">
        <f t="shared" si="1321"/>
        <v>5.6959912299741902</v>
      </c>
      <c r="LM117" s="267"/>
      <c r="LN117" s="321">
        <f>LE28-LE117</f>
        <v>0</v>
      </c>
      <c r="LO117" s="321">
        <f>SQRT(LF28^2+LF117^2)</f>
        <v>3.1209409279037991E-2</v>
      </c>
      <c r="LP117" s="216">
        <f>10^LN117</f>
        <v>1</v>
      </c>
      <c r="LQ117" s="321">
        <f>10^(LN117-1.96*LO117)</f>
        <v>0.86861946603919948</v>
      </c>
      <c r="LR117" s="217">
        <f>10^(LN117+1.96*LO117)</f>
        <v>1.1512521179842767</v>
      </c>
      <c r="LT117" s="323">
        <v>50</v>
      </c>
      <c r="LU117" s="324">
        <f t="shared" ref="LU117:LU119" si="1343">_xlfn.NORM.S.INV(LT117/100)</f>
        <v>0</v>
      </c>
      <c r="LV117" s="324">
        <f>(LU117-LU110)/LT110</f>
        <v>0.68533786184348144</v>
      </c>
      <c r="LW117" s="324">
        <f>SQRT(1/MA106+(LV117-LU107)^2/MD106)/LT110</f>
        <v>2.2068384938034123E-2</v>
      </c>
      <c r="LX117" s="324">
        <f>LV117-_xlfn.T.INV.2T(0.05,LZ110)*LW117</f>
        <v>0.61510641173385605</v>
      </c>
      <c r="LY117" s="324">
        <f>LV117+_xlfn.T.INV.2T(0.05,LZ110)*LW117</f>
        <v>0.75556931195310684</v>
      </c>
      <c r="LZ117" s="201">
        <v>50</v>
      </c>
      <c r="MA117" s="321">
        <f>10^LV117</f>
        <v>4.8454917876245887</v>
      </c>
      <c r="MB117" s="321">
        <f t="shared" si="1322"/>
        <v>4.1219850445668111</v>
      </c>
      <c r="MC117" s="202">
        <f t="shared" si="1323"/>
        <v>5.6959912299741902</v>
      </c>
      <c r="MD117" s="267"/>
      <c r="ME117" s="321">
        <f>LV28-LV117</f>
        <v>0</v>
      </c>
      <c r="MF117" s="321">
        <f>SQRT(LW28^2+LW117^2)</f>
        <v>3.1209409279037998E-2</v>
      </c>
      <c r="MG117" s="216">
        <f>10^ME117</f>
        <v>1</v>
      </c>
      <c r="MH117" s="321">
        <f>10^(ME117-1.96*MF117)</f>
        <v>0.86861946603919948</v>
      </c>
      <c r="MI117" s="217">
        <f>10^(ME117+1.96*MF117)</f>
        <v>1.1512521179842767</v>
      </c>
    </row>
    <row r="118" spans="1:347" ht="14.1" hidden="1" customHeight="1" outlineLevel="1" x14ac:dyDescent="0.15">
      <c r="A118" s="14"/>
      <c r="B118" s="58"/>
      <c r="C118" s="10"/>
      <c r="D118" s="10"/>
      <c r="E118" s="19"/>
      <c r="F118" s="19"/>
      <c r="I118" s="10">
        <v>90</v>
      </c>
      <c r="J118" s="274">
        <f t="shared" si="1324"/>
        <v>1.2815515655446006</v>
      </c>
      <c r="K118" s="19">
        <f>(J118-J110)/I110</f>
        <v>0.98949457642427885</v>
      </c>
      <c r="L118" s="19">
        <f>SQRT(1/P106+(K118-J107)^2/S106)/I110</f>
        <v>3.8996610984285841E-2</v>
      </c>
      <c r="M118" s="19">
        <f>K118-_xlfn.T.INV.2T(0.05,O110)*L118</f>
        <v>0.86538995587875223</v>
      </c>
      <c r="N118" s="19">
        <f>K118+_xlfn.T.INV.2T(0.05,O110)*L118</f>
        <v>1.1135991969698054</v>
      </c>
      <c r="O118" s="199">
        <v>90</v>
      </c>
      <c r="P118" s="26">
        <f>10^K118</f>
        <v>9.7610059257113786</v>
      </c>
      <c r="Q118" s="26">
        <f t="shared" si="1285"/>
        <v>7.3348283662226121</v>
      </c>
      <c r="R118" s="200">
        <f t="shared" si="1285"/>
        <v>12.989702270407694</v>
      </c>
      <c r="S118" s="26"/>
      <c r="T118" s="26">
        <f>K29-K118</f>
        <v>0</v>
      </c>
      <c r="U118" s="26">
        <f>SQRT(L29^2+L118^2)</f>
        <v>5.5149536140564649E-2</v>
      </c>
      <c r="V118" s="214">
        <f>10^T118</f>
        <v>1</v>
      </c>
      <c r="W118" s="26">
        <f>10^(T118-1.96*U118)</f>
        <v>0.779662972187947</v>
      </c>
      <c r="X118" s="215">
        <f>10^(T118+1.96*U118)</f>
        <v>1.2826054791260988</v>
      </c>
      <c r="Z118" s="281">
        <v>90</v>
      </c>
      <c r="AA118" s="274">
        <f t="shared" si="1325"/>
        <v>1.2815515655446006</v>
      </c>
      <c r="AB118" s="274">
        <f>(AA118-AA110)/Z110</f>
        <v>0.98951369965221703</v>
      </c>
      <c r="AC118" s="274">
        <f>SQRT(1/AG106+(AB118-AA107)^2/AJ106)/Z110</f>
        <v>3.9216617791661884E-2</v>
      </c>
      <c r="AD118" s="274">
        <f>AB118-_xlfn.T.INV.2T(0.05,AF110)*AC118</f>
        <v>0.86470891925541926</v>
      </c>
      <c r="AE118" s="274">
        <f>AB118+_xlfn.T.INV.2T(0.05,AF110)*AC118</f>
        <v>1.1143184800490147</v>
      </c>
      <c r="AF118" s="199">
        <v>90</v>
      </c>
      <c r="AG118" s="267">
        <f>10^AB118</f>
        <v>9.7614357401775784</v>
      </c>
      <c r="AH118" s="267">
        <f t="shared" si="1286"/>
        <v>7.3233353071778016</v>
      </c>
      <c r="AI118" s="200">
        <f t="shared" si="1287"/>
        <v>13.011233777077518</v>
      </c>
      <c r="AJ118" s="267"/>
      <c r="AK118" s="267">
        <f>AB29-AB118</f>
        <v>0</v>
      </c>
      <c r="AL118" s="267">
        <f>SQRT(AC29^2+AC118^2)</f>
        <v>5.5460672751370246E-2</v>
      </c>
      <c r="AM118" s="214">
        <f>10^AK118</f>
        <v>1</v>
      </c>
      <c r="AN118" s="267">
        <f>10^(AK118-1.96*AL118)</f>
        <v>0.77856895307924268</v>
      </c>
      <c r="AO118" s="215">
        <f>10^(AK118+1.96*AL118)</f>
        <v>1.2844077535393581</v>
      </c>
      <c r="AQ118" s="281">
        <v>90</v>
      </c>
      <c r="AR118" s="274">
        <f t="shared" si="1326"/>
        <v>1.2815515655446006</v>
      </c>
      <c r="AS118" s="274">
        <f>(AR118-AR110)/AQ110</f>
        <v>0.98951343824584204</v>
      </c>
      <c r="AT118" s="274">
        <f>SQRT(1/AX106+(AS118-AR107)^2/BA106)/AQ110</f>
        <v>3.921538116662477E-2</v>
      </c>
      <c r="AU118" s="274">
        <f>AS118-_xlfn.T.INV.2T(0.05,AW110)*AT118</f>
        <v>0.86471259334182471</v>
      </c>
      <c r="AV118" s="274">
        <f>AS118+_xlfn.T.INV.2T(0.05,AW110)*AT118</f>
        <v>1.1143142831498594</v>
      </c>
      <c r="AW118" s="199">
        <v>90</v>
      </c>
      <c r="AX118" s="267">
        <f>10^AS118</f>
        <v>9.761429864669438</v>
      </c>
      <c r="AY118" s="267">
        <f t="shared" si="1288"/>
        <v>7.3233972620992409</v>
      </c>
      <c r="AZ118" s="200">
        <f t="shared" si="1289"/>
        <v>13.011108040798401</v>
      </c>
      <c r="BA118" s="267"/>
      <c r="BB118" s="267">
        <f>AS29-AS118</f>
        <v>0</v>
      </c>
      <c r="BC118" s="267">
        <f>SQRT(AT29^2+AT118^2)</f>
        <v>5.5458923899471206E-2</v>
      </c>
      <c r="BD118" s="214">
        <f>10^BB118</f>
        <v>1</v>
      </c>
      <c r="BE118" s="267">
        <f>10^(BB118-1.96*BC118)</f>
        <v>0.7785750981033116</v>
      </c>
      <c r="BF118" s="215">
        <f>10^(BB118+1.96*BC118)</f>
        <v>1.2843976161530237</v>
      </c>
      <c r="BH118" s="281">
        <v>90</v>
      </c>
      <c r="BI118" s="274">
        <f t="shared" si="1327"/>
        <v>1.2815515655446006</v>
      </c>
      <c r="BJ118" s="274">
        <f>(BI118-BI110)/BH110</f>
        <v>0.98951344155341547</v>
      </c>
      <c r="BK118" s="274">
        <f>SQRT(1/BO106+(BJ118-BI107)^2/BR106)/BH110</f>
        <v>3.9215397708948711E-2</v>
      </c>
      <c r="BL118" s="274">
        <f>BJ118-_xlfn.T.INV.2T(0.05,BN110)*BK118</f>
        <v>0.86471254400434039</v>
      </c>
      <c r="BM118" s="274">
        <f>BJ118+_xlfn.T.INV.2T(0.05,BN110)*BK118</f>
        <v>1.1143143391024906</v>
      </c>
      <c r="BN118" s="199">
        <v>90</v>
      </c>
      <c r="BO118" s="267">
        <f>10^BJ118</f>
        <v>9.7614299390121904</v>
      </c>
      <c r="BP118" s="267">
        <f t="shared" si="1290"/>
        <v>7.3233964301338546</v>
      </c>
      <c r="BQ118" s="200">
        <f t="shared" si="1291"/>
        <v>13.011109717093644</v>
      </c>
      <c r="BR118" s="267"/>
      <c r="BS118" s="267">
        <f>BJ29-BJ118</f>
        <v>0</v>
      </c>
      <c r="BT118" s="267">
        <f>SQRT(BK29^2+BK118^2)</f>
        <v>5.5458947293850057E-2</v>
      </c>
      <c r="BU118" s="214">
        <f>10^BS118</f>
        <v>1</v>
      </c>
      <c r="BV118" s="267">
        <f>10^(BS118-1.96*BT118)</f>
        <v>0.77857501590105038</v>
      </c>
      <c r="BW118" s="215">
        <f>10^(BS118+1.96*BT118)</f>
        <v>1.2843977517602372</v>
      </c>
      <c r="BY118" s="281">
        <v>90</v>
      </c>
      <c r="BZ118" s="274">
        <f t="shared" si="1328"/>
        <v>1.2815515655446006</v>
      </c>
      <c r="CA118" s="274">
        <f>(BZ118-BZ110)/BY110</f>
        <v>0.98951344151046139</v>
      </c>
      <c r="CB118" s="274">
        <f>SQRT(1/CF106+(CA118-BZ107)^2/CI106)/BY110</f>
        <v>3.9215397498089825E-2</v>
      </c>
      <c r="CC118" s="274">
        <f>CA118-_xlfn.T.INV.2T(0.05,CE110)*CB118</f>
        <v>0.86471254463243341</v>
      </c>
      <c r="CD118" s="274">
        <f>CA118+_xlfn.T.INV.2T(0.05,CE110)*CB118</f>
        <v>1.1143143383884895</v>
      </c>
      <c r="CE118" s="199">
        <v>90</v>
      </c>
      <c r="CF118" s="267">
        <f>10^CA118</f>
        <v>9.7614299380467298</v>
      </c>
      <c r="CG118" s="267">
        <f t="shared" si="1292"/>
        <v>7.3233964407252259</v>
      </c>
      <c r="CH118" s="200">
        <f t="shared" si="1293"/>
        <v>13.011109695702755</v>
      </c>
      <c r="CI118" s="267"/>
      <c r="CJ118" s="267">
        <f>CA29-CA118</f>
        <v>0</v>
      </c>
      <c r="CK118" s="267">
        <f>SQRT(CB29^2+CB118^2)</f>
        <v>5.5458946995650557E-2</v>
      </c>
      <c r="CL118" s="214">
        <f>10^CJ118</f>
        <v>1</v>
      </c>
      <c r="CM118" s="267">
        <f>10^(CJ118-1.96*CK118)</f>
        <v>0.77857501694885212</v>
      </c>
      <c r="CN118" s="215">
        <f>10^(CJ118+1.96*CK118)</f>
        <v>1.2843977500317021</v>
      </c>
      <c r="CP118" s="281">
        <v>90</v>
      </c>
      <c r="CQ118" s="274">
        <f t="shared" si="1329"/>
        <v>1.2815515655446006</v>
      </c>
      <c r="CR118" s="274">
        <f>(CQ118-CQ110)/CP110</f>
        <v>0.98951344151101395</v>
      </c>
      <c r="CS118" s="274">
        <f>SQRT(1/CW106+(CR118-CQ107)^2/CZ106)/CP110</f>
        <v>3.9215397500820877E-2</v>
      </c>
      <c r="CT118" s="274">
        <f>CR118-_xlfn.T.INV.2T(0.05,CV110)*CS118</f>
        <v>0.86471254462429459</v>
      </c>
      <c r="CU118" s="274">
        <f>CR118+_xlfn.T.INV.2T(0.05,CV110)*CS118</f>
        <v>1.1143143383977334</v>
      </c>
      <c r="CV118" s="199">
        <v>90</v>
      </c>
      <c r="CW118" s="267">
        <f>10^CR118</f>
        <v>9.7614299380591483</v>
      </c>
      <c r="CX118" s="267">
        <f t="shared" si="1294"/>
        <v>7.3233964405879828</v>
      </c>
      <c r="CY118" s="200">
        <f t="shared" si="1295"/>
        <v>13.011109695979695</v>
      </c>
      <c r="CZ118" s="267"/>
      <c r="DA118" s="267">
        <f>CR29-CR118</f>
        <v>0</v>
      </c>
      <c r="DB118" s="267">
        <f>SQRT(CS29^2+CS118^2)</f>
        <v>5.5458946999512891E-2</v>
      </c>
      <c r="DC118" s="214">
        <f>10^DA118</f>
        <v>1</v>
      </c>
      <c r="DD118" s="267">
        <f>10^(DA118-1.96*DB118)</f>
        <v>0.77857501693528086</v>
      </c>
      <c r="DE118" s="215">
        <f>10^(DA118+1.96*DB118)</f>
        <v>1.2843977500540904</v>
      </c>
      <c r="DG118" s="281">
        <v>90</v>
      </c>
      <c r="DH118" s="274">
        <f t="shared" si="1330"/>
        <v>1.2815515655446006</v>
      </c>
      <c r="DI118" s="274">
        <f>(DH118-DH110)/DG110</f>
        <v>0.98951344151100662</v>
      </c>
      <c r="DJ118" s="274">
        <f>SQRT(1/DN106+(DI118-DH107)^2/DQ106)/DG110</f>
        <v>3.9215397500785704E-2</v>
      </c>
      <c r="DK118" s="274">
        <f>DI118-_xlfn.T.INV.2T(0.05,DM110)*DJ118</f>
        <v>0.86471254462439917</v>
      </c>
      <c r="DL118" s="274">
        <f>DI118+_xlfn.T.INV.2T(0.05,DM110)*DJ118</f>
        <v>1.1143143383976142</v>
      </c>
      <c r="DM118" s="199">
        <v>90</v>
      </c>
      <c r="DN118" s="267">
        <f>10^DI118</f>
        <v>9.7614299380589848</v>
      </c>
      <c r="DO118" s="267">
        <f t="shared" si="1296"/>
        <v>7.3233964405897458</v>
      </c>
      <c r="DP118" s="200">
        <f t="shared" si="1297"/>
        <v>13.011109695976122</v>
      </c>
      <c r="DQ118" s="267"/>
      <c r="DR118" s="267">
        <f>DI29-DI118</f>
        <v>0</v>
      </c>
      <c r="DS118" s="267">
        <f>SQRT(DJ29^2+DJ118^2)</f>
        <v>5.5458946999463125E-2</v>
      </c>
      <c r="DT118" s="214">
        <f>10^DR118</f>
        <v>1</v>
      </c>
      <c r="DU118" s="267">
        <f>10^(DR118-1.96*DS118)</f>
        <v>0.77857501693545561</v>
      </c>
      <c r="DV118" s="215">
        <f>10^(DR118+1.96*DS118)</f>
        <v>1.284397750053802</v>
      </c>
      <c r="DX118" s="281">
        <v>90</v>
      </c>
      <c r="DY118" s="274">
        <f t="shared" si="1331"/>
        <v>1.2815515655446006</v>
      </c>
      <c r="DZ118" s="274">
        <f>(DY118-DY110)/DX110</f>
        <v>0.98951344151100662</v>
      </c>
      <c r="EA118" s="274">
        <f>SQRT(1/EE106+(DZ118-DY107)^2/EH106)/DX110</f>
        <v>3.9215397500786169E-2</v>
      </c>
      <c r="EB118" s="274">
        <f>DZ118-_xlfn.T.INV.2T(0.05,ED110)*EA118</f>
        <v>0.86471254462439773</v>
      </c>
      <c r="EC118" s="274">
        <f>DZ118+_xlfn.T.INV.2T(0.05,ED110)*EA118</f>
        <v>1.1143143383976155</v>
      </c>
      <c r="ED118" s="199">
        <v>90</v>
      </c>
      <c r="EE118" s="267">
        <f>10^DZ118</f>
        <v>9.7614299380589848</v>
      </c>
      <c r="EF118" s="267">
        <f t="shared" si="1298"/>
        <v>7.3233964405897209</v>
      </c>
      <c r="EG118" s="200">
        <f t="shared" si="1299"/>
        <v>13.011109695976163</v>
      </c>
      <c r="EH118" s="267"/>
      <c r="EI118" s="267">
        <f>DZ29-DZ118</f>
        <v>0</v>
      </c>
      <c r="EJ118" s="267">
        <f>SQRT(EA29^2+EA118^2)</f>
        <v>5.5458946999463792E-2</v>
      </c>
      <c r="EK118" s="214">
        <f>10^EI118</f>
        <v>1</v>
      </c>
      <c r="EL118" s="267">
        <f>10^(EI118-1.96*EJ118)</f>
        <v>0.77857501693545339</v>
      </c>
      <c r="EM118" s="215">
        <f>10^(EI118+1.96*EJ118)</f>
        <v>1.2843977500538057</v>
      </c>
      <c r="EO118" s="281">
        <v>90</v>
      </c>
      <c r="EP118" s="274">
        <f t="shared" si="1332"/>
        <v>1.2815515655446006</v>
      </c>
      <c r="EQ118" s="274">
        <f>(EP118-EP110)/EO110</f>
        <v>0.98951344151100684</v>
      </c>
      <c r="ER118" s="274">
        <f>SQRT(1/EV106+(EQ118-EP107)^2/EY106)/EO110</f>
        <v>3.9215397500786189E-2</v>
      </c>
      <c r="ES118" s="274">
        <f>EQ118-_xlfn.T.INV.2T(0.05,EU110)*ER118</f>
        <v>0.86471254462439784</v>
      </c>
      <c r="ET118" s="274">
        <f>EQ118+_xlfn.T.INV.2T(0.05,EU110)*ER118</f>
        <v>1.114314338397616</v>
      </c>
      <c r="EU118" s="199">
        <v>90</v>
      </c>
      <c r="EV118" s="267">
        <f>10^EQ118</f>
        <v>9.761429938058992</v>
      </c>
      <c r="EW118" s="267">
        <f t="shared" si="1300"/>
        <v>7.3233964405897245</v>
      </c>
      <c r="EX118" s="200">
        <f t="shared" si="1301"/>
        <v>13.011109695976176</v>
      </c>
      <c r="EY118" s="267"/>
      <c r="EZ118" s="267">
        <f>EQ29-EQ118</f>
        <v>0</v>
      </c>
      <c r="FA118" s="267">
        <f>SQRT(ER29^2+ER118^2)</f>
        <v>5.5458946999463805E-2</v>
      </c>
      <c r="FB118" s="214">
        <f>10^EZ118</f>
        <v>1</v>
      </c>
      <c r="FC118" s="267">
        <f>10^(EZ118-1.96*FA118)</f>
        <v>0.77857501693545328</v>
      </c>
      <c r="FD118" s="215">
        <f>10^(EZ118+1.96*FA118)</f>
        <v>1.284397750053806</v>
      </c>
      <c r="FF118" s="281">
        <v>90</v>
      </c>
      <c r="FG118" s="274">
        <f t="shared" si="1333"/>
        <v>1.2815515655446006</v>
      </c>
      <c r="FH118" s="274">
        <f>(FG118-FG110)/FF110</f>
        <v>0.98951344151100684</v>
      </c>
      <c r="FI118" s="274">
        <f>SQRT(1/FM106+(FH118-FG107)^2/FP106)/FF110</f>
        <v>3.9215397500786148E-2</v>
      </c>
      <c r="FJ118" s="274">
        <f>FH118-_xlfn.T.INV.2T(0.05,FL110)*FI118</f>
        <v>0.86471254462439795</v>
      </c>
      <c r="FK118" s="274">
        <f>FH118+_xlfn.T.INV.2T(0.05,FL110)*FI118</f>
        <v>1.1143143383976157</v>
      </c>
      <c r="FL118" s="199">
        <v>90</v>
      </c>
      <c r="FM118" s="267">
        <f>10^FH118</f>
        <v>9.761429938058992</v>
      </c>
      <c r="FN118" s="267">
        <f t="shared" si="1302"/>
        <v>7.3233964405897263</v>
      </c>
      <c r="FO118" s="200">
        <f t="shared" si="1303"/>
        <v>13.011109695976169</v>
      </c>
      <c r="FP118" s="267"/>
      <c r="FQ118" s="267">
        <f>FH29-FH118</f>
        <v>0</v>
      </c>
      <c r="FR118" s="267">
        <f>SQRT(FI29^2+FI118^2)</f>
        <v>5.5458946999463771E-2</v>
      </c>
      <c r="FS118" s="214">
        <f>10^FQ118</f>
        <v>1</v>
      </c>
      <c r="FT118" s="267">
        <f>10^(FQ118-1.96*FR118)</f>
        <v>0.77857501693545339</v>
      </c>
      <c r="FU118" s="215">
        <f>10^(FQ118+1.96*FR118)</f>
        <v>1.2843977500538057</v>
      </c>
      <c r="FW118" s="281">
        <v>90</v>
      </c>
      <c r="FX118" s="274">
        <f t="shared" si="1334"/>
        <v>1.2815515655446006</v>
      </c>
      <c r="FY118" s="274">
        <f>(FX118-FX110)/FW110</f>
        <v>0.98951344151100717</v>
      </c>
      <c r="FZ118" s="274">
        <f>SQRT(1/GD106+(FY118-FX107)^2/GG106)/FW110</f>
        <v>3.921539750078621E-2</v>
      </c>
      <c r="GA118" s="274">
        <f>FY118-_xlfn.T.INV.2T(0.05,GC110)*FZ118</f>
        <v>0.86471254462439806</v>
      </c>
      <c r="GB118" s="274">
        <f>FY118+_xlfn.T.INV.2T(0.05,GC110)*FZ118</f>
        <v>1.1143143383976162</v>
      </c>
      <c r="GC118" s="199">
        <v>90</v>
      </c>
      <c r="GD118" s="267">
        <f>10^FY118</f>
        <v>9.7614299380589973</v>
      </c>
      <c r="GE118" s="267">
        <f t="shared" si="1304"/>
        <v>7.3233964405897281</v>
      </c>
      <c r="GF118" s="200">
        <f t="shared" si="1305"/>
        <v>13.011109695976181</v>
      </c>
      <c r="GG118" s="267"/>
      <c r="GH118" s="267">
        <f>FY29-FY118</f>
        <v>0</v>
      </c>
      <c r="GI118" s="267">
        <f>SQRT(FZ29^2+FZ118^2)</f>
        <v>5.5458946999463812E-2</v>
      </c>
      <c r="GJ118" s="214">
        <f>10^GH118</f>
        <v>1</v>
      </c>
      <c r="GK118" s="267">
        <f>10^(GH118-1.96*GI118)</f>
        <v>0.77857501693545328</v>
      </c>
      <c r="GL118" s="215">
        <f>10^(GH118+1.96*GI118)</f>
        <v>1.284397750053806</v>
      </c>
      <c r="GN118" s="281">
        <v>90</v>
      </c>
      <c r="GO118" s="274">
        <f t="shared" si="1335"/>
        <v>1.2815515655446006</v>
      </c>
      <c r="GP118" s="274">
        <f>(GO118-GO110)/GN110</f>
        <v>0.98951344151100695</v>
      </c>
      <c r="GQ118" s="274">
        <f>SQRT(1/GU106+(GP118-GO107)^2/GX106)/GN110</f>
        <v>3.9215397500786162E-2</v>
      </c>
      <c r="GR118" s="274">
        <f>GP118-_xlfn.T.INV.2T(0.05,GT110)*GQ118</f>
        <v>0.86471254462439806</v>
      </c>
      <c r="GS118" s="274">
        <f>GP118+_xlfn.T.INV.2T(0.05,GT110)*GQ118</f>
        <v>1.114314338397616</v>
      </c>
      <c r="GT118" s="199">
        <v>90</v>
      </c>
      <c r="GU118" s="267">
        <f>10^GP118</f>
        <v>9.761429938058992</v>
      </c>
      <c r="GV118" s="267">
        <f t="shared" si="1306"/>
        <v>7.3233964405897281</v>
      </c>
      <c r="GW118" s="200">
        <f t="shared" si="1307"/>
        <v>13.011109695976176</v>
      </c>
      <c r="GX118" s="267"/>
      <c r="GY118" s="267">
        <f>GP29-GP118</f>
        <v>0</v>
      </c>
      <c r="GZ118" s="267">
        <f>SQRT(GQ29^2+GQ118^2)</f>
        <v>5.5458946999463778E-2</v>
      </c>
      <c r="HA118" s="214">
        <f>10^GY118</f>
        <v>1</v>
      </c>
      <c r="HB118" s="267">
        <f>10^(GY118-1.96*GZ118)</f>
        <v>0.77857501693545339</v>
      </c>
      <c r="HC118" s="215">
        <f>10^(GY118+1.96*GZ118)</f>
        <v>1.2843977500538057</v>
      </c>
      <c r="HE118" s="281">
        <v>90</v>
      </c>
      <c r="HF118" s="274">
        <f t="shared" si="1336"/>
        <v>1.2815515655446006</v>
      </c>
      <c r="HG118" s="274">
        <f>(HF118-HF110)/HE110</f>
        <v>0.98951344151100695</v>
      </c>
      <c r="HH118" s="274">
        <f>SQRT(1/HL106+(HG118-HF107)^2/HO106)/HE110</f>
        <v>3.9215397500786175E-2</v>
      </c>
      <c r="HI118" s="274">
        <f>HG118-_xlfn.T.INV.2T(0.05,HK110)*HH118</f>
        <v>0.86471254462439795</v>
      </c>
      <c r="HJ118" s="274">
        <f>HG118+_xlfn.T.INV.2T(0.05,HK110)*HH118</f>
        <v>1.114314338397616</v>
      </c>
      <c r="HK118" s="199">
        <v>90</v>
      </c>
      <c r="HL118" s="267">
        <f>10^HG118</f>
        <v>9.761429938058992</v>
      </c>
      <c r="HM118" s="267">
        <f t="shared" si="1308"/>
        <v>7.3233964405897263</v>
      </c>
      <c r="HN118" s="200">
        <f t="shared" si="1309"/>
        <v>13.011109695976176</v>
      </c>
      <c r="HO118" s="267"/>
      <c r="HP118" s="267">
        <f>HG29-HG118</f>
        <v>0</v>
      </c>
      <c r="HQ118" s="267">
        <f>SQRT(HH29^2+HH118^2)</f>
        <v>5.5458946999463785E-2</v>
      </c>
      <c r="HR118" s="214">
        <f>10^HP118</f>
        <v>1</v>
      </c>
      <c r="HS118" s="267">
        <f>10^(HP118-1.96*HQ118)</f>
        <v>0.77857501693545339</v>
      </c>
      <c r="HT118" s="215">
        <f>10^(HP118+1.96*HQ118)</f>
        <v>1.2843977500538057</v>
      </c>
      <c r="HV118" s="281">
        <v>90</v>
      </c>
      <c r="HW118" s="274">
        <f t="shared" si="1337"/>
        <v>1.2815515655446006</v>
      </c>
      <c r="HX118" s="274">
        <f>(HW118-HW110)/HV110</f>
        <v>0.98951344151100695</v>
      </c>
      <c r="HY118" s="274">
        <f>SQRT(1/IC106+(HX118-HW107)^2/IF106)/HV110</f>
        <v>3.9215397500786175E-2</v>
      </c>
      <c r="HZ118" s="274">
        <f>HX118-_xlfn.T.INV.2T(0.05,IB110)*HY118</f>
        <v>0.86471254462439795</v>
      </c>
      <c r="IA118" s="274">
        <f>HX118+_xlfn.T.INV.2T(0.05,IB110)*HY118</f>
        <v>1.114314338397616</v>
      </c>
      <c r="IB118" s="199">
        <v>90</v>
      </c>
      <c r="IC118" s="267">
        <f>10^HX118</f>
        <v>9.761429938058992</v>
      </c>
      <c r="ID118" s="267">
        <f t="shared" si="1310"/>
        <v>7.3233964405897263</v>
      </c>
      <c r="IE118" s="200">
        <f t="shared" si="1311"/>
        <v>13.011109695976176</v>
      </c>
      <c r="IF118" s="267"/>
      <c r="IG118" s="267">
        <f>HX29-HX118</f>
        <v>0</v>
      </c>
      <c r="IH118" s="267">
        <f>SQRT(HY29^2+HY118^2)</f>
        <v>5.5458946999463792E-2</v>
      </c>
      <c r="II118" s="214">
        <f>10^IG118</f>
        <v>1</v>
      </c>
      <c r="IJ118" s="267">
        <f>10^(IG118-1.96*IH118)</f>
        <v>0.77857501693545339</v>
      </c>
      <c r="IK118" s="215">
        <f>10^(IG118+1.96*IH118)</f>
        <v>1.2843977500538057</v>
      </c>
      <c r="IM118" s="281">
        <v>90</v>
      </c>
      <c r="IN118" s="274">
        <f t="shared" si="1338"/>
        <v>1.2815515655446006</v>
      </c>
      <c r="IO118" s="274">
        <f>(IN118-IN110)/IM110</f>
        <v>0.98951344151100695</v>
      </c>
      <c r="IP118" s="274">
        <f>SQRT(1/IT106+(IO118-IN107)^2/IW106)/IM110</f>
        <v>3.9215397500786175E-2</v>
      </c>
      <c r="IQ118" s="274">
        <f>IO118-_xlfn.T.INV.2T(0.05,IS110)*IP118</f>
        <v>0.86471254462439795</v>
      </c>
      <c r="IR118" s="274">
        <f>IO118+_xlfn.T.INV.2T(0.05,IS110)*IP118</f>
        <v>1.114314338397616</v>
      </c>
      <c r="IS118" s="199">
        <v>90</v>
      </c>
      <c r="IT118" s="267">
        <f>10^IO118</f>
        <v>9.761429938058992</v>
      </c>
      <c r="IU118" s="267">
        <f t="shared" si="1312"/>
        <v>7.3233964405897263</v>
      </c>
      <c r="IV118" s="200">
        <f t="shared" si="1313"/>
        <v>13.011109695976176</v>
      </c>
      <c r="IW118" s="267"/>
      <c r="IX118" s="267">
        <f>IO29-IO118</f>
        <v>0</v>
      </c>
      <c r="IY118" s="267">
        <f>SQRT(IP29^2+IP118^2)</f>
        <v>5.5458946999463785E-2</v>
      </c>
      <c r="IZ118" s="214">
        <f>10^IX118</f>
        <v>1</v>
      </c>
      <c r="JA118" s="267">
        <f>10^(IX118-1.96*IY118)</f>
        <v>0.77857501693545339</v>
      </c>
      <c r="JB118" s="215">
        <f>10^(IX118+1.96*IY118)</f>
        <v>1.2843977500538057</v>
      </c>
      <c r="JD118" s="281">
        <v>90</v>
      </c>
      <c r="JE118" s="274">
        <f t="shared" si="1339"/>
        <v>1.2815515655446006</v>
      </c>
      <c r="JF118" s="274">
        <f>(JE118-JE110)/JD110</f>
        <v>0.98951344151100695</v>
      </c>
      <c r="JG118" s="274">
        <f>SQRT(1/JK106+(JF118-JE107)^2/JN106)/JD110</f>
        <v>3.9215397500786175E-2</v>
      </c>
      <c r="JH118" s="274">
        <f>JF118-_xlfn.T.INV.2T(0.05,JJ110)*JG118</f>
        <v>0.86471254462439795</v>
      </c>
      <c r="JI118" s="274">
        <f>JF118+_xlfn.T.INV.2T(0.05,JJ110)*JG118</f>
        <v>1.114314338397616</v>
      </c>
      <c r="JJ118" s="199">
        <v>90</v>
      </c>
      <c r="JK118" s="267">
        <f>10^JF118</f>
        <v>9.761429938058992</v>
      </c>
      <c r="JL118" s="267">
        <f t="shared" si="1314"/>
        <v>7.3233964405897263</v>
      </c>
      <c r="JM118" s="200">
        <f t="shared" si="1315"/>
        <v>13.011109695976176</v>
      </c>
      <c r="JN118" s="267"/>
      <c r="JO118" s="267">
        <f>JF29-JF118</f>
        <v>0</v>
      </c>
      <c r="JP118" s="267">
        <f>SQRT(JG29^2+JG118^2)</f>
        <v>5.5458946999463792E-2</v>
      </c>
      <c r="JQ118" s="214">
        <f>10^JO118</f>
        <v>1</v>
      </c>
      <c r="JR118" s="267">
        <f>10^(JO118-1.96*JP118)</f>
        <v>0.77857501693545339</v>
      </c>
      <c r="JS118" s="215">
        <f>10^(JO118+1.96*JP118)</f>
        <v>1.2843977500538057</v>
      </c>
      <c r="JU118" s="281">
        <v>90</v>
      </c>
      <c r="JV118" s="274">
        <f t="shared" si="1340"/>
        <v>1.2815515655446006</v>
      </c>
      <c r="JW118" s="274">
        <f>(JV118-JV110)/JU110</f>
        <v>0.98951344151100695</v>
      </c>
      <c r="JX118" s="274">
        <f>SQRT(1/KB106+(JW118-JV107)^2/KE106)/JU110</f>
        <v>3.9215397500786175E-2</v>
      </c>
      <c r="JY118" s="274">
        <f>JW118-_xlfn.T.INV.2T(0.05,KA110)*JX118</f>
        <v>0.86471254462439795</v>
      </c>
      <c r="JZ118" s="274">
        <f>JW118+_xlfn.T.INV.2T(0.05,KA110)*JX118</f>
        <v>1.114314338397616</v>
      </c>
      <c r="KA118" s="199">
        <v>90</v>
      </c>
      <c r="KB118" s="267">
        <f>10^JW118</f>
        <v>9.761429938058992</v>
      </c>
      <c r="KC118" s="267">
        <f t="shared" si="1316"/>
        <v>7.3233964405897263</v>
      </c>
      <c r="KD118" s="200">
        <f t="shared" si="1317"/>
        <v>13.011109695976176</v>
      </c>
      <c r="KE118" s="267"/>
      <c r="KF118" s="267">
        <f>JW29-JW118</f>
        <v>0</v>
      </c>
      <c r="KG118" s="267">
        <f>SQRT(JX29^2+JX118^2)</f>
        <v>5.5458946999463785E-2</v>
      </c>
      <c r="KH118" s="214">
        <f>10^KF118</f>
        <v>1</v>
      </c>
      <c r="KI118" s="267">
        <f>10^(KF118-1.96*KG118)</f>
        <v>0.77857501693545339</v>
      </c>
      <c r="KJ118" s="215">
        <f>10^(KF118+1.96*KG118)</f>
        <v>1.2843977500538057</v>
      </c>
      <c r="KL118" s="281">
        <v>90</v>
      </c>
      <c r="KM118" s="274">
        <f t="shared" si="1341"/>
        <v>1.2815515655446006</v>
      </c>
      <c r="KN118" s="274">
        <f>(KM118-KM110)/KL110</f>
        <v>0.98951344151100695</v>
      </c>
      <c r="KO118" s="274">
        <f>SQRT(1/KS106+(KN118-KM107)^2/KV106)/KL110</f>
        <v>3.9215397500786175E-2</v>
      </c>
      <c r="KP118" s="274">
        <f>KN118-_xlfn.T.INV.2T(0.05,KR110)*KO118</f>
        <v>0.86471254462439795</v>
      </c>
      <c r="KQ118" s="274">
        <f>KN118+_xlfn.T.INV.2T(0.05,KR110)*KO118</f>
        <v>1.114314338397616</v>
      </c>
      <c r="KR118" s="199">
        <v>90</v>
      </c>
      <c r="KS118" s="267">
        <f>10^KN118</f>
        <v>9.761429938058992</v>
      </c>
      <c r="KT118" s="267">
        <f t="shared" si="1318"/>
        <v>7.3233964405897263</v>
      </c>
      <c r="KU118" s="200">
        <f t="shared" si="1319"/>
        <v>13.011109695976176</v>
      </c>
      <c r="KV118" s="267"/>
      <c r="KW118" s="267">
        <f>KN29-KN118</f>
        <v>0</v>
      </c>
      <c r="KX118" s="267">
        <f>SQRT(KO29^2+KO118^2)</f>
        <v>5.5458946999463792E-2</v>
      </c>
      <c r="KY118" s="214">
        <f>10^KW118</f>
        <v>1</v>
      </c>
      <c r="KZ118" s="267">
        <f>10^(KW118-1.96*KX118)</f>
        <v>0.77857501693545339</v>
      </c>
      <c r="LA118" s="215">
        <f>10^(KW118+1.96*KX118)</f>
        <v>1.2843977500538057</v>
      </c>
      <c r="LC118" s="281">
        <v>90</v>
      </c>
      <c r="LD118" s="274">
        <f t="shared" si="1342"/>
        <v>1.2815515655446006</v>
      </c>
      <c r="LE118" s="274">
        <f>(LD118-LD110)/LC110</f>
        <v>0.98951344151100695</v>
      </c>
      <c r="LF118" s="274">
        <f>SQRT(1/LJ106+(LE118-LD107)^2/LM106)/LC110</f>
        <v>3.9215397500786175E-2</v>
      </c>
      <c r="LG118" s="274">
        <f>LE118-_xlfn.T.INV.2T(0.05,LI110)*LF118</f>
        <v>0.86471254462439795</v>
      </c>
      <c r="LH118" s="274">
        <f>LE118+_xlfn.T.INV.2T(0.05,LI110)*LF118</f>
        <v>1.114314338397616</v>
      </c>
      <c r="LI118" s="199">
        <v>90</v>
      </c>
      <c r="LJ118" s="267">
        <f>10^LE118</f>
        <v>9.761429938058992</v>
      </c>
      <c r="LK118" s="267">
        <f t="shared" si="1320"/>
        <v>7.3233964405897263</v>
      </c>
      <c r="LL118" s="200">
        <f t="shared" si="1321"/>
        <v>13.011109695976176</v>
      </c>
      <c r="LM118" s="267"/>
      <c r="LN118" s="267">
        <f>LE29-LE118</f>
        <v>0</v>
      </c>
      <c r="LO118" s="267">
        <f>SQRT(LF29^2+LF118^2)</f>
        <v>5.5458946999463785E-2</v>
      </c>
      <c r="LP118" s="214">
        <f>10^LN118</f>
        <v>1</v>
      </c>
      <c r="LQ118" s="267">
        <f>10^(LN118-1.96*LO118)</f>
        <v>0.77857501693545339</v>
      </c>
      <c r="LR118" s="215">
        <f>10^(LN118+1.96*LO118)</f>
        <v>1.2843977500538057</v>
      </c>
      <c r="LT118" s="281">
        <v>90</v>
      </c>
      <c r="LU118" s="274">
        <f t="shared" si="1343"/>
        <v>1.2815515655446006</v>
      </c>
      <c r="LV118" s="274">
        <f>(LU118-LU110)/LT110</f>
        <v>0.98951344151100695</v>
      </c>
      <c r="LW118" s="274">
        <f>SQRT(1/MA106+(LV118-LU107)^2/MD106)/LT110</f>
        <v>3.9215397500786175E-2</v>
      </c>
      <c r="LX118" s="274">
        <f>LV118-_xlfn.T.INV.2T(0.05,LZ110)*LW118</f>
        <v>0.86471254462439795</v>
      </c>
      <c r="LY118" s="274">
        <f>LV118+_xlfn.T.INV.2T(0.05,LZ110)*LW118</f>
        <v>1.114314338397616</v>
      </c>
      <c r="LZ118" s="199">
        <v>90</v>
      </c>
      <c r="MA118" s="267">
        <f>10^LV118</f>
        <v>9.761429938058992</v>
      </c>
      <c r="MB118" s="267">
        <f t="shared" si="1322"/>
        <v>7.3233964405897263</v>
      </c>
      <c r="MC118" s="200">
        <f t="shared" si="1323"/>
        <v>13.011109695976176</v>
      </c>
      <c r="MD118" s="267"/>
      <c r="ME118" s="267">
        <f>LV29-LV118</f>
        <v>0</v>
      </c>
      <c r="MF118" s="267">
        <f>SQRT(LW29^2+LW118^2)</f>
        <v>5.5458946999463792E-2</v>
      </c>
      <c r="MG118" s="214">
        <f>10^ME118</f>
        <v>1</v>
      </c>
      <c r="MH118" s="267">
        <f>10^(ME118-1.96*MF118)</f>
        <v>0.77857501693545339</v>
      </c>
      <c r="MI118" s="215">
        <f>10^(ME118+1.96*MF118)</f>
        <v>1.2843977500538057</v>
      </c>
    </row>
    <row r="119" spans="1:347" ht="14.1" hidden="1" customHeight="1" outlineLevel="1" thickBot="1" x14ac:dyDescent="0.2">
      <c r="A119" s="14"/>
      <c r="B119" s="58"/>
      <c r="C119" s="35"/>
      <c r="D119" s="35"/>
      <c r="E119" s="14"/>
      <c r="F119" s="19"/>
      <c r="I119" s="192">
        <v>99</v>
      </c>
      <c r="J119" s="324">
        <f t="shared" si="1324"/>
        <v>2.3263478740408408</v>
      </c>
      <c r="K119" s="100">
        <f>(J119-J110)/I110</f>
        <v>1.2374617259349978</v>
      </c>
      <c r="L119" s="100">
        <f>SQRT(1/P106+(K119-J107)^2/S106)/I110</f>
        <v>6.4270221339391073E-2</v>
      </c>
      <c r="M119" s="100">
        <f>K119-_xlfn.T.INV.2T(0.05,O110)*L119</f>
        <v>1.0329251974936864</v>
      </c>
      <c r="N119" s="100">
        <f>K119+_xlfn.T.INV.2T(0.05,O110)*L119</f>
        <v>1.4419982543763092</v>
      </c>
      <c r="O119" s="203">
        <v>99</v>
      </c>
      <c r="P119" s="204">
        <f>10^K119</f>
        <v>17.276737151379461</v>
      </c>
      <c r="Q119" s="204">
        <f t="shared" si="1285"/>
        <v>10.787609013819196</v>
      </c>
      <c r="R119" s="205">
        <f t="shared" si="1285"/>
        <v>27.669305238583238</v>
      </c>
      <c r="S119" s="26"/>
      <c r="T119" s="94">
        <f>K30-K119</f>
        <v>0</v>
      </c>
      <c r="U119" s="94">
        <f>SQRT(L30^2+L119^2)</f>
        <v>9.0891818674887562E-2</v>
      </c>
      <c r="V119" s="218">
        <f>10^T119</f>
        <v>1</v>
      </c>
      <c r="W119" s="204">
        <f>10^(T119-1.96*U119)</f>
        <v>0.66351697093359285</v>
      </c>
      <c r="X119" s="219">
        <f>10^(T119+1.96*U119)</f>
        <v>1.5071204563056815</v>
      </c>
      <c r="Z119" s="192">
        <v>99</v>
      </c>
      <c r="AA119" s="324">
        <f t="shared" si="1325"/>
        <v>2.3263478740408408</v>
      </c>
      <c r="AB119" s="324">
        <f>(AA119-AA110)/Z110</f>
        <v>1.237495703574476</v>
      </c>
      <c r="AC119" s="324">
        <f>SQRT(1/AG106+(AB119-AA107)^2/AJ106)/Z110</f>
        <v>6.4623562154512829E-2</v>
      </c>
      <c r="AD119" s="324">
        <f>AB119-_xlfn.T.INV.2T(0.05,AF110)*AC119</f>
        <v>1.0318346869615747</v>
      </c>
      <c r="AE119" s="324">
        <f>AB119+_xlfn.T.INV.2T(0.05,AF110)*AC119</f>
        <v>1.4431567201873774</v>
      </c>
      <c r="AF119" s="203">
        <v>99</v>
      </c>
      <c r="AG119" s="204">
        <f>10^AB119</f>
        <v>17.278088874080588</v>
      </c>
      <c r="AH119" s="204">
        <f t="shared" si="1286"/>
        <v>10.760555379877829</v>
      </c>
      <c r="AI119" s="205">
        <f t="shared" si="1287"/>
        <v>27.743210698853066</v>
      </c>
      <c r="AJ119" s="267"/>
      <c r="AK119" s="321">
        <f>AB30-AB119</f>
        <v>0</v>
      </c>
      <c r="AL119" s="321">
        <f>SQRT(AC30^2+AC119^2)</f>
        <v>9.1391518047772694E-2</v>
      </c>
      <c r="AM119" s="218">
        <f>10^AK119</f>
        <v>1</v>
      </c>
      <c r="AN119" s="204">
        <f>10^(AK119-1.96*AL119)</f>
        <v>0.66202230895676384</v>
      </c>
      <c r="AO119" s="219">
        <f>10^(AK119+1.96*AL119)</f>
        <v>1.5105231145092863</v>
      </c>
      <c r="AQ119" s="192">
        <v>99</v>
      </c>
      <c r="AR119" s="324">
        <f t="shared" si="1326"/>
        <v>2.3263478740408408</v>
      </c>
      <c r="AS119" s="324">
        <f>(AR119-AR110)/AQ110</f>
        <v>1.2374952819069662</v>
      </c>
      <c r="AT119" s="324">
        <f>SQRT(1/AX106+(AS119-AR107)^2/BA106)/AQ110</f>
        <v>6.4621438333530443E-2</v>
      </c>
      <c r="AU119" s="324">
        <f>AS119-_xlfn.T.INV.2T(0.05,AW110)*AT119</f>
        <v>1.0318410242403031</v>
      </c>
      <c r="AV119" s="324">
        <f>AS119+_xlfn.T.INV.2T(0.05,AW110)*AT119</f>
        <v>1.4431495395736293</v>
      </c>
      <c r="AW119" s="203">
        <v>99</v>
      </c>
      <c r="AX119" s="204">
        <f>10^AS119</f>
        <v>17.27807209835472</v>
      </c>
      <c r="AY119" s="204">
        <f t="shared" si="1288"/>
        <v>10.760712400376816</v>
      </c>
      <c r="AZ119" s="205">
        <f t="shared" si="1289"/>
        <v>27.742751997115928</v>
      </c>
      <c r="BA119" s="267"/>
      <c r="BB119" s="321">
        <f>AS30-AS119</f>
        <v>0</v>
      </c>
      <c r="BC119" s="321">
        <f>SQRT(AT30^2+AT119^2)</f>
        <v>9.1388514511335381E-2</v>
      </c>
      <c r="BD119" s="218">
        <f>10^BB119</f>
        <v>1</v>
      </c>
      <c r="BE119" s="204">
        <f>10^(BB119-1.96*BC119)</f>
        <v>0.66203128283625368</v>
      </c>
      <c r="BF119" s="219">
        <f>10^(BB119+1.96*BC119)</f>
        <v>1.510502639264766</v>
      </c>
      <c r="BH119" s="192">
        <v>99</v>
      </c>
      <c r="BI119" s="324">
        <f t="shared" si="1327"/>
        <v>2.3263478740408408</v>
      </c>
      <c r="BJ119" s="324">
        <f>(BI119-BI110)/BH110</f>
        <v>1.2374952874275151</v>
      </c>
      <c r="BK119" s="324">
        <f>SQRT(1/BO106+(BJ119-BI107)^2/BR106)/BH110</f>
        <v>6.4621465262078473E-2</v>
      </c>
      <c r="BL119" s="324">
        <f>BJ119-_xlfn.T.INV.2T(0.05,BN110)*BK119</f>
        <v>1.0318409440621941</v>
      </c>
      <c r="BM119" s="324">
        <f>BJ119+_xlfn.T.INV.2T(0.05,BN110)*BK119</f>
        <v>1.4431496307928362</v>
      </c>
      <c r="BN119" s="203">
        <v>99</v>
      </c>
      <c r="BO119" s="204">
        <f>10^BJ119</f>
        <v>17.278072317985522</v>
      </c>
      <c r="BP119" s="204">
        <f t="shared" si="1290"/>
        <v>10.760710413767434</v>
      </c>
      <c r="BQ119" s="205">
        <f t="shared" si="1291"/>
        <v>27.742757824203775</v>
      </c>
      <c r="BR119" s="267"/>
      <c r="BS119" s="321">
        <f>BJ30-BJ119</f>
        <v>0</v>
      </c>
      <c r="BT119" s="321">
        <f>SQRT(BK30^2+BK119^2)</f>
        <v>9.1388552594053207E-2</v>
      </c>
      <c r="BU119" s="218">
        <f>10^BS119</f>
        <v>1</v>
      </c>
      <c r="BV119" s="204">
        <f>10^(BS119-1.96*BT119)</f>
        <v>0.66203116905304693</v>
      </c>
      <c r="BW119" s="219">
        <f>10^(BS119+1.96*BT119)</f>
        <v>1.5105028988746487</v>
      </c>
      <c r="BY119" s="192">
        <v>99</v>
      </c>
      <c r="BZ119" s="324">
        <f t="shared" si="1328"/>
        <v>2.3263478740408408</v>
      </c>
      <c r="CA119" s="324">
        <f>(BZ119-BZ110)/BY110</f>
        <v>1.2374952873566913</v>
      </c>
      <c r="CB119" s="324">
        <f>SQRT(1/CF106+(CA119-BZ107)^2/CI106)/BY110</f>
        <v>6.4621464912279616E-2</v>
      </c>
      <c r="CC119" s="324">
        <f>CA119-_xlfn.T.INV.2T(0.05,CE110)*CB119</f>
        <v>1.0318409451045862</v>
      </c>
      <c r="CD119" s="324">
        <f>CA119+_xlfn.T.INV.2T(0.05,CE110)*CB119</f>
        <v>1.4431496296087964</v>
      </c>
      <c r="CE119" s="203">
        <v>99</v>
      </c>
      <c r="CF119" s="204">
        <f>10^CA119</f>
        <v>17.278072315167851</v>
      </c>
      <c r="CG119" s="204">
        <f t="shared" si="1292"/>
        <v>10.760710439595252</v>
      </c>
      <c r="CH119" s="205">
        <f t="shared" si="1293"/>
        <v>27.74275774856725</v>
      </c>
      <c r="CI119" s="267"/>
      <c r="CJ119" s="321">
        <f>CA30-CA119</f>
        <v>0</v>
      </c>
      <c r="CK119" s="321">
        <f>SQRT(CB30^2+CB119^2)</f>
        <v>9.1388552099362919E-2</v>
      </c>
      <c r="CL119" s="218">
        <f>10^CJ119</f>
        <v>1</v>
      </c>
      <c r="CM119" s="204">
        <f>10^(CJ119-1.96*CK119)</f>
        <v>0.66203117053107807</v>
      </c>
      <c r="CN119" s="219">
        <f>10^(CJ119+1.96*CK119)</f>
        <v>1.5105028955023447</v>
      </c>
      <c r="CP119" s="192">
        <v>99</v>
      </c>
      <c r="CQ119" s="324">
        <f t="shared" si="1329"/>
        <v>2.3263478740408408</v>
      </c>
      <c r="CR119" s="324">
        <f>(CQ119-CQ110)/CP110</f>
        <v>1.2374952873576064</v>
      </c>
      <c r="CS119" s="324">
        <f>SQRT(1/CW106+(CR119-CQ107)^2/CZ106)/CP110</f>
        <v>6.4621464916779697E-2</v>
      </c>
      <c r="CT119" s="324">
        <f>CR119-_xlfn.T.INV.2T(0.05,CV110)*CS119</f>
        <v>1.0318409450911801</v>
      </c>
      <c r="CU119" s="324">
        <f>CR119+_xlfn.T.INV.2T(0.05,CV110)*CS119</f>
        <v>1.4431496296240327</v>
      </c>
      <c r="CV119" s="203">
        <v>99</v>
      </c>
      <c r="CW119" s="204">
        <f>10^CR119</f>
        <v>17.278072315204252</v>
      </c>
      <c r="CX119" s="204">
        <f t="shared" si="1294"/>
        <v>10.760710439263084</v>
      </c>
      <c r="CY119" s="205">
        <f t="shared" si="1295"/>
        <v>27.742757749540541</v>
      </c>
      <c r="CZ119" s="267"/>
      <c r="DA119" s="321">
        <f>CR30-CR119</f>
        <v>0</v>
      </c>
      <c r="DB119" s="321">
        <f>SQRT(CS30^2+CS119^2)</f>
        <v>9.138855210572705E-2</v>
      </c>
      <c r="DC119" s="218">
        <f>10^DA119</f>
        <v>1</v>
      </c>
      <c r="DD119" s="204">
        <f>10^(DA119-1.96*DB119)</f>
        <v>0.66203117051206339</v>
      </c>
      <c r="DE119" s="219">
        <f>10^(DA119+1.96*DB119)</f>
        <v>1.5105028955457289</v>
      </c>
      <c r="DG119" s="192">
        <v>99</v>
      </c>
      <c r="DH119" s="324">
        <f t="shared" si="1330"/>
        <v>2.3263478740408408</v>
      </c>
      <c r="DI119" s="324">
        <f>(DH119-DH110)/DG110</f>
        <v>1.2374952873575944</v>
      </c>
      <c r="DJ119" s="324">
        <f>SQRT(1/DN106+(DI119-DH107)^2/DQ106)/DG110</f>
        <v>6.4621464916721591E-2</v>
      </c>
      <c r="DK119" s="324">
        <f>DI119-_xlfn.T.INV.2T(0.05,DM110)*DJ119</f>
        <v>1.031840945091353</v>
      </c>
      <c r="DL119" s="324">
        <f>DI119+_xlfn.T.INV.2T(0.05,DM110)*DJ119</f>
        <v>1.4431496296238358</v>
      </c>
      <c r="DM119" s="203">
        <v>99</v>
      </c>
      <c r="DN119" s="204">
        <f>10^DI119</f>
        <v>17.278072315203776</v>
      </c>
      <c r="DO119" s="204">
        <f t="shared" si="1296"/>
        <v>10.76071043926737</v>
      </c>
      <c r="DP119" s="205">
        <f t="shared" si="1297"/>
        <v>27.742757749527961</v>
      </c>
      <c r="DQ119" s="267"/>
      <c r="DR119" s="321">
        <f>DI30-DI119</f>
        <v>0</v>
      </c>
      <c r="DS119" s="321">
        <f>SQRT(DJ30^2+DJ119^2)</f>
        <v>9.1388552105644824E-2</v>
      </c>
      <c r="DT119" s="218">
        <f>10^DR119</f>
        <v>1</v>
      </c>
      <c r="DU119" s="204">
        <f>10^(DR119-1.96*DS119)</f>
        <v>0.66203117051230909</v>
      </c>
      <c r="DV119" s="219">
        <f>10^(DR119+1.96*DS119)</f>
        <v>1.5105028955451685</v>
      </c>
      <c r="DX119" s="192">
        <v>99</v>
      </c>
      <c r="DY119" s="324">
        <f t="shared" si="1331"/>
        <v>2.3263478740408408</v>
      </c>
      <c r="DZ119" s="324">
        <f>(DY119-DY110)/DX110</f>
        <v>1.2374952873575946</v>
      </c>
      <c r="EA119" s="324">
        <f>SQRT(1/EE106+(DZ119-DY107)^2/EH106)/DX110</f>
        <v>6.4621464916722396E-2</v>
      </c>
      <c r="EB119" s="324">
        <f>DZ119-_xlfn.T.INV.2T(0.05,ED110)*EA119</f>
        <v>1.0318409450913506</v>
      </c>
      <c r="EC119" s="324">
        <f>DZ119+_xlfn.T.INV.2T(0.05,ED110)*EA119</f>
        <v>1.4431496296238386</v>
      </c>
      <c r="ED119" s="203">
        <v>99</v>
      </c>
      <c r="EE119" s="204">
        <f>10^DZ119</f>
        <v>17.278072315203783</v>
      </c>
      <c r="EF119" s="204">
        <f t="shared" si="1298"/>
        <v>10.760710439267308</v>
      </c>
      <c r="EG119" s="205">
        <f t="shared" si="1299"/>
        <v>27.742757749528145</v>
      </c>
      <c r="EH119" s="267"/>
      <c r="EI119" s="321">
        <f>DZ30-DZ119</f>
        <v>0</v>
      </c>
      <c r="EJ119" s="321">
        <f>SQRT(EA30^2+EA119^2)</f>
        <v>9.1388552105645948E-2</v>
      </c>
      <c r="EK119" s="218">
        <f>10^EI119</f>
        <v>1</v>
      </c>
      <c r="EL119" s="204">
        <f>10^(EI119-1.96*EJ119)</f>
        <v>0.66203117051230564</v>
      </c>
      <c r="EM119" s="219">
        <f>10^(EI119+1.96*EJ119)</f>
        <v>1.5105028955451762</v>
      </c>
      <c r="EO119" s="192">
        <v>99</v>
      </c>
      <c r="EP119" s="324">
        <f t="shared" si="1332"/>
        <v>2.3263478740408408</v>
      </c>
      <c r="EQ119" s="324">
        <f>(EP119-EP110)/EO110</f>
        <v>1.2374952873575948</v>
      </c>
      <c r="ER119" s="324">
        <f>SQRT(1/EV106+(EQ119-EP107)^2/EY106)/EO110</f>
        <v>6.462146491672241E-2</v>
      </c>
      <c r="ES119" s="324">
        <f>EQ119-_xlfn.T.INV.2T(0.05,EU110)*ER119</f>
        <v>1.0318409450913508</v>
      </c>
      <c r="ET119" s="324">
        <f>EQ119+_xlfn.T.INV.2T(0.05,EU110)*ER119</f>
        <v>1.4431496296238389</v>
      </c>
      <c r="EU119" s="203">
        <v>99</v>
      </c>
      <c r="EV119" s="204">
        <f>10^EQ119</f>
        <v>17.278072315203797</v>
      </c>
      <c r="EW119" s="204">
        <f t="shared" si="1300"/>
        <v>10.760710439267314</v>
      </c>
      <c r="EX119" s="205">
        <f t="shared" si="1301"/>
        <v>27.742757749528156</v>
      </c>
      <c r="EY119" s="267"/>
      <c r="EZ119" s="321">
        <f>EQ30-EQ119</f>
        <v>0</v>
      </c>
      <c r="FA119" s="321">
        <f>SQRT(ER30^2+ER119^2)</f>
        <v>9.1388552105645976E-2</v>
      </c>
      <c r="FB119" s="218">
        <f>10^EZ119</f>
        <v>1</v>
      </c>
      <c r="FC119" s="204">
        <f>10^(EZ119-1.96*FA119)</f>
        <v>0.66203117051230564</v>
      </c>
      <c r="FD119" s="219">
        <f>10^(EZ119+1.96*FA119)</f>
        <v>1.5105028955451762</v>
      </c>
      <c r="FF119" s="192">
        <v>99</v>
      </c>
      <c r="FG119" s="324">
        <f t="shared" si="1333"/>
        <v>2.3263478740408408</v>
      </c>
      <c r="FH119" s="324">
        <f>(FG119-FG110)/FF110</f>
        <v>1.2374952873575946</v>
      </c>
      <c r="FI119" s="324">
        <f>SQRT(1/FM106+(FH119-FG107)^2/FP106)/FF110</f>
        <v>6.4621464916722327E-2</v>
      </c>
      <c r="FJ119" s="324">
        <f>FH119-_xlfn.T.INV.2T(0.05,FL110)*FI119</f>
        <v>1.0318409450913508</v>
      </c>
      <c r="FK119" s="324">
        <f>FH119+_xlfn.T.INV.2T(0.05,FL110)*FI119</f>
        <v>1.4431496296238384</v>
      </c>
      <c r="FL119" s="203">
        <v>99</v>
      </c>
      <c r="FM119" s="204">
        <f>10^FH119</f>
        <v>17.278072315203783</v>
      </c>
      <c r="FN119" s="204">
        <f t="shared" si="1302"/>
        <v>10.760710439267314</v>
      </c>
      <c r="FO119" s="205">
        <f t="shared" si="1303"/>
        <v>27.742757749528131</v>
      </c>
      <c r="FP119" s="267"/>
      <c r="FQ119" s="321">
        <f>FH30-FH119</f>
        <v>0</v>
      </c>
      <c r="FR119" s="321">
        <f>SQRT(FI30^2+FI119^2)</f>
        <v>9.1388552105645934E-2</v>
      </c>
      <c r="FS119" s="218">
        <f>10^FQ119</f>
        <v>1</v>
      </c>
      <c r="FT119" s="204">
        <f>10^(FQ119-1.96*FR119)</f>
        <v>0.66203117051230576</v>
      </c>
      <c r="FU119" s="219">
        <f>10^(FQ119+1.96*FR119)</f>
        <v>1.510502895545176</v>
      </c>
      <c r="FW119" s="192">
        <v>99</v>
      </c>
      <c r="FX119" s="324">
        <f t="shared" si="1334"/>
        <v>2.3263478740408408</v>
      </c>
      <c r="FY119" s="324">
        <f>(FX119-FX110)/FW110</f>
        <v>1.2374952873575953</v>
      </c>
      <c r="FZ119" s="324">
        <f>SQRT(1/GD106+(FY119-FX107)^2/GG106)/FW110</f>
        <v>6.4621464916722451E-2</v>
      </c>
      <c r="GA119" s="324">
        <f>FY119-_xlfn.T.INV.2T(0.05,GC110)*FZ119</f>
        <v>1.031840945091351</v>
      </c>
      <c r="GB119" s="324">
        <f>FY119+_xlfn.T.INV.2T(0.05,GC110)*FZ119</f>
        <v>1.4431496296238395</v>
      </c>
      <c r="GC119" s="203">
        <v>99</v>
      </c>
      <c r="GD119" s="204">
        <f>10^FY119</f>
        <v>17.278072315203815</v>
      </c>
      <c r="GE119" s="204">
        <f t="shared" si="1304"/>
        <v>10.760710439267317</v>
      </c>
      <c r="GF119" s="205">
        <f t="shared" si="1305"/>
        <v>27.742757749528206</v>
      </c>
      <c r="GG119" s="267"/>
      <c r="GH119" s="321">
        <f>FY30-FY119</f>
        <v>0</v>
      </c>
      <c r="GI119" s="321">
        <f>SQRT(FZ30^2+FZ119^2)</f>
        <v>9.138855210564599E-2</v>
      </c>
      <c r="GJ119" s="218">
        <f>10^GH119</f>
        <v>1</v>
      </c>
      <c r="GK119" s="204">
        <f>10^(GH119-1.96*GI119)</f>
        <v>0.66203117051230553</v>
      </c>
      <c r="GL119" s="219">
        <f>10^(GH119+1.96*GI119)</f>
        <v>1.5105028955451765</v>
      </c>
      <c r="GN119" s="192">
        <v>99</v>
      </c>
      <c r="GO119" s="324">
        <f t="shared" si="1335"/>
        <v>2.3263478740408408</v>
      </c>
      <c r="GP119" s="324">
        <f>(GO119-GO110)/GN110</f>
        <v>1.2374952873575948</v>
      </c>
      <c r="GQ119" s="324">
        <f>SQRT(1/GU106+(GP119-GO107)^2/GX106)/GN110</f>
        <v>6.4621464916722354E-2</v>
      </c>
      <c r="GR119" s="324">
        <f>GP119-_xlfn.T.INV.2T(0.05,GT110)*GQ119</f>
        <v>1.031840945091351</v>
      </c>
      <c r="GS119" s="324">
        <f>GP119+_xlfn.T.INV.2T(0.05,GT110)*GQ119</f>
        <v>1.4431496296238386</v>
      </c>
      <c r="GT119" s="203">
        <v>99</v>
      </c>
      <c r="GU119" s="204">
        <f>10^GP119</f>
        <v>17.278072315203797</v>
      </c>
      <c r="GV119" s="204">
        <f t="shared" si="1306"/>
        <v>10.760710439267317</v>
      </c>
      <c r="GW119" s="205">
        <f t="shared" si="1307"/>
        <v>27.742757749528145</v>
      </c>
      <c r="GX119" s="267"/>
      <c r="GY119" s="321">
        <f>GP30-GP119</f>
        <v>0</v>
      </c>
      <c r="GZ119" s="321">
        <f>SQRT(GQ30^2+GQ119^2)</f>
        <v>9.1388552105645948E-2</v>
      </c>
      <c r="HA119" s="218">
        <f>10^GY119</f>
        <v>1</v>
      </c>
      <c r="HB119" s="204">
        <f>10^(GY119-1.96*GZ119)</f>
        <v>0.66203117051230564</v>
      </c>
      <c r="HC119" s="219">
        <f>10^(GY119+1.96*GZ119)</f>
        <v>1.5105028955451762</v>
      </c>
      <c r="HE119" s="192">
        <v>99</v>
      </c>
      <c r="HF119" s="324">
        <f t="shared" si="1336"/>
        <v>2.3263478740408408</v>
      </c>
      <c r="HG119" s="324">
        <f>(HF119-HF110)/HE110</f>
        <v>1.2374952873575948</v>
      </c>
      <c r="HH119" s="324">
        <f>SQRT(1/HL106+(HG119-HF107)^2/HO106)/HE110</f>
        <v>6.4621464916722368E-2</v>
      </c>
      <c r="HI119" s="324">
        <f>HG119-_xlfn.T.INV.2T(0.05,HK110)*HH119</f>
        <v>1.0318409450913508</v>
      </c>
      <c r="HJ119" s="324">
        <f>HG119+_xlfn.T.INV.2T(0.05,HK110)*HH119</f>
        <v>1.4431496296238389</v>
      </c>
      <c r="HK119" s="203">
        <v>99</v>
      </c>
      <c r="HL119" s="204">
        <f>10^HG119</f>
        <v>17.278072315203797</v>
      </c>
      <c r="HM119" s="204">
        <f t="shared" si="1308"/>
        <v>10.760710439267314</v>
      </c>
      <c r="HN119" s="205">
        <f t="shared" si="1309"/>
        <v>27.742757749528156</v>
      </c>
      <c r="HO119" s="267"/>
      <c r="HP119" s="321">
        <f>HG30-HG119</f>
        <v>0</v>
      </c>
      <c r="HQ119" s="321">
        <f>SQRT(HH30^2+HH119^2)</f>
        <v>9.138855210564592E-2</v>
      </c>
      <c r="HR119" s="218">
        <f>10^HP119</f>
        <v>1</v>
      </c>
      <c r="HS119" s="204">
        <f>10^(HP119-1.96*HQ119)</f>
        <v>0.66203117051230576</v>
      </c>
      <c r="HT119" s="219">
        <f>10^(HP119+1.96*HQ119)</f>
        <v>1.510502895545176</v>
      </c>
      <c r="HV119" s="192">
        <v>99</v>
      </c>
      <c r="HW119" s="324">
        <f t="shared" si="1337"/>
        <v>2.3263478740408408</v>
      </c>
      <c r="HX119" s="324">
        <f>(HW119-HW110)/HV110</f>
        <v>1.2374952873575948</v>
      </c>
      <c r="HY119" s="324">
        <f>SQRT(1/IC106+(HX119-HW107)^2/IF106)/HV110</f>
        <v>6.4621464916722368E-2</v>
      </c>
      <c r="HZ119" s="324">
        <f>HX119-_xlfn.T.INV.2T(0.05,IB110)*HY119</f>
        <v>1.0318409450913508</v>
      </c>
      <c r="IA119" s="324">
        <f>HX119+_xlfn.T.INV.2T(0.05,IB110)*HY119</f>
        <v>1.4431496296238389</v>
      </c>
      <c r="IB119" s="203">
        <v>99</v>
      </c>
      <c r="IC119" s="204">
        <f>10^HX119</f>
        <v>17.278072315203797</v>
      </c>
      <c r="ID119" s="204">
        <f t="shared" si="1310"/>
        <v>10.760710439267314</v>
      </c>
      <c r="IE119" s="205">
        <f t="shared" si="1311"/>
        <v>27.742757749528156</v>
      </c>
      <c r="IF119" s="267"/>
      <c r="IG119" s="321">
        <f>HX30-HX119</f>
        <v>0</v>
      </c>
      <c r="IH119" s="321">
        <f>SQRT(HY30^2+HY119^2)</f>
        <v>9.1388552105645948E-2</v>
      </c>
      <c r="II119" s="218">
        <f>10^IG119</f>
        <v>1</v>
      </c>
      <c r="IJ119" s="204">
        <f>10^(IG119-1.96*IH119)</f>
        <v>0.66203117051230564</v>
      </c>
      <c r="IK119" s="219">
        <f>10^(IG119+1.96*IH119)</f>
        <v>1.5105028955451762</v>
      </c>
      <c r="IM119" s="192">
        <v>99</v>
      </c>
      <c r="IN119" s="324">
        <f t="shared" si="1338"/>
        <v>2.3263478740408408</v>
      </c>
      <c r="IO119" s="324">
        <f>(IN119-IN110)/IM110</f>
        <v>1.2374952873575948</v>
      </c>
      <c r="IP119" s="324">
        <f>SQRT(1/IT106+(IO119-IN107)^2/IW106)/IM110</f>
        <v>6.4621464916722368E-2</v>
      </c>
      <c r="IQ119" s="324">
        <f>IO119-_xlfn.T.INV.2T(0.05,IS110)*IP119</f>
        <v>1.0318409450913508</v>
      </c>
      <c r="IR119" s="324">
        <f>IO119+_xlfn.T.INV.2T(0.05,IS110)*IP119</f>
        <v>1.4431496296238389</v>
      </c>
      <c r="IS119" s="203">
        <v>99</v>
      </c>
      <c r="IT119" s="204">
        <f>10^IO119</f>
        <v>17.278072315203797</v>
      </c>
      <c r="IU119" s="204">
        <f t="shared" si="1312"/>
        <v>10.760710439267314</v>
      </c>
      <c r="IV119" s="205">
        <f t="shared" si="1313"/>
        <v>27.742757749528156</v>
      </c>
      <c r="IW119" s="267"/>
      <c r="IX119" s="321">
        <f>IO30-IO119</f>
        <v>0</v>
      </c>
      <c r="IY119" s="321">
        <f>SQRT(IP30^2+IP119^2)</f>
        <v>9.138855210564592E-2</v>
      </c>
      <c r="IZ119" s="218">
        <f>10^IX119</f>
        <v>1</v>
      </c>
      <c r="JA119" s="204">
        <f>10^(IX119-1.96*IY119)</f>
        <v>0.66203117051230576</v>
      </c>
      <c r="JB119" s="219">
        <f>10^(IX119+1.96*IY119)</f>
        <v>1.510502895545176</v>
      </c>
      <c r="JD119" s="192">
        <v>99</v>
      </c>
      <c r="JE119" s="324">
        <f t="shared" si="1339"/>
        <v>2.3263478740408408</v>
      </c>
      <c r="JF119" s="324">
        <f>(JE119-JE110)/JD110</f>
        <v>1.2374952873575948</v>
      </c>
      <c r="JG119" s="324">
        <f>SQRT(1/JK106+(JF119-JE107)^2/JN106)/JD110</f>
        <v>6.4621464916722368E-2</v>
      </c>
      <c r="JH119" s="324">
        <f>JF119-_xlfn.T.INV.2T(0.05,JJ110)*JG119</f>
        <v>1.0318409450913508</v>
      </c>
      <c r="JI119" s="324">
        <f>JF119+_xlfn.T.INV.2T(0.05,JJ110)*JG119</f>
        <v>1.4431496296238389</v>
      </c>
      <c r="JJ119" s="203">
        <v>99</v>
      </c>
      <c r="JK119" s="204">
        <f>10^JF119</f>
        <v>17.278072315203797</v>
      </c>
      <c r="JL119" s="204">
        <f t="shared" si="1314"/>
        <v>10.760710439267314</v>
      </c>
      <c r="JM119" s="205">
        <f t="shared" si="1315"/>
        <v>27.742757749528156</v>
      </c>
      <c r="JN119" s="267"/>
      <c r="JO119" s="321">
        <f>JF30-JF119</f>
        <v>0</v>
      </c>
      <c r="JP119" s="321">
        <f>SQRT(JG30^2+JG119^2)</f>
        <v>9.1388552105645948E-2</v>
      </c>
      <c r="JQ119" s="218">
        <f>10^JO119</f>
        <v>1</v>
      </c>
      <c r="JR119" s="204">
        <f>10^(JO119-1.96*JP119)</f>
        <v>0.66203117051230564</v>
      </c>
      <c r="JS119" s="219">
        <f>10^(JO119+1.96*JP119)</f>
        <v>1.5105028955451762</v>
      </c>
      <c r="JU119" s="192">
        <v>99</v>
      </c>
      <c r="JV119" s="324">
        <f t="shared" si="1340"/>
        <v>2.3263478740408408</v>
      </c>
      <c r="JW119" s="324">
        <f>(JV119-JV110)/JU110</f>
        <v>1.2374952873575948</v>
      </c>
      <c r="JX119" s="324">
        <f>SQRT(1/KB106+(JW119-JV107)^2/KE106)/JU110</f>
        <v>6.4621464916722368E-2</v>
      </c>
      <c r="JY119" s="324">
        <f>JW119-_xlfn.T.INV.2T(0.05,KA110)*JX119</f>
        <v>1.0318409450913508</v>
      </c>
      <c r="JZ119" s="324">
        <f>JW119+_xlfn.T.INV.2T(0.05,KA110)*JX119</f>
        <v>1.4431496296238389</v>
      </c>
      <c r="KA119" s="203">
        <v>99</v>
      </c>
      <c r="KB119" s="204">
        <f>10^JW119</f>
        <v>17.278072315203797</v>
      </c>
      <c r="KC119" s="204">
        <f t="shared" si="1316"/>
        <v>10.760710439267314</v>
      </c>
      <c r="KD119" s="205">
        <f t="shared" si="1317"/>
        <v>27.742757749528156</v>
      </c>
      <c r="KE119" s="267"/>
      <c r="KF119" s="321">
        <f>JW30-JW119</f>
        <v>0</v>
      </c>
      <c r="KG119" s="321">
        <f>SQRT(JX30^2+JX119^2)</f>
        <v>9.138855210564592E-2</v>
      </c>
      <c r="KH119" s="218">
        <f>10^KF119</f>
        <v>1</v>
      </c>
      <c r="KI119" s="204">
        <f>10^(KF119-1.96*KG119)</f>
        <v>0.66203117051230576</v>
      </c>
      <c r="KJ119" s="219">
        <f>10^(KF119+1.96*KG119)</f>
        <v>1.510502895545176</v>
      </c>
      <c r="KL119" s="192">
        <v>99</v>
      </c>
      <c r="KM119" s="324">
        <f t="shared" si="1341"/>
        <v>2.3263478740408408</v>
      </c>
      <c r="KN119" s="324">
        <f>(KM119-KM110)/KL110</f>
        <v>1.2374952873575948</v>
      </c>
      <c r="KO119" s="324">
        <f>SQRT(1/KS106+(KN119-KM107)^2/KV106)/KL110</f>
        <v>6.4621464916722368E-2</v>
      </c>
      <c r="KP119" s="324">
        <f>KN119-_xlfn.T.INV.2T(0.05,KR110)*KO119</f>
        <v>1.0318409450913508</v>
      </c>
      <c r="KQ119" s="324">
        <f>KN119+_xlfn.T.INV.2T(0.05,KR110)*KO119</f>
        <v>1.4431496296238389</v>
      </c>
      <c r="KR119" s="203">
        <v>99</v>
      </c>
      <c r="KS119" s="204">
        <f>10^KN119</f>
        <v>17.278072315203797</v>
      </c>
      <c r="KT119" s="204">
        <f t="shared" si="1318"/>
        <v>10.760710439267314</v>
      </c>
      <c r="KU119" s="205">
        <f t="shared" si="1319"/>
        <v>27.742757749528156</v>
      </c>
      <c r="KV119" s="267"/>
      <c r="KW119" s="321">
        <f>KN30-KN119</f>
        <v>0</v>
      </c>
      <c r="KX119" s="321">
        <f>SQRT(KO30^2+KO119^2)</f>
        <v>9.1388552105645948E-2</v>
      </c>
      <c r="KY119" s="218">
        <f>10^KW119</f>
        <v>1</v>
      </c>
      <c r="KZ119" s="204">
        <f>10^(KW119-1.96*KX119)</f>
        <v>0.66203117051230564</v>
      </c>
      <c r="LA119" s="219">
        <f>10^(KW119+1.96*KX119)</f>
        <v>1.5105028955451762</v>
      </c>
      <c r="LC119" s="192">
        <v>99</v>
      </c>
      <c r="LD119" s="324">
        <f t="shared" si="1342"/>
        <v>2.3263478740408408</v>
      </c>
      <c r="LE119" s="324">
        <f>(LD119-LD110)/LC110</f>
        <v>1.2374952873575948</v>
      </c>
      <c r="LF119" s="324">
        <f>SQRT(1/LJ106+(LE119-LD107)^2/LM106)/LC110</f>
        <v>6.4621464916722368E-2</v>
      </c>
      <c r="LG119" s="324">
        <f>LE119-_xlfn.T.INV.2T(0.05,LI110)*LF119</f>
        <v>1.0318409450913508</v>
      </c>
      <c r="LH119" s="324">
        <f>LE119+_xlfn.T.INV.2T(0.05,LI110)*LF119</f>
        <v>1.4431496296238389</v>
      </c>
      <c r="LI119" s="203">
        <v>99</v>
      </c>
      <c r="LJ119" s="204">
        <f>10^LE119</f>
        <v>17.278072315203797</v>
      </c>
      <c r="LK119" s="204">
        <f t="shared" si="1320"/>
        <v>10.760710439267314</v>
      </c>
      <c r="LL119" s="205">
        <f t="shared" si="1321"/>
        <v>27.742757749528156</v>
      </c>
      <c r="LM119" s="267"/>
      <c r="LN119" s="321">
        <f>LE30-LE119</f>
        <v>0</v>
      </c>
      <c r="LO119" s="321">
        <f>SQRT(LF30^2+LF119^2)</f>
        <v>9.138855210564592E-2</v>
      </c>
      <c r="LP119" s="218">
        <f>10^LN119</f>
        <v>1</v>
      </c>
      <c r="LQ119" s="204">
        <f>10^(LN119-1.96*LO119)</f>
        <v>0.66203117051230576</v>
      </c>
      <c r="LR119" s="219">
        <f>10^(LN119+1.96*LO119)</f>
        <v>1.510502895545176</v>
      </c>
      <c r="LT119" s="192">
        <v>99</v>
      </c>
      <c r="LU119" s="324">
        <f t="shared" si="1343"/>
        <v>2.3263478740408408</v>
      </c>
      <c r="LV119" s="324">
        <f>(LU119-LU110)/LT110</f>
        <v>1.2374952873575948</v>
      </c>
      <c r="LW119" s="324">
        <f>SQRT(1/MA106+(LV119-LU107)^2/MD106)/LT110</f>
        <v>6.4621464916722368E-2</v>
      </c>
      <c r="LX119" s="324">
        <f>LV119-_xlfn.T.INV.2T(0.05,LZ110)*LW119</f>
        <v>1.0318409450913508</v>
      </c>
      <c r="LY119" s="324">
        <f>LV119+_xlfn.T.INV.2T(0.05,LZ110)*LW119</f>
        <v>1.4431496296238389</v>
      </c>
      <c r="LZ119" s="203">
        <v>99</v>
      </c>
      <c r="MA119" s="204">
        <f>10^LV119</f>
        <v>17.278072315203797</v>
      </c>
      <c r="MB119" s="204">
        <f t="shared" si="1322"/>
        <v>10.760710439267314</v>
      </c>
      <c r="MC119" s="205">
        <f t="shared" si="1323"/>
        <v>27.742757749528156</v>
      </c>
      <c r="MD119" s="267"/>
      <c r="ME119" s="321">
        <f>LV30-LV119</f>
        <v>0</v>
      </c>
      <c r="MF119" s="321">
        <f>SQRT(LW30^2+LW119^2)</f>
        <v>9.1388552105645948E-2</v>
      </c>
      <c r="MG119" s="218">
        <f>10^ME119</f>
        <v>1</v>
      </c>
      <c r="MH119" s="204">
        <f>10^(ME119-1.96*MF119)</f>
        <v>0.66203117051230564</v>
      </c>
      <c r="MI119" s="219">
        <f>10^(ME119+1.96*MF119)</f>
        <v>1.5105028955451762</v>
      </c>
    </row>
    <row r="120" spans="1:347" ht="14.1" hidden="1" customHeight="1" outlineLevel="1" x14ac:dyDescent="0.15">
      <c r="AA120" s="43"/>
      <c r="AH120" s="45"/>
      <c r="AI120" s="45"/>
      <c r="AJ120" s="46"/>
      <c r="AK120" s="46"/>
      <c r="AL120" s="46"/>
      <c r="AM120" s="46"/>
      <c r="AN120" s="46"/>
      <c r="AO120" s="46"/>
      <c r="AY120" s="45"/>
      <c r="AZ120" s="45"/>
      <c r="BA120" s="46"/>
      <c r="BB120" s="46"/>
      <c r="BC120" s="46"/>
      <c r="BD120" s="46"/>
      <c r="BE120" s="46"/>
      <c r="BF120" s="46"/>
      <c r="BP120" s="45"/>
      <c r="BQ120" s="45"/>
      <c r="BR120" s="46"/>
      <c r="BS120" s="46"/>
      <c r="BT120" s="46"/>
      <c r="BU120" s="46"/>
      <c r="BV120" s="46"/>
      <c r="BW120" s="46"/>
      <c r="CG120" s="45"/>
      <c r="CH120" s="45"/>
      <c r="CI120" s="46"/>
      <c r="CJ120" s="46"/>
      <c r="CK120" s="46"/>
      <c r="CL120" s="46"/>
      <c r="CM120" s="46"/>
      <c r="CN120" s="46"/>
      <c r="CX120" s="45"/>
      <c r="CY120" s="45"/>
      <c r="CZ120" s="46"/>
      <c r="DA120" s="46"/>
      <c r="DB120" s="46"/>
      <c r="DC120" s="46"/>
      <c r="DD120" s="46"/>
      <c r="DE120" s="46"/>
      <c r="DO120" s="45"/>
      <c r="DP120" s="45"/>
      <c r="DQ120" s="46"/>
      <c r="DR120" s="46"/>
      <c r="DS120" s="46"/>
      <c r="DT120" s="46"/>
      <c r="DU120" s="46"/>
      <c r="DV120" s="46"/>
      <c r="EF120" s="45"/>
      <c r="EG120" s="45"/>
      <c r="EH120" s="46"/>
      <c r="EI120" s="46"/>
      <c r="EJ120" s="46"/>
      <c r="EK120" s="46"/>
      <c r="EL120" s="46"/>
      <c r="EM120" s="46"/>
      <c r="EW120" s="45"/>
      <c r="EX120" s="45"/>
      <c r="EY120" s="46"/>
      <c r="EZ120" s="46"/>
      <c r="FA120" s="46"/>
      <c r="FB120" s="46"/>
      <c r="FC120" s="46"/>
      <c r="FD120" s="46"/>
      <c r="FN120" s="45"/>
      <c r="FO120" s="45"/>
      <c r="FP120" s="46"/>
      <c r="FQ120" s="46"/>
      <c r="FR120" s="46"/>
      <c r="FS120" s="46"/>
      <c r="FT120" s="46"/>
      <c r="FU120" s="46"/>
      <c r="GE120" s="45"/>
      <c r="GF120" s="45"/>
      <c r="GG120" s="46"/>
      <c r="GH120" s="46"/>
      <c r="GI120" s="46"/>
      <c r="GJ120" s="46"/>
      <c r="GK120" s="46"/>
      <c r="GL120" s="46"/>
      <c r="GV120" s="45"/>
      <c r="GW120" s="45"/>
      <c r="GX120" s="46"/>
      <c r="GY120" s="46"/>
      <c r="GZ120" s="46"/>
      <c r="HA120" s="46"/>
      <c r="HB120" s="46"/>
      <c r="HC120" s="46"/>
      <c r="HM120" s="45"/>
      <c r="HN120" s="45"/>
      <c r="HO120" s="46"/>
      <c r="HP120" s="46"/>
      <c r="HQ120" s="46"/>
      <c r="HR120" s="46"/>
      <c r="HS120" s="46"/>
      <c r="HT120" s="46"/>
      <c r="ID120" s="45"/>
      <c r="IE120" s="45"/>
      <c r="IF120" s="46"/>
      <c r="IG120" s="46"/>
      <c r="IH120" s="46"/>
      <c r="II120" s="46"/>
      <c r="IJ120" s="46"/>
      <c r="IK120" s="46"/>
      <c r="IU120" s="45"/>
      <c r="IV120" s="45"/>
      <c r="IW120" s="46"/>
      <c r="IX120" s="46"/>
      <c r="IY120" s="46"/>
      <c r="IZ120" s="46"/>
      <c r="JA120" s="46"/>
      <c r="JB120" s="46"/>
      <c r="JL120" s="45"/>
      <c r="JM120" s="45"/>
      <c r="JN120" s="46"/>
      <c r="JO120" s="46"/>
      <c r="JP120" s="46"/>
      <c r="JQ120" s="46"/>
      <c r="JR120" s="46"/>
      <c r="JS120" s="46"/>
      <c r="KC120" s="45"/>
      <c r="KD120" s="45"/>
      <c r="KE120" s="46"/>
      <c r="KF120" s="46"/>
      <c r="KG120" s="46"/>
      <c r="KH120" s="46"/>
      <c r="KI120" s="46"/>
      <c r="KJ120" s="46"/>
      <c r="KT120" s="45"/>
      <c r="KU120" s="45"/>
      <c r="KV120" s="46"/>
      <c r="KW120" s="46"/>
      <c r="KX120" s="46"/>
      <c r="KY120" s="46"/>
      <c r="KZ120" s="46"/>
      <c r="LA120" s="46"/>
      <c r="LK120" s="45"/>
      <c r="LL120" s="45"/>
      <c r="LM120" s="46"/>
      <c r="LN120" s="46"/>
      <c r="LO120" s="46"/>
      <c r="LP120" s="46"/>
      <c r="LQ120" s="46"/>
      <c r="LR120" s="46"/>
      <c r="MB120" s="45"/>
      <c r="MC120" s="45"/>
      <c r="MD120" s="46"/>
      <c r="ME120" s="46"/>
      <c r="MF120" s="46"/>
      <c r="MG120" s="46"/>
      <c r="MH120" s="46"/>
      <c r="MI120" s="46"/>
    </row>
    <row r="121" spans="1:347" ht="14.1" customHeight="1" collapsed="1" x14ac:dyDescent="0.15">
      <c r="AA121" s="43"/>
      <c r="AH121" s="45"/>
      <c r="AI121" s="45"/>
      <c r="AJ121" s="46"/>
      <c r="AK121" s="46"/>
      <c r="AL121" s="46"/>
      <c r="AM121" s="46"/>
      <c r="AN121" s="46"/>
      <c r="AO121" s="46"/>
      <c r="AY121" s="45"/>
      <c r="AZ121" s="45"/>
      <c r="BA121" s="46"/>
      <c r="BB121" s="46"/>
      <c r="BC121" s="46"/>
      <c r="BD121" s="46"/>
      <c r="BE121" s="46"/>
      <c r="BF121" s="46"/>
      <c r="BP121" s="45"/>
      <c r="BQ121" s="45"/>
      <c r="BR121" s="46"/>
      <c r="BS121" s="46"/>
      <c r="BT121" s="46"/>
      <c r="BU121" s="46"/>
      <c r="BV121" s="46"/>
      <c r="BW121" s="46"/>
      <c r="CG121" s="45"/>
      <c r="CH121" s="45"/>
      <c r="CI121" s="46"/>
      <c r="CJ121" s="46"/>
      <c r="CK121" s="46"/>
      <c r="CL121" s="46"/>
      <c r="CM121" s="46"/>
      <c r="CN121" s="46"/>
      <c r="CX121" s="45"/>
      <c r="CY121" s="45"/>
      <c r="CZ121" s="46"/>
      <c r="DA121" s="46"/>
      <c r="DB121" s="46"/>
      <c r="DC121" s="46"/>
      <c r="DD121" s="46"/>
      <c r="DE121" s="46"/>
      <c r="DO121" s="45"/>
      <c r="DP121" s="45"/>
      <c r="DQ121" s="46"/>
      <c r="DR121" s="46"/>
      <c r="DS121" s="46"/>
      <c r="DT121" s="46"/>
      <c r="DU121" s="46"/>
      <c r="DV121" s="46"/>
      <c r="EF121" s="45"/>
      <c r="EG121" s="45"/>
      <c r="EH121" s="46"/>
      <c r="EI121" s="46"/>
      <c r="EJ121" s="46"/>
      <c r="EK121" s="46"/>
      <c r="EL121" s="46"/>
      <c r="EM121" s="46"/>
      <c r="EW121" s="45"/>
      <c r="EX121" s="45"/>
      <c r="EY121" s="46"/>
      <c r="EZ121" s="46"/>
      <c r="FA121" s="46"/>
      <c r="FB121" s="46"/>
      <c r="FC121" s="46"/>
      <c r="FD121" s="46"/>
      <c r="FN121" s="45"/>
      <c r="FO121" s="45"/>
      <c r="FP121" s="46"/>
      <c r="FQ121" s="46"/>
      <c r="FR121" s="46"/>
      <c r="FS121" s="46"/>
      <c r="FT121" s="46"/>
      <c r="FU121" s="46"/>
      <c r="GE121" s="45"/>
      <c r="GF121" s="45"/>
      <c r="GG121" s="46"/>
      <c r="GH121" s="46"/>
      <c r="GI121" s="46"/>
      <c r="GJ121" s="46"/>
      <c r="GK121" s="46"/>
      <c r="GL121" s="46"/>
      <c r="GV121" s="45"/>
      <c r="GW121" s="45"/>
      <c r="GX121" s="46"/>
      <c r="GY121" s="46"/>
      <c r="GZ121" s="46"/>
      <c r="HA121" s="46"/>
      <c r="HB121" s="46"/>
      <c r="HC121" s="46"/>
      <c r="HM121" s="45"/>
      <c r="HN121" s="45"/>
      <c r="HO121" s="46"/>
      <c r="HP121" s="46"/>
      <c r="HQ121" s="46"/>
      <c r="HR121" s="46"/>
      <c r="HS121" s="46"/>
      <c r="HT121" s="46"/>
      <c r="ID121" s="45"/>
      <c r="IE121" s="45"/>
      <c r="IF121" s="46"/>
      <c r="IG121" s="46"/>
      <c r="IH121" s="46"/>
      <c r="II121" s="46"/>
      <c r="IJ121" s="46"/>
      <c r="IK121" s="46"/>
      <c r="IU121" s="45"/>
      <c r="IV121" s="45"/>
      <c r="IW121" s="46"/>
      <c r="IX121" s="46"/>
      <c r="IY121" s="46"/>
      <c r="IZ121" s="46"/>
      <c r="JA121" s="46"/>
      <c r="JB121" s="46"/>
      <c r="JL121" s="45"/>
      <c r="JM121" s="45"/>
      <c r="JN121" s="46"/>
      <c r="JO121" s="46"/>
      <c r="JP121" s="46"/>
      <c r="JQ121" s="46"/>
      <c r="JR121" s="46"/>
      <c r="JS121" s="46"/>
      <c r="KC121" s="45"/>
      <c r="KD121" s="45"/>
      <c r="KE121" s="46"/>
      <c r="KF121" s="46"/>
      <c r="KG121" s="46"/>
      <c r="KH121" s="46"/>
      <c r="KI121" s="46"/>
      <c r="KJ121" s="46"/>
      <c r="KT121" s="45"/>
      <c r="KU121" s="45"/>
      <c r="KV121" s="46"/>
      <c r="KW121" s="46"/>
      <c r="KX121" s="46"/>
      <c r="KY121" s="46"/>
      <c r="KZ121" s="46"/>
      <c r="LA121" s="46"/>
      <c r="LK121" s="45"/>
      <c r="LL121" s="45"/>
      <c r="LM121" s="46"/>
      <c r="LN121" s="46"/>
      <c r="LO121" s="46"/>
      <c r="LP121" s="46"/>
      <c r="LQ121" s="46"/>
      <c r="LR121" s="46"/>
      <c r="MB121" s="45"/>
      <c r="MC121" s="45"/>
      <c r="MD121" s="46"/>
      <c r="ME121" s="46"/>
      <c r="MF121" s="46"/>
      <c r="MG121" s="46"/>
      <c r="MH121" s="46"/>
      <c r="MI121" s="46"/>
    </row>
    <row r="122" spans="1:347" x14ac:dyDescent="0.15">
      <c r="AA122" s="43"/>
      <c r="AH122" s="45"/>
      <c r="AI122" s="45"/>
      <c r="AJ122" s="46"/>
      <c r="AK122" s="46"/>
      <c r="AL122" s="46"/>
      <c r="AM122" s="46"/>
      <c r="AN122" s="46"/>
      <c r="AO122" s="46"/>
      <c r="AY122" s="45"/>
      <c r="AZ122" s="45"/>
      <c r="BA122" s="46"/>
      <c r="BB122" s="46"/>
      <c r="BC122" s="46"/>
      <c r="BD122" s="46"/>
      <c r="BE122" s="46"/>
      <c r="BF122" s="46"/>
      <c r="BP122" s="45"/>
      <c r="BQ122" s="45"/>
      <c r="BR122" s="46"/>
      <c r="BS122" s="46"/>
      <c r="BT122" s="46"/>
      <c r="BU122" s="46"/>
      <c r="BV122" s="46"/>
      <c r="BW122" s="46"/>
      <c r="CG122" s="45"/>
      <c r="CH122" s="45"/>
      <c r="CI122" s="46"/>
      <c r="CJ122" s="46"/>
      <c r="CK122" s="46"/>
      <c r="CL122" s="46"/>
      <c r="CM122" s="46"/>
      <c r="CN122" s="46"/>
      <c r="CX122" s="45"/>
      <c r="CY122" s="45"/>
      <c r="CZ122" s="46"/>
      <c r="DA122" s="46"/>
      <c r="DB122" s="46"/>
      <c r="DC122" s="46"/>
      <c r="DD122" s="46"/>
      <c r="DE122" s="46"/>
      <c r="DO122" s="45"/>
      <c r="DP122" s="45"/>
      <c r="DQ122" s="46"/>
      <c r="DR122" s="46"/>
      <c r="DS122" s="46"/>
      <c r="DT122" s="46"/>
      <c r="DU122" s="46"/>
      <c r="DV122" s="46"/>
      <c r="EF122" s="45"/>
      <c r="EG122" s="45"/>
      <c r="EH122" s="46"/>
      <c r="EI122" s="46"/>
      <c r="EJ122" s="46"/>
      <c r="EK122" s="46"/>
      <c r="EL122" s="46"/>
      <c r="EM122" s="46"/>
      <c r="EW122" s="45"/>
      <c r="EX122" s="45"/>
      <c r="EY122" s="46"/>
      <c r="EZ122" s="46"/>
      <c r="FA122" s="46"/>
      <c r="FB122" s="46"/>
      <c r="FC122" s="46"/>
      <c r="FD122" s="46"/>
      <c r="FN122" s="45"/>
      <c r="FO122" s="45"/>
      <c r="FP122" s="46"/>
      <c r="FQ122" s="46"/>
      <c r="FR122" s="46"/>
      <c r="FS122" s="46"/>
      <c r="FT122" s="46"/>
      <c r="FU122" s="46"/>
      <c r="GE122" s="45"/>
      <c r="GF122" s="45"/>
      <c r="GG122" s="46"/>
      <c r="GH122" s="46"/>
      <c r="GI122" s="46"/>
      <c r="GJ122" s="46"/>
      <c r="GK122" s="46"/>
      <c r="GL122" s="46"/>
      <c r="GV122" s="45"/>
      <c r="GW122" s="45"/>
      <c r="GX122" s="46"/>
      <c r="GY122" s="46"/>
      <c r="GZ122" s="46"/>
      <c r="HA122" s="46"/>
      <c r="HB122" s="46"/>
      <c r="HC122" s="46"/>
      <c r="HM122" s="45"/>
      <c r="HN122" s="45"/>
      <c r="HO122" s="46"/>
      <c r="HP122" s="46"/>
      <c r="HQ122" s="46"/>
      <c r="HR122" s="46"/>
      <c r="HS122" s="46"/>
      <c r="HT122" s="46"/>
      <c r="ID122" s="45"/>
      <c r="IE122" s="45"/>
      <c r="IF122" s="46"/>
      <c r="IG122" s="46"/>
      <c r="IH122" s="46"/>
      <c r="II122" s="46"/>
      <c r="IJ122" s="46"/>
      <c r="IK122" s="46"/>
      <c r="IU122" s="45"/>
      <c r="IV122" s="45"/>
      <c r="IW122" s="46"/>
      <c r="IX122" s="46"/>
      <c r="IY122" s="46"/>
      <c r="IZ122" s="46"/>
      <c r="JA122" s="46"/>
      <c r="JB122" s="46"/>
      <c r="JL122" s="45"/>
      <c r="JM122" s="45"/>
      <c r="JN122" s="46"/>
      <c r="JO122" s="46"/>
      <c r="JP122" s="46"/>
      <c r="JQ122" s="46"/>
      <c r="JR122" s="46"/>
      <c r="JS122" s="46"/>
      <c r="KC122" s="45"/>
      <c r="KD122" s="45"/>
      <c r="KE122" s="46"/>
      <c r="KF122" s="46"/>
      <c r="KG122" s="46"/>
      <c r="KH122" s="46"/>
      <c r="KI122" s="46"/>
      <c r="KJ122" s="46"/>
      <c r="KT122" s="45"/>
      <c r="KU122" s="45"/>
      <c r="KV122" s="46"/>
      <c r="KW122" s="46"/>
      <c r="KX122" s="46"/>
      <c r="KY122" s="46"/>
      <c r="KZ122" s="46"/>
      <c r="LA122" s="46"/>
      <c r="LK122" s="45"/>
      <c r="LL122" s="45"/>
      <c r="LM122" s="46"/>
      <c r="LN122" s="46"/>
      <c r="LO122" s="46"/>
      <c r="LP122" s="46"/>
      <c r="LQ122" s="46"/>
      <c r="LR122" s="46"/>
      <c r="MB122" s="45"/>
      <c r="MC122" s="45"/>
      <c r="MD122" s="46"/>
      <c r="ME122" s="46"/>
      <c r="MF122" s="46"/>
      <c r="MG122" s="46"/>
      <c r="MH122" s="46"/>
      <c r="MI122" s="46"/>
    </row>
    <row r="123" spans="1:347" x14ac:dyDescent="0.15">
      <c r="AA123" s="43"/>
      <c r="AH123" s="45"/>
      <c r="AI123" s="45"/>
      <c r="AJ123" s="46"/>
      <c r="AK123" s="46"/>
      <c r="AL123" s="46"/>
      <c r="AM123" s="46"/>
      <c r="AN123" s="46"/>
      <c r="AO123" s="46"/>
      <c r="AY123" s="45"/>
      <c r="AZ123" s="45"/>
      <c r="BA123" s="46"/>
      <c r="BB123" s="46"/>
      <c r="BC123" s="46"/>
      <c r="BD123" s="46"/>
      <c r="BE123" s="46"/>
      <c r="BF123" s="46"/>
      <c r="BP123" s="45"/>
      <c r="BQ123" s="45"/>
      <c r="BR123" s="46"/>
      <c r="BS123" s="46"/>
      <c r="BT123" s="46"/>
      <c r="BU123" s="46"/>
      <c r="BV123" s="46"/>
      <c r="BW123" s="46"/>
      <c r="CG123" s="45"/>
      <c r="CH123" s="45"/>
      <c r="CI123" s="46"/>
      <c r="CJ123" s="46"/>
      <c r="CK123" s="46"/>
      <c r="CL123" s="46"/>
      <c r="CM123" s="46"/>
      <c r="CN123" s="46"/>
      <c r="CX123" s="45"/>
      <c r="CY123" s="45"/>
      <c r="CZ123" s="46"/>
      <c r="DA123" s="46"/>
      <c r="DB123" s="46"/>
      <c r="DC123" s="46"/>
      <c r="DD123" s="46"/>
      <c r="DE123" s="46"/>
      <c r="DO123" s="45"/>
      <c r="DP123" s="45"/>
      <c r="DQ123" s="46"/>
      <c r="DR123" s="46"/>
      <c r="DS123" s="46"/>
      <c r="DT123" s="46"/>
      <c r="DU123" s="46"/>
      <c r="DV123" s="46"/>
      <c r="EF123" s="45"/>
      <c r="EG123" s="45"/>
      <c r="EH123" s="46"/>
      <c r="EI123" s="46"/>
      <c r="EJ123" s="46"/>
      <c r="EK123" s="46"/>
      <c r="EL123" s="46"/>
      <c r="EM123" s="46"/>
      <c r="EW123" s="45"/>
      <c r="EX123" s="45"/>
      <c r="EY123" s="46"/>
      <c r="EZ123" s="46"/>
      <c r="FA123" s="46"/>
      <c r="FB123" s="46"/>
      <c r="FC123" s="46"/>
      <c r="FD123" s="46"/>
      <c r="FN123" s="45"/>
      <c r="FO123" s="45"/>
      <c r="FP123" s="46"/>
      <c r="FQ123" s="46"/>
      <c r="FR123" s="46"/>
      <c r="FS123" s="46"/>
      <c r="FT123" s="46"/>
      <c r="FU123" s="46"/>
      <c r="GE123" s="45"/>
      <c r="GF123" s="45"/>
      <c r="GG123" s="46"/>
      <c r="GH123" s="46"/>
      <c r="GI123" s="46"/>
      <c r="GJ123" s="46"/>
      <c r="GK123" s="46"/>
      <c r="GL123" s="46"/>
      <c r="GV123" s="45"/>
      <c r="GW123" s="45"/>
      <c r="GX123" s="46"/>
      <c r="GY123" s="46"/>
      <c r="GZ123" s="46"/>
      <c r="HA123" s="46"/>
      <c r="HB123" s="46"/>
      <c r="HC123" s="46"/>
      <c r="HM123" s="45"/>
      <c r="HN123" s="45"/>
      <c r="HO123" s="46"/>
      <c r="HP123" s="46"/>
      <c r="HQ123" s="46"/>
      <c r="HR123" s="46"/>
      <c r="HS123" s="46"/>
      <c r="HT123" s="46"/>
      <c r="ID123" s="45"/>
      <c r="IE123" s="45"/>
      <c r="IF123" s="46"/>
      <c r="IG123" s="46"/>
      <c r="IH123" s="46"/>
      <c r="II123" s="46"/>
      <c r="IJ123" s="46"/>
      <c r="IK123" s="46"/>
      <c r="IU123" s="45"/>
      <c r="IV123" s="45"/>
      <c r="IW123" s="46"/>
      <c r="IX123" s="46"/>
      <c r="IY123" s="46"/>
      <c r="IZ123" s="46"/>
      <c r="JA123" s="46"/>
      <c r="JB123" s="46"/>
      <c r="JL123" s="45"/>
      <c r="JM123" s="45"/>
      <c r="JN123" s="46"/>
      <c r="JO123" s="46"/>
      <c r="JP123" s="46"/>
      <c r="JQ123" s="46"/>
      <c r="JR123" s="46"/>
      <c r="JS123" s="46"/>
      <c r="KC123" s="45"/>
      <c r="KD123" s="45"/>
      <c r="KE123" s="46"/>
      <c r="KF123" s="46"/>
      <c r="KG123" s="46"/>
      <c r="KH123" s="46"/>
      <c r="KI123" s="46"/>
      <c r="KJ123" s="46"/>
      <c r="KT123" s="45"/>
      <c r="KU123" s="45"/>
      <c r="KV123" s="46"/>
      <c r="KW123" s="46"/>
      <c r="KX123" s="46"/>
      <c r="KY123" s="46"/>
      <c r="KZ123" s="46"/>
      <c r="LA123" s="46"/>
      <c r="LK123" s="45"/>
      <c r="LL123" s="45"/>
      <c r="LM123" s="46"/>
      <c r="LN123" s="46"/>
      <c r="LO123" s="46"/>
      <c r="LP123" s="46"/>
      <c r="LQ123" s="46"/>
      <c r="LR123" s="46"/>
      <c r="MB123" s="45"/>
      <c r="MC123" s="45"/>
      <c r="MD123" s="46"/>
      <c r="ME123" s="46"/>
      <c r="MF123" s="46"/>
      <c r="MG123" s="46"/>
      <c r="MH123" s="46"/>
      <c r="MI123" s="46"/>
    </row>
    <row r="124" spans="1:347" x14ac:dyDescent="0.15">
      <c r="AA124" s="43"/>
      <c r="AH124" s="45"/>
      <c r="AI124" s="45"/>
      <c r="AJ124" s="46"/>
      <c r="AK124" s="46"/>
      <c r="AL124" s="46"/>
      <c r="AM124" s="46"/>
      <c r="AN124" s="46"/>
      <c r="AO124" s="46"/>
      <c r="AY124" s="45"/>
      <c r="AZ124" s="45"/>
      <c r="BA124" s="46"/>
      <c r="BB124" s="46"/>
      <c r="BC124" s="46"/>
      <c r="BD124" s="46"/>
      <c r="BE124" s="46"/>
      <c r="BF124" s="46"/>
      <c r="BP124" s="45"/>
      <c r="BQ124" s="45"/>
      <c r="BR124" s="46"/>
      <c r="BS124" s="46"/>
      <c r="BT124" s="46"/>
      <c r="BU124" s="46"/>
      <c r="BV124" s="46"/>
      <c r="BW124" s="46"/>
      <c r="CG124" s="45"/>
      <c r="CH124" s="45"/>
      <c r="CI124" s="46"/>
      <c r="CJ124" s="46"/>
      <c r="CK124" s="46"/>
      <c r="CL124" s="46"/>
      <c r="CM124" s="46"/>
      <c r="CN124" s="46"/>
      <c r="CX124" s="45"/>
      <c r="CY124" s="45"/>
      <c r="CZ124" s="46"/>
      <c r="DA124" s="46"/>
      <c r="DB124" s="46"/>
      <c r="DC124" s="46"/>
      <c r="DD124" s="46"/>
      <c r="DE124" s="46"/>
      <c r="DO124" s="45"/>
      <c r="DP124" s="45"/>
      <c r="DQ124" s="46"/>
      <c r="DR124" s="46"/>
      <c r="DS124" s="46"/>
      <c r="DT124" s="46"/>
      <c r="DU124" s="46"/>
      <c r="DV124" s="46"/>
      <c r="EF124" s="45"/>
      <c r="EG124" s="45"/>
      <c r="EH124" s="46"/>
      <c r="EI124" s="46"/>
      <c r="EJ124" s="46"/>
      <c r="EK124" s="46"/>
      <c r="EL124" s="46"/>
      <c r="EM124" s="46"/>
      <c r="EW124" s="45"/>
      <c r="EX124" s="45"/>
      <c r="EY124" s="46"/>
      <c r="EZ124" s="46"/>
      <c r="FA124" s="46"/>
      <c r="FB124" s="46"/>
      <c r="FC124" s="46"/>
      <c r="FD124" s="46"/>
      <c r="FN124" s="45"/>
      <c r="FO124" s="45"/>
      <c r="FP124" s="46"/>
      <c r="FQ124" s="46"/>
      <c r="FR124" s="46"/>
      <c r="FS124" s="46"/>
      <c r="FT124" s="46"/>
      <c r="FU124" s="46"/>
      <c r="GE124" s="45"/>
      <c r="GF124" s="45"/>
      <c r="GG124" s="46"/>
      <c r="GH124" s="46"/>
      <c r="GI124" s="46"/>
      <c r="GJ124" s="46"/>
      <c r="GK124" s="46"/>
      <c r="GL124" s="46"/>
      <c r="GV124" s="45"/>
      <c r="GW124" s="45"/>
      <c r="GX124" s="46"/>
      <c r="GY124" s="46"/>
      <c r="GZ124" s="46"/>
      <c r="HA124" s="46"/>
      <c r="HB124" s="46"/>
      <c r="HC124" s="46"/>
      <c r="HM124" s="45"/>
      <c r="HN124" s="45"/>
      <c r="HO124" s="46"/>
      <c r="HP124" s="46"/>
      <c r="HQ124" s="46"/>
      <c r="HR124" s="46"/>
      <c r="HS124" s="46"/>
      <c r="HT124" s="46"/>
      <c r="ID124" s="45"/>
      <c r="IE124" s="45"/>
      <c r="IF124" s="46"/>
      <c r="IG124" s="46"/>
      <c r="IH124" s="46"/>
      <c r="II124" s="46"/>
      <c r="IJ124" s="46"/>
      <c r="IK124" s="46"/>
      <c r="IU124" s="45"/>
      <c r="IV124" s="45"/>
      <c r="IW124" s="46"/>
      <c r="IX124" s="46"/>
      <c r="IY124" s="46"/>
      <c r="IZ124" s="46"/>
      <c r="JA124" s="46"/>
      <c r="JB124" s="46"/>
      <c r="JL124" s="45"/>
      <c r="JM124" s="45"/>
      <c r="JN124" s="46"/>
      <c r="JO124" s="46"/>
      <c r="JP124" s="46"/>
      <c r="JQ124" s="46"/>
      <c r="JR124" s="46"/>
      <c r="JS124" s="46"/>
      <c r="KC124" s="45"/>
      <c r="KD124" s="45"/>
      <c r="KE124" s="46"/>
      <c r="KF124" s="46"/>
      <c r="KG124" s="46"/>
      <c r="KH124" s="46"/>
      <c r="KI124" s="46"/>
      <c r="KJ124" s="46"/>
      <c r="KT124" s="45"/>
      <c r="KU124" s="45"/>
      <c r="KV124" s="46"/>
      <c r="KW124" s="46"/>
      <c r="KX124" s="46"/>
      <c r="KY124" s="46"/>
      <c r="KZ124" s="46"/>
      <c r="LA124" s="46"/>
      <c r="LK124" s="45"/>
      <c r="LL124" s="45"/>
      <c r="LM124" s="46"/>
      <c r="LN124" s="46"/>
      <c r="LO124" s="46"/>
      <c r="LP124" s="46"/>
      <c r="LQ124" s="46"/>
      <c r="LR124" s="46"/>
      <c r="MB124" s="45"/>
      <c r="MC124" s="45"/>
      <c r="MD124" s="46"/>
      <c r="ME124" s="46"/>
      <c r="MF124" s="46"/>
      <c r="MG124" s="46"/>
      <c r="MH124" s="46"/>
      <c r="MI124" s="46"/>
    </row>
    <row r="125" spans="1:347" x14ac:dyDescent="0.15">
      <c r="AA125" s="43"/>
      <c r="AH125" s="45"/>
      <c r="AI125" s="45"/>
      <c r="AJ125" s="46"/>
      <c r="AK125" s="46"/>
      <c r="AL125" s="46"/>
      <c r="AM125" s="46"/>
      <c r="AN125" s="46"/>
      <c r="AO125" s="46"/>
      <c r="AY125" s="45"/>
      <c r="AZ125" s="45"/>
      <c r="BA125" s="46"/>
      <c r="BB125" s="46"/>
      <c r="BC125" s="46"/>
      <c r="BD125" s="46"/>
      <c r="BE125" s="46"/>
      <c r="BF125" s="46"/>
      <c r="BP125" s="45"/>
      <c r="BQ125" s="45"/>
      <c r="BR125" s="46"/>
      <c r="BS125" s="46"/>
      <c r="BT125" s="46"/>
      <c r="BU125" s="46"/>
      <c r="BV125" s="46"/>
      <c r="BW125" s="46"/>
      <c r="CG125" s="45"/>
      <c r="CH125" s="45"/>
      <c r="CI125" s="46"/>
      <c r="CJ125" s="46"/>
      <c r="CK125" s="46"/>
      <c r="CL125" s="46"/>
      <c r="CM125" s="46"/>
      <c r="CN125" s="46"/>
      <c r="CX125" s="45"/>
      <c r="CY125" s="45"/>
      <c r="CZ125" s="46"/>
      <c r="DA125" s="46"/>
      <c r="DB125" s="46"/>
      <c r="DC125" s="46"/>
      <c r="DD125" s="46"/>
      <c r="DE125" s="46"/>
      <c r="DO125" s="45"/>
      <c r="DP125" s="45"/>
      <c r="DQ125" s="46"/>
      <c r="DR125" s="46"/>
      <c r="DS125" s="46"/>
      <c r="DT125" s="46"/>
      <c r="DU125" s="46"/>
      <c r="DV125" s="46"/>
      <c r="EF125" s="45"/>
      <c r="EG125" s="45"/>
      <c r="EH125" s="46"/>
      <c r="EI125" s="46"/>
      <c r="EJ125" s="46"/>
      <c r="EK125" s="46"/>
      <c r="EL125" s="46"/>
      <c r="EM125" s="46"/>
      <c r="EW125" s="45"/>
      <c r="EX125" s="45"/>
      <c r="EY125" s="46"/>
      <c r="EZ125" s="46"/>
      <c r="FA125" s="46"/>
      <c r="FB125" s="46"/>
      <c r="FC125" s="46"/>
      <c r="FD125" s="46"/>
      <c r="FN125" s="45"/>
      <c r="FO125" s="45"/>
      <c r="FP125" s="46"/>
      <c r="FQ125" s="46"/>
      <c r="FR125" s="46"/>
      <c r="FS125" s="46"/>
      <c r="FT125" s="46"/>
      <c r="FU125" s="46"/>
      <c r="GE125" s="45"/>
      <c r="GF125" s="45"/>
      <c r="GG125" s="46"/>
      <c r="GH125" s="46"/>
      <c r="GI125" s="46"/>
      <c r="GJ125" s="46"/>
      <c r="GK125" s="46"/>
      <c r="GL125" s="46"/>
      <c r="GV125" s="45"/>
      <c r="GW125" s="45"/>
      <c r="GX125" s="46"/>
      <c r="GY125" s="46"/>
      <c r="GZ125" s="46"/>
      <c r="HA125" s="46"/>
      <c r="HB125" s="46"/>
      <c r="HC125" s="46"/>
      <c r="HM125" s="45"/>
      <c r="HN125" s="45"/>
      <c r="HO125" s="46"/>
      <c r="HP125" s="46"/>
      <c r="HQ125" s="46"/>
      <c r="HR125" s="46"/>
      <c r="HS125" s="46"/>
      <c r="HT125" s="46"/>
      <c r="ID125" s="45"/>
      <c r="IE125" s="45"/>
      <c r="IF125" s="46"/>
      <c r="IG125" s="46"/>
      <c r="IH125" s="46"/>
      <c r="II125" s="46"/>
      <c r="IJ125" s="46"/>
      <c r="IK125" s="46"/>
      <c r="IU125" s="45"/>
      <c r="IV125" s="45"/>
      <c r="IW125" s="46"/>
      <c r="IX125" s="46"/>
      <c r="IY125" s="46"/>
      <c r="IZ125" s="46"/>
      <c r="JA125" s="46"/>
      <c r="JB125" s="46"/>
      <c r="JL125" s="45"/>
      <c r="JM125" s="45"/>
      <c r="JN125" s="46"/>
      <c r="JO125" s="46"/>
      <c r="JP125" s="46"/>
      <c r="JQ125" s="46"/>
      <c r="JR125" s="46"/>
      <c r="JS125" s="46"/>
      <c r="KC125" s="45"/>
      <c r="KD125" s="45"/>
      <c r="KE125" s="46"/>
      <c r="KF125" s="46"/>
      <c r="KG125" s="46"/>
      <c r="KH125" s="46"/>
      <c r="KI125" s="46"/>
      <c r="KJ125" s="46"/>
      <c r="KT125" s="45"/>
      <c r="KU125" s="45"/>
      <c r="KV125" s="46"/>
      <c r="KW125" s="46"/>
      <c r="KX125" s="46"/>
      <c r="KY125" s="46"/>
      <c r="KZ125" s="46"/>
      <c r="LA125" s="46"/>
      <c r="LK125" s="45"/>
      <c r="LL125" s="45"/>
      <c r="LM125" s="46"/>
      <c r="LN125" s="46"/>
      <c r="LO125" s="46"/>
      <c r="LP125" s="46"/>
      <c r="LQ125" s="46"/>
      <c r="LR125" s="46"/>
      <c r="MB125" s="45"/>
      <c r="MC125" s="45"/>
      <c r="MD125" s="46"/>
      <c r="ME125" s="46"/>
      <c r="MF125" s="46"/>
      <c r="MG125" s="46"/>
      <c r="MH125" s="46"/>
      <c r="MI125" s="46"/>
    </row>
    <row r="126" spans="1:347" x14ac:dyDescent="0.15">
      <c r="AA126" s="43"/>
      <c r="AH126" s="45"/>
      <c r="AI126" s="45"/>
      <c r="AJ126" s="46"/>
      <c r="AK126" s="46"/>
      <c r="AL126" s="46"/>
      <c r="AM126" s="46"/>
      <c r="AN126" s="46"/>
      <c r="AO126" s="46"/>
      <c r="AY126" s="45"/>
      <c r="AZ126" s="45"/>
      <c r="BA126" s="46"/>
      <c r="BB126" s="46"/>
      <c r="BC126" s="46"/>
      <c r="BD126" s="46"/>
      <c r="BE126" s="46"/>
      <c r="BF126" s="46"/>
      <c r="BP126" s="45"/>
      <c r="BQ126" s="45"/>
      <c r="BR126" s="46"/>
      <c r="BS126" s="46"/>
      <c r="BT126" s="46"/>
      <c r="BU126" s="46"/>
      <c r="BV126" s="46"/>
      <c r="BW126" s="46"/>
      <c r="CG126" s="45"/>
      <c r="CH126" s="45"/>
      <c r="CI126" s="46"/>
      <c r="CJ126" s="46"/>
      <c r="CK126" s="46"/>
      <c r="CL126" s="46"/>
      <c r="CM126" s="46"/>
      <c r="CN126" s="46"/>
      <c r="CX126" s="45"/>
      <c r="CY126" s="45"/>
      <c r="CZ126" s="46"/>
      <c r="DA126" s="46"/>
      <c r="DB126" s="46"/>
      <c r="DC126" s="46"/>
      <c r="DD126" s="46"/>
      <c r="DE126" s="46"/>
      <c r="DO126" s="45"/>
      <c r="DP126" s="45"/>
      <c r="DQ126" s="46"/>
      <c r="DR126" s="46"/>
      <c r="DS126" s="46"/>
      <c r="DT126" s="46"/>
      <c r="DU126" s="46"/>
      <c r="DV126" s="46"/>
      <c r="EF126" s="45"/>
      <c r="EG126" s="45"/>
      <c r="EH126" s="46"/>
      <c r="EI126" s="46"/>
      <c r="EJ126" s="46"/>
      <c r="EK126" s="46"/>
      <c r="EL126" s="46"/>
      <c r="EM126" s="46"/>
      <c r="EW126" s="45"/>
      <c r="EX126" s="45"/>
      <c r="EY126" s="46"/>
      <c r="EZ126" s="46"/>
      <c r="FA126" s="46"/>
      <c r="FB126" s="46"/>
      <c r="FC126" s="46"/>
      <c r="FD126" s="46"/>
      <c r="FN126" s="45"/>
      <c r="FO126" s="45"/>
      <c r="FP126" s="46"/>
      <c r="FQ126" s="46"/>
      <c r="FR126" s="46"/>
      <c r="FS126" s="46"/>
      <c r="FT126" s="46"/>
      <c r="FU126" s="46"/>
      <c r="GE126" s="45"/>
      <c r="GF126" s="45"/>
      <c r="GG126" s="46"/>
      <c r="GH126" s="46"/>
      <c r="GI126" s="46"/>
      <c r="GJ126" s="46"/>
      <c r="GK126" s="46"/>
      <c r="GL126" s="46"/>
      <c r="GV126" s="45"/>
      <c r="GW126" s="45"/>
      <c r="GX126" s="46"/>
      <c r="GY126" s="46"/>
      <c r="GZ126" s="46"/>
      <c r="HA126" s="46"/>
      <c r="HB126" s="46"/>
      <c r="HC126" s="46"/>
      <c r="HM126" s="45"/>
      <c r="HN126" s="45"/>
      <c r="HO126" s="46"/>
      <c r="HP126" s="46"/>
      <c r="HQ126" s="46"/>
      <c r="HR126" s="46"/>
      <c r="HS126" s="46"/>
      <c r="HT126" s="46"/>
      <c r="ID126" s="45"/>
      <c r="IE126" s="45"/>
      <c r="IF126" s="46"/>
      <c r="IG126" s="46"/>
      <c r="IH126" s="46"/>
      <c r="II126" s="46"/>
      <c r="IJ126" s="46"/>
      <c r="IK126" s="46"/>
      <c r="IU126" s="45"/>
      <c r="IV126" s="45"/>
      <c r="IW126" s="46"/>
      <c r="IX126" s="46"/>
      <c r="IY126" s="46"/>
      <c r="IZ126" s="46"/>
      <c r="JA126" s="46"/>
      <c r="JB126" s="46"/>
      <c r="JL126" s="45"/>
      <c r="JM126" s="45"/>
      <c r="JN126" s="46"/>
      <c r="JO126" s="46"/>
      <c r="JP126" s="46"/>
      <c r="JQ126" s="46"/>
      <c r="JR126" s="46"/>
      <c r="JS126" s="46"/>
      <c r="KC126" s="45"/>
      <c r="KD126" s="45"/>
      <c r="KE126" s="46"/>
      <c r="KF126" s="46"/>
      <c r="KG126" s="46"/>
      <c r="KH126" s="46"/>
      <c r="KI126" s="46"/>
      <c r="KJ126" s="46"/>
      <c r="KT126" s="45"/>
      <c r="KU126" s="45"/>
      <c r="KV126" s="46"/>
      <c r="KW126" s="46"/>
      <c r="KX126" s="46"/>
      <c r="KY126" s="46"/>
      <c r="KZ126" s="46"/>
      <c r="LA126" s="46"/>
      <c r="LK126" s="45"/>
      <c r="LL126" s="45"/>
      <c r="LM126" s="46"/>
      <c r="LN126" s="46"/>
      <c r="LO126" s="46"/>
      <c r="LP126" s="46"/>
      <c r="LQ126" s="46"/>
      <c r="LR126" s="46"/>
      <c r="MB126" s="45"/>
      <c r="MC126" s="45"/>
      <c r="MD126" s="46"/>
      <c r="ME126" s="46"/>
      <c r="MF126" s="46"/>
      <c r="MG126" s="46"/>
      <c r="MH126" s="46"/>
      <c r="MI126" s="46"/>
    </row>
    <row r="127" spans="1:347" x14ac:dyDescent="0.15">
      <c r="AA127" s="43"/>
      <c r="AH127" s="45"/>
      <c r="AI127" s="45"/>
      <c r="AJ127" s="46"/>
      <c r="AK127" s="46"/>
      <c r="AL127" s="46"/>
      <c r="AM127" s="46"/>
      <c r="AN127" s="46"/>
      <c r="AO127" s="46"/>
      <c r="AY127" s="45"/>
      <c r="AZ127" s="45"/>
      <c r="BA127" s="46"/>
      <c r="BB127" s="46"/>
      <c r="BC127" s="46"/>
      <c r="BD127" s="46"/>
      <c r="BE127" s="46"/>
      <c r="BF127" s="46"/>
      <c r="BP127" s="45"/>
      <c r="BQ127" s="45"/>
      <c r="BR127" s="46"/>
      <c r="BS127" s="46"/>
      <c r="BT127" s="46"/>
      <c r="BU127" s="46"/>
      <c r="BV127" s="46"/>
      <c r="BW127" s="46"/>
      <c r="CG127" s="45"/>
      <c r="CH127" s="45"/>
      <c r="CI127" s="46"/>
      <c r="CJ127" s="46"/>
      <c r="CK127" s="46"/>
      <c r="CL127" s="46"/>
      <c r="CM127" s="46"/>
      <c r="CN127" s="46"/>
      <c r="CX127" s="45"/>
      <c r="CY127" s="45"/>
      <c r="CZ127" s="46"/>
      <c r="DA127" s="46"/>
      <c r="DB127" s="46"/>
      <c r="DC127" s="46"/>
      <c r="DD127" s="46"/>
      <c r="DE127" s="46"/>
      <c r="DO127" s="45"/>
      <c r="DP127" s="45"/>
      <c r="DQ127" s="46"/>
      <c r="DR127" s="46"/>
      <c r="DS127" s="46"/>
      <c r="DT127" s="46"/>
      <c r="DU127" s="46"/>
      <c r="DV127" s="46"/>
      <c r="EF127" s="45"/>
      <c r="EG127" s="45"/>
      <c r="EH127" s="46"/>
      <c r="EI127" s="46"/>
      <c r="EJ127" s="46"/>
      <c r="EK127" s="46"/>
      <c r="EL127" s="46"/>
      <c r="EM127" s="46"/>
      <c r="EW127" s="45"/>
      <c r="EX127" s="45"/>
      <c r="EY127" s="46"/>
      <c r="EZ127" s="46"/>
      <c r="FA127" s="46"/>
      <c r="FB127" s="46"/>
      <c r="FC127" s="46"/>
      <c r="FD127" s="46"/>
      <c r="FN127" s="45"/>
      <c r="FO127" s="45"/>
      <c r="FP127" s="46"/>
      <c r="FQ127" s="46"/>
      <c r="FR127" s="46"/>
      <c r="FS127" s="46"/>
      <c r="FT127" s="46"/>
      <c r="FU127" s="46"/>
      <c r="GE127" s="45"/>
      <c r="GF127" s="45"/>
      <c r="GG127" s="46"/>
      <c r="GH127" s="46"/>
      <c r="GI127" s="46"/>
      <c r="GJ127" s="46"/>
      <c r="GK127" s="46"/>
      <c r="GL127" s="46"/>
      <c r="GV127" s="45"/>
      <c r="GW127" s="45"/>
      <c r="GX127" s="46"/>
      <c r="GY127" s="46"/>
      <c r="GZ127" s="46"/>
      <c r="HA127" s="46"/>
      <c r="HB127" s="46"/>
      <c r="HC127" s="46"/>
      <c r="HM127" s="45"/>
      <c r="HN127" s="45"/>
      <c r="HO127" s="46"/>
      <c r="HP127" s="46"/>
      <c r="HQ127" s="46"/>
      <c r="HR127" s="46"/>
      <c r="HS127" s="46"/>
      <c r="HT127" s="46"/>
      <c r="ID127" s="45"/>
      <c r="IE127" s="45"/>
      <c r="IF127" s="46"/>
      <c r="IG127" s="46"/>
      <c r="IH127" s="46"/>
      <c r="II127" s="46"/>
      <c r="IJ127" s="46"/>
      <c r="IK127" s="46"/>
      <c r="IU127" s="45"/>
      <c r="IV127" s="45"/>
      <c r="IW127" s="46"/>
      <c r="IX127" s="46"/>
      <c r="IY127" s="46"/>
      <c r="IZ127" s="46"/>
      <c r="JA127" s="46"/>
      <c r="JB127" s="46"/>
      <c r="JL127" s="45"/>
      <c r="JM127" s="45"/>
      <c r="JN127" s="46"/>
      <c r="JO127" s="46"/>
      <c r="JP127" s="46"/>
      <c r="JQ127" s="46"/>
      <c r="JR127" s="46"/>
      <c r="JS127" s="46"/>
      <c r="KC127" s="45"/>
      <c r="KD127" s="45"/>
      <c r="KE127" s="46"/>
      <c r="KF127" s="46"/>
      <c r="KG127" s="46"/>
      <c r="KH127" s="46"/>
      <c r="KI127" s="46"/>
      <c r="KJ127" s="46"/>
      <c r="KT127" s="45"/>
      <c r="KU127" s="45"/>
      <c r="KV127" s="46"/>
      <c r="KW127" s="46"/>
      <c r="KX127" s="46"/>
      <c r="KY127" s="46"/>
      <c r="KZ127" s="46"/>
      <c r="LA127" s="46"/>
      <c r="LK127" s="45"/>
      <c r="LL127" s="45"/>
      <c r="LM127" s="46"/>
      <c r="LN127" s="46"/>
      <c r="LO127" s="46"/>
      <c r="LP127" s="46"/>
      <c r="LQ127" s="46"/>
      <c r="LR127" s="46"/>
      <c r="MB127" s="45"/>
      <c r="MC127" s="45"/>
      <c r="MD127" s="46"/>
      <c r="ME127" s="46"/>
      <c r="MF127" s="46"/>
      <c r="MG127" s="46"/>
      <c r="MH127" s="46"/>
      <c r="MI127" s="4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J127"/>
  <sheetViews>
    <sheetView zoomScaleNormal="100" workbookViewId="0"/>
  </sheetViews>
  <sheetFormatPr defaultRowHeight="14.25" outlineLevelRow="1" x14ac:dyDescent="0.15"/>
  <cols>
    <col min="1" max="1" width="3.375" style="9" customWidth="1"/>
    <col min="2" max="2" width="6.125" style="43" customWidth="1"/>
    <col min="3" max="3" width="5.625" style="43" customWidth="1"/>
    <col min="4" max="4" width="4.625" style="43" customWidth="1"/>
    <col min="5" max="5" width="5.25" style="43" customWidth="1"/>
    <col min="6" max="6" width="5.375" style="43" customWidth="1"/>
    <col min="7" max="7" width="5.5" style="43" customWidth="1"/>
    <col min="8" max="8" width="1.5" style="43" customWidth="1"/>
    <col min="9" max="9" width="5.375" style="43" hidden="1" customWidth="1"/>
    <col min="10" max="10" width="6.25" style="43" hidden="1" customWidth="1"/>
    <col min="11" max="11" width="5.875" style="43" hidden="1" customWidth="1"/>
    <col min="12" max="13" width="6.25" style="43" hidden="1" customWidth="1"/>
    <col min="14" max="14" width="6.5" style="43" hidden="1" customWidth="1"/>
    <col min="15" max="15" width="6" style="43" hidden="1" customWidth="1"/>
    <col min="16" max="16" width="7.375" style="43" hidden="1" customWidth="1"/>
    <col min="17" max="17" width="6.75" style="45" hidden="1" customWidth="1"/>
    <col min="18" max="18" width="7.125" style="45" hidden="1" customWidth="1"/>
    <col min="19" max="19" width="7.25" style="46" hidden="1" customWidth="1"/>
    <col min="20" max="20" width="6.375" style="46" hidden="1" customWidth="1"/>
    <col min="21" max="21" width="6.875" style="46" hidden="1" customWidth="1"/>
    <col min="22" max="22" width="6.375" style="46" hidden="1" customWidth="1"/>
    <col min="23" max="23" width="6" style="46" hidden="1" customWidth="1"/>
    <col min="24" max="24" width="6.125" style="46" hidden="1" customWidth="1"/>
    <col min="25" max="25" width="1.125" style="46" hidden="1" customWidth="1"/>
    <col min="26" max="26" width="5.25" style="46" hidden="1" customWidth="1"/>
    <col min="27" max="27" width="6.125" style="46" hidden="1" customWidth="1"/>
    <col min="28" max="34" width="6.625" style="43" hidden="1" customWidth="1"/>
    <col min="35" max="35" width="7" style="43" hidden="1" customWidth="1"/>
    <col min="36" max="38" width="6.625" style="43" hidden="1" customWidth="1"/>
    <col min="39" max="41" width="6.25" style="43" hidden="1" customWidth="1"/>
    <col min="42" max="42" width="1.125" style="43" hidden="1" customWidth="1"/>
    <col min="43" max="43" width="5.875" style="43" hidden="1" customWidth="1"/>
    <col min="44" max="51" width="6.5" style="43" hidden="1" customWidth="1"/>
    <col min="52" max="58" width="6.875" style="43" hidden="1" customWidth="1"/>
    <col min="59" max="59" width="0.875" style="43" hidden="1" customWidth="1"/>
    <col min="60" max="60" width="5.5" style="43" hidden="1" customWidth="1"/>
    <col min="61" max="65" width="6.375" style="43" hidden="1" customWidth="1"/>
    <col min="66" max="71" width="6.875" style="43" hidden="1" customWidth="1"/>
    <col min="72" max="72" width="7.375" style="43" hidden="1" customWidth="1"/>
    <col min="73" max="75" width="6.5" style="43" hidden="1" customWidth="1"/>
    <col min="76" max="76" width="0.875" style="43" hidden="1" customWidth="1"/>
    <col min="77" max="77" width="6.5" style="43" hidden="1" customWidth="1"/>
    <col min="78" max="85" width="6.125" style="43" hidden="1" customWidth="1"/>
    <col min="86" max="92" width="6.875" style="43" hidden="1" customWidth="1"/>
    <col min="93" max="93" width="0.75" style="43" hidden="1" customWidth="1"/>
    <col min="94" max="94" width="6.25" style="43" hidden="1" customWidth="1"/>
    <col min="95" max="109" width="6" style="43" hidden="1" customWidth="1"/>
    <col min="110" max="110" width="0.875" style="43" hidden="1" customWidth="1"/>
    <col min="111" max="111" width="5.25" style="43" hidden="1" customWidth="1"/>
    <col min="112" max="116" width="6.25" style="43" hidden="1" customWidth="1"/>
    <col min="117" max="121" width="6.75" style="43" hidden="1" customWidth="1"/>
    <col min="122" max="126" width="6.625" style="43" hidden="1" customWidth="1"/>
    <col min="127" max="127" width="0.75" style="43" hidden="1" customWidth="1"/>
    <col min="128" max="128" width="5.75" style="43" hidden="1" customWidth="1"/>
    <col min="129" max="143" width="6.5" style="43" hidden="1" customWidth="1"/>
    <col min="144" max="144" width="1.25" style="43" hidden="1" customWidth="1"/>
    <col min="145" max="145" width="6.125" style="43" hidden="1" customWidth="1"/>
    <col min="146" max="158" width="6" style="43" hidden="1" customWidth="1"/>
    <col min="159" max="160" width="6.25" style="43" hidden="1" customWidth="1"/>
    <col min="161" max="161" width="0.75" style="43" hidden="1" customWidth="1"/>
    <col min="162" max="162" width="6.375" style="43" hidden="1" customWidth="1"/>
    <col min="163" max="165" width="6.5" style="43" hidden="1" customWidth="1"/>
    <col min="166" max="166" width="6.75" style="43" hidden="1" customWidth="1"/>
    <col min="167" max="177" width="6.5" style="43" hidden="1" customWidth="1"/>
    <col min="178" max="178" width="1" style="43" hidden="1" customWidth="1"/>
    <col min="179" max="179" width="5.5" style="43" hidden="1" customWidth="1"/>
    <col min="180" max="180" width="6.5" style="43" hidden="1" customWidth="1"/>
    <col min="181" max="186" width="6.75" style="43" hidden="1" customWidth="1"/>
    <col min="187" max="194" width="6.375" style="43" hidden="1" customWidth="1"/>
    <col min="195" max="195" width="0.75" style="43" hidden="1" customWidth="1"/>
    <col min="196" max="196" width="5.75" style="43" hidden="1" customWidth="1"/>
    <col min="197" max="198" width="6.375" style="43" hidden="1" customWidth="1"/>
    <col min="199" max="211" width="6.875" style="43" hidden="1" customWidth="1"/>
    <col min="212" max="212" width="0.875" style="43" hidden="1" customWidth="1"/>
    <col min="213" max="213" width="6.125" style="43" hidden="1" customWidth="1"/>
    <col min="214" max="216" width="6.5" style="43" hidden="1" customWidth="1"/>
    <col min="217" max="217" width="7.125" style="43" hidden="1" customWidth="1"/>
    <col min="218" max="227" width="6.5" style="43" hidden="1" customWidth="1"/>
    <col min="228" max="228" width="6.25" style="43" hidden="1" customWidth="1"/>
    <col min="229" max="229" width="0.875" style="43" hidden="1" customWidth="1"/>
    <col min="230" max="230" width="6.125" style="43" hidden="1" customWidth="1"/>
    <col min="231" max="245" width="6.375" style="43" hidden="1" customWidth="1"/>
    <col min="246" max="246" width="1.125" style="43" hidden="1" customWidth="1"/>
    <col min="247" max="247" width="5.5" style="43" hidden="1" customWidth="1"/>
    <col min="248" max="251" width="6.375" style="43" hidden="1" customWidth="1"/>
    <col min="252" max="262" width="6.25" style="43" hidden="1" customWidth="1"/>
    <col min="263" max="263" width="0.75" style="43" hidden="1" customWidth="1"/>
    <col min="264" max="264" width="6.125" style="43" hidden="1" customWidth="1"/>
    <col min="265" max="273" width="6.25" style="43" hidden="1" customWidth="1"/>
    <col min="274" max="279" width="6" style="43" hidden="1" customWidth="1"/>
    <col min="280" max="280" width="0.875" style="43" hidden="1" customWidth="1"/>
    <col min="281" max="281" width="6.625" style="43" hidden="1" customWidth="1"/>
    <col min="282" max="296" width="6" style="43" hidden="1" customWidth="1"/>
    <col min="297" max="297" width="0.75" style="43" hidden="1" customWidth="1"/>
    <col min="298" max="313" width="6" style="43" hidden="1" customWidth="1"/>
    <col min="314" max="314" width="0.75" style="43" hidden="1" customWidth="1"/>
    <col min="315" max="315" width="5.25" style="43" hidden="1" customWidth="1"/>
    <col min="316" max="317" width="6" style="43" hidden="1" customWidth="1"/>
    <col min="318" max="321" width="6.125" style="43" hidden="1" customWidth="1"/>
    <col min="322" max="322" width="7.625" style="43" hidden="1" customWidth="1"/>
    <col min="323" max="323" width="7.875" style="43" hidden="1" customWidth="1"/>
    <col min="324" max="324" width="8.875" style="43" hidden="1" customWidth="1"/>
    <col min="325" max="327" width="6.125" style="43" hidden="1" customWidth="1"/>
    <col min="328" max="328" width="6.625" style="43" hidden="1" customWidth="1"/>
    <col min="329" max="330" width="6.125" style="43" hidden="1" customWidth="1"/>
    <col min="331" max="331" width="1.625" style="43" hidden="1" customWidth="1"/>
    <col min="332" max="332" width="5.25" style="43" customWidth="1"/>
    <col min="333" max="336" width="6.125" style="43" customWidth="1"/>
    <col min="337" max="337" width="7.75" style="43" customWidth="1"/>
    <col min="338" max="338" width="6.125" style="43" customWidth="1"/>
    <col min="339" max="339" width="6.75" style="43" customWidth="1"/>
    <col min="340" max="341" width="7.125" style="43" customWidth="1"/>
    <col min="342" max="342" width="7.75" style="43" customWidth="1"/>
    <col min="343" max="343" width="7.25" style="43" customWidth="1"/>
    <col min="344" max="344" width="7.75" style="43" customWidth="1"/>
    <col min="345" max="347" width="6.5" style="43" customWidth="1"/>
    <col min="348" max="348" width="1.75" style="43" customWidth="1"/>
    <col min="349" max="355" width="6.5" style="43" customWidth="1"/>
    <col min="356" max="373" width="6.625" style="43" customWidth="1"/>
    <col min="374" max="392" width="6.5" style="43" customWidth="1"/>
    <col min="393" max="408" width="6" style="43" customWidth="1"/>
    <col min="409" max="16384" width="9" style="43"/>
  </cols>
  <sheetData>
    <row r="1" spans="1:347" x14ac:dyDescent="0.15">
      <c r="LT1" s="46" t="s">
        <v>145</v>
      </c>
    </row>
    <row r="2" spans="1:347" ht="15.75" customHeight="1" x14ac:dyDescent="0.15">
      <c r="A2" s="4"/>
      <c r="C2" s="4"/>
      <c r="D2" s="4"/>
      <c r="E2" s="4"/>
      <c r="F2" s="4"/>
      <c r="G2" s="11"/>
      <c r="H2" s="11"/>
      <c r="I2" s="11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  <c r="X2" s="5"/>
      <c r="Y2" s="5"/>
      <c r="Z2" s="5"/>
      <c r="AA2" s="5"/>
    </row>
    <row r="3" spans="1:347" ht="15.75" customHeight="1" outlineLevel="1" x14ac:dyDescent="0.15">
      <c r="A3" s="14"/>
      <c r="B3" s="42" t="s">
        <v>26</v>
      </c>
      <c r="C3" s="14"/>
      <c r="D3" s="62" t="s">
        <v>108</v>
      </c>
      <c r="E3" s="14"/>
      <c r="F3" s="14"/>
      <c r="G3" s="32"/>
      <c r="H3" s="32"/>
      <c r="I3" s="42" t="s">
        <v>26</v>
      </c>
      <c r="J3" s="14"/>
      <c r="K3" s="64" t="str">
        <f>D3</f>
        <v>Fiarfax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42" t="s">
        <v>26</v>
      </c>
      <c r="AA3" s="14"/>
      <c r="AB3" s="64" t="str">
        <f>K3</f>
        <v>Fiarfax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Q3" s="42" t="s">
        <v>26</v>
      </c>
      <c r="AR3" s="14"/>
      <c r="AS3" s="64" t="str">
        <f>AB3</f>
        <v>Fiarfax</v>
      </c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H3" s="42" t="s">
        <v>26</v>
      </c>
      <c r="BI3" s="14"/>
      <c r="BJ3" s="64" t="str">
        <f>AS3</f>
        <v>Fiarfax</v>
      </c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Y3" s="42" t="s">
        <v>26</v>
      </c>
      <c r="BZ3" s="14"/>
      <c r="CA3" s="64" t="str">
        <f>BJ3</f>
        <v>Fiarfax</v>
      </c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P3" s="42" t="s">
        <v>26</v>
      </c>
      <c r="CQ3" s="14"/>
      <c r="CR3" s="64" t="str">
        <f>CA3</f>
        <v>Fiarfax</v>
      </c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G3" s="42" t="s">
        <v>26</v>
      </c>
      <c r="DH3" s="14"/>
      <c r="DI3" s="64" t="str">
        <f>CR3</f>
        <v>Fiarfax</v>
      </c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X3" s="42" t="s">
        <v>26</v>
      </c>
      <c r="DY3" s="14"/>
      <c r="DZ3" s="64" t="str">
        <f>DI3</f>
        <v>Fiarfax</v>
      </c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O3" s="42" t="s">
        <v>26</v>
      </c>
      <c r="EP3" s="14"/>
      <c r="EQ3" s="64" t="str">
        <f>DZ3</f>
        <v>Fiarfax</v>
      </c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F3" s="42" t="s">
        <v>26</v>
      </c>
      <c r="FG3" s="14"/>
      <c r="FH3" s="64" t="str">
        <f>EQ3</f>
        <v>Fiarfax</v>
      </c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W3" s="42" t="s">
        <v>26</v>
      </c>
      <c r="FX3" s="14"/>
      <c r="FY3" s="64" t="str">
        <f>FH3</f>
        <v>Fiarfax</v>
      </c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N3" s="42" t="s">
        <v>26</v>
      </c>
      <c r="GO3" s="14"/>
      <c r="GP3" s="64" t="str">
        <f>FY3</f>
        <v>Fiarfax</v>
      </c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E3" s="42" t="s">
        <v>26</v>
      </c>
      <c r="HF3" s="14"/>
      <c r="HG3" s="64" t="str">
        <f>GP3</f>
        <v>Fiarfax</v>
      </c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V3" s="42" t="s">
        <v>26</v>
      </c>
      <c r="HW3" s="14"/>
      <c r="HX3" s="64" t="str">
        <f>HG3</f>
        <v>Fiarfax</v>
      </c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M3" s="42" t="s">
        <v>26</v>
      </c>
      <c r="IN3" s="14"/>
      <c r="IO3" s="64" t="str">
        <f>HX3</f>
        <v>Fiarfax</v>
      </c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D3" s="42" t="s">
        <v>26</v>
      </c>
      <c r="JE3" s="14"/>
      <c r="JF3" s="64" t="str">
        <f>IO3</f>
        <v>Fiarfax</v>
      </c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U3" s="42" t="s">
        <v>26</v>
      </c>
      <c r="JV3" s="14"/>
      <c r="JW3" s="64" t="str">
        <f>JF3</f>
        <v>Fiarfax</v>
      </c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L3" s="42" t="s">
        <v>26</v>
      </c>
      <c r="KM3" s="14"/>
      <c r="KN3" s="64" t="str">
        <f>JW3</f>
        <v>Fiarfax</v>
      </c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C3" s="42" t="s">
        <v>26</v>
      </c>
      <c r="LD3" s="14"/>
      <c r="LE3" s="64" t="str">
        <f>KN3</f>
        <v>Fiarfax</v>
      </c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T3" s="42" t="s">
        <v>26</v>
      </c>
      <c r="LU3" s="14"/>
      <c r="LV3" s="64" t="str">
        <f>LE3</f>
        <v>Fiarfax</v>
      </c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</row>
    <row r="4" spans="1:347" s="46" customFormat="1" ht="15" customHeight="1" outlineLevel="1" x14ac:dyDescent="0.15">
      <c r="A4" s="14"/>
      <c r="B4" s="41" t="s">
        <v>15</v>
      </c>
      <c r="C4" s="14"/>
      <c r="D4" s="14"/>
      <c r="E4" s="14"/>
      <c r="F4" s="14"/>
      <c r="G4" s="14"/>
      <c r="H4" s="14"/>
      <c r="I4" s="40" t="s">
        <v>82</v>
      </c>
      <c r="J4" s="64"/>
      <c r="K4" s="64"/>
      <c r="M4" s="64"/>
      <c r="N4" s="64"/>
      <c r="O4" s="64"/>
      <c r="P4" s="64"/>
      <c r="Q4" s="69"/>
      <c r="R4" s="69"/>
      <c r="S4" s="64"/>
      <c r="T4" s="64"/>
      <c r="U4" s="64"/>
      <c r="V4" s="64"/>
      <c r="W4" s="64"/>
      <c r="X4" s="64"/>
      <c r="Y4" s="64"/>
      <c r="Z4" s="40" t="s">
        <v>84</v>
      </c>
      <c r="AA4" s="64"/>
      <c r="AB4" s="64"/>
      <c r="AD4" s="64"/>
      <c r="AE4" s="64"/>
      <c r="AF4" s="64"/>
      <c r="AG4" s="64"/>
      <c r="AH4" s="69"/>
      <c r="AI4" s="69"/>
      <c r="AJ4" s="64"/>
      <c r="AK4" s="64"/>
      <c r="AL4" s="64"/>
      <c r="AM4" s="64"/>
      <c r="AN4" s="64"/>
      <c r="AO4" s="64"/>
      <c r="AP4" s="68"/>
      <c r="AQ4" s="40" t="s">
        <v>85</v>
      </c>
      <c r="AR4" s="64"/>
      <c r="AS4" s="64"/>
      <c r="AU4" s="64"/>
      <c r="AV4" s="64"/>
      <c r="AW4" s="64"/>
      <c r="AX4" s="64"/>
      <c r="AY4" s="69"/>
      <c r="AZ4" s="69"/>
      <c r="BA4" s="64"/>
      <c r="BB4" s="64"/>
      <c r="BC4" s="64"/>
      <c r="BD4" s="64"/>
      <c r="BE4" s="64"/>
      <c r="BF4" s="64"/>
      <c r="BG4" s="68"/>
      <c r="BH4" s="40" t="s">
        <v>100</v>
      </c>
      <c r="BI4" s="64"/>
      <c r="BJ4" s="64"/>
      <c r="BL4" s="64"/>
      <c r="BM4" s="64"/>
      <c r="BN4" s="64"/>
      <c r="BO4" s="64"/>
      <c r="BP4" s="69"/>
      <c r="BQ4" s="69"/>
      <c r="BR4" s="64"/>
      <c r="BS4" s="64"/>
      <c r="BT4" s="64"/>
      <c r="BU4" s="64"/>
      <c r="BV4" s="64"/>
      <c r="BW4" s="64"/>
      <c r="BX4" s="68"/>
      <c r="BY4" s="40" t="s">
        <v>86</v>
      </c>
      <c r="BZ4" s="64"/>
      <c r="CA4" s="64"/>
      <c r="CC4" s="64"/>
      <c r="CD4" s="64"/>
      <c r="CE4" s="64"/>
      <c r="CF4" s="64"/>
      <c r="CG4" s="69"/>
      <c r="CH4" s="69"/>
      <c r="CI4" s="64"/>
      <c r="CJ4" s="64"/>
      <c r="CK4" s="64"/>
      <c r="CL4" s="64"/>
      <c r="CM4" s="64"/>
      <c r="CN4" s="64"/>
      <c r="CO4" s="68"/>
      <c r="CP4" s="40" t="s">
        <v>87</v>
      </c>
      <c r="CQ4" s="64"/>
      <c r="CR4" s="64"/>
      <c r="CT4" s="64"/>
      <c r="CU4" s="64"/>
      <c r="CV4" s="64"/>
      <c r="CW4" s="64"/>
      <c r="CX4" s="69"/>
      <c r="CY4" s="69"/>
      <c r="CZ4" s="64"/>
      <c r="DA4" s="64"/>
      <c r="DB4" s="64"/>
      <c r="DC4" s="64"/>
      <c r="DD4" s="64"/>
      <c r="DE4" s="64"/>
      <c r="DF4" s="68"/>
      <c r="DG4" s="40" t="s">
        <v>88</v>
      </c>
      <c r="DH4" s="64"/>
      <c r="DI4" s="64"/>
      <c r="DK4" s="64"/>
      <c r="DL4" s="64"/>
      <c r="DM4" s="64"/>
      <c r="DN4" s="64"/>
      <c r="DO4" s="69"/>
      <c r="DP4" s="69"/>
      <c r="DQ4" s="64"/>
      <c r="DR4" s="64"/>
      <c r="DS4" s="64"/>
      <c r="DT4" s="64"/>
      <c r="DU4" s="64"/>
      <c r="DV4" s="64"/>
      <c r="DW4" s="68"/>
      <c r="DX4" s="40" t="s">
        <v>101</v>
      </c>
      <c r="DY4" s="64"/>
      <c r="DZ4" s="64"/>
      <c r="EB4" s="64"/>
      <c r="EC4" s="64"/>
      <c r="ED4" s="64"/>
      <c r="EE4" s="64"/>
      <c r="EF4" s="69"/>
      <c r="EG4" s="69"/>
      <c r="EH4" s="64"/>
      <c r="EI4" s="64"/>
      <c r="EJ4" s="64"/>
      <c r="EK4" s="64"/>
      <c r="EL4" s="64"/>
      <c r="EM4" s="64"/>
      <c r="EN4" s="68"/>
      <c r="EO4" s="40" t="s">
        <v>102</v>
      </c>
      <c r="EP4" s="64"/>
      <c r="EQ4" s="64"/>
      <c r="ES4" s="64"/>
      <c r="ET4" s="64"/>
      <c r="EU4" s="64"/>
      <c r="EV4" s="64"/>
      <c r="EW4" s="69"/>
      <c r="EX4" s="69"/>
      <c r="EY4" s="64"/>
      <c r="EZ4" s="64"/>
      <c r="FA4" s="64"/>
      <c r="FB4" s="64"/>
      <c r="FC4" s="64"/>
      <c r="FD4" s="64"/>
      <c r="FE4" s="68"/>
      <c r="FF4" s="40" t="s">
        <v>89</v>
      </c>
      <c r="FG4" s="64"/>
      <c r="FH4" s="64"/>
      <c r="FJ4" s="64"/>
      <c r="FK4" s="64"/>
      <c r="FL4" s="64"/>
      <c r="FM4" s="64"/>
      <c r="FN4" s="69"/>
      <c r="FO4" s="69"/>
      <c r="FP4" s="64"/>
      <c r="FQ4" s="64"/>
      <c r="FR4" s="64"/>
      <c r="FS4" s="64"/>
      <c r="FT4" s="64"/>
      <c r="FU4" s="64"/>
      <c r="FV4" s="68"/>
      <c r="FW4" s="40" t="s">
        <v>103</v>
      </c>
      <c r="FX4" s="64"/>
      <c r="FY4" s="64"/>
      <c r="GA4" s="64"/>
      <c r="GB4" s="64"/>
      <c r="GC4" s="64"/>
      <c r="GD4" s="64"/>
      <c r="GE4" s="69"/>
      <c r="GF4" s="69"/>
      <c r="GG4" s="64"/>
      <c r="GH4" s="64"/>
      <c r="GI4" s="64"/>
      <c r="GJ4" s="64"/>
      <c r="GK4" s="64"/>
      <c r="GL4" s="64"/>
      <c r="GM4" s="68"/>
      <c r="GN4" s="40" t="s">
        <v>104</v>
      </c>
      <c r="GO4" s="64"/>
      <c r="GP4" s="64"/>
      <c r="GR4" s="64"/>
      <c r="GS4" s="64"/>
      <c r="GT4" s="64"/>
      <c r="GU4" s="64"/>
      <c r="GV4" s="69"/>
      <c r="GW4" s="69"/>
      <c r="GX4" s="64"/>
      <c r="GY4" s="64"/>
      <c r="GZ4" s="64"/>
      <c r="HA4" s="64"/>
      <c r="HB4" s="64"/>
      <c r="HC4" s="64"/>
      <c r="HD4" s="68"/>
      <c r="HE4" s="40" t="s">
        <v>94</v>
      </c>
      <c r="HF4" s="64"/>
      <c r="HG4" s="64"/>
      <c r="HI4" s="64"/>
      <c r="HJ4" s="64"/>
      <c r="HK4" s="64"/>
      <c r="HL4" s="64"/>
      <c r="HM4" s="69"/>
      <c r="HN4" s="69"/>
      <c r="HO4" s="64"/>
      <c r="HP4" s="64"/>
      <c r="HQ4" s="64"/>
      <c r="HR4" s="64"/>
      <c r="HS4" s="64"/>
      <c r="HT4" s="64"/>
      <c r="HU4" s="68"/>
      <c r="HV4" s="40" t="s">
        <v>105</v>
      </c>
      <c r="HW4" s="64"/>
      <c r="HX4" s="64"/>
      <c r="HZ4" s="64"/>
      <c r="IA4" s="64"/>
      <c r="IB4" s="64"/>
      <c r="IC4" s="64"/>
      <c r="ID4" s="69"/>
      <c r="IE4" s="69"/>
      <c r="IF4" s="64"/>
      <c r="IG4" s="64"/>
      <c r="IH4" s="64"/>
      <c r="II4" s="64"/>
      <c r="IJ4" s="64"/>
      <c r="IK4" s="64"/>
      <c r="IL4" s="68"/>
      <c r="IM4" s="40" t="s">
        <v>93</v>
      </c>
      <c r="IN4" s="64"/>
      <c r="IO4" s="64"/>
      <c r="IQ4" s="64"/>
      <c r="IR4" s="64"/>
      <c r="IS4" s="64"/>
      <c r="IT4" s="64"/>
      <c r="IU4" s="69"/>
      <c r="IV4" s="69"/>
      <c r="IW4" s="64"/>
      <c r="IX4" s="64"/>
      <c r="IY4" s="64"/>
      <c r="IZ4" s="64"/>
      <c r="JA4" s="64"/>
      <c r="JB4" s="64"/>
      <c r="JC4" s="68"/>
      <c r="JD4" s="40" t="s">
        <v>92</v>
      </c>
      <c r="JE4" s="64"/>
      <c r="JF4" s="64"/>
      <c r="JH4" s="64"/>
      <c r="JI4" s="64"/>
      <c r="JJ4" s="64"/>
      <c r="JK4" s="64"/>
      <c r="JL4" s="69"/>
      <c r="JM4" s="69"/>
      <c r="JN4" s="64"/>
      <c r="JO4" s="64"/>
      <c r="JP4" s="64"/>
      <c r="JQ4" s="64"/>
      <c r="JR4" s="64"/>
      <c r="JS4" s="64"/>
      <c r="JT4" s="68"/>
      <c r="JU4" s="40" t="s">
        <v>91</v>
      </c>
      <c r="JV4" s="64"/>
      <c r="JW4" s="64"/>
      <c r="JY4" s="64"/>
      <c r="JZ4" s="64"/>
      <c r="KA4" s="64"/>
      <c r="KB4" s="64"/>
      <c r="KC4" s="69"/>
      <c r="KD4" s="69"/>
      <c r="KE4" s="64"/>
      <c r="KF4" s="64"/>
      <c r="KG4" s="64"/>
      <c r="KH4" s="64"/>
      <c r="KI4" s="64"/>
      <c r="KJ4" s="64"/>
      <c r="KK4" s="68"/>
      <c r="KL4" s="40" t="s">
        <v>106</v>
      </c>
      <c r="KM4" s="64"/>
      <c r="KN4" s="64"/>
      <c r="KP4" s="64"/>
      <c r="KQ4" s="64"/>
      <c r="KR4" s="64"/>
      <c r="KS4" s="64"/>
      <c r="KT4" s="69"/>
      <c r="KU4" s="69"/>
      <c r="KV4" s="64"/>
      <c r="KW4" s="64"/>
      <c r="KX4" s="64"/>
      <c r="KY4" s="64"/>
      <c r="KZ4" s="64"/>
      <c r="LA4" s="64"/>
      <c r="LB4" s="68"/>
      <c r="LC4" s="40" t="s">
        <v>90</v>
      </c>
      <c r="LD4" s="64"/>
      <c r="LE4" s="64"/>
      <c r="LG4" s="64"/>
      <c r="LH4" s="64"/>
      <c r="LI4" s="64"/>
      <c r="LJ4" s="64"/>
      <c r="LK4" s="69"/>
      <c r="LL4" s="69"/>
      <c r="LM4" s="64"/>
      <c r="LN4" s="64"/>
      <c r="LO4" s="64"/>
      <c r="LP4" s="64"/>
      <c r="LQ4" s="64"/>
      <c r="LR4" s="64"/>
      <c r="LS4" s="68"/>
      <c r="LT4" s="40" t="s">
        <v>107</v>
      </c>
      <c r="LU4" s="64"/>
      <c r="LV4" s="64"/>
      <c r="LX4" s="64"/>
      <c r="LY4" s="64"/>
      <c r="LZ4" s="64"/>
      <c r="MA4" s="64"/>
      <c r="MB4" s="69"/>
      <c r="MC4" s="69"/>
      <c r="MD4" s="64"/>
      <c r="ME4" s="64"/>
      <c r="MF4" s="64"/>
      <c r="MG4" s="64"/>
      <c r="MH4" s="64"/>
      <c r="MI4" s="64"/>
    </row>
    <row r="5" spans="1:347" s="46" customFormat="1" ht="24" customHeight="1" outlineLevel="1" x14ac:dyDescent="0.15">
      <c r="A5" s="258" t="s">
        <v>122</v>
      </c>
      <c r="B5" s="79" t="s">
        <v>31</v>
      </c>
      <c r="C5" s="102" t="s">
        <v>9</v>
      </c>
      <c r="D5" s="102" t="s">
        <v>8</v>
      </c>
      <c r="E5" s="78" t="s">
        <v>34</v>
      </c>
      <c r="F5" s="77" t="s">
        <v>35</v>
      </c>
      <c r="G5" s="77" t="s">
        <v>36</v>
      </c>
      <c r="H5" s="38"/>
      <c r="I5" s="72" t="s">
        <v>115</v>
      </c>
      <c r="J5" s="72" t="s">
        <v>7</v>
      </c>
      <c r="K5" s="73" t="s">
        <v>13</v>
      </c>
      <c r="L5" s="73" t="s">
        <v>12</v>
      </c>
      <c r="M5" s="73" t="s">
        <v>14</v>
      </c>
      <c r="N5" s="73" t="s">
        <v>10</v>
      </c>
      <c r="O5" s="73" t="s">
        <v>11</v>
      </c>
      <c r="P5" s="73" t="s">
        <v>32</v>
      </c>
      <c r="Q5" s="73" t="s">
        <v>142</v>
      </c>
      <c r="R5" s="73" t="s">
        <v>141</v>
      </c>
      <c r="S5" s="74" t="s">
        <v>37</v>
      </c>
      <c r="T5" s="74" t="s">
        <v>38</v>
      </c>
      <c r="U5" s="74" t="s">
        <v>39</v>
      </c>
      <c r="V5" s="75" t="s">
        <v>97</v>
      </c>
      <c r="W5" s="76" t="s">
        <v>23</v>
      </c>
      <c r="X5" s="76" t="s">
        <v>30</v>
      </c>
      <c r="Y5" s="44"/>
      <c r="Z5" s="307" t="s">
        <v>115</v>
      </c>
      <c r="AA5" s="307" t="s">
        <v>7</v>
      </c>
      <c r="AB5" s="308" t="s">
        <v>13</v>
      </c>
      <c r="AC5" s="308" t="s">
        <v>12</v>
      </c>
      <c r="AD5" s="308" t="s">
        <v>14</v>
      </c>
      <c r="AE5" s="308" t="s">
        <v>10</v>
      </c>
      <c r="AF5" s="308" t="s">
        <v>11</v>
      </c>
      <c r="AG5" s="308" t="s">
        <v>32</v>
      </c>
      <c r="AH5" s="308" t="s">
        <v>142</v>
      </c>
      <c r="AI5" s="308" t="s">
        <v>141</v>
      </c>
      <c r="AJ5" s="309" t="s">
        <v>37</v>
      </c>
      <c r="AK5" s="309" t="s">
        <v>38</v>
      </c>
      <c r="AL5" s="309" t="s">
        <v>39</v>
      </c>
      <c r="AM5" s="310" t="s">
        <v>97</v>
      </c>
      <c r="AN5" s="311" t="s">
        <v>23</v>
      </c>
      <c r="AO5" s="311" t="s">
        <v>30</v>
      </c>
      <c r="AP5" s="44"/>
      <c r="AQ5" s="307" t="s">
        <v>115</v>
      </c>
      <c r="AR5" s="307" t="s">
        <v>7</v>
      </c>
      <c r="AS5" s="308" t="s">
        <v>13</v>
      </c>
      <c r="AT5" s="308" t="s">
        <v>12</v>
      </c>
      <c r="AU5" s="308" t="s">
        <v>14</v>
      </c>
      <c r="AV5" s="308" t="s">
        <v>10</v>
      </c>
      <c r="AW5" s="308" t="s">
        <v>11</v>
      </c>
      <c r="AX5" s="308" t="s">
        <v>32</v>
      </c>
      <c r="AY5" s="308" t="s">
        <v>142</v>
      </c>
      <c r="AZ5" s="308" t="s">
        <v>141</v>
      </c>
      <c r="BA5" s="309" t="s">
        <v>37</v>
      </c>
      <c r="BB5" s="309" t="s">
        <v>38</v>
      </c>
      <c r="BC5" s="309" t="s">
        <v>39</v>
      </c>
      <c r="BD5" s="310" t="s">
        <v>97</v>
      </c>
      <c r="BE5" s="311" t="s">
        <v>23</v>
      </c>
      <c r="BF5" s="311" t="s">
        <v>30</v>
      </c>
      <c r="BH5" s="307" t="s">
        <v>115</v>
      </c>
      <c r="BI5" s="307" t="s">
        <v>7</v>
      </c>
      <c r="BJ5" s="308" t="s">
        <v>13</v>
      </c>
      <c r="BK5" s="308" t="s">
        <v>12</v>
      </c>
      <c r="BL5" s="308" t="s">
        <v>14</v>
      </c>
      <c r="BM5" s="308" t="s">
        <v>10</v>
      </c>
      <c r="BN5" s="308" t="s">
        <v>11</v>
      </c>
      <c r="BO5" s="308" t="s">
        <v>32</v>
      </c>
      <c r="BP5" s="308" t="s">
        <v>142</v>
      </c>
      <c r="BQ5" s="308" t="s">
        <v>141</v>
      </c>
      <c r="BR5" s="309" t="s">
        <v>37</v>
      </c>
      <c r="BS5" s="309" t="s">
        <v>38</v>
      </c>
      <c r="BT5" s="309" t="s">
        <v>39</v>
      </c>
      <c r="BU5" s="310" t="s">
        <v>97</v>
      </c>
      <c r="BV5" s="311" t="s">
        <v>23</v>
      </c>
      <c r="BW5" s="311" t="s">
        <v>30</v>
      </c>
      <c r="BY5" s="307" t="s">
        <v>115</v>
      </c>
      <c r="BZ5" s="307" t="s">
        <v>7</v>
      </c>
      <c r="CA5" s="308" t="s">
        <v>13</v>
      </c>
      <c r="CB5" s="308" t="s">
        <v>12</v>
      </c>
      <c r="CC5" s="308" t="s">
        <v>14</v>
      </c>
      <c r="CD5" s="308" t="s">
        <v>10</v>
      </c>
      <c r="CE5" s="308" t="s">
        <v>11</v>
      </c>
      <c r="CF5" s="308" t="s">
        <v>32</v>
      </c>
      <c r="CG5" s="308" t="s">
        <v>142</v>
      </c>
      <c r="CH5" s="308" t="s">
        <v>141</v>
      </c>
      <c r="CI5" s="309" t="s">
        <v>37</v>
      </c>
      <c r="CJ5" s="309" t="s">
        <v>38</v>
      </c>
      <c r="CK5" s="309" t="s">
        <v>39</v>
      </c>
      <c r="CL5" s="310" t="s">
        <v>97</v>
      </c>
      <c r="CM5" s="311" t="s">
        <v>23</v>
      </c>
      <c r="CN5" s="311" t="s">
        <v>30</v>
      </c>
      <c r="CP5" s="307" t="s">
        <v>115</v>
      </c>
      <c r="CQ5" s="307" t="s">
        <v>7</v>
      </c>
      <c r="CR5" s="308" t="s">
        <v>13</v>
      </c>
      <c r="CS5" s="308" t="s">
        <v>12</v>
      </c>
      <c r="CT5" s="308" t="s">
        <v>14</v>
      </c>
      <c r="CU5" s="308" t="s">
        <v>10</v>
      </c>
      <c r="CV5" s="308" t="s">
        <v>11</v>
      </c>
      <c r="CW5" s="308" t="s">
        <v>32</v>
      </c>
      <c r="CX5" s="308" t="s">
        <v>142</v>
      </c>
      <c r="CY5" s="308" t="s">
        <v>141</v>
      </c>
      <c r="CZ5" s="309" t="s">
        <v>37</v>
      </c>
      <c r="DA5" s="309" t="s">
        <v>38</v>
      </c>
      <c r="DB5" s="309" t="s">
        <v>39</v>
      </c>
      <c r="DC5" s="310" t="s">
        <v>97</v>
      </c>
      <c r="DD5" s="311" t="s">
        <v>23</v>
      </c>
      <c r="DE5" s="311" t="s">
        <v>30</v>
      </c>
      <c r="DG5" s="307" t="s">
        <v>115</v>
      </c>
      <c r="DH5" s="307" t="s">
        <v>7</v>
      </c>
      <c r="DI5" s="308" t="s">
        <v>13</v>
      </c>
      <c r="DJ5" s="308" t="s">
        <v>12</v>
      </c>
      <c r="DK5" s="308" t="s">
        <v>14</v>
      </c>
      <c r="DL5" s="308" t="s">
        <v>10</v>
      </c>
      <c r="DM5" s="308" t="s">
        <v>11</v>
      </c>
      <c r="DN5" s="308" t="s">
        <v>32</v>
      </c>
      <c r="DO5" s="308" t="s">
        <v>142</v>
      </c>
      <c r="DP5" s="308" t="s">
        <v>141</v>
      </c>
      <c r="DQ5" s="309" t="s">
        <v>37</v>
      </c>
      <c r="DR5" s="309" t="s">
        <v>38</v>
      </c>
      <c r="DS5" s="309" t="s">
        <v>39</v>
      </c>
      <c r="DT5" s="310" t="s">
        <v>97</v>
      </c>
      <c r="DU5" s="311" t="s">
        <v>23</v>
      </c>
      <c r="DV5" s="311" t="s">
        <v>30</v>
      </c>
      <c r="DX5" s="307" t="s">
        <v>115</v>
      </c>
      <c r="DY5" s="307" t="s">
        <v>7</v>
      </c>
      <c r="DZ5" s="308" t="s">
        <v>13</v>
      </c>
      <c r="EA5" s="308" t="s">
        <v>12</v>
      </c>
      <c r="EB5" s="308" t="s">
        <v>14</v>
      </c>
      <c r="EC5" s="308" t="s">
        <v>10</v>
      </c>
      <c r="ED5" s="308" t="s">
        <v>11</v>
      </c>
      <c r="EE5" s="308" t="s">
        <v>32</v>
      </c>
      <c r="EF5" s="308" t="s">
        <v>142</v>
      </c>
      <c r="EG5" s="308" t="s">
        <v>141</v>
      </c>
      <c r="EH5" s="309" t="s">
        <v>37</v>
      </c>
      <c r="EI5" s="309" t="s">
        <v>38</v>
      </c>
      <c r="EJ5" s="309" t="s">
        <v>39</v>
      </c>
      <c r="EK5" s="310" t="s">
        <v>97</v>
      </c>
      <c r="EL5" s="311" t="s">
        <v>23</v>
      </c>
      <c r="EM5" s="311" t="s">
        <v>30</v>
      </c>
      <c r="EO5" s="307" t="s">
        <v>115</v>
      </c>
      <c r="EP5" s="307" t="s">
        <v>7</v>
      </c>
      <c r="EQ5" s="308" t="s">
        <v>13</v>
      </c>
      <c r="ER5" s="308" t="s">
        <v>12</v>
      </c>
      <c r="ES5" s="308" t="s">
        <v>14</v>
      </c>
      <c r="ET5" s="308" t="s">
        <v>10</v>
      </c>
      <c r="EU5" s="308" t="s">
        <v>11</v>
      </c>
      <c r="EV5" s="308" t="s">
        <v>32</v>
      </c>
      <c r="EW5" s="308" t="s">
        <v>142</v>
      </c>
      <c r="EX5" s="308" t="s">
        <v>141</v>
      </c>
      <c r="EY5" s="309" t="s">
        <v>37</v>
      </c>
      <c r="EZ5" s="309" t="s">
        <v>38</v>
      </c>
      <c r="FA5" s="309" t="s">
        <v>39</v>
      </c>
      <c r="FB5" s="310" t="s">
        <v>97</v>
      </c>
      <c r="FC5" s="311" t="s">
        <v>23</v>
      </c>
      <c r="FD5" s="311" t="s">
        <v>30</v>
      </c>
      <c r="FF5" s="307" t="s">
        <v>115</v>
      </c>
      <c r="FG5" s="307" t="s">
        <v>7</v>
      </c>
      <c r="FH5" s="308" t="s">
        <v>13</v>
      </c>
      <c r="FI5" s="308" t="s">
        <v>12</v>
      </c>
      <c r="FJ5" s="308" t="s">
        <v>14</v>
      </c>
      <c r="FK5" s="308" t="s">
        <v>10</v>
      </c>
      <c r="FL5" s="308" t="s">
        <v>11</v>
      </c>
      <c r="FM5" s="308" t="s">
        <v>32</v>
      </c>
      <c r="FN5" s="308" t="s">
        <v>142</v>
      </c>
      <c r="FO5" s="308" t="s">
        <v>141</v>
      </c>
      <c r="FP5" s="309" t="s">
        <v>37</v>
      </c>
      <c r="FQ5" s="309" t="s">
        <v>38</v>
      </c>
      <c r="FR5" s="309" t="s">
        <v>39</v>
      </c>
      <c r="FS5" s="310" t="s">
        <v>97</v>
      </c>
      <c r="FT5" s="311" t="s">
        <v>23</v>
      </c>
      <c r="FU5" s="311" t="s">
        <v>30</v>
      </c>
      <c r="FW5" s="307" t="s">
        <v>115</v>
      </c>
      <c r="FX5" s="307" t="s">
        <v>7</v>
      </c>
      <c r="FY5" s="308" t="s">
        <v>13</v>
      </c>
      <c r="FZ5" s="308" t="s">
        <v>12</v>
      </c>
      <c r="GA5" s="308" t="s">
        <v>14</v>
      </c>
      <c r="GB5" s="308" t="s">
        <v>10</v>
      </c>
      <c r="GC5" s="308" t="s">
        <v>11</v>
      </c>
      <c r="GD5" s="308" t="s">
        <v>32</v>
      </c>
      <c r="GE5" s="308" t="s">
        <v>142</v>
      </c>
      <c r="GF5" s="308" t="s">
        <v>141</v>
      </c>
      <c r="GG5" s="309" t="s">
        <v>37</v>
      </c>
      <c r="GH5" s="309" t="s">
        <v>38</v>
      </c>
      <c r="GI5" s="309" t="s">
        <v>39</v>
      </c>
      <c r="GJ5" s="310" t="s">
        <v>97</v>
      </c>
      <c r="GK5" s="311" t="s">
        <v>23</v>
      </c>
      <c r="GL5" s="311" t="s">
        <v>30</v>
      </c>
      <c r="GN5" s="307" t="s">
        <v>115</v>
      </c>
      <c r="GO5" s="307" t="s">
        <v>7</v>
      </c>
      <c r="GP5" s="308" t="s">
        <v>13</v>
      </c>
      <c r="GQ5" s="308" t="s">
        <v>12</v>
      </c>
      <c r="GR5" s="308" t="s">
        <v>14</v>
      </c>
      <c r="GS5" s="308" t="s">
        <v>10</v>
      </c>
      <c r="GT5" s="308" t="s">
        <v>11</v>
      </c>
      <c r="GU5" s="308" t="s">
        <v>32</v>
      </c>
      <c r="GV5" s="308" t="s">
        <v>142</v>
      </c>
      <c r="GW5" s="308" t="s">
        <v>141</v>
      </c>
      <c r="GX5" s="309" t="s">
        <v>37</v>
      </c>
      <c r="GY5" s="309" t="s">
        <v>38</v>
      </c>
      <c r="GZ5" s="309" t="s">
        <v>39</v>
      </c>
      <c r="HA5" s="310" t="s">
        <v>97</v>
      </c>
      <c r="HB5" s="311" t="s">
        <v>23</v>
      </c>
      <c r="HC5" s="311" t="s">
        <v>30</v>
      </c>
      <c r="HE5" s="307" t="s">
        <v>115</v>
      </c>
      <c r="HF5" s="307" t="s">
        <v>7</v>
      </c>
      <c r="HG5" s="308" t="s">
        <v>13</v>
      </c>
      <c r="HH5" s="308" t="s">
        <v>12</v>
      </c>
      <c r="HI5" s="308" t="s">
        <v>14</v>
      </c>
      <c r="HJ5" s="308" t="s">
        <v>10</v>
      </c>
      <c r="HK5" s="308" t="s">
        <v>11</v>
      </c>
      <c r="HL5" s="308" t="s">
        <v>32</v>
      </c>
      <c r="HM5" s="308" t="s">
        <v>142</v>
      </c>
      <c r="HN5" s="308" t="s">
        <v>141</v>
      </c>
      <c r="HO5" s="309" t="s">
        <v>37</v>
      </c>
      <c r="HP5" s="309" t="s">
        <v>38</v>
      </c>
      <c r="HQ5" s="309" t="s">
        <v>39</v>
      </c>
      <c r="HR5" s="310" t="s">
        <v>97</v>
      </c>
      <c r="HS5" s="311" t="s">
        <v>23</v>
      </c>
      <c r="HT5" s="311" t="s">
        <v>30</v>
      </c>
      <c r="HV5" s="307" t="s">
        <v>115</v>
      </c>
      <c r="HW5" s="307" t="s">
        <v>7</v>
      </c>
      <c r="HX5" s="308" t="s">
        <v>13</v>
      </c>
      <c r="HY5" s="308" t="s">
        <v>12</v>
      </c>
      <c r="HZ5" s="308" t="s">
        <v>14</v>
      </c>
      <c r="IA5" s="308" t="s">
        <v>10</v>
      </c>
      <c r="IB5" s="308" t="s">
        <v>11</v>
      </c>
      <c r="IC5" s="308" t="s">
        <v>32</v>
      </c>
      <c r="ID5" s="308" t="s">
        <v>142</v>
      </c>
      <c r="IE5" s="308" t="s">
        <v>141</v>
      </c>
      <c r="IF5" s="309" t="s">
        <v>37</v>
      </c>
      <c r="IG5" s="309" t="s">
        <v>38</v>
      </c>
      <c r="IH5" s="309" t="s">
        <v>39</v>
      </c>
      <c r="II5" s="310" t="s">
        <v>97</v>
      </c>
      <c r="IJ5" s="311" t="s">
        <v>23</v>
      </c>
      <c r="IK5" s="311" t="s">
        <v>30</v>
      </c>
      <c r="IM5" s="307" t="s">
        <v>115</v>
      </c>
      <c r="IN5" s="307" t="s">
        <v>7</v>
      </c>
      <c r="IO5" s="308" t="s">
        <v>13</v>
      </c>
      <c r="IP5" s="308" t="s">
        <v>12</v>
      </c>
      <c r="IQ5" s="308" t="s">
        <v>14</v>
      </c>
      <c r="IR5" s="308" t="s">
        <v>10</v>
      </c>
      <c r="IS5" s="308" t="s">
        <v>11</v>
      </c>
      <c r="IT5" s="308" t="s">
        <v>32</v>
      </c>
      <c r="IU5" s="308" t="s">
        <v>142</v>
      </c>
      <c r="IV5" s="308" t="s">
        <v>141</v>
      </c>
      <c r="IW5" s="309" t="s">
        <v>37</v>
      </c>
      <c r="IX5" s="309" t="s">
        <v>38</v>
      </c>
      <c r="IY5" s="309" t="s">
        <v>39</v>
      </c>
      <c r="IZ5" s="310" t="s">
        <v>97</v>
      </c>
      <c r="JA5" s="311" t="s">
        <v>23</v>
      </c>
      <c r="JB5" s="311" t="s">
        <v>30</v>
      </c>
      <c r="JD5" s="307" t="s">
        <v>115</v>
      </c>
      <c r="JE5" s="307" t="s">
        <v>7</v>
      </c>
      <c r="JF5" s="308" t="s">
        <v>13</v>
      </c>
      <c r="JG5" s="308" t="s">
        <v>12</v>
      </c>
      <c r="JH5" s="308" t="s">
        <v>14</v>
      </c>
      <c r="JI5" s="308" t="s">
        <v>10</v>
      </c>
      <c r="JJ5" s="308" t="s">
        <v>11</v>
      </c>
      <c r="JK5" s="308" t="s">
        <v>32</v>
      </c>
      <c r="JL5" s="308" t="s">
        <v>142</v>
      </c>
      <c r="JM5" s="308" t="s">
        <v>141</v>
      </c>
      <c r="JN5" s="309" t="s">
        <v>37</v>
      </c>
      <c r="JO5" s="309" t="s">
        <v>38</v>
      </c>
      <c r="JP5" s="309" t="s">
        <v>39</v>
      </c>
      <c r="JQ5" s="310" t="s">
        <v>97</v>
      </c>
      <c r="JR5" s="311" t="s">
        <v>23</v>
      </c>
      <c r="JS5" s="311" t="s">
        <v>30</v>
      </c>
      <c r="JU5" s="307" t="s">
        <v>115</v>
      </c>
      <c r="JV5" s="307" t="s">
        <v>7</v>
      </c>
      <c r="JW5" s="308" t="s">
        <v>13</v>
      </c>
      <c r="JX5" s="308" t="s">
        <v>12</v>
      </c>
      <c r="JY5" s="308" t="s">
        <v>14</v>
      </c>
      <c r="JZ5" s="308" t="s">
        <v>10</v>
      </c>
      <c r="KA5" s="308" t="s">
        <v>11</v>
      </c>
      <c r="KB5" s="308" t="s">
        <v>32</v>
      </c>
      <c r="KC5" s="308" t="s">
        <v>142</v>
      </c>
      <c r="KD5" s="308" t="s">
        <v>141</v>
      </c>
      <c r="KE5" s="309" t="s">
        <v>37</v>
      </c>
      <c r="KF5" s="309" t="s">
        <v>38</v>
      </c>
      <c r="KG5" s="309" t="s">
        <v>39</v>
      </c>
      <c r="KH5" s="310" t="s">
        <v>97</v>
      </c>
      <c r="KI5" s="311" t="s">
        <v>23</v>
      </c>
      <c r="KJ5" s="311" t="s">
        <v>30</v>
      </c>
      <c r="KL5" s="307" t="s">
        <v>115</v>
      </c>
      <c r="KM5" s="307" t="s">
        <v>7</v>
      </c>
      <c r="KN5" s="308" t="s">
        <v>13</v>
      </c>
      <c r="KO5" s="308" t="s">
        <v>12</v>
      </c>
      <c r="KP5" s="308" t="s">
        <v>14</v>
      </c>
      <c r="KQ5" s="308" t="s">
        <v>10</v>
      </c>
      <c r="KR5" s="308" t="s">
        <v>11</v>
      </c>
      <c r="KS5" s="308" t="s">
        <v>32</v>
      </c>
      <c r="KT5" s="308" t="s">
        <v>142</v>
      </c>
      <c r="KU5" s="308" t="s">
        <v>141</v>
      </c>
      <c r="KV5" s="309" t="s">
        <v>37</v>
      </c>
      <c r="KW5" s="309" t="s">
        <v>38</v>
      </c>
      <c r="KX5" s="309" t="s">
        <v>39</v>
      </c>
      <c r="KY5" s="310" t="s">
        <v>97</v>
      </c>
      <c r="KZ5" s="311" t="s">
        <v>23</v>
      </c>
      <c r="LA5" s="311" t="s">
        <v>30</v>
      </c>
      <c r="LC5" s="307" t="s">
        <v>115</v>
      </c>
      <c r="LD5" s="307" t="s">
        <v>7</v>
      </c>
      <c r="LE5" s="308" t="s">
        <v>13</v>
      </c>
      <c r="LF5" s="308" t="s">
        <v>12</v>
      </c>
      <c r="LG5" s="308" t="s">
        <v>14</v>
      </c>
      <c r="LH5" s="308" t="s">
        <v>10</v>
      </c>
      <c r="LI5" s="308" t="s">
        <v>11</v>
      </c>
      <c r="LJ5" s="308" t="s">
        <v>32</v>
      </c>
      <c r="LK5" s="308" t="s">
        <v>142</v>
      </c>
      <c r="LL5" s="308" t="s">
        <v>141</v>
      </c>
      <c r="LM5" s="309" t="s">
        <v>37</v>
      </c>
      <c r="LN5" s="309" t="s">
        <v>38</v>
      </c>
      <c r="LO5" s="309" t="s">
        <v>39</v>
      </c>
      <c r="LP5" s="310" t="s">
        <v>97</v>
      </c>
      <c r="LQ5" s="311" t="s">
        <v>23</v>
      </c>
      <c r="LR5" s="311" t="s">
        <v>30</v>
      </c>
      <c r="LT5" s="307" t="s">
        <v>115</v>
      </c>
      <c r="LU5" s="307" t="s">
        <v>7</v>
      </c>
      <c r="LV5" s="308" t="s">
        <v>13</v>
      </c>
      <c r="LW5" s="308" t="s">
        <v>12</v>
      </c>
      <c r="LX5" s="308" t="s">
        <v>14</v>
      </c>
      <c r="LY5" s="308" t="s">
        <v>10</v>
      </c>
      <c r="LZ5" s="308" t="s">
        <v>11</v>
      </c>
      <c r="MA5" s="308" t="s">
        <v>32</v>
      </c>
      <c r="MB5" s="308" t="s">
        <v>142</v>
      </c>
      <c r="MC5" s="308" t="s">
        <v>141</v>
      </c>
      <c r="MD5" s="309" t="s">
        <v>37</v>
      </c>
      <c r="ME5" s="309" t="s">
        <v>38</v>
      </c>
      <c r="MF5" s="309" t="s">
        <v>39</v>
      </c>
      <c r="MG5" s="310" t="s">
        <v>97</v>
      </c>
      <c r="MH5" s="311" t="s">
        <v>23</v>
      </c>
      <c r="MI5" s="311" t="s">
        <v>30</v>
      </c>
    </row>
    <row r="6" spans="1:347" ht="14.1" customHeight="1" outlineLevel="1" x14ac:dyDescent="0.15">
      <c r="A6" s="15" t="s">
        <v>22</v>
      </c>
      <c r="B6" s="467">
        <v>0</v>
      </c>
      <c r="C6" s="431">
        <v>30</v>
      </c>
      <c r="D6" s="432">
        <v>0</v>
      </c>
      <c r="E6" s="23">
        <f>D6/C6</f>
        <v>0</v>
      </c>
      <c r="F6" s="14" t="s">
        <v>4</v>
      </c>
      <c r="G6" s="14" t="s">
        <v>4</v>
      </c>
      <c r="H6" s="14"/>
      <c r="I6" s="14"/>
      <c r="J6" s="58" t="s">
        <v>4</v>
      </c>
      <c r="K6" s="14"/>
      <c r="L6" s="17"/>
      <c r="M6" s="17"/>
      <c r="N6" s="17"/>
      <c r="O6" s="17"/>
      <c r="P6" s="34"/>
      <c r="Q6" s="16"/>
      <c r="R6" s="16"/>
      <c r="S6" s="34"/>
      <c r="T6" s="34"/>
      <c r="U6" s="34"/>
      <c r="V6" s="34"/>
      <c r="X6" s="34"/>
      <c r="Y6" s="44"/>
      <c r="Z6" s="272"/>
      <c r="AA6" s="282" t="s">
        <v>4</v>
      </c>
      <c r="AB6" s="272"/>
      <c r="AC6" s="273"/>
      <c r="AD6" s="273"/>
      <c r="AE6" s="273"/>
      <c r="AF6" s="273"/>
      <c r="AG6" s="271"/>
      <c r="AH6" s="262"/>
      <c r="AI6" s="262"/>
      <c r="AJ6" s="271"/>
      <c r="AK6" s="271"/>
      <c r="AL6" s="271"/>
      <c r="AM6" s="271"/>
      <c r="AN6" s="280"/>
      <c r="AO6" s="271"/>
      <c r="AP6" s="44"/>
      <c r="AQ6" s="272"/>
      <c r="AR6" s="282" t="s">
        <v>4</v>
      </c>
      <c r="AS6" s="272"/>
      <c r="AT6" s="273"/>
      <c r="AU6" s="273"/>
      <c r="AV6" s="273"/>
      <c r="AW6" s="273"/>
      <c r="AX6" s="271"/>
      <c r="AY6" s="262"/>
      <c r="AZ6" s="262"/>
      <c r="BA6" s="271"/>
      <c r="BB6" s="271"/>
      <c r="BC6" s="271"/>
      <c r="BD6" s="271"/>
      <c r="BE6" s="280"/>
      <c r="BF6" s="271"/>
      <c r="BH6" s="272"/>
      <c r="BI6" s="282" t="s">
        <v>4</v>
      </c>
      <c r="BJ6" s="272"/>
      <c r="BK6" s="273"/>
      <c r="BL6" s="273"/>
      <c r="BM6" s="273"/>
      <c r="BN6" s="273"/>
      <c r="BO6" s="271"/>
      <c r="BP6" s="262"/>
      <c r="BQ6" s="262"/>
      <c r="BR6" s="271"/>
      <c r="BS6" s="271"/>
      <c r="BT6" s="271"/>
      <c r="BU6" s="271"/>
      <c r="BV6" s="280"/>
      <c r="BW6" s="271"/>
      <c r="BY6" s="272"/>
      <c r="BZ6" s="282" t="s">
        <v>4</v>
      </c>
      <c r="CA6" s="272"/>
      <c r="CB6" s="273"/>
      <c r="CC6" s="273"/>
      <c r="CD6" s="273"/>
      <c r="CE6" s="273"/>
      <c r="CF6" s="271"/>
      <c r="CG6" s="262"/>
      <c r="CH6" s="262"/>
      <c r="CI6" s="271"/>
      <c r="CJ6" s="271"/>
      <c r="CK6" s="271"/>
      <c r="CL6" s="271"/>
      <c r="CM6" s="280"/>
      <c r="CN6" s="271"/>
      <c r="CP6" s="272"/>
      <c r="CQ6" s="282" t="s">
        <v>4</v>
      </c>
      <c r="CR6" s="272"/>
      <c r="CS6" s="273"/>
      <c r="CT6" s="273"/>
      <c r="CU6" s="273"/>
      <c r="CV6" s="273"/>
      <c r="CW6" s="271"/>
      <c r="CX6" s="262"/>
      <c r="CY6" s="262"/>
      <c r="CZ6" s="271"/>
      <c r="DA6" s="271"/>
      <c r="DB6" s="271"/>
      <c r="DC6" s="271"/>
      <c r="DD6" s="280"/>
      <c r="DE6" s="271"/>
      <c r="DG6" s="272"/>
      <c r="DH6" s="282" t="s">
        <v>4</v>
      </c>
      <c r="DI6" s="272"/>
      <c r="DJ6" s="273"/>
      <c r="DK6" s="273"/>
      <c r="DL6" s="273"/>
      <c r="DM6" s="273"/>
      <c r="DN6" s="271"/>
      <c r="DO6" s="262"/>
      <c r="DP6" s="262"/>
      <c r="DQ6" s="271"/>
      <c r="DR6" s="271"/>
      <c r="DS6" s="271"/>
      <c r="DT6" s="271"/>
      <c r="DU6" s="280"/>
      <c r="DV6" s="271"/>
      <c r="DX6" s="272"/>
      <c r="DY6" s="282" t="s">
        <v>4</v>
      </c>
      <c r="DZ6" s="272"/>
      <c r="EA6" s="273"/>
      <c r="EB6" s="273"/>
      <c r="EC6" s="273"/>
      <c r="ED6" s="273"/>
      <c r="EE6" s="271"/>
      <c r="EF6" s="262"/>
      <c r="EG6" s="262"/>
      <c r="EH6" s="271"/>
      <c r="EI6" s="271"/>
      <c r="EJ6" s="271"/>
      <c r="EK6" s="271"/>
      <c r="EL6" s="280"/>
      <c r="EM6" s="271"/>
      <c r="EO6" s="272"/>
      <c r="EP6" s="282" t="s">
        <v>4</v>
      </c>
      <c r="EQ6" s="272"/>
      <c r="ER6" s="273"/>
      <c r="ES6" s="273"/>
      <c r="ET6" s="273"/>
      <c r="EU6" s="273"/>
      <c r="EV6" s="271"/>
      <c r="EW6" s="262"/>
      <c r="EX6" s="262"/>
      <c r="EY6" s="271"/>
      <c r="EZ6" s="271"/>
      <c r="FA6" s="271"/>
      <c r="FB6" s="271"/>
      <c r="FC6" s="280"/>
      <c r="FD6" s="271"/>
      <c r="FF6" s="272"/>
      <c r="FG6" s="282" t="s">
        <v>4</v>
      </c>
      <c r="FH6" s="272"/>
      <c r="FI6" s="273"/>
      <c r="FJ6" s="273"/>
      <c r="FK6" s="273"/>
      <c r="FL6" s="273"/>
      <c r="FM6" s="271"/>
      <c r="FN6" s="262"/>
      <c r="FO6" s="262"/>
      <c r="FP6" s="271"/>
      <c r="FQ6" s="271"/>
      <c r="FR6" s="271"/>
      <c r="FS6" s="271"/>
      <c r="FT6" s="280"/>
      <c r="FU6" s="271"/>
      <c r="FW6" s="272"/>
      <c r="FX6" s="282" t="s">
        <v>4</v>
      </c>
      <c r="FY6" s="272"/>
      <c r="FZ6" s="273"/>
      <c r="GA6" s="273"/>
      <c r="GB6" s="273"/>
      <c r="GC6" s="273"/>
      <c r="GD6" s="271"/>
      <c r="GE6" s="262"/>
      <c r="GF6" s="262"/>
      <c r="GG6" s="271"/>
      <c r="GH6" s="271"/>
      <c r="GI6" s="271"/>
      <c r="GJ6" s="271"/>
      <c r="GK6" s="280"/>
      <c r="GL6" s="271"/>
      <c r="GN6" s="272"/>
      <c r="GO6" s="282" t="s">
        <v>4</v>
      </c>
      <c r="GP6" s="272"/>
      <c r="GQ6" s="273"/>
      <c r="GR6" s="273"/>
      <c r="GS6" s="273"/>
      <c r="GT6" s="273"/>
      <c r="GU6" s="271"/>
      <c r="GV6" s="262"/>
      <c r="GW6" s="262"/>
      <c r="GX6" s="271"/>
      <c r="GY6" s="271"/>
      <c r="GZ6" s="271"/>
      <c r="HA6" s="271"/>
      <c r="HB6" s="280"/>
      <c r="HC6" s="271"/>
      <c r="HE6" s="272"/>
      <c r="HF6" s="282" t="s">
        <v>4</v>
      </c>
      <c r="HG6" s="272"/>
      <c r="HH6" s="273"/>
      <c r="HI6" s="273"/>
      <c r="HJ6" s="273"/>
      <c r="HK6" s="273"/>
      <c r="HL6" s="271"/>
      <c r="HM6" s="262"/>
      <c r="HN6" s="262"/>
      <c r="HO6" s="271"/>
      <c r="HP6" s="271"/>
      <c r="HQ6" s="271"/>
      <c r="HR6" s="271"/>
      <c r="HS6" s="280"/>
      <c r="HT6" s="271"/>
      <c r="HV6" s="272"/>
      <c r="HW6" s="282" t="s">
        <v>4</v>
      </c>
      <c r="HX6" s="272"/>
      <c r="HY6" s="273"/>
      <c r="HZ6" s="273"/>
      <c r="IA6" s="273"/>
      <c r="IB6" s="273"/>
      <c r="IC6" s="271"/>
      <c r="ID6" s="262"/>
      <c r="IE6" s="262"/>
      <c r="IF6" s="271"/>
      <c r="IG6" s="271"/>
      <c r="IH6" s="271"/>
      <c r="II6" s="271"/>
      <c r="IJ6" s="280"/>
      <c r="IK6" s="271"/>
      <c r="IM6" s="272"/>
      <c r="IN6" s="282" t="s">
        <v>4</v>
      </c>
      <c r="IO6" s="272"/>
      <c r="IP6" s="273"/>
      <c r="IQ6" s="273"/>
      <c r="IR6" s="273"/>
      <c r="IS6" s="273"/>
      <c r="IT6" s="271"/>
      <c r="IU6" s="262"/>
      <c r="IV6" s="262"/>
      <c r="IW6" s="271"/>
      <c r="IX6" s="271"/>
      <c r="IY6" s="271"/>
      <c r="IZ6" s="271"/>
      <c r="JA6" s="280"/>
      <c r="JB6" s="271"/>
      <c r="JD6" s="272"/>
      <c r="JE6" s="282" t="s">
        <v>4</v>
      </c>
      <c r="JF6" s="272"/>
      <c r="JG6" s="273"/>
      <c r="JH6" s="273"/>
      <c r="JI6" s="273"/>
      <c r="JJ6" s="273"/>
      <c r="JK6" s="271"/>
      <c r="JL6" s="262"/>
      <c r="JM6" s="262"/>
      <c r="JN6" s="271"/>
      <c r="JO6" s="271"/>
      <c r="JP6" s="271"/>
      <c r="JQ6" s="271"/>
      <c r="JR6" s="280"/>
      <c r="JS6" s="271"/>
      <c r="JU6" s="272"/>
      <c r="JV6" s="282" t="s">
        <v>4</v>
      </c>
      <c r="JW6" s="272"/>
      <c r="JX6" s="273"/>
      <c r="JY6" s="273"/>
      <c r="JZ6" s="273"/>
      <c r="KA6" s="273"/>
      <c r="KB6" s="271"/>
      <c r="KC6" s="262"/>
      <c r="KD6" s="262"/>
      <c r="KE6" s="271"/>
      <c r="KF6" s="271"/>
      <c r="KG6" s="271"/>
      <c r="KH6" s="271"/>
      <c r="KI6" s="280"/>
      <c r="KJ6" s="271"/>
      <c r="KL6" s="272"/>
      <c r="KM6" s="282" t="s">
        <v>4</v>
      </c>
      <c r="KN6" s="272"/>
      <c r="KO6" s="273"/>
      <c r="KP6" s="273"/>
      <c r="KQ6" s="273"/>
      <c r="KR6" s="273"/>
      <c r="KS6" s="271"/>
      <c r="KT6" s="262"/>
      <c r="KU6" s="262"/>
      <c r="KV6" s="271"/>
      <c r="KW6" s="271"/>
      <c r="KX6" s="271"/>
      <c r="KY6" s="271"/>
      <c r="KZ6" s="280"/>
      <c r="LA6" s="271"/>
      <c r="LC6" s="272"/>
      <c r="LD6" s="282" t="s">
        <v>4</v>
      </c>
      <c r="LE6" s="272"/>
      <c r="LF6" s="273"/>
      <c r="LG6" s="273"/>
      <c r="LH6" s="273"/>
      <c r="LI6" s="273"/>
      <c r="LJ6" s="271"/>
      <c r="LK6" s="262"/>
      <c r="LL6" s="262"/>
      <c r="LM6" s="271"/>
      <c r="LN6" s="271"/>
      <c r="LO6" s="271"/>
      <c r="LP6" s="271"/>
      <c r="LQ6" s="280"/>
      <c r="LR6" s="271"/>
      <c r="LT6" s="272"/>
      <c r="LU6" s="282" t="s">
        <v>4</v>
      </c>
      <c r="LV6" s="272"/>
      <c r="LW6" s="273"/>
      <c r="LX6" s="273"/>
      <c r="LY6" s="273"/>
      <c r="LZ6" s="273"/>
      <c r="MA6" s="271"/>
      <c r="MB6" s="262"/>
      <c r="MC6" s="262"/>
      <c r="MD6" s="271"/>
      <c r="ME6" s="271"/>
      <c r="MF6" s="271"/>
      <c r="MG6" s="271"/>
      <c r="MH6" s="280"/>
      <c r="MI6" s="271"/>
    </row>
    <row r="7" spans="1:347" ht="14.1" customHeight="1" outlineLevel="1" x14ac:dyDescent="0.2">
      <c r="A7" s="14">
        <v>1</v>
      </c>
      <c r="B7" s="462">
        <v>2</v>
      </c>
      <c r="C7" s="433">
        <v>48</v>
      </c>
      <c r="D7" s="434">
        <v>12</v>
      </c>
      <c r="E7" s="17">
        <f t="shared" ref="E7:E16" si="0">IFERROR(D7/C7,"")</f>
        <v>0.25</v>
      </c>
      <c r="F7" s="34">
        <f>IFERROR((E7-E6)/(1-E6),"")</f>
        <v>0.25</v>
      </c>
      <c r="G7" s="17">
        <f t="shared" ref="G7:G16" si="1">IFERROR(_xlfn.NORM.S.INV(F7),"")</f>
        <v>-0.67448975019608193</v>
      </c>
      <c r="H7" s="17"/>
      <c r="I7" s="34"/>
      <c r="J7" s="18">
        <f>IFERROR(LOG10($B7),"")</f>
        <v>0.3010299956639812</v>
      </c>
      <c r="K7" s="17">
        <f>IFERROR(C21+B21*J7,"")</f>
        <v>-0.8155277757558661</v>
      </c>
      <c r="L7" s="37">
        <f>IFERROR(_xlfn.NORM.S.DIST(K7,TRUE)*(1-$E$6)+$E$6,"")</f>
        <v>0.20738513608798539</v>
      </c>
      <c r="M7" s="37">
        <f t="shared" ref="M7:M16" si="2">IFERROR(1/SQRT(2*PI())*EXP(-0.5*(K7)^2),"")</f>
        <v>0.28608070870047075</v>
      </c>
      <c r="N7" s="37">
        <f>IFERROR(K7-L7/M7+$F7/M7,"")</f>
        <v>-0.66656679161403509</v>
      </c>
      <c r="O7" s="37">
        <f>IFERROR(M7^2/((1-L7)*(L7+$E$6/(1-$E$6))),"")</f>
        <v>0.49789447560261413</v>
      </c>
      <c r="P7" s="17">
        <f>IFERROR($C7*O7,"")</f>
        <v>23.898934828925476</v>
      </c>
      <c r="Q7" s="17">
        <f t="shared" ref="Q7:Q16" si="3">IFERROR(P7*J7,"")</f>
        <v>7.1942962479252053</v>
      </c>
      <c r="R7" s="17">
        <f>IFERROR(P7*N7,"")</f>
        <v>-15.930236311909773</v>
      </c>
      <c r="S7" s="34">
        <f t="shared" ref="S7:S16" si="4">IFERROR(P7*(J7-J$18)^2,"")</f>
        <v>3.1767867526356164</v>
      </c>
      <c r="T7" s="34">
        <f>IFERROR(P7*(N7-N18)^2,"")</f>
        <v>15.029920404545539</v>
      </c>
      <c r="U7" s="34">
        <f>IFERROR(P7*(J7-J18)*(N7-N18),"")</f>
        <v>6.9099096979865102</v>
      </c>
      <c r="V7" s="34">
        <f>IFERROR($C7*($F7-L7)^2/(L7*(1-L7)),"")</f>
        <v>0.53030242215622281</v>
      </c>
      <c r="W7" s="39">
        <f>IFERROR($D7-$C7*L7,"")</f>
        <v>2.0455134677767006</v>
      </c>
      <c r="X7" s="34">
        <f>IFERROR(W7/SQRT($C7*L7*(1-L7)),"")</f>
        <v>0.72821866369671029</v>
      </c>
      <c r="Y7" s="44"/>
      <c r="Z7" s="271"/>
      <c r="AA7" s="263">
        <f>IFERROR(LOG10($B7),"")</f>
        <v>0.3010299956639812</v>
      </c>
      <c r="AB7" s="273">
        <f>IFERROR(J21+I21*AA7,"")</f>
        <v>-0.8206904683794416</v>
      </c>
      <c r="AC7" s="264">
        <f>IFERROR(_xlfn.NORM.S.DIST(AB7,TRUE)*(1-$E$6)+$E$6,"")</f>
        <v>0.20591130071334809</v>
      </c>
      <c r="AD7" s="264">
        <f t="shared" ref="AD7:AD16" si="5">IFERROR(1/SQRT(2*PI())*EXP(-0.5*(AB7)^2),"")</f>
        <v>0.28487495321417994</v>
      </c>
      <c r="AE7" s="264">
        <f>IFERROR(AB7-AC7/AD7+$F7/AD7,"")</f>
        <v>-0.66592537306583455</v>
      </c>
      <c r="AF7" s="264">
        <f>IFERROR(AD7^2/((1-AC7)*(AC7+$E$6/(1-$E$6))),"")</f>
        <v>0.49631721153411906</v>
      </c>
      <c r="AG7" s="273">
        <f>IFERROR($C7*AF7,"")</f>
        <v>23.823226153637716</v>
      </c>
      <c r="AH7" s="273">
        <f t="shared" ref="AH7:AH16" si="6">IFERROR(AG7*AA7,"")</f>
        <v>7.1715056657316048</v>
      </c>
      <c r="AI7" s="273">
        <f>IFERROR(AG7*AE7,"")</f>
        <v>-15.864490763992942</v>
      </c>
      <c r="AJ7" s="271">
        <f t="shared" ref="AJ7:AJ16" si="7">IFERROR(AG7*(AA7-AA$18)^2,"")</f>
        <v>3.1852447963027553</v>
      </c>
      <c r="AK7" s="271">
        <f>IFERROR(AG7*(AE7-AE18)^2,"")</f>
        <v>15.062483639132086</v>
      </c>
      <c r="AL7" s="271">
        <f>IFERROR(AG7*(AA7-AA18)*(AE7-AE18),"")</f>
        <v>6.9265935084239549</v>
      </c>
      <c r="AM7" s="271">
        <f>IFERROR($C7*($F7-AC7)^2/(AC7*(1-AC7)),"")</f>
        <v>0.57061950479657686</v>
      </c>
      <c r="AN7" s="289">
        <f>IFERROR($D7-$C7*AC7,"")</f>
        <v>2.116257565759291</v>
      </c>
      <c r="AO7" s="271">
        <f>IFERROR(AN7/SQRT($C7*AC7*(1-AC7)),"")</f>
        <v>0.75539360918436194</v>
      </c>
      <c r="AP7" s="44"/>
      <c r="AQ7" s="271"/>
      <c r="AR7" s="263">
        <f>IFERROR(LOG10($B7),"")</f>
        <v>0.3010299956639812</v>
      </c>
      <c r="AS7" s="273">
        <f>IFERROR(AA21+Z21*AR7,"")</f>
        <v>-0.8205885403030595</v>
      </c>
      <c r="AT7" s="264">
        <f>IFERROR(_xlfn.NORM.S.DIST(AS7,TRUE)*(1-$E$6)+$E$6,"")</f>
        <v>0.20594033868380493</v>
      </c>
      <c r="AU7" s="264">
        <f t="shared" ref="AU7:AU16" si="8">IFERROR(1/SQRT(2*PI())*EXP(-0.5*(AS7)^2),"")</f>
        <v>0.284898782919842</v>
      </c>
      <c r="AV7" s="264">
        <f>IFERROR(AS7-AT7/AU7+$F7/AU7,"")</f>
        <v>-0.66593831377474366</v>
      </c>
      <c r="AW7" s="264">
        <f>IFERROR(AU7^2/((1-AT7)*(AT7+$E$6/(1-$E$6))),"")</f>
        <v>0.49634840552844717</v>
      </c>
      <c r="AX7" s="273">
        <f>IFERROR($C7*AW7,"")</f>
        <v>23.824723465365466</v>
      </c>
      <c r="AY7" s="273">
        <f t="shared" ref="AY7:AY16" si="9">IFERROR(AX7*AR7,"")</f>
        <v>7.1719564014745174</v>
      </c>
      <c r="AZ7" s="273">
        <f>IFERROR(AX7*AV7,"")</f>
        <v>-15.865796170675045</v>
      </c>
      <c r="BA7" s="271">
        <f t="shared" ref="BA7:BA16" si="10">IFERROR(AX7*(AR7-AR$18)^2,"")</f>
        <v>3.1854672287230827</v>
      </c>
      <c r="BB7" s="271">
        <f>IFERROR(AX7*(AV7-AV18)^2,"")</f>
        <v>15.064016646871785</v>
      </c>
      <c r="BC7" s="271">
        <f>IFERROR(AX7*(AR7-AR18)*(AV7-AV18),"")</f>
        <v>6.9271878393435422</v>
      </c>
      <c r="BD7" s="271">
        <f>IFERROR($C7*($F7-AT7)^2/(AT7*(1-AT7)),"")</f>
        <v>0.56980858657346811</v>
      </c>
      <c r="BE7" s="289">
        <f>IFERROR($D7-$C7*AT7,"")</f>
        <v>2.1148637431773629</v>
      </c>
      <c r="BF7" s="271">
        <f>IFERROR(BE7/SQRT($C7*AT7*(1-AT7)),"")</f>
        <v>0.75485666624430614</v>
      </c>
      <c r="BH7" s="271"/>
      <c r="BI7" s="263">
        <f>IFERROR(LOG10($B7),"")</f>
        <v>0.3010299956639812</v>
      </c>
      <c r="BJ7" s="273">
        <f>IFERROR(AR21+AQ21*BI7,"")</f>
        <v>-0.82058921608534841</v>
      </c>
      <c r="BK7" s="264">
        <f>IFERROR(_xlfn.NORM.S.DIST(BJ7,TRUE)*(1-$E$6)+$E$6,"")</f>
        <v>0.20594014615430678</v>
      </c>
      <c r="BL7" s="264">
        <f t="shared" ref="BL7:BL16" si="11">IFERROR(1/SQRT(2*PI())*EXP(-0.5*(BJ7)^2),"")</f>
        <v>0.28489862493227708</v>
      </c>
      <c r="BM7" s="264">
        <f>IFERROR(BJ7-BK7/BL7+$F7/BL7,"")</f>
        <v>-0.66593822801488434</v>
      </c>
      <c r="BN7" s="264">
        <f>IFERROR(BL7^2/((1-BK7)*(BK7+$E$6/(1-$E$6))),"")</f>
        <v>0.49634819871962665</v>
      </c>
      <c r="BO7" s="273">
        <f>IFERROR($C7*BN7,"")</f>
        <v>23.824713538542078</v>
      </c>
      <c r="BP7" s="273">
        <f t="shared" ref="BP7:BP16" si="12">IFERROR(BO7*BI7,"")</f>
        <v>7.1719534132029157</v>
      </c>
      <c r="BQ7" s="273">
        <f>IFERROR(BO7*BM7,"")</f>
        <v>-15.865787516818935</v>
      </c>
      <c r="BR7" s="271">
        <f t="shared" ref="BR7:BR16" si="13">IFERROR(BO7*(BI7-BI$18)^2,"")</f>
        <v>3.185467460330202</v>
      </c>
      <c r="BS7" s="271">
        <f>IFERROR(BO7*(BM7-BM18)^2,"")</f>
        <v>15.064015906326494</v>
      </c>
      <c r="BT7" s="271">
        <f>IFERROR(BO7*(BI7-BI18)*(BM7-BM18),"")</f>
        <v>6.9271879209026537</v>
      </c>
      <c r="BU7" s="271">
        <f>IFERROR($C7*($F7-BK7)^2/(BK7*(1-BK7)),"")</f>
        <v>0.56981396097054959</v>
      </c>
      <c r="BV7" s="289">
        <f>IFERROR($D7-$C7*BK7,"")</f>
        <v>2.1148729845932746</v>
      </c>
      <c r="BW7" s="271">
        <f>IFERROR(BV7/SQRT($C7*BK7*(1-BK7)),"")</f>
        <v>0.75486022611510639</v>
      </c>
      <c r="BY7" s="271"/>
      <c r="BZ7" s="263">
        <f>IFERROR(LOG10($B7),"")</f>
        <v>0.3010299956639812</v>
      </c>
      <c r="CA7" s="273">
        <f>IFERROR(BI21+BH21*BZ7,"")</f>
        <v>-0.82058920349697706</v>
      </c>
      <c r="CB7" s="264">
        <f>IFERROR(_xlfn.NORM.S.DIST(CA7,TRUE)*(1-$E$6)+$E$6,"")</f>
        <v>0.20594014974071642</v>
      </c>
      <c r="CC7" s="264">
        <f t="shared" ref="CC7:CC16" si="14">IFERROR(1/SQRT(2*PI())*EXP(-0.5*(CA7)^2),"")</f>
        <v>0.28489862787524617</v>
      </c>
      <c r="CD7" s="264">
        <f>IFERROR(CA7-CB7/CC7+$F7/CC7,"")</f>
        <v>-0.66593822961241034</v>
      </c>
      <c r="CE7" s="264">
        <f>IFERROR(CC7^2/((1-CB7)*(CB7+$E$6/(1-$E$6))),"")</f>
        <v>0.49634820257203122</v>
      </c>
      <c r="CF7" s="273">
        <f>IFERROR($C7*CE7,"")</f>
        <v>23.824713723457499</v>
      </c>
      <c r="CG7" s="273">
        <f t="shared" ref="CG7:CG16" si="15">IFERROR(CF7*BZ7,"")</f>
        <v>7.1719534688680042</v>
      </c>
      <c r="CH7" s="273">
        <f>IFERROR(CF7*CD7,"")</f>
        <v>-15.865787678021784</v>
      </c>
      <c r="CI7" s="271">
        <f t="shared" ref="CI7:CI16" si="16">IFERROR(CF7*(BZ7-BZ$18)^2,"")</f>
        <v>3.1854674875333604</v>
      </c>
      <c r="CJ7" s="271">
        <f>IFERROR(CF7*(CD7-CD18)^2,"")</f>
        <v>15.064016094155512</v>
      </c>
      <c r="CK7" s="271">
        <f>IFERROR(CF7*(BZ7-BZ18)*(CD7-CD18),"")</f>
        <v>6.9271879936675358</v>
      </c>
      <c r="CL7" s="271">
        <f>IFERROR($C7*($F7-CB7)^2/(CB7*(1-CB7)),"")</f>
        <v>0.5698138608568446</v>
      </c>
      <c r="CM7" s="289">
        <f>IFERROR($D7-$C7*CB7,"")</f>
        <v>2.1148728124456113</v>
      </c>
      <c r="CN7" s="271">
        <f>IFERROR(CM7/SQRT($C7*CB7*(1-CB7)),"")</f>
        <v>0.75486015980235999</v>
      </c>
      <c r="CP7" s="271"/>
      <c r="CQ7" s="263">
        <f>IFERROR(LOG10($B7),"")</f>
        <v>0.3010299956639812</v>
      </c>
      <c r="CR7" s="273">
        <f>IFERROR(BZ21+BY21*CQ7,"")</f>
        <v>-0.82058920358124376</v>
      </c>
      <c r="CS7" s="264">
        <f>IFERROR(_xlfn.NORM.S.DIST(CR7,TRUE)*(1-$E$6)+$E$6,"")</f>
        <v>0.2059401497167089</v>
      </c>
      <c r="CT7" s="264">
        <f t="shared" ref="CT7:CT16" si="17">IFERROR(1/SQRT(2*PI())*EXP(-0.5*(CR7)^2),"")</f>
        <v>0.28489862785554593</v>
      </c>
      <c r="CU7" s="264">
        <f>IFERROR(CR7-CS7/CT7+$F7/CT7,"")</f>
        <v>-0.66593822960171645</v>
      </c>
      <c r="CV7" s="264">
        <f>IFERROR(CT7^2/((1-CS7)*(CS7+$E$6/(1-$E$6))),"")</f>
        <v>0.49634820254624351</v>
      </c>
      <c r="CW7" s="273">
        <f>IFERROR($C7*CV7,"")</f>
        <v>23.824713722219688</v>
      </c>
      <c r="CX7" s="273">
        <f t="shared" ref="CX7:CX16" si="18">IFERROR(CW7*CQ7,"")</f>
        <v>7.1719534684953858</v>
      </c>
      <c r="CY7" s="273">
        <f>IFERROR(CW7*CU7,"")</f>
        <v>-15.865787676942698</v>
      </c>
      <c r="CZ7" s="271">
        <f t="shared" ref="CZ7:CZ16" si="19">IFERROR(CW7*(CQ7-CQ$18)^2,"")</f>
        <v>3.1854674875585074</v>
      </c>
      <c r="DA7" s="271">
        <f>IFERROR(CW7*(CU7-CU18)^2,"")</f>
        <v>15.064016094042556</v>
      </c>
      <c r="DB7" s="271">
        <f>IFERROR(CW7*(CQ7-CQ18)*(CU7-CU18),"")</f>
        <v>6.927187993668908</v>
      </c>
      <c r="DC7" s="271">
        <f>IFERROR($C7*($F7-CS7)^2/(CS7*(1-CS7)),"")</f>
        <v>0.56981386152700841</v>
      </c>
      <c r="DD7" s="289">
        <f>IFERROR($D7-$C7*CS7,"")</f>
        <v>2.1148728135979731</v>
      </c>
      <c r="DE7" s="271">
        <f>IFERROR(DD7/SQRT($C7*CS7*(1-CS7)),"")</f>
        <v>0.75486016024625957</v>
      </c>
      <c r="DG7" s="271"/>
      <c r="DH7" s="263">
        <f>IFERROR(LOG10($B7),"")</f>
        <v>0.3010299956639812</v>
      </c>
      <c r="DI7" s="273">
        <f>IFERROR(CQ21+CP21*DH7,"")</f>
        <v>-0.82058920357969134</v>
      </c>
      <c r="DJ7" s="264">
        <f>IFERROR(_xlfn.NORM.S.DIST(DI7,TRUE)*(1-$E$6)+$E$6,"")</f>
        <v>0.20594014971715122</v>
      </c>
      <c r="DK7" s="264">
        <f t="shared" ref="DK7:DK16" si="20">IFERROR(1/SQRT(2*PI())*EXP(-0.5*(DI7)^2),"")</f>
        <v>0.28489862785590886</v>
      </c>
      <c r="DL7" s="264">
        <f>IFERROR(DI7-DJ7/DK7+$F7/DK7,"")</f>
        <v>-0.6659382296019134</v>
      </c>
      <c r="DM7" s="264">
        <f>IFERROR(DK7^2/((1-DJ7)*(DJ7+$E$6/(1-$E$6))),"")</f>
        <v>0.49634820254671852</v>
      </c>
      <c r="DN7" s="273">
        <f>IFERROR($C7*DM7,"")</f>
        <v>23.824713722242489</v>
      </c>
      <c r="DO7" s="273">
        <f t="shared" ref="DO7:DO16" si="21">IFERROR(DN7*DH7,"")</f>
        <v>7.1719534685022497</v>
      </c>
      <c r="DP7" s="273">
        <f>IFERROR(DN7*DL7,"")</f>
        <v>-15.865787676962576</v>
      </c>
      <c r="DQ7" s="271">
        <f t="shared" ref="DQ7:DQ16" si="22">IFERROR(DN7*(DH7-DH$18)^2,"")</f>
        <v>3.1854674875618385</v>
      </c>
      <c r="DR7" s="271">
        <f>IFERROR(DN7*(DL7-DL18)^2,"")</f>
        <v>15.064016094065588</v>
      </c>
      <c r="DS7" s="271">
        <f>IFERROR(DN7*(DH7-DH18)*(DL7-DL18),"")</f>
        <v>6.9271879936778245</v>
      </c>
      <c r="DT7" s="271">
        <f>IFERROR($C7*($F7-DJ7)^2/(DJ7*(1-DJ7)),"")</f>
        <v>0.56981386151466129</v>
      </c>
      <c r="DU7" s="289">
        <f>IFERROR($D7-$C7*DJ7,"")</f>
        <v>2.1148728135767421</v>
      </c>
      <c r="DV7" s="271">
        <f>IFERROR(DU7/SQRT($C7*DJ7*(1-DJ7)),"")</f>
        <v>0.75486016023808122</v>
      </c>
      <c r="DX7" s="271"/>
      <c r="DY7" s="263">
        <f>IFERROR(LOG10($B7),"")</f>
        <v>0.3010299956639812</v>
      </c>
      <c r="DZ7" s="273">
        <f>IFERROR(DH21+DG21*DY7,"")</f>
        <v>-0.82058920357970178</v>
      </c>
      <c r="EA7" s="264">
        <f>IFERROR(_xlfn.NORM.S.DIST(DZ7,TRUE)*(1-$E$6)+$E$6,"")</f>
        <v>0.20594014971714825</v>
      </c>
      <c r="EB7" s="264">
        <f t="shared" ref="EB7:EB16" si="23">IFERROR(1/SQRT(2*PI())*EXP(-0.5*(DZ7)^2),"")</f>
        <v>0.28489862785590642</v>
      </c>
      <c r="EC7" s="264">
        <f>IFERROR(DZ7-EA7/EB7+$F7/EB7,"")</f>
        <v>-0.66593822960191207</v>
      </c>
      <c r="ED7" s="264">
        <f>IFERROR(EB7^2/((1-EA7)*(EA7+$E$6/(1-$E$6))),"")</f>
        <v>0.49634820254671524</v>
      </c>
      <c r="EE7" s="273">
        <f>IFERROR($C7*ED7,"")</f>
        <v>23.824713722242333</v>
      </c>
      <c r="EF7" s="273">
        <f t="shared" ref="EF7:EF16" si="24">IFERROR(EE7*DY7,"")</f>
        <v>7.1719534685022026</v>
      </c>
      <c r="EG7" s="273">
        <f>IFERROR(EE7*EC7,"")</f>
        <v>-15.865787676962439</v>
      </c>
      <c r="EH7" s="271">
        <f t="shared" ref="EH7:EH16" si="25">IFERROR(EE7*(DY7-DY$18)^2,"")</f>
        <v>3.1854674875618394</v>
      </c>
      <c r="EI7" s="271">
        <f>IFERROR(EE7*(EC7-EC18)^2,"")</f>
        <v>15.064016094065568</v>
      </c>
      <c r="EJ7" s="271">
        <f>IFERROR(EE7*(DY7-DY18)*(EC7-EC18),"")</f>
        <v>6.9271879936778209</v>
      </c>
      <c r="EK7" s="271">
        <f>IFERROR($C7*($F7-EA7)^2/(EA7*(1-EA7)),"")</f>
        <v>0.56981386151474411</v>
      </c>
      <c r="EL7" s="289">
        <f>IFERROR($D7-$C7*EA7,"")</f>
        <v>2.1148728135768842</v>
      </c>
      <c r="EM7" s="271">
        <f>IFERROR(EL7/SQRT($C7*EA7*(1-EA7)),"")</f>
        <v>0.75486016023813585</v>
      </c>
      <c r="EO7" s="271"/>
      <c r="EP7" s="263">
        <f>IFERROR(LOG10($B7),"")</f>
        <v>0.3010299956639812</v>
      </c>
      <c r="EQ7" s="273">
        <f>IFERROR(DY21+DX21*EP7,"")</f>
        <v>-0.82058920357970122</v>
      </c>
      <c r="ER7" s="264">
        <f>IFERROR(_xlfn.NORM.S.DIST(EQ7,TRUE)*(1-$E$6)+$E$6,"")</f>
        <v>0.20594014971714844</v>
      </c>
      <c r="ES7" s="264">
        <f t="shared" ref="ES7:ES16" si="26">IFERROR(1/SQRT(2*PI())*EXP(-0.5*(EQ7)^2),"")</f>
        <v>0.28489862785590653</v>
      </c>
      <c r="ET7" s="264">
        <f>IFERROR(EQ7-ER7/ES7+$F7/ES7,"")</f>
        <v>-0.66593822960191251</v>
      </c>
      <c r="EU7" s="264">
        <f>IFERROR(ES7^2/((1-ER7)*(ER7+$E$6/(1-$E$6))),"")</f>
        <v>0.49634820254671524</v>
      </c>
      <c r="EV7" s="273">
        <f>IFERROR($C7*EU7,"")</f>
        <v>23.824713722242333</v>
      </c>
      <c r="EW7" s="273">
        <f t="shared" ref="EW7:EW16" si="27">IFERROR(EV7*EP7,"")</f>
        <v>7.1719534685022026</v>
      </c>
      <c r="EX7" s="273">
        <f>IFERROR(EV7*ET7,"")</f>
        <v>-15.86578767696245</v>
      </c>
      <c r="EY7" s="271">
        <f t="shared" ref="EY7:EY16" si="28">IFERROR(EV7*(EP7-EP$18)^2,"")</f>
        <v>3.1854674875618394</v>
      </c>
      <c r="EZ7" s="271">
        <f>IFERROR(EV7*(ET7-ET18)^2,"")</f>
        <v>15.064016094065581</v>
      </c>
      <c r="FA7" s="271">
        <f>IFERROR(EV7*(EP7-EP18)*(ET7-ET18),"")</f>
        <v>6.9271879936778245</v>
      </c>
      <c r="FB7" s="271">
        <f>IFERROR($C7*($F7-ER7)^2/(ER7*(1-ER7)),"")</f>
        <v>0.56981386151473878</v>
      </c>
      <c r="FC7" s="289">
        <f>IFERROR($D7-$C7*ER7,"")</f>
        <v>2.1148728135768753</v>
      </c>
      <c r="FD7" s="271">
        <f>IFERROR(FC7/SQRT($C7*ER7*(1-ER7)),"")</f>
        <v>0.7548601602381324</v>
      </c>
      <c r="FF7" s="271"/>
      <c r="FG7" s="263">
        <f>IFERROR(LOG10($B7),"")</f>
        <v>0.3010299956639812</v>
      </c>
      <c r="FH7" s="273">
        <f>IFERROR(EP21+EO21*FG7,"")</f>
        <v>-0.82058920357970155</v>
      </c>
      <c r="FI7" s="264">
        <f>IFERROR(_xlfn.NORM.S.DIST(FH7,TRUE)*(1-$E$6)+$E$6,"")</f>
        <v>0.2059401497171483</v>
      </c>
      <c r="FJ7" s="264">
        <f t="shared" ref="FJ7:FJ16" si="29">IFERROR(1/SQRT(2*PI())*EXP(-0.5*(FH7)^2),"")</f>
        <v>0.28489862785590647</v>
      </c>
      <c r="FK7" s="264">
        <f>IFERROR(FH7-FI7/FJ7+$F7/FJ7,"")</f>
        <v>-0.66593822960191229</v>
      </c>
      <c r="FL7" s="264">
        <f>IFERROR(FJ7^2/((1-FI7)*(FI7+$E$6/(1-$E$6))),"")</f>
        <v>0.49634820254671536</v>
      </c>
      <c r="FM7" s="273">
        <f>IFERROR($C7*FL7,"")</f>
        <v>23.824713722242336</v>
      </c>
      <c r="FN7" s="273">
        <f t="shared" ref="FN7:FN16" si="30">IFERROR(FM7*FG7,"")</f>
        <v>7.1719534685022035</v>
      </c>
      <c r="FO7" s="273">
        <f>IFERROR(FM7*FK7,"")</f>
        <v>-15.865787676962448</v>
      </c>
      <c r="FP7" s="271">
        <f t="shared" ref="FP7:FP16" si="31">IFERROR(FM7*(FG7-FG$18)^2,"")</f>
        <v>3.1854674875618416</v>
      </c>
      <c r="FQ7" s="271">
        <f>IFERROR(FM7*(FK7-FK18)^2,"")</f>
        <v>15.06401609406557</v>
      </c>
      <c r="FR7" s="271">
        <f>IFERROR(FM7*(FG7-FG18)*(FK7-FK18),"")</f>
        <v>6.9271879936778245</v>
      </c>
      <c r="FS7" s="271">
        <f>IFERROR($C7*($F7-FI7)^2/(FI7*(1-FI7)),"")</f>
        <v>0.56981386151474267</v>
      </c>
      <c r="FT7" s="289">
        <f>IFERROR($D7-$C7*FI7,"")</f>
        <v>2.1148728135768806</v>
      </c>
      <c r="FU7" s="271">
        <f>IFERROR(FT7/SQRT($C7*FI7*(1-FI7)),"")</f>
        <v>0.75486016023813451</v>
      </c>
      <c r="FW7" s="271"/>
      <c r="FX7" s="263">
        <f>IFERROR(LOG10($B7),"")</f>
        <v>0.3010299956639812</v>
      </c>
      <c r="FY7" s="273">
        <f>IFERROR(FG21+FF21*FX7,"")</f>
        <v>-0.820589203579702</v>
      </c>
      <c r="FZ7" s="264">
        <f>IFERROR(_xlfn.NORM.S.DIST(FY7,TRUE)*(1-$E$6)+$E$6,"")</f>
        <v>0.20594014971714816</v>
      </c>
      <c r="GA7" s="264">
        <f t="shared" ref="GA7:GA16" si="32">IFERROR(1/SQRT(2*PI())*EXP(-0.5*(FY7)^2),"")</f>
        <v>0.28489862785590636</v>
      </c>
      <c r="GB7" s="264">
        <f>IFERROR(FY7-FZ7/GA7+$F7/GA7,"")</f>
        <v>-0.66593822960191196</v>
      </c>
      <c r="GC7" s="264">
        <f>IFERROR(GA7^2/((1-FZ7)*(FZ7+$E$6/(1-$E$6))),"")</f>
        <v>0.49634820254671519</v>
      </c>
      <c r="GD7" s="273">
        <f>IFERROR($C7*GC7,"")</f>
        <v>23.824713722242329</v>
      </c>
      <c r="GE7" s="273">
        <f t="shared" ref="GE7:GE16" si="33">IFERROR(GD7*FX7,"")</f>
        <v>7.1719534685022017</v>
      </c>
      <c r="GF7" s="273">
        <f>IFERROR(GD7*GB7,"")</f>
        <v>-15.865787676962434</v>
      </c>
      <c r="GG7" s="271">
        <f t="shared" ref="GG7:GG16" si="34">IFERROR(GD7*(FX7-FX$18)^2,"")</f>
        <v>3.185467487561839</v>
      </c>
      <c r="GH7" s="271">
        <f>IFERROR(GD7*(GB7-GB18)^2,"")</f>
        <v>15.064016094065567</v>
      </c>
      <c r="GI7" s="271">
        <f>IFERROR(GD7*(FX7-FX18)*(GB7-GB18),"")</f>
        <v>6.92718799367782</v>
      </c>
      <c r="GJ7" s="271">
        <f>IFERROR($C7*($F7-FZ7)^2/(FZ7*(1-FZ7)),"")</f>
        <v>0.56981386151474656</v>
      </c>
      <c r="GK7" s="289">
        <f>IFERROR($D7-$C7*FZ7,"")</f>
        <v>2.1148728135768877</v>
      </c>
      <c r="GL7" s="271">
        <f>IFERROR(GK7/SQRT($C7*FZ7*(1-FZ7)),"")</f>
        <v>0.75486016023813729</v>
      </c>
      <c r="GN7" s="271"/>
      <c r="GO7" s="263">
        <f>IFERROR(LOG10($B7),"")</f>
        <v>0.3010299956639812</v>
      </c>
      <c r="GP7" s="273">
        <f>IFERROR(FX21+FW21*GO7,"")</f>
        <v>-0.82058920357970122</v>
      </c>
      <c r="GQ7" s="264">
        <f>IFERROR(_xlfn.NORM.S.DIST(GP7,TRUE)*(1-$E$6)+$E$6,"")</f>
        <v>0.20594014971714844</v>
      </c>
      <c r="GR7" s="264">
        <f t="shared" ref="GR7:GR16" si="35">IFERROR(1/SQRT(2*PI())*EXP(-0.5*(GP7)^2),"")</f>
        <v>0.28489862785590653</v>
      </c>
      <c r="GS7" s="264">
        <f>IFERROR(GP7-GQ7/GR7+$F7/GR7,"")</f>
        <v>-0.66593822960191251</v>
      </c>
      <c r="GT7" s="264">
        <f>IFERROR(GR7^2/((1-GQ7)*(GQ7+$E$6/(1-$E$6))),"")</f>
        <v>0.49634820254671524</v>
      </c>
      <c r="GU7" s="273">
        <f>IFERROR($C7*GT7,"")</f>
        <v>23.824713722242333</v>
      </c>
      <c r="GV7" s="273">
        <f t="shared" ref="GV7:GV16" si="36">IFERROR(GU7*GO7,"")</f>
        <v>7.1719534685022026</v>
      </c>
      <c r="GW7" s="273">
        <f>IFERROR(GU7*GS7,"")</f>
        <v>-15.86578767696245</v>
      </c>
      <c r="GX7" s="271">
        <f t="shared" ref="GX7:GX16" si="37">IFERROR(GU7*(GO7-GO$18)^2,"")</f>
        <v>3.1854674875618394</v>
      </c>
      <c r="GY7" s="271">
        <f>IFERROR(GU7*(GS7-GS18)^2,"")</f>
        <v>15.064016094065581</v>
      </c>
      <c r="GZ7" s="271">
        <f>IFERROR(GU7*(GO7-GO18)*(GS7-GS18),"")</f>
        <v>6.9271879936778245</v>
      </c>
      <c r="HA7" s="271">
        <f>IFERROR($C7*($F7-GQ7)^2/(GQ7*(1-GQ7)),"")</f>
        <v>0.56981386151473878</v>
      </c>
      <c r="HB7" s="289">
        <f>IFERROR($D7-$C7*GQ7,"")</f>
        <v>2.1148728135768753</v>
      </c>
      <c r="HC7" s="271">
        <f>IFERROR(HB7/SQRT($C7*GQ7*(1-GQ7)),"")</f>
        <v>0.7548601602381324</v>
      </c>
      <c r="HE7" s="271"/>
      <c r="HF7" s="263">
        <f>IFERROR(LOG10($B7),"")</f>
        <v>0.3010299956639812</v>
      </c>
      <c r="HG7" s="273">
        <f>IFERROR(GO21+GN21*HF7,"")</f>
        <v>-0.82058920357970155</v>
      </c>
      <c r="HH7" s="264">
        <f>IFERROR(_xlfn.NORM.S.DIST(HG7,TRUE)*(1-$E$6)+$E$6,"")</f>
        <v>0.2059401497171483</v>
      </c>
      <c r="HI7" s="264">
        <f t="shared" ref="HI7:HI16" si="38">IFERROR(1/SQRT(2*PI())*EXP(-0.5*(HG7)^2),"")</f>
        <v>0.28489862785590647</v>
      </c>
      <c r="HJ7" s="264">
        <f>IFERROR(HG7-HH7/HI7+$F7/HI7,"")</f>
        <v>-0.66593822960191229</v>
      </c>
      <c r="HK7" s="264">
        <f>IFERROR(HI7^2/((1-HH7)*(HH7+$E$6/(1-$E$6))),"")</f>
        <v>0.49634820254671536</v>
      </c>
      <c r="HL7" s="273">
        <f>IFERROR($C7*HK7,"")</f>
        <v>23.824713722242336</v>
      </c>
      <c r="HM7" s="273">
        <f t="shared" ref="HM7:HM16" si="39">IFERROR(HL7*HF7,"")</f>
        <v>7.1719534685022035</v>
      </c>
      <c r="HN7" s="273">
        <f>IFERROR(HL7*HJ7,"")</f>
        <v>-15.865787676962448</v>
      </c>
      <c r="HO7" s="271">
        <f t="shared" ref="HO7:HO16" si="40">IFERROR(HL7*(HF7-HF$18)^2,"")</f>
        <v>3.1854674875618416</v>
      </c>
      <c r="HP7" s="271">
        <f>IFERROR(HL7*(HJ7-HJ18)^2,"")</f>
        <v>15.06401609406557</v>
      </c>
      <c r="HQ7" s="271">
        <f>IFERROR(HL7*(HF7-HF18)*(HJ7-HJ18),"")</f>
        <v>6.9271879936778245</v>
      </c>
      <c r="HR7" s="271">
        <f>IFERROR($C7*($F7-HH7)^2/(HH7*(1-HH7)),"")</f>
        <v>0.56981386151474267</v>
      </c>
      <c r="HS7" s="289">
        <f>IFERROR($D7-$C7*HH7,"")</f>
        <v>2.1148728135768806</v>
      </c>
      <c r="HT7" s="271">
        <f>IFERROR(HS7/SQRT($C7*HH7*(1-HH7)),"")</f>
        <v>0.75486016023813451</v>
      </c>
      <c r="HV7" s="271"/>
      <c r="HW7" s="263">
        <f>IFERROR(LOG10($B7),"")</f>
        <v>0.3010299956639812</v>
      </c>
      <c r="HX7" s="273">
        <f>IFERROR(HF21+HE21*HW7,"")</f>
        <v>-0.820589203579702</v>
      </c>
      <c r="HY7" s="264">
        <f>IFERROR(_xlfn.NORM.S.DIST(HX7,TRUE)*(1-$E$6)+$E$6,"")</f>
        <v>0.20594014971714816</v>
      </c>
      <c r="HZ7" s="264">
        <f t="shared" ref="HZ7:HZ16" si="41">IFERROR(1/SQRT(2*PI())*EXP(-0.5*(HX7)^2),"")</f>
        <v>0.28489862785590636</v>
      </c>
      <c r="IA7" s="264">
        <f>IFERROR(HX7-HY7/HZ7+$F7/HZ7,"")</f>
        <v>-0.66593822960191196</v>
      </c>
      <c r="IB7" s="264">
        <f>IFERROR(HZ7^2/((1-HY7)*(HY7+$E$6/(1-$E$6))),"")</f>
        <v>0.49634820254671519</v>
      </c>
      <c r="IC7" s="273">
        <f>IFERROR($C7*IB7,"")</f>
        <v>23.824713722242329</v>
      </c>
      <c r="ID7" s="273">
        <f t="shared" ref="ID7:ID16" si="42">IFERROR(IC7*HW7,"")</f>
        <v>7.1719534685022017</v>
      </c>
      <c r="IE7" s="273">
        <f>IFERROR(IC7*IA7,"")</f>
        <v>-15.865787676962434</v>
      </c>
      <c r="IF7" s="271">
        <f t="shared" ref="IF7:IF16" si="43">IFERROR(IC7*(HW7-HW$18)^2,"")</f>
        <v>3.185467487561839</v>
      </c>
      <c r="IG7" s="271">
        <f>IFERROR(IC7*(IA7-IA18)^2,"")</f>
        <v>15.064016094065567</v>
      </c>
      <c r="IH7" s="271">
        <f>IFERROR(IC7*(HW7-HW18)*(IA7-IA18),"")</f>
        <v>6.92718799367782</v>
      </c>
      <c r="II7" s="271">
        <f>IFERROR($C7*($F7-HY7)^2/(HY7*(1-HY7)),"")</f>
        <v>0.56981386151474656</v>
      </c>
      <c r="IJ7" s="289">
        <f>IFERROR($D7-$C7*HY7,"")</f>
        <v>2.1148728135768877</v>
      </c>
      <c r="IK7" s="271">
        <f>IFERROR(IJ7/SQRT($C7*HY7*(1-HY7)),"")</f>
        <v>0.75486016023813729</v>
      </c>
      <c r="IM7" s="271"/>
      <c r="IN7" s="263">
        <f>IFERROR(LOG10($B7),"")</f>
        <v>0.3010299956639812</v>
      </c>
      <c r="IO7" s="273">
        <f>IFERROR(HW21+HV21*IN7,"")</f>
        <v>-0.82058920357970122</v>
      </c>
      <c r="IP7" s="264">
        <f>IFERROR(_xlfn.NORM.S.DIST(IO7,TRUE)*(1-$E$6)+$E$6,"")</f>
        <v>0.20594014971714844</v>
      </c>
      <c r="IQ7" s="264">
        <f t="shared" ref="IQ7:IQ16" si="44">IFERROR(1/SQRT(2*PI())*EXP(-0.5*(IO7)^2),"")</f>
        <v>0.28489862785590653</v>
      </c>
      <c r="IR7" s="264">
        <f>IFERROR(IO7-IP7/IQ7+$F7/IQ7,"")</f>
        <v>-0.66593822960191251</v>
      </c>
      <c r="IS7" s="264">
        <f>IFERROR(IQ7^2/((1-IP7)*(IP7+$E$6/(1-$E$6))),"")</f>
        <v>0.49634820254671524</v>
      </c>
      <c r="IT7" s="273">
        <f>IFERROR($C7*IS7,"")</f>
        <v>23.824713722242333</v>
      </c>
      <c r="IU7" s="273">
        <f t="shared" ref="IU7:IU16" si="45">IFERROR(IT7*IN7,"")</f>
        <v>7.1719534685022026</v>
      </c>
      <c r="IV7" s="273">
        <f>IFERROR(IT7*IR7,"")</f>
        <v>-15.86578767696245</v>
      </c>
      <c r="IW7" s="271">
        <f t="shared" ref="IW7:IW16" si="46">IFERROR(IT7*(IN7-IN$18)^2,"")</f>
        <v>3.1854674875618394</v>
      </c>
      <c r="IX7" s="271">
        <f>IFERROR(IT7*(IR7-IR18)^2,"")</f>
        <v>15.064016094065581</v>
      </c>
      <c r="IY7" s="271">
        <f>IFERROR(IT7*(IN7-IN18)*(IR7-IR18),"")</f>
        <v>6.9271879936778245</v>
      </c>
      <c r="IZ7" s="271">
        <f>IFERROR($C7*($F7-IP7)^2/(IP7*(1-IP7)),"")</f>
        <v>0.56981386151473878</v>
      </c>
      <c r="JA7" s="289">
        <f>IFERROR($D7-$C7*IP7,"")</f>
        <v>2.1148728135768753</v>
      </c>
      <c r="JB7" s="271">
        <f>IFERROR(JA7/SQRT($C7*IP7*(1-IP7)),"")</f>
        <v>0.7548601602381324</v>
      </c>
      <c r="JD7" s="271"/>
      <c r="JE7" s="263">
        <f>IFERROR(LOG10($B7),"")</f>
        <v>0.3010299956639812</v>
      </c>
      <c r="JF7" s="273">
        <f>IFERROR(IN21+IM21*JE7,"")</f>
        <v>-0.82058920357970155</v>
      </c>
      <c r="JG7" s="264">
        <f>IFERROR(_xlfn.NORM.S.DIST(JF7,TRUE)*(1-$E$6)+$E$6,"")</f>
        <v>0.2059401497171483</v>
      </c>
      <c r="JH7" s="264">
        <f t="shared" ref="JH7:JH16" si="47">IFERROR(1/SQRT(2*PI())*EXP(-0.5*(JF7)^2),"")</f>
        <v>0.28489862785590647</v>
      </c>
      <c r="JI7" s="264">
        <f>IFERROR(JF7-JG7/JH7+$F7/JH7,"")</f>
        <v>-0.66593822960191229</v>
      </c>
      <c r="JJ7" s="264">
        <f>IFERROR(JH7^2/((1-JG7)*(JG7+$E$6/(1-$E$6))),"")</f>
        <v>0.49634820254671536</v>
      </c>
      <c r="JK7" s="273">
        <f>IFERROR($C7*JJ7,"")</f>
        <v>23.824713722242336</v>
      </c>
      <c r="JL7" s="273">
        <f t="shared" ref="JL7:JL16" si="48">IFERROR(JK7*JE7,"")</f>
        <v>7.1719534685022035</v>
      </c>
      <c r="JM7" s="273">
        <f>IFERROR(JK7*JI7,"")</f>
        <v>-15.865787676962448</v>
      </c>
      <c r="JN7" s="271">
        <f t="shared" ref="JN7:JN16" si="49">IFERROR(JK7*(JE7-JE$18)^2,"")</f>
        <v>3.1854674875618416</v>
      </c>
      <c r="JO7" s="271">
        <f>IFERROR(JK7*(JI7-JI18)^2,"")</f>
        <v>15.06401609406557</v>
      </c>
      <c r="JP7" s="271">
        <f>IFERROR(JK7*(JE7-JE18)*(JI7-JI18),"")</f>
        <v>6.9271879936778245</v>
      </c>
      <c r="JQ7" s="271">
        <f>IFERROR($C7*($F7-JG7)^2/(JG7*(1-JG7)),"")</f>
        <v>0.56981386151474267</v>
      </c>
      <c r="JR7" s="289">
        <f>IFERROR($D7-$C7*JG7,"")</f>
        <v>2.1148728135768806</v>
      </c>
      <c r="JS7" s="271">
        <f>IFERROR(JR7/SQRT($C7*JG7*(1-JG7)),"")</f>
        <v>0.75486016023813451</v>
      </c>
      <c r="JU7" s="271"/>
      <c r="JV7" s="263">
        <f>IFERROR(LOG10($B7),"")</f>
        <v>0.3010299956639812</v>
      </c>
      <c r="JW7" s="273">
        <f>IFERROR(JE21+JD21*JV7,"")</f>
        <v>-0.820589203579702</v>
      </c>
      <c r="JX7" s="264">
        <f>IFERROR(_xlfn.NORM.S.DIST(JW7,TRUE)*(1-$E$6)+$E$6,"")</f>
        <v>0.20594014971714816</v>
      </c>
      <c r="JY7" s="264">
        <f t="shared" ref="JY7:JY16" si="50">IFERROR(1/SQRT(2*PI())*EXP(-0.5*(JW7)^2),"")</f>
        <v>0.28489862785590636</v>
      </c>
      <c r="JZ7" s="264">
        <f>IFERROR(JW7-JX7/JY7+$F7/JY7,"")</f>
        <v>-0.66593822960191196</v>
      </c>
      <c r="KA7" s="264">
        <f>IFERROR(JY7^2/((1-JX7)*(JX7+$E$6/(1-$E$6))),"")</f>
        <v>0.49634820254671519</v>
      </c>
      <c r="KB7" s="273">
        <f>IFERROR($C7*KA7,"")</f>
        <v>23.824713722242329</v>
      </c>
      <c r="KC7" s="273">
        <f t="shared" ref="KC7:KC16" si="51">IFERROR(KB7*JV7,"")</f>
        <v>7.1719534685022017</v>
      </c>
      <c r="KD7" s="273">
        <f>IFERROR(KB7*JZ7,"")</f>
        <v>-15.865787676962434</v>
      </c>
      <c r="KE7" s="271">
        <f t="shared" ref="KE7:KE16" si="52">IFERROR(KB7*(JV7-JV$18)^2,"")</f>
        <v>3.185467487561839</v>
      </c>
      <c r="KF7" s="271">
        <f>IFERROR(KB7*(JZ7-JZ18)^2,"")</f>
        <v>15.064016094065567</v>
      </c>
      <c r="KG7" s="271">
        <f>IFERROR(KB7*(JV7-JV18)*(JZ7-JZ18),"")</f>
        <v>6.92718799367782</v>
      </c>
      <c r="KH7" s="271">
        <f>IFERROR($C7*($F7-JX7)^2/(JX7*(1-JX7)),"")</f>
        <v>0.56981386151474656</v>
      </c>
      <c r="KI7" s="289">
        <f>IFERROR($D7-$C7*JX7,"")</f>
        <v>2.1148728135768877</v>
      </c>
      <c r="KJ7" s="271">
        <f>IFERROR(KI7/SQRT($C7*JX7*(1-JX7)),"")</f>
        <v>0.75486016023813729</v>
      </c>
      <c r="KL7" s="271"/>
      <c r="KM7" s="263">
        <f>IFERROR(LOG10($B7),"")</f>
        <v>0.3010299956639812</v>
      </c>
      <c r="KN7" s="273">
        <f>IFERROR(JV21+JU21*KM7,"")</f>
        <v>-0.82058920357970122</v>
      </c>
      <c r="KO7" s="264">
        <f>IFERROR(_xlfn.NORM.S.DIST(KN7,TRUE)*(1-$E$6)+$E$6,"")</f>
        <v>0.20594014971714844</v>
      </c>
      <c r="KP7" s="264">
        <f t="shared" ref="KP7:KP16" si="53">IFERROR(1/SQRT(2*PI())*EXP(-0.5*(KN7)^2),"")</f>
        <v>0.28489862785590653</v>
      </c>
      <c r="KQ7" s="264">
        <f>IFERROR(KN7-KO7/KP7+$F7/KP7,"")</f>
        <v>-0.66593822960191251</v>
      </c>
      <c r="KR7" s="264">
        <f>IFERROR(KP7^2/((1-KO7)*(KO7+$E$6/(1-$E$6))),"")</f>
        <v>0.49634820254671524</v>
      </c>
      <c r="KS7" s="273">
        <f>IFERROR($C7*KR7,"")</f>
        <v>23.824713722242333</v>
      </c>
      <c r="KT7" s="273">
        <f t="shared" ref="KT7:KT16" si="54">IFERROR(KS7*KM7,"")</f>
        <v>7.1719534685022026</v>
      </c>
      <c r="KU7" s="273">
        <f>IFERROR(KS7*KQ7,"")</f>
        <v>-15.86578767696245</v>
      </c>
      <c r="KV7" s="271">
        <f t="shared" ref="KV7:KV16" si="55">IFERROR(KS7*(KM7-KM$18)^2,"")</f>
        <v>3.1854674875618394</v>
      </c>
      <c r="KW7" s="271">
        <f>IFERROR(KS7*(KQ7-KQ18)^2,"")</f>
        <v>15.064016094065581</v>
      </c>
      <c r="KX7" s="271">
        <f>IFERROR(KS7*(KM7-KM18)*(KQ7-KQ18),"")</f>
        <v>6.9271879936778245</v>
      </c>
      <c r="KY7" s="271">
        <f>IFERROR($C7*($F7-KO7)^2/(KO7*(1-KO7)),"")</f>
        <v>0.56981386151473878</v>
      </c>
      <c r="KZ7" s="289">
        <f>IFERROR($D7-$C7*KO7,"")</f>
        <v>2.1148728135768753</v>
      </c>
      <c r="LA7" s="271">
        <f>IFERROR(KZ7/SQRT($C7*KO7*(1-KO7)),"")</f>
        <v>0.7548601602381324</v>
      </c>
      <c r="LC7" s="271"/>
      <c r="LD7" s="263">
        <f>IFERROR(LOG10($B7),"")</f>
        <v>0.3010299956639812</v>
      </c>
      <c r="LE7" s="273">
        <f>IFERROR(KM21+KL21*LD7,"")</f>
        <v>-0.82058920357970155</v>
      </c>
      <c r="LF7" s="264">
        <f>IFERROR(_xlfn.NORM.S.DIST(LE7,TRUE)*(1-$E$6)+$E$6,"")</f>
        <v>0.2059401497171483</v>
      </c>
      <c r="LG7" s="264">
        <f t="shared" ref="LG7:LG16" si="56">IFERROR(1/SQRT(2*PI())*EXP(-0.5*(LE7)^2),"")</f>
        <v>0.28489862785590647</v>
      </c>
      <c r="LH7" s="264">
        <f>IFERROR(LE7-LF7/LG7+$F7/LG7,"")</f>
        <v>-0.66593822960191229</v>
      </c>
      <c r="LI7" s="264">
        <f>IFERROR(LG7^2/((1-LF7)*(LF7+$E$6/(1-$E$6))),"")</f>
        <v>0.49634820254671536</v>
      </c>
      <c r="LJ7" s="273">
        <f>IFERROR($C7*LI7,"")</f>
        <v>23.824713722242336</v>
      </c>
      <c r="LK7" s="273">
        <f t="shared" ref="LK7:LK16" si="57">IFERROR(LJ7*LD7,"")</f>
        <v>7.1719534685022035</v>
      </c>
      <c r="LL7" s="273">
        <f>IFERROR(LJ7*LH7,"")</f>
        <v>-15.865787676962448</v>
      </c>
      <c r="LM7" s="271">
        <f t="shared" ref="LM7:LM16" si="58">IFERROR(LJ7*(LD7-LD$18)^2,"")</f>
        <v>3.1854674875618416</v>
      </c>
      <c r="LN7" s="271">
        <f>IFERROR(LJ7*(LH7-LH18)^2,"")</f>
        <v>15.06401609406557</v>
      </c>
      <c r="LO7" s="271">
        <f>IFERROR(LJ7*(LD7-LD18)*(LH7-LH18),"")</f>
        <v>6.9271879936778245</v>
      </c>
      <c r="LP7" s="271">
        <f>IFERROR($C7*($F7-LF7)^2/(LF7*(1-LF7)),"")</f>
        <v>0.56981386151474267</v>
      </c>
      <c r="LQ7" s="289">
        <f>IFERROR($D7-$C7*LF7,"")</f>
        <v>2.1148728135768806</v>
      </c>
      <c r="LR7" s="271">
        <f>IFERROR(LQ7/SQRT($C7*LF7*(1-LF7)),"")</f>
        <v>0.75486016023813451</v>
      </c>
      <c r="LT7" s="271"/>
      <c r="LU7" s="475">
        <f>IFERROR(LOG10($B7),"")</f>
        <v>0.3010299956639812</v>
      </c>
      <c r="LV7" s="474">
        <f>IFERROR(LD21+LC21*LU7,"")</f>
        <v>-0.820589203579702</v>
      </c>
      <c r="LW7" s="477">
        <f>IFERROR(_xlfn.NORM.S.DIST(LV7,TRUE)*(1-$E$6)+$E$6,"")</f>
        <v>0.20594014971714816</v>
      </c>
      <c r="LX7" s="264">
        <f t="shared" ref="LX7:LX16" si="59">IFERROR(1/SQRT(2*PI())*EXP(-0.5*(LV7)^2),"")</f>
        <v>0.28489862785590636</v>
      </c>
      <c r="LY7" s="264">
        <f>IFERROR(LV7-LW7/LX7+$F7/LX7,"")</f>
        <v>-0.66593822960191196</v>
      </c>
      <c r="LZ7" s="264">
        <f>IFERROR(LX7^2/((1-LW7)*(LW7+$E$6/(1-$E$6))),"")</f>
        <v>0.49634820254671519</v>
      </c>
      <c r="MA7" s="273">
        <f>IFERROR($C7*LZ7,"")</f>
        <v>23.824713722242329</v>
      </c>
      <c r="MB7" s="273">
        <f t="shared" ref="MB7:MB16" si="60">IFERROR(MA7*LU7,"")</f>
        <v>7.1719534685022017</v>
      </c>
      <c r="MC7" s="273">
        <f>IFERROR(MA7*LY7,"")</f>
        <v>-15.865787676962434</v>
      </c>
      <c r="MD7" s="271">
        <f t="shared" ref="MD7:MD16" si="61">IFERROR(MA7*(LU7-LU$18)^2,"")</f>
        <v>3.185467487561839</v>
      </c>
      <c r="ME7" s="271">
        <f>IFERROR(MA7*(LY7-LY18)^2,"")</f>
        <v>15.064016094065567</v>
      </c>
      <c r="MF7" s="271">
        <f>IFERROR(MA7*(LU7-LU18)*(LY7-LY18),"")</f>
        <v>6.92718799367782</v>
      </c>
      <c r="MG7" s="271">
        <f>IFERROR($C7*($F7-LW7)^2/(LW7*(1-LW7)),"")</f>
        <v>0.56981386151474656</v>
      </c>
      <c r="MH7" s="289">
        <f>IFERROR($D7-$C7*LW7,"")</f>
        <v>2.1148728135768877</v>
      </c>
      <c r="MI7" s="476">
        <f>IFERROR(MH7/SQRT($C7*LW7*(1-LW7)),"")</f>
        <v>0.75486016023813729</v>
      </c>
    </row>
    <row r="8" spans="1:347" ht="14.1" customHeight="1" outlineLevel="1" x14ac:dyDescent="0.2">
      <c r="A8" s="14">
        <v>2</v>
      </c>
      <c r="B8" s="462">
        <v>3</v>
      </c>
      <c r="C8" s="433">
        <v>50</v>
      </c>
      <c r="D8" s="434">
        <v>15</v>
      </c>
      <c r="E8" s="17">
        <f t="shared" si="0"/>
        <v>0.3</v>
      </c>
      <c r="F8" s="34">
        <f>IFERROR((E8-E6)/(1-E6),"")</f>
        <v>0.3</v>
      </c>
      <c r="G8" s="17">
        <f t="shared" si="1"/>
        <v>-0.52440051270804089</v>
      </c>
      <c r="H8" s="17"/>
      <c r="I8" s="34"/>
      <c r="J8" s="18">
        <f t="shared" ref="J8:J16" si="62">IFERROR(LOG10($B8),"")</f>
        <v>0.47712125471966244</v>
      </c>
      <c r="K8" s="17">
        <f>IFERROR(C21+B21*J8,"")</f>
        <v>-0.35616545097015373</v>
      </c>
      <c r="L8" s="37">
        <f t="shared" ref="L8:L16" si="63">IFERROR(_xlfn.NORM.S.DIST(K8,TRUE)*(1-$E$6)+$E$6,"")</f>
        <v>0.36085833189027516</v>
      </c>
      <c r="M8" s="37">
        <f t="shared" si="2"/>
        <v>0.3744243693440048</v>
      </c>
      <c r="N8" s="37">
        <f t="shared" ref="N8:N16" si="64">IFERROR(K8-L8/M8+$F8/M8,"")</f>
        <v>-0.51870383488170191</v>
      </c>
      <c r="O8" s="37">
        <f t="shared" ref="O8:O16" si="65">IFERROR(M8^2/((1-L8)*(L8+$E$6/(1-$E$6))),"")</f>
        <v>0.60784709421592376</v>
      </c>
      <c r="P8" s="17">
        <f t="shared" ref="P8:P16" si="66">IFERROR($C8*O8,"")</f>
        <v>30.392354710796187</v>
      </c>
      <c r="Q8" s="17">
        <f t="shared" si="3"/>
        <v>14.500838413500119</v>
      </c>
      <c r="R8" s="17">
        <f t="shared" ref="R8:R16" si="67">IFERROR(P8*N8,"")</f>
        <v>-15.764630939574941</v>
      </c>
      <c r="S8" s="34">
        <f t="shared" si="4"/>
        <v>1.0798943812603283</v>
      </c>
      <c r="T8" s="34">
        <f>IFERROR(P8*(N8-N18)^2,"")</f>
        <v>12.650490027124858</v>
      </c>
      <c r="U8" s="34">
        <f>IFERROR(P8*(J8-J18)*(N8-N18),"")</f>
        <v>3.69610512573465</v>
      </c>
      <c r="V8" s="34">
        <f t="shared" ref="V8:V16" si="68">IFERROR($C8*($F8-L8)^2/(L8*(1-L8)),"")</f>
        <v>0.80292729903262994</v>
      </c>
      <c r="W8" s="39">
        <f t="shared" ref="W8:W16" si="69">IFERROR($D8-$C8*L8,"")</f>
        <v>-3.0429165945137591</v>
      </c>
      <c r="X8" s="34">
        <f t="shared" ref="X8:X16" si="70">IFERROR(W8/SQRT($C8*L8*(1-L8)),"")</f>
        <v>-0.89606210668269537</v>
      </c>
      <c r="Y8" s="44"/>
      <c r="Z8" s="271"/>
      <c r="AA8" s="263">
        <f t="shared" ref="AA8:AA16" si="71">IFERROR(LOG10($B8),"")</f>
        <v>0.47712125471966244</v>
      </c>
      <c r="AB8" s="273">
        <f>IFERROR(J21+I21*AA8,"")</f>
        <v>-0.36323056963907741</v>
      </c>
      <c r="AC8" s="264">
        <f t="shared" ref="AC8:AC16" si="72">IFERROR(_xlfn.NORM.S.DIST(AB8,TRUE)*(1-$E$6)+$E$6,"")</f>
        <v>0.358216326782276</v>
      </c>
      <c r="AD8" s="264">
        <f t="shared" si="5"/>
        <v>0.373474049316459</v>
      </c>
      <c r="AE8" s="264">
        <f t="shared" ref="AE8:AE16" si="73">IFERROR(AB8-AC8/AD8+$F8/AD8,"")</f>
        <v>-0.51910840610140963</v>
      </c>
      <c r="AF8" s="264">
        <f t="shared" ref="AF8:AF16" si="74">IFERROR(AD8^2/((1-AC8)*(AC8+$E$6/(1-$E$6))),"")</f>
        <v>0.60671791666464481</v>
      </c>
      <c r="AG8" s="273">
        <f t="shared" ref="AG8:AG16" si="75">IFERROR($C8*AF8,"")</f>
        <v>30.335895833232239</v>
      </c>
      <c r="AH8" s="273">
        <f t="shared" si="6"/>
        <v>14.473900682996746</v>
      </c>
      <c r="AI8" s="273">
        <f t="shared" ref="AI8:AI16" si="76">IFERROR(AG8*AE8,"")</f>
        <v>-15.747618533647582</v>
      </c>
      <c r="AJ8" s="271">
        <f t="shared" si="7"/>
        <v>1.0900987439206717</v>
      </c>
      <c r="AK8" s="271">
        <f>IFERROR(AG8*(AE8-AE18)^2,"")</f>
        <v>12.751184620921745</v>
      </c>
      <c r="AL8" s="271">
        <f>IFERROR(AG8*(AA8-AA18)*(AE8-AE18),"")</f>
        <v>3.7282771274098412</v>
      </c>
      <c r="AM8" s="271">
        <f t="shared" ref="AM8:AM16" si="77">IFERROR($C8*($F8-AC8)^2/(AC8*(1-AC8)),"")</f>
        <v>0.73709856033809162</v>
      </c>
      <c r="AN8" s="289">
        <f t="shared" ref="AN8:AN16" si="78">IFERROR($D8-$C8*AC8,"")</f>
        <v>-2.9108163391138007</v>
      </c>
      <c r="AO8" s="271">
        <f t="shared" ref="AO8:AO16" si="79">IFERROR(AN8/SQRT($C8*AC8*(1-AC8)),"")</f>
        <v>-0.85854444284387033</v>
      </c>
      <c r="AP8" s="44"/>
      <c r="AQ8" s="271"/>
      <c r="AR8" s="263">
        <f t="shared" ref="AR8:AR16" si="80">IFERROR(LOG10($B8),"")</f>
        <v>0.47712125471966244</v>
      </c>
      <c r="AS8" s="273">
        <f>IFERROR(AA21+Z21*AR8,"")</f>
        <v>-0.36318030457674344</v>
      </c>
      <c r="AT8" s="264">
        <f t="shared" ref="AT8:AT16" si="81">IFERROR(_xlfn.NORM.S.DIST(AS8,TRUE)*(1-$E$6)+$E$6,"")</f>
        <v>0.35823509965001221</v>
      </c>
      <c r="AU8" s="264">
        <f t="shared" si="8"/>
        <v>0.3734808677240895</v>
      </c>
      <c r="AV8" s="264">
        <f t="shared" ref="AV8:AV16" si="82">IFERROR(AS8-AT8/AU8+$F8/AU8,"")</f>
        <v>-0.51910555987799645</v>
      </c>
      <c r="AW8" s="264">
        <f t="shared" ref="AW8:AW16" si="83">IFERROR(AU8^2/((1-AT8)*(AT8+$E$6/(1-$E$6))),"")</f>
        <v>0.60672602214350813</v>
      </c>
      <c r="AX8" s="273">
        <f t="shared" ref="AX8:AX16" si="84">IFERROR($C8*AW8,"")</f>
        <v>30.336301107175405</v>
      </c>
      <c r="AY8" s="273">
        <f t="shared" si="9"/>
        <v>14.474094047809015</v>
      </c>
      <c r="AZ8" s="273">
        <f t="shared" ref="AZ8:AZ16" si="85">IFERROR(AX8*AV8,"")</f>
        <v>-15.747742570867771</v>
      </c>
      <c r="BA8" s="271">
        <f t="shared" si="10"/>
        <v>1.0901279860018982</v>
      </c>
      <c r="BB8" s="271">
        <f>IFERROR(AX8*(AV8-AV18)^2,"")</f>
        <v>12.751342689031841</v>
      </c>
      <c r="BC8" s="271">
        <f>IFERROR(AX8*(AR8-AR18)*(AV8-AV18),"")</f>
        <v>3.7283502416503613</v>
      </c>
      <c r="BD8" s="271">
        <f t="shared" ref="BD8:BD16" si="86">IFERROR($C8*($F8-AT8)^2/(AT8*(1-AT8)),"")</f>
        <v>0.73755694018770468</v>
      </c>
      <c r="BE8" s="289">
        <f t="shared" ref="BE8:BE16" si="87">IFERROR($D8-$C8*AT8,"")</f>
        <v>-2.9117549825006108</v>
      </c>
      <c r="BF8" s="271">
        <f t="shared" ref="BF8:BF16" si="88">IFERROR(BE8/SQRT($C8*AT8*(1-AT8)),"")</f>
        <v>-0.85881135308500922</v>
      </c>
      <c r="BH8" s="271"/>
      <c r="BI8" s="263">
        <f t="shared" ref="BI8:BI16" si="89">IFERROR(LOG10($B8),"")</f>
        <v>0.47712125471966244</v>
      </c>
      <c r="BJ8" s="273">
        <f>IFERROR(AR21+AQ21*BI8,"")</f>
        <v>-0.36318103113028122</v>
      </c>
      <c r="BK8" s="264">
        <f t="shared" ref="BK8:BK16" si="90">IFERROR(_xlfn.NORM.S.DIST(BJ8,TRUE)*(1-$E$6)+$E$6,"")</f>
        <v>0.35823482829620229</v>
      </c>
      <c r="BL8" s="264">
        <f t="shared" si="11"/>
        <v>0.3734807691736316</v>
      </c>
      <c r="BM8" s="264">
        <f t="shared" ref="BM8:BM16" si="91">IFERROR(BJ8-BK8/BL8+$F8/BL8,"")</f>
        <v>-0.51910560102193426</v>
      </c>
      <c r="BN8" s="264">
        <f t="shared" ref="BN8:BN16" si="92">IFERROR(BL8^2/((1-BK8)*(BK8+$E$6/(1-$E$6))),"")</f>
        <v>0.60672590499064327</v>
      </c>
      <c r="BO8" s="273">
        <f t="shared" ref="BO8:BO16" si="93">IFERROR($C8*BN8,"")</f>
        <v>30.336295249532164</v>
      </c>
      <c r="BP8" s="273">
        <f t="shared" si="12"/>
        <v>14.474091253002921</v>
      </c>
      <c r="BQ8" s="273">
        <f t="shared" ref="BQ8:BQ16" si="94">IFERROR(BO8*BM8,"")</f>
        <v>-15.747740778287243</v>
      </c>
      <c r="BR8" s="271">
        <f t="shared" si="13"/>
        <v>1.0901288045397557</v>
      </c>
      <c r="BS8" s="271">
        <f>IFERROR(BO8*(BM8-BM18)^2,"")</f>
        <v>12.751350966184299</v>
      </c>
      <c r="BT8" s="271">
        <f>IFERROR(BO8*(BI8-BI18)*(BM8-BM18),"")</f>
        <v>3.7283528514658251</v>
      </c>
      <c r="BU8" s="271">
        <f t="shared" ref="BU8:BU16" si="95">IFERROR($C8*($F8-BK8)^2/(BK8*(1-BK8)),"")</f>
        <v>0.73755031354536715</v>
      </c>
      <c r="BV8" s="289">
        <f t="shared" ref="BV8:BV16" si="96">IFERROR($D8-$C8*BK8,"")</f>
        <v>-2.9117414148101162</v>
      </c>
      <c r="BW8" s="271">
        <f t="shared" ref="BW8:BW16" si="97">IFERROR(BV8/SQRT($C8*BK8*(1-BK8)),"")</f>
        <v>-0.8588074950449418</v>
      </c>
      <c r="BY8" s="271"/>
      <c r="BZ8" s="263">
        <f t="shared" ref="BZ8:BZ16" si="98">IFERROR(LOG10($B8),"")</f>
        <v>0.47712125471966244</v>
      </c>
      <c r="CA8" s="273">
        <f>IFERROR(BI21+BH21*BZ8,"")</f>
        <v>-0.36318102486084292</v>
      </c>
      <c r="CB8" s="264">
        <f t="shared" ref="CB8:CB16" si="99">IFERROR(_xlfn.NORM.S.DIST(CA8,TRUE)*(1-$E$6)+$E$6,"")</f>
        <v>0.35823483063771694</v>
      </c>
      <c r="CC8" s="264">
        <f t="shared" si="14"/>
        <v>0.3734807700240253</v>
      </c>
      <c r="CD8" s="264">
        <f t="shared" ref="CD8:CD16" si="100">IFERROR(CA8-CB8/CC8+$F8/CC8,"")</f>
        <v>-0.51910560066690337</v>
      </c>
      <c r="CE8" s="264">
        <f t="shared" ref="CE8:CE16" si="101">IFERROR(CC8^2/((1-CB8)*(CB8+$E$6/(1-$E$6))),"")</f>
        <v>0.60672590600155751</v>
      </c>
      <c r="CF8" s="273">
        <f t="shared" ref="CF8:CF16" si="102">IFERROR($C8*CE8,"")</f>
        <v>30.336295300077875</v>
      </c>
      <c r="CG8" s="273">
        <f t="shared" si="15"/>
        <v>14.474091277119355</v>
      </c>
      <c r="CH8" s="273">
        <f t="shared" ref="CH8:CH16" si="103">IFERROR(CF8*CD8,"")</f>
        <v>-15.747740793755483</v>
      </c>
      <c r="CI8" s="271">
        <f t="shared" si="16"/>
        <v>1.0901288079926401</v>
      </c>
      <c r="CJ8" s="271">
        <f>IFERROR(CF8*(CD8-CD18)^2,"")</f>
        <v>12.751350984242176</v>
      </c>
      <c r="CK8" s="271">
        <f>IFERROR(CF8*(BZ8-BZ18)*(CD8-CD18),"")</f>
        <v>3.7283528600103968</v>
      </c>
      <c r="CL8" s="271">
        <f t="shared" ref="CL8:CL16" si="104">IFERROR($C8*($F8-CB8)^2/(CB8*(1-CB8)),"")</f>
        <v>0.73755037072660801</v>
      </c>
      <c r="CM8" s="289">
        <f t="shared" ref="CM8:CM16" si="105">IFERROR($D8-$C8*CB8,"")</f>
        <v>-2.9117415318858484</v>
      </c>
      <c r="CN8" s="271">
        <f t="shared" ref="CN8:CN16" si="106">IFERROR(CM8/SQRT($C8*CB8*(1-CB8)),"")</f>
        <v>-0.85880752833601115</v>
      </c>
      <c r="CP8" s="271"/>
      <c r="CQ8" s="263">
        <f t="shared" ref="CQ8:CQ16" si="107">IFERROR(LOG10($B8),"")</f>
        <v>0.47712125471966244</v>
      </c>
      <c r="CR8" s="273">
        <f>IFERROR(BZ21+BY21*CQ8,"")</f>
        <v>-0.36318102495058024</v>
      </c>
      <c r="CS8" s="264">
        <f t="shared" ref="CS8:CS16" si="108">IFERROR(_xlfn.NORM.S.DIST(CR8,TRUE)*(1-$E$6)+$E$6,"")</f>
        <v>0.3582348306042018</v>
      </c>
      <c r="CT8" s="264">
        <f t="shared" si="17"/>
        <v>0.3734807700118532</v>
      </c>
      <c r="CU8" s="264">
        <f t="shared" ref="CU8:CU16" si="109">IFERROR(CR8-CS8/CT8+$F8/CT8,"")</f>
        <v>-0.5191056006719853</v>
      </c>
      <c r="CV8" s="264">
        <f t="shared" ref="CV8:CV16" si="110">IFERROR(CT8^2/((1-CS8)*(CS8+$E$6/(1-$E$6))),"")</f>
        <v>0.60672590598708775</v>
      </c>
      <c r="CW8" s="273">
        <f t="shared" ref="CW8:CW16" si="111">IFERROR($C8*CV8,"")</f>
        <v>30.336295299354386</v>
      </c>
      <c r="CX8" s="273">
        <f t="shared" si="18"/>
        <v>14.474091276774162</v>
      </c>
      <c r="CY8" s="273">
        <f t="shared" ref="CY8:CY16" si="112">IFERROR(CW8*CU8,"")</f>
        <v>-15.747740793534083</v>
      </c>
      <c r="CZ8" s="271">
        <f t="shared" si="19"/>
        <v>1.0901288080924914</v>
      </c>
      <c r="DA8" s="271">
        <f>IFERROR(CW8*(CU8-CU18)^2,"")</f>
        <v>12.751350985253893</v>
      </c>
      <c r="DB8" s="271">
        <f>IFERROR(CW8*(CQ8-CQ18)*(CU8-CU18),"")</f>
        <v>3.7283528603290543</v>
      </c>
      <c r="DC8" s="271">
        <f t="shared" ref="DC8:DC16" si="113">IFERROR($C8*($F8-CS8)^2/(CS8*(1-CS8)),"")</f>
        <v>0.7375503699081476</v>
      </c>
      <c r="DD8" s="289">
        <f t="shared" ref="DD8:DD16" si="114">IFERROR($D8-$C8*CS8,"")</f>
        <v>-2.9117415302100902</v>
      </c>
      <c r="DE8" s="271">
        <f t="shared" ref="DE8:DE16" si="115">IFERROR(DD8/SQRT($C8*CS8*(1-CS8)),"")</f>
        <v>-0.85880752785950076</v>
      </c>
      <c r="DG8" s="271"/>
      <c r="DH8" s="263">
        <f t="shared" ref="DH8:DH16" si="116">IFERROR(LOG10($B8),"")</f>
        <v>0.47712125471966244</v>
      </c>
      <c r="DI8" s="273">
        <f>IFERROR(CQ21+CP21*DH8,"")</f>
        <v>-0.36318102494980153</v>
      </c>
      <c r="DJ8" s="264">
        <f t="shared" ref="DJ8:DJ16" si="117">IFERROR(_xlfn.NORM.S.DIST(DI8,TRUE)*(1-$E$6)+$E$6,"")</f>
        <v>0.35823483060449257</v>
      </c>
      <c r="DK8" s="264">
        <f t="shared" si="20"/>
        <v>0.37348077001195884</v>
      </c>
      <c r="DL8" s="264">
        <f t="shared" ref="DL8:DL16" si="118">IFERROR(DI8-DJ8/DK8+$F8/DK8,"")</f>
        <v>-0.51910560067194089</v>
      </c>
      <c r="DM8" s="264">
        <f t="shared" ref="DM8:DM16" si="119">IFERROR(DK8^2/((1-DJ8)*(DJ8+$E$6/(1-$E$6))),"")</f>
        <v>0.60672590598721343</v>
      </c>
      <c r="DN8" s="273">
        <f t="shared" ref="DN8:DN16" si="120">IFERROR($C8*DM8,"")</f>
        <v>30.336295299360671</v>
      </c>
      <c r="DO8" s="273">
        <f t="shared" si="21"/>
        <v>14.474091276777161</v>
      </c>
      <c r="DP8" s="273">
        <f t="shared" ref="DP8:DP16" si="121">IFERROR(DN8*DL8,"")</f>
        <v>-15.747740793535998</v>
      </c>
      <c r="DQ8" s="271">
        <f t="shared" si="22"/>
        <v>1.0901288080929037</v>
      </c>
      <c r="DR8" s="271">
        <f>IFERROR(DN8*(DL8-DL18)^2,"")</f>
        <v>12.751350985255986</v>
      </c>
      <c r="DS8" s="271">
        <f>IFERROR(DN8*(DH8-DH18)*(DL8-DL18),"")</f>
        <v>3.7283528603300651</v>
      </c>
      <c r="DT8" s="271">
        <f t="shared" ref="DT8:DT16" si="122">IFERROR($C8*($F8-DJ8)^2/(DJ8*(1-DJ8)),"")</f>
        <v>0.73755036991524836</v>
      </c>
      <c r="DU8" s="289">
        <f t="shared" ref="DU8:DU16" si="123">IFERROR($D8-$C8*DJ8,"")</f>
        <v>-2.9117415302246279</v>
      </c>
      <c r="DV8" s="271">
        <f t="shared" ref="DV8:DV16" si="124">IFERROR(DU8/SQRT($C8*DJ8*(1-DJ8)),"")</f>
        <v>-0.85880752786363468</v>
      </c>
      <c r="DX8" s="271"/>
      <c r="DY8" s="263">
        <f t="shared" ref="DY8:DY16" si="125">IFERROR(LOG10($B8),"")</f>
        <v>0.47712125471966244</v>
      </c>
      <c r="DZ8" s="273">
        <f>IFERROR(DH21+DG21*DY8,"")</f>
        <v>-0.36318102494981241</v>
      </c>
      <c r="EA8" s="264">
        <f t="shared" ref="EA8:EA16" si="126">IFERROR(_xlfn.NORM.S.DIST(DZ8,TRUE)*(1-$E$6)+$E$6,"")</f>
        <v>0.35823483060448857</v>
      </c>
      <c r="EB8" s="264">
        <f t="shared" si="23"/>
        <v>0.3734807700119574</v>
      </c>
      <c r="EC8" s="264">
        <f t="shared" ref="EC8:EC16" si="127">IFERROR(DZ8-EA8/EB8+$F8/EB8,"")</f>
        <v>-0.51910560067194156</v>
      </c>
      <c r="ED8" s="264">
        <f t="shared" ref="ED8:ED16" si="128">IFERROR(EB8^2/((1-EA8)*(EA8+$E$6/(1-$E$6))),"")</f>
        <v>0.60672590598721177</v>
      </c>
      <c r="EE8" s="273">
        <f t="shared" ref="EE8:EE16" si="129">IFERROR($C8*ED8,"")</f>
        <v>30.336295299360589</v>
      </c>
      <c r="EF8" s="273">
        <f t="shared" si="24"/>
        <v>14.474091276777122</v>
      </c>
      <c r="EG8" s="273">
        <f t="shared" ref="EG8:EG16" si="130">IFERROR(EE8*EC8,"")</f>
        <v>-15.747740793535977</v>
      </c>
      <c r="EH8" s="271">
        <f t="shared" si="25"/>
        <v>1.090128808092915</v>
      </c>
      <c r="EI8" s="271">
        <f>IFERROR(EE8*(EC8-EC18)^2,"")</f>
        <v>12.751350985256112</v>
      </c>
      <c r="EJ8" s="271">
        <f>IFERROR(EE8*(DY8-DY18)*(EC8-EC18),"")</f>
        <v>3.7283528603301028</v>
      </c>
      <c r="EK8" s="271">
        <f t="shared" ref="EK8:EK16" si="131">IFERROR($C8*($F8-EA8)^2/(EA8*(1-EA8)),"")</f>
        <v>0.73755036991515066</v>
      </c>
      <c r="EL8" s="289">
        <f t="shared" ref="EL8:EL16" si="132">IFERROR($D8-$C8*EA8,"")</f>
        <v>-2.9117415302244289</v>
      </c>
      <c r="EM8" s="271">
        <f t="shared" ref="EM8:EM16" si="133">IFERROR(EL8/SQRT($C8*EA8*(1-EA8)),"")</f>
        <v>-0.85880752786357817</v>
      </c>
      <c r="EO8" s="271"/>
      <c r="EP8" s="263">
        <f t="shared" ref="EP8:EP16" si="134">IFERROR(LOG10($B8),"")</f>
        <v>0.47712125471966244</v>
      </c>
      <c r="EQ8" s="273">
        <f>IFERROR(DY21+DX21*EP8,"")</f>
        <v>-0.36318102494981197</v>
      </c>
      <c r="ER8" s="264">
        <f t="shared" ref="ER8:ER16" si="135">IFERROR(_xlfn.NORM.S.DIST(EQ8,TRUE)*(1-$E$6)+$E$6,"")</f>
        <v>0.35823483060448869</v>
      </c>
      <c r="ES8" s="264">
        <f t="shared" si="26"/>
        <v>0.37348077001195745</v>
      </c>
      <c r="ET8" s="264">
        <f t="shared" ref="ET8:ET16" si="136">IFERROR(EQ8-ER8/ES8+$F8/ES8,"")</f>
        <v>-0.51910560067194145</v>
      </c>
      <c r="EU8" s="264">
        <f t="shared" ref="EU8:EU16" si="137">IFERROR(ES8^2/((1-ER8)*(ER8+$E$6/(1-$E$6))),"")</f>
        <v>0.60672590598721177</v>
      </c>
      <c r="EV8" s="273">
        <f t="shared" ref="EV8:EV16" si="138">IFERROR($C8*EU8,"")</f>
        <v>30.336295299360589</v>
      </c>
      <c r="EW8" s="273">
        <f t="shared" si="27"/>
        <v>14.474091276777122</v>
      </c>
      <c r="EX8" s="273">
        <f t="shared" ref="EX8:EX16" si="139">IFERROR(EV8*ET8,"")</f>
        <v>-15.747740793535973</v>
      </c>
      <c r="EY8" s="271">
        <f t="shared" si="28"/>
        <v>1.090128808092915</v>
      </c>
      <c r="EZ8" s="271">
        <f>IFERROR(EV8*(ET8-ET18)^2,"")</f>
        <v>12.751350985256103</v>
      </c>
      <c r="FA8" s="271">
        <f>IFERROR(EV8*(EP8-EP18)*(ET8-ET18),"")</f>
        <v>3.7283528603301015</v>
      </c>
      <c r="FB8" s="271">
        <f t="shared" ref="FB8:FB16" si="140">IFERROR($C8*($F8-ER8)^2/(ER8*(1-ER8)),"")</f>
        <v>0.73755036991515344</v>
      </c>
      <c r="FC8" s="289">
        <f t="shared" ref="FC8:FC16" si="141">IFERROR($D8-$C8*ER8,"")</f>
        <v>-2.9117415302244325</v>
      </c>
      <c r="FD8" s="271">
        <f t="shared" ref="FD8:FD16" si="142">IFERROR(FC8/SQRT($C8*ER8*(1-ER8)),"")</f>
        <v>-0.85880752786357917</v>
      </c>
      <c r="FF8" s="271"/>
      <c r="FG8" s="263">
        <f t="shared" ref="FG8:FG16" si="143">IFERROR(LOG10($B8),"")</f>
        <v>0.47712125471966244</v>
      </c>
      <c r="FH8" s="273">
        <f>IFERROR(EP21+EO21*FG8,"")</f>
        <v>-0.36318102494981219</v>
      </c>
      <c r="FI8" s="264">
        <f t="shared" ref="FI8:FI16" si="144">IFERROR(_xlfn.NORM.S.DIST(FH8,TRUE)*(1-$E$6)+$E$6,"")</f>
        <v>0.35823483060448869</v>
      </c>
      <c r="FJ8" s="264">
        <f t="shared" si="29"/>
        <v>0.37348077001195745</v>
      </c>
      <c r="FK8" s="264">
        <f t="shared" ref="FK8:FK16" si="145">IFERROR(FH8-FI8/FJ8+$F8/FJ8,"")</f>
        <v>-0.51910560067194167</v>
      </c>
      <c r="FL8" s="264">
        <f t="shared" ref="FL8:FL16" si="146">IFERROR(FJ8^2/((1-FI8)*(FI8+$E$6/(1-$E$6))),"")</f>
        <v>0.60672590598721177</v>
      </c>
      <c r="FM8" s="273">
        <f t="shared" ref="FM8:FM16" si="147">IFERROR($C8*FL8,"")</f>
        <v>30.336295299360589</v>
      </c>
      <c r="FN8" s="273">
        <f t="shared" si="30"/>
        <v>14.474091276777122</v>
      </c>
      <c r="FO8" s="273">
        <f t="shared" ref="FO8:FO16" si="148">IFERROR(FM8*FK8,"")</f>
        <v>-15.747740793535979</v>
      </c>
      <c r="FP8" s="271">
        <f t="shared" si="31"/>
        <v>1.0901288080929161</v>
      </c>
      <c r="FQ8" s="271">
        <f>IFERROR(FM8*(FK8-FK18)^2,"")</f>
        <v>12.751350985256106</v>
      </c>
      <c r="FR8" s="271">
        <f>IFERROR(FM8*(FG8-FG18)*(FK8-FK18),"")</f>
        <v>3.7283528603301042</v>
      </c>
      <c r="FS8" s="271">
        <f t="shared" ref="FS8:FS16" si="149">IFERROR($C8*($F8-FI8)^2/(FI8*(1-FI8)),"")</f>
        <v>0.73755036991515344</v>
      </c>
      <c r="FT8" s="289">
        <f t="shared" ref="FT8:FT16" si="150">IFERROR($D8-$C8*FI8,"")</f>
        <v>-2.9117415302244325</v>
      </c>
      <c r="FU8" s="271">
        <f t="shared" ref="FU8:FU16" si="151">IFERROR(FT8/SQRT($C8*FI8*(1-FI8)),"")</f>
        <v>-0.85880752786357917</v>
      </c>
      <c r="FW8" s="271"/>
      <c r="FX8" s="263">
        <f t="shared" ref="FX8:FX16" si="152">IFERROR(LOG10($B8),"")</f>
        <v>0.47712125471966244</v>
      </c>
      <c r="FY8" s="273">
        <f>IFERROR(FG21+FF21*FX8,"")</f>
        <v>-0.36318102494981264</v>
      </c>
      <c r="FZ8" s="264">
        <f t="shared" ref="FZ8:FZ16" si="153">IFERROR(_xlfn.NORM.S.DIST(FY8,TRUE)*(1-$E$6)+$E$6,"")</f>
        <v>0.35823483060448846</v>
      </c>
      <c r="GA8" s="264">
        <f t="shared" si="32"/>
        <v>0.37348077001195734</v>
      </c>
      <c r="GB8" s="264">
        <f t="shared" ref="GB8:GB16" si="154">IFERROR(FY8-FZ8/GA8+$F8/GA8,"")</f>
        <v>-0.51910560067194145</v>
      </c>
      <c r="GC8" s="264">
        <f t="shared" ref="GC8:GC16" si="155">IFERROR(GA8^2/((1-FZ8)*(FZ8+$E$6/(1-$E$6))),"")</f>
        <v>0.60672590598721166</v>
      </c>
      <c r="GD8" s="273">
        <f t="shared" ref="GD8:GD16" si="156">IFERROR($C8*GC8,"")</f>
        <v>30.336295299360582</v>
      </c>
      <c r="GE8" s="273">
        <f t="shared" si="33"/>
        <v>14.474091276777118</v>
      </c>
      <c r="GF8" s="273">
        <f t="shared" ref="GF8:GF16" si="157">IFERROR(GD8*GB8,"")</f>
        <v>-15.74774079353597</v>
      </c>
      <c r="GG8" s="271">
        <f t="shared" si="34"/>
        <v>1.0901288080929146</v>
      </c>
      <c r="GH8" s="271">
        <f>IFERROR(GD8*(GB8-GB18)^2,"")</f>
        <v>12.75135098525611</v>
      </c>
      <c r="GI8" s="271">
        <f>IFERROR(GD8*(FX8-FX18)*(GB8-GB18),"")</f>
        <v>3.7283528603301019</v>
      </c>
      <c r="GJ8" s="271">
        <f t="shared" ref="GJ8:GJ16" si="158">IFERROR($C8*($F8-FZ8)^2/(FZ8*(1-FZ8)),"")</f>
        <v>0.737550369915148</v>
      </c>
      <c r="GK8" s="289">
        <f t="shared" ref="GK8:GK16" si="159">IFERROR($D8-$C8*FZ8,"")</f>
        <v>-2.9117415302244218</v>
      </c>
      <c r="GL8" s="271">
        <f t="shared" ref="GL8:GL16" si="160">IFERROR(GK8/SQRT($C8*FZ8*(1-FZ8)),"")</f>
        <v>-0.85880752786357617</v>
      </c>
      <c r="GN8" s="271"/>
      <c r="GO8" s="263">
        <f t="shared" ref="GO8:GO16" si="161">IFERROR(LOG10($B8),"")</f>
        <v>0.47712125471966244</v>
      </c>
      <c r="GP8" s="273">
        <f>IFERROR(FX21+FW21*GO8,"")</f>
        <v>-0.36318102494981197</v>
      </c>
      <c r="GQ8" s="264">
        <f t="shared" ref="GQ8:GQ16" si="162">IFERROR(_xlfn.NORM.S.DIST(GP8,TRUE)*(1-$E$6)+$E$6,"")</f>
        <v>0.35823483060448869</v>
      </c>
      <c r="GR8" s="264">
        <f t="shared" si="35"/>
        <v>0.37348077001195745</v>
      </c>
      <c r="GS8" s="264">
        <f t="shared" ref="GS8:GS16" si="163">IFERROR(GP8-GQ8/GR8+$F8/GR8,"")</f>
        <v>-0.51910560067194145</v>
      </c>
      <c r="GT8" s="264">
        <f t="shared" ref="GT8:GT16" si="164">IFERROR(GR8^2/((1-GQ8)*(GQ8+$E$6/(1-$E$6))),"")</f>
        <v>0.60672590598721177</v>
      </c>
      <c r="GU8" s="273">
        <f t="shared" ref="GU8:GU16" si="165">IFERROR($C8*GT8,"")</f>
        <v>30.336295299360589</v>
      </c>
      <c r="GV8" s="273">
        <f t="shared" si="36"/>
        <v>14.474091276777122</v>
      </c>
      <c r="GW8" s="273">
        <f t="shared" ref="GW8:GW16" si="166">IFERROR(GU8*GS8,"")</f>
        <v>-15.747740793535973</v>
      </c>
      <c r="GX8" s="271">
        <f t="shared" si="37"/>
        <v>1.090128808092915</v>
      </c>
      <c r="GY8" s="271">
        <f>IFERROR(GU8*(GS8-GS18)^2,"")</f>
        <v>12.751350985256103</v>
      </c>
      <c r="GZ8" s="271">
        <f>IFERROR(GU8*(GO8-GO18)*(GS8-GS18),"")</f>
        <v>3.7283528603301015</v>
      </c>
      <c r="HA8" s="271">
        <f t="shared" ref="HA8:HA16" si="167">IFERROR($C8*($F8-GQ8)^2/(GQ8*(1-GQ8)),"")</f>
        <v>0.73755036991515344</v>
      </c>
      <c r="HB8" s="289">
        <f t="shared" ref="HB8:HB16" si="168">IFERROR($D8-$C8*GQ8,"")</f>
        <v>-2.9117415302244325</v>
      </c>
      <c r="HC8" s="271">
        <f t="shared" ref="HC8:HC16" si="169">IFERROR(HB8/SQRT($C8*GQ8*(1-GQ8)),"")</f>
        <v>-0.85880752786357917</v>
      </c>
      <c r="HE8" s="271"/>
      <c r="HF8" s="263">
        <f t="shared" ref="HF8:HF16" si="170">IFERROR(LOG10($B8),"")</f>
        <v>0.47712125471966244</v>
      </c>
      <c r="HG8" s="273">
        <f>IFERROR(GO21+GN21*HF8,"")</f>
        <v>-0.36318102494981219</v>
      </c>
      <c r="HH8" s="264">
        <f t="shared" ref="HH8:HH16" si="171">IFERROR(_xlfn.NORM.S.DIST(HG8,TRUE)*(1-$E$6)+$E$6,"")</f>
        <v>0.35823483060448869</v>
      </c>
      <c r="HI8" s="264">
        <f t="shared" si="38"/>
        <v>0.37348077001195745</v>
      </c>
      <c r="HJ8" s="264">
        <f t="shared" ref="HJ8:HJ16" si="172">IFERROR(HG8-HH8/HI8+$F8/HI8,"")</f>
        <v>-0.51910560067194167</v>
      </c>
      <c r="HK8" s="264">
        <f t="shared" ref="HK8:HK16" si="173">IFERROR(HI8^2/((1-HH8)*(HH8+$E$6/(1-$E$6))),"")</f>
        <v>0.60672590598721177</v>
      </c>
      <c r="HL8" s="273">
        <f t="shared" ref="HL8:HL16" si="174">IFERROR($C8*HK8,"")</f>
        <v>30.336295299360589</v>
      </c>
      <c r="HM8" s="273">
        <f t="shared" si="39"/>
        <v>14.474091276777122</v>
      </c>
      <c r="HN8" s="273">
        <f t="shared" ref="HN8:HN16" si="175">IFERROR(HL8*HJ8,"")</f>
        <v>-15.747740793535979</v>
      </c>
      <c r="HO8" s="271">
        <f t="shared" si="40"/>
        <v>1.0901288080929161</v>
      </c>
      <c r="HP8" s="271">
        <f>IFERROR(HL8*(HJ8-HJ18)^2,"")</f>
        <v>12.751350985256106</v>
      </c>
      <c r="HQ8" s="271">
        <f>IFERROR(HL8*(HF8-HF18)*(HJ8-HJ18),"")</f>
        <v>3.7283528603301042</v>
      </c>
      <c r="HR8" s="271">
        <f t="shared" ref="HR8:HR16" si="176">IFERROR($C8*($F8-HH8)^2/(HH8*(1-HH8)),"")</f>
        <v>0.73755036991515344</v>
      </c>
      <c r="HS8" s="289">
        <f t="shared" ref="HS8:HS16" si="177">IFERROR($D8-$C8*HH8,"")</f>
        <v>-2.9117415302244325</v>
      </c>
      <c r="HT8" s="271">
        <f t="shared" ref="HT8:HT16" si="178">IFERROR(HS8/SQRT($C8*HH8*(1-HH8)),"")</f>
        <v>-0.85880752786357917</v>
      </c>
      <c r="HV8" s="271"/>
      <c r="HW8" s="263">
        <f t="shared" ref="HW8:HW16" si="179">IFERROR(LOG10($B8),"")</f>
        <v>0.47712125471966244</v>
      </c>
      <c r="HX8" s="273">
        <f>IFERROR(HF21+HE21*HW8,"")</f>
        <v>-0.36318102494981264</v>
      </c>
      <c r="HY8" s="264">
        <f t="shared" ref="HY8:HY16" si="180">IFERROR(_xlfn.NORM.S.DIST(HX8,TRUE)*(1-$E$6)+$E$6,"")</f>
        <v>0.35823483060448846</v>
      </c>
      <c r="HZ8" s="264">
        <f t="shared" si="41"/>
        <v>0.37348077001195734</v>
      </c>
      <c r="IA8" s="264">
        <f t="shared" ref="IA8:IA16" si="181">IFERROR(HX8-HY8/HZ8+$F8/HZ8,"")</f>
        <v>-0.51910560067194145</v>
      </c>
      <c r="IB8" s="264">
        <f t="shared" ref="IB8:IB16" si="182">IFERROR(HZ8^2/((1-HY8)*(HY8+$E$6/(1-$E$6))),"")</f>
        <v>0.60672590598721166</v>
      </c>
      <c r="IC8" s="273">
        <f t="shared" ref="IC8:IC16" si="183">IFERROR($C8*IB8,"")</f>
        <v>30.336295299360582</v>
      </c>
      <c r="ID8" s="273">
        <f t="shared" si="42"/>
        <v>14.474091276777118</v>
      </c>
      <c r="IE8" s="273">
        <f t="shared" ref="IE8:IE16" si="184">IFERROR(IC8*IA8,"")</f>
        <v>-15.74774079353597</v>
      </c>
      <c r="IF8" s="271">
        <f t="shared" si="43"/>
        <v>1.0901288080929146</v>
      </c>
      <c r="IG8" s="271">
        <f>IFERROR(IC8*(IA8-IA18)^2,"")</f>
        <v>12.75135098525611</v>
      </c>
      <c r="IH8" s="271">
        <f>IFERROR(IC8*(HW8-HW18)*(IA8-IA18),"")</f>
        <v>3.7283528603301019</v>
      </c>
      <c r="II8" s="271">
        <f t="shared" ref="II8:II16" si="185">IFERROR($C8*($F8-HY8)^2/(HY8*(1-HY8)),"")</f>
        <v>0.737550369915148</v>
      </c>
      <c r="IJ8" s="289">
        <f t="shared" ref="IJ8:IJ16" si="186">IFERROR($D8-$C8*HY8,"")</f>
        <v>-2.9117415302244218</v>
      </c>
      <c r="IK8" s="271">
        <f t="shared" ref="IK8:IK16" si="187">IFERROR(IJ8/SQRT($C8*HY8*(1-HY8)),"")</f>
        <v>-0.85880752786357617</v>
      </c>
      <c r="IM8" s="271"/>
      <c r="IN8" s="263">
        <f t="shared" ref="IN8:IN16" si="188">IFERROR(LOG10($B8),"")</f>
        <v>0.47712125471966244</v>
      </c>
      <c r="IO8" s="273">
        <f>IFERROR(HW21+HV21*IN8,"")</f>
        <v>-0.36318102494981197</v>
      </c>
      <c r="IP8" s="264">
        <f t="shared" ref="IP8:IP16" si="189">IFERROR(_xlfn.NORM.S.DIST(IO8,TRUE)*(1-$E$6)+$E$6,"")</f>
        <v>0.35823483060448869</v>
      </c>
      <c r="IQ8" s="264">
        <f t="shared" si="44"/>
        <v>0.37348077001195745</v>
      </c>
      <c r="IR8" s="264">
        <f t="shared" ref="IR8:IR16" si="190">IFERROR(IO8-IP8/IQ8+$F8/IQ8,"")</f>
        <v>-0.51910560067194145</v>
      </c>
      <c r="IS8" s="264">
        <f t="shared" ref="IS8:IS16" si="191">IFERROR(IQ8^2/((1-IP8)*(IP8+$E$6/(1-$E$6))),"")</f>
        <v>0.60672590598721177</v>
      </c>
      <c r="IT8" s="273">
        <f t="shared" ref="IT8:IT16" si="192">IFERROR($C8*IS8,"")</f>
        <v>30.336295299360589</v>
      </c>
      <c r="IU8" s="273">
        <f t="shared" si="45"/>
        <v>14.474091276777122</v>
      </c>
      <c r="IV8" s="273">
        <f t="shared" ref="IV8:IV16" si="193">IFERROR(IT8*IR8,"")</f>
        <v>-15.747740793535973</v>
      </c>
      <c r="IW8" s="271">
        <f t="shared" si="46"/>
        <v>1.090128808092915</v>
      </c>
      <c r="IX8" s="271">
        <f>IFERROR(IT8*(IR8-IR18)^2,"")</f>
        <v>12.751350985256103</v>
      </c>
      <c r="IY8" s="271">
        <f>IFERROR(IT8*(IN8-IN18)*(IR8-IR18),"")</f>
        <v>3.7283528603301015</v>
      </c>
      <c r="IZ8" s="271">
        <f t="shared" ref="IZ8:IZ16" si="194">IFERROR($C8*($F8-IP8)^2/(IP8*(1-IP8)),"")</f>
        <v>0.73755036991515344</v>
      </c>
      <c r="JA8" s="289">
        <f t="shared" ref="JA8:JA16" si="195">IFERROR($D8-$C8*IP8,"")</f>
        <v>-2.9117415302244325</v>
      </c>
      <c r="JB8" s="271">
        <f t="shared" ref="JB8:JB16" si="196">IFERROR(JA8/SQRT($C8*IP8*(1-IP8)),"")</f>
        <v>-0.85880752786357917</v>
      </c>
      <c r="JD8" s="271"/>
      <c r="JE8" s="263">
        <f t="shared" ref="JE8:JE16" si="197">IFERROR(LOG10($B8),"")</f>
        <v>0.47712125471966244</v>
      </c>
      <c r="JF8" s="273">
        <f>IFERROR(IN21+IM21*JE8,"")</f>
        <v>-0.36318102494981219</v>
      </c>
      <c r="JG8" s="264">
        <f t="shared" ref="JG8:JG16" si="198">IFERROR(_xlfn.NORM.S.DIST(JF8,TRUE)*(1-$E$6)+$E$6,"")</f>
        <v>0.35823483060448869</v>
      </c>
      <c r="JH8" s="264">
        <f t="shared" si="47"/>
        <v>0.37348077001195745</v>
      </c>
      <c r="JI8" s="264">
        <f t="shared" ref="JI8:JI16" si="199">IFERROR(JF8-JG8/JH8+$F8/JH8,"")</f>
        <v>-0.51910560067194167</v>
      </c>
      <c r="JJ8" s="264">
        <f t="shared" ref="JJ8:JJ16" si="200">IFERROR(JH8^2/((1-JG8)*(JG8+$E$6/(1-$E$6))),"")</f>
        <v>0.60672590598721177</v>
      </c>
      <c r="JK8" s="273">
        <f t="shared" ref="JK8:JK16" si="201">IFERROR($C8*JJ8,"")</f>
        <v>30.336295299360589</v>
      </c>
      <c r="JL8" s="273">
        <f t="shared" si="48"/>
        <v>14.474091276777122</v>
      </c>
      <c r="JM8" s="273">
        <f t="shared" ref="JM8:JM16" si="202">IFERROR(JK8*JI8,"")</f>
        <v>-15.747740793535979</v>
      </c>
      <c r="JN8" s="271">
        <f t="shared" si="49"/>
        <v>1.0901288080929161</v>
      </c>
      <c r="JO8" s="271">
        <f>IFERROR(JK8*(JI8-JI18)^2,"")</f>
        <v>12.751350985256106</v>
      </c>
      <c r="JP8" s="271">
        <f>IFERROR(JK8*(JE8-JE18)*(JI8-JI18),"")</f>
        <v>3.7283528603301042</v>
      </c>
      <c r="JQ8" s="271">
        <f t="shared" ref="JQ8:JQ16" si="203">IFERROR($C8*($F8-JG8)^2/(JG8*(1-JG8)),"")</f>
        <v>0.73755036991515344</v>
      </c>
      <c r="JR8" s="289">
        <f t="shared" ref="JR8:JR16" si="204">IFERROR($D8-$C8*JG8,"")</f>
        <v>-2.9117415302244325</v>
      </c>
      <c r="JS8" s="271">
        <f t="shared" ref="JS8:JS16" si="205">IFERROR(JR8/SQRT($C8*JG8*(1-JG8)),"")</f>
        <v>-0.85880752786357917</v>
      </c>
      <c r="JU8" s="271"/>
      <c r="JV8" s="263">
        <f t="shared" ref="JV8:JV16" si="206">IFERROR(LOG10($B8),"")</f>
        <v>0.47712125471966244</v>
      </c>
      <c r="JW8" s="273">
        <f>IFERROR(JE21+JD21*JV8,"")</f>
        <v>-0.36318102494981264</v>
      </c>
      <c r="JX8" s="264">
        <f t="shared" ref="JX8:JX16" si="207">IFERROR(_xlfn.NORM.S.DIST(JW8,TRUE)*(1-$E$6)+$E$6,"")</f>
        <v>0.35823483060448846</v>
      </c>
      <c r="JY8" s="264">
        <f t="shared" si="50"/>
        <v>0.37348077001195734</v>
      </c>
      <c r="JZ8" s="264">
        <f t="shared" ref="JZ8:JZ16" si="208">IFERROR(JW8-JX8/JY8+$F8/JY8,"")</f>
        <v>-0.51910560067194145</v>
      </c>
      <c r="KA8" s="264">
        <f t="shared" ref="KA8:KA16" si="209">IFERROR(JY8^2/((1-JX8)*(JX8+$E$6/(1-$E$6))),"")</f>
        <v>0.60672590598721166</v>
      </c>
      <c r="KB8" s="273">
        <f t="shared" ref="KB8:KB16" si="210">IFERROR($C8*KA8,"")</f>
        <v>30.336295299360582</v>
      </c>
      <c r="KC8" s="273">
        <f t="shared" si="51"/>
        <v>14.474091276777118</v>
      </c>
      <c r="KD8" s="273">
        <f t="shared" ref="KD8:KD16" si="211">IFERROR(KB8*JZ8,"")</f>
        <v>-15.74774079353597</v>
      </c>
      <c r="KE8" s="271">
        <f t="shared" si="52"/>
        <v>1.0901288080929146</v>
      </c>
      <c r="KF8" s="271">
        <f>IFERROR(KB8*(JZ8-JZ18)^2,"")</f>
        <v>12.75135098525611</v>
      </c>
      <c r="KG8" s="271">
        <f>IFERROR(KB8*(JV8-JV18)*(JZ8-JZ18),"")</f>
        <v>3.7283528603301019</v>
      </c>
      <c r="KH8" s="271">
        <f t="shared" ref="KH8:KH16" si="212">IFERROR($C8*($F8-JX8)^2/(JX8*(1-JX8)),"")</f>
        <v>0.737550369915148</v>
      </c>
      <c r="KI8" s="289">
        <f t="shared" ref="KI8:KI16" si="213">IFERROR($D8-$C8*JX8,"")</f>
        <v>-2.9117415302244218</v>
      </c>
      <c r="KJ8" s="271">
        <f t="shared" ref="KJ8:KJ16" si="214">IFERROR(KI8/SQRT($C8*JX8*(1-JX8)),"")</f>
        <v>-0.85880752786357617</v>
      </c>
      <c r="KL8" s="271"/>
      <c r="KM8" s="263">
        <f t="shared" ref="KM8:KM16" si="215">IFERROR(LOG10($B8),"")</f>
        <v>0.47712125471966244</v>
      </c>
      <c r="KN8" s="273">
        <f>IFERROR(JV21+JU21*KM8,"")</f>
        <v>-0.36318102494981197</v>
      </c>
      <c r="KO8" s="264">
        <f t="shared" ref="KO8:KO16" si="216">IFERROR(_xlfn.NORM.S.DIST(KN8,TRUE)*(1-$E$6)+$E$6,"")</f>
        <v>0.35823483060448869</v>
      </c>
      <c r="KP8" s="264">
        <f t="shared" si="53"/>
        <v>0.37348077001195745</v>
      </c>
      <c r="KQ8" s="264">
        <f t="shared" ref="KQ8:KQ16" si="217">IFERROR(KN8-KO8/KP8+$F8/KP8,"")</f>
        <v>-0.51910560067194145</v>
      </c>
      <c r="KR8" s="264">
        <f t="shared" ref="KR8:KR16" si="218">IFERROR(KP8^2/((1-KO8)*(KO8+$E$6/(1-$E$6))),"")</f>
        <v>0.60672590598721177</v>
      </c>
      <c r="KS8" s="273">
        <f t="shared" ref="KS8:KS16" si="219">IFERROR($C8*KR8,"")</f>
        <v>30.336295299360589</v>
      </c>
      <c r="KT8" s="273">
        <f t="shared" si="54"/>
        <v>14.474091276777122</v>
      </c>
      <c r="KU8" s="273">
        <f t="shared" ref="KU8:KU16" si="220">IFERROR(KS8*KQ8,"")</f>
        <v>-15.747740793535973</v>
      </c>
      <c r="KV8" s="271">
        <f t="shared" si="55"/>
        <v>1.090128808092915</v>
      </c>
      <c r="KW8" s="271">
        <f>IFERROR(KS8*(KQ8-KQ18)^2,"")</f>
        <v>12.751350985256103</v>
      </c>
      <c r="KX8" s="271">
        <f>IFERROR(KS8*(KM8-KM18)*(KQ8-KQ18),"")</f>
        <v>3.7283528603301015</v>
      </c>
      <c r="KY8" s="271">
        <f t="shared" ref="KY8:KY16" si="221">IFERROR($C8*($F8-KO8)^2/(KO8*(1-KO8)),"")</f>
        <v>0.73755036991515344</v>
      </c>
      <c r="KZ8" s="289">
        <f t="shared" ref="KZ8:KZ16" si="222">IFERROR($D8-$C8*KO8,"")</f>
        <v>-2.9117415302244325</v>
      </c>
      <c r="LA8" s="271">
        <f t="shared" ref="LA8:LA16" si="223">IFERROR(KZ8/SQRT($C8*KO8*(1-KO8)),"")</f>
        <v>-0.85880752786357917</v>
      </c>
      <c r="LC8" s="271"/>
      <c r="LD8" s="263">
        <f t="shared" ref="LD8:LD16" si="224">IFERROR(LOG10($B8),"")</f>
        <v>0.47712125471966244</v>
      </c>
      <c r="LE8" s="273">
        <f>IFERROR(KM21+KL21*LD8,"")</f>
        <v>-0.36318102494981219</v>
      </c>
      <c r="LF8" s="264">
        <f t="shared" ref="LF8:LF16" si="225">IFERROR(_xlfn.NORM.S.DIST(LE8,TRUE)*(1-$E$6)+$E$6,"")</f>
        <v>0.35823483060448869</v>
      </c>
      <c r="LG8" s="264">
        <f t="shared" si="56"/>
        <v>0.37348077001195745</v>
      </c>
      <c r="LH8" s="264">
        <f t="shared" ref="LH8:LH16" si="226">IFERROR(LE8-LF8/LG8+$F8/LG8,"")</f>
        <v>-0.51910560067194167</v>
      </c>
      <c r="LI8" s="264">
        <f t="shared" ref="LI8:LI16" si="227">IFERROR(LG8^2/((1-LF8)*(LF8+$E$6/(1-$E$6))),"")</f>
        <v>0.60672590598721177</v>
      </c>
      <c r="LJ8" s="273">
        <f t="shared" ref="LJ8:LJ16" si="228">IFERROR($C8*LI8,"")</f>
        <v>30.336295299360589</v>
      </c>
      <c r="LK8" s="273">
        <f t="shared" si="57"/>
        <v>14.474091276777122</v>
      </c>
      <c r="LL8" s="273">
        <f t="shared" ref="LL8:LL16" si="229">IFERROR(LJ8*LH8,"")</f>
        <v>-15.747740793535979</v>
      </c>
      <c r="LM8" s="271">
        <f t="shared" si="58"/>
        <v>1.0901288080929161</v>
      </c>
      <c r="LN8" s="271">
        <f>IFERROR(LJ8*(LH8-LH18)^2,"")</f>
        <v>12.751350985256106</v>
      </c>
      <c r="LO8" s="271">
        <f>IFERROR(LJ8*(LD8-LD18)*(LH8-LH18),"")</f>
        <v>3.7283528603301042</v>
      </c>
      <c r="LP8" s="271">
        <f t="shared" ref="LP8:LP16" si="230">IFERROR($C8*($F8-LF8)^2/(LF8*(1-LF8)),"")</f>
        <v>0.73755036991515344</v>
      </c>
      <c r="LQ8" s="289">
        <f t="shared" ref="LQ8:LQ16" si="231">IFERROR($D8-$C8*LF8,"")</f>
        <v>-2.9117415302244325</v>
      </c>
      <c r="LR8" s="271">
        <f t="shared" ref="LR8:LR16" si="232">IFERROR(LQ8/SQRT($C8*LF8*(1-LF8)),"")</f>
        <v>-0.85880752786357917</v>
      </c>
      <c r="LT8" s="271"/>
      <c r="LU8" s="475">
        <f t="shared" ref="LU8:LU16" si="233">IFERROR(LOG10($B8),"")</f>
        <v>0.47712125471966244</v>
      </c>
      <c r="LV8" s="474">
        <f>IFERROR(LD21+LC21*LU8,"")</f>
        <v>-0.36318102494981264</v>
      </c>
      <c r="LW8" s="477">
        <f t="shared" ref="LW8:LW16" si="234">IFERROR(_xlfn.NORM.S.DIST(LV8,TRUE)*(1-$E$6)+$E$6,"")</f>
        <v>0.35823483060448846</v>
      </c>
      <c r="LX8" s="264">
        <f t="shared" si="59"/>
        <v>0.37348077001195734</v>
      </c>
      <c r="LY8" s="264">
        <f t="shared" ref="LY8:LY16" si="235">IFERROR(LV8-LW8/LX8+$F8/LX8,"")</f>
        <v>-0.51910560067194145</v>
      </c>
      <c r="LZ8" s="264">
        <f t="shared" ref="LZ8:LZ16" si="236">IFERROR(LX8^2/((1-LW8)*(LW8+$E$6/(1-$E$6))),"")</f>
        <v>0.60672590598721166</v>
      </c>
      <c r="MA8" s="273">
        <f t="shared" ref="MA8:MA16" si="237">IFERROR($C8*LZ8,"")</f>
        <v>30.336295299360582</v>
      </c>
      <c r="MB8" s="273">
        <f t="shared" si="60"/>
        <v>14.474091276777118</v>
      </c>
      <c r="MC8" s="273">
        <f t="shared" ref="MC8:MC16" si="238">IFERROR(MA8*LY8,"")</f>
        <v>-15.74774079353597</v>
      </c>
      <c r="MD8" s="271">
        <f t="shared" si="61"/>
        <v>1.0901288080929146</v>
      </c>
      <c r="ME8" s="271">
        <f>IFERROR(MA8*(LY8-LY18)^2,"")</f>
        <v>12.75135098525611</v>
      </c>
      <c r="MF8" s="271">
        <f>IFERROR(MA8*(LU8-LU18)*(LY8-LY18),"")</f>
        <v>3.7283528603301019</v>
      </c>
      <c r="MG8" s="271">
        <f t="shared" ref="MG8:MG16" si="239">IFERROR($C8*($F8-LW8)^2/(LW8*(1-LW8)),"")</f>
        <v>0.737550369915148</v>
      </c>
      <c r="MH8" s="289">
        <f t="shared" ref="MH8:MH16" si="240">IFERROR($D8-$C8*LW8,"")</f>
        <v>-2.9117415302244218</v>
      </c>
      <c r="MI8" s="476">
        <f t="shared" ref="MI8:MI16" si="241">IFERROR(MH8/SQRT($C8*LW8*(1-LW8)),"")</f>
        <v>-0.85880752786357617</v>
      </c>
    </row>
    <row r="9" spans="1:347" ht="14.1" customHeight="1" outlineLevel="1" x14ac:dyDescent="0.2">
      <c r="A9" s="14">
        <v>3</v>
      </c>
      <c r="B9" s="462">
        <v>5</v>
      </c>
      <c r="C9" s="433">
        <v>50</v>
      </c>
      <c r="D9" s="434">
        <v>31</v>
      </c>
      <c r="E9" s="17">
        <f t="shared" si="0"/>
        <v>0.62</v>
      </c>
      <c r="F9" s="34">
        <f>IFERROR((E9-E6)/(1-E6),"")</f>
        <v>0.62</v>
      </c>
      <c r="G9" s="17">
        <f t="shared" si="1"/>
        <v>0.30548078809939727</v>
      </c>
      <c r="H9" s="17"/>
      <c r="I9" s="34"/>
      <c r="J9" s="18">
        <f t="shared" si="62"/>
        <v>0.69897000433601886</v>
      </c>
      <c r="K9" s="17">
        <f>IFERROR(C21+B21*J9,"")</f>
        <v>0.2225626353702852</v>
      </c>
      <c r="L9" s="37">
        <f t="shared" si="63"/>
        <v>0.58806204015714636</v>
      </c>
      <c r="M9" s="37">
        <f t="shared" si="2"/>
        <v>0.38918300483767776</v>
      </c>
      <c r="N9" s="37">
        <f t="shared" si="64"/>
        <v>0.30462675288275087</v>
      </c>
      <c r="O9" s="37">
        <f t="shared" si="65"/>
        <v>0.62524866584744854</v>
      </c>
      <c r="P9" s="17">
        <f t="shared" si="66"/>
        <v>31.262433292372428</v>
      </c>
      <c r="Q9" s="17">
        <f t="shared" si="3"/>
        <v>21.851503133924055</v>
      </c>
      <c r="R9" s="17">
        <f t="shared" si="67"/>
        <v>9.5233735410690201</v>
      </c>
      <c r="S9" s="34">
        <f t="shared" si="4"/>
        <v>3.4770788567509314E-2</v>
      </c>
      <c r="T9" s="34">
        <f>IFERROR(P9*(N9-N18)^2,"")</f>
        <v>0.99235109556481194</v>
      </c>
      <c r="U9" s="34">
        <f>IFERROR(P9*(J9-J18)*(N9-N18),"")</f>
        <v>0.18575475802417635</v>
      </c>
      <c r="V9" s="34">
        <f t="shared" si="68"/>
        <v>0.2105374629703452</v>
      </c>
      <c r="W9" s="39">
        <f t="shared" si="69"/>
        <v>1.5968979921426829</v>
      </c>
      <c r="X9" s="34">
        <f t="shared" si="70"/>
        <v>0.45884361493906128</v>
      </c>
      <c r="Y9" s="44"/>
      <c r="Z9" s="271"/>
      <c r="AA9" s="263">
        <f t="shared" si="71"/>
        <v>0.69897000433601886</v>
      </c>
      <c r="AB9" s="273">
        <f>IFERROR(J21+I21*AA9,"")</f>
        <v>0.21310074333701978</v>
      </c>
      <c r="AC9" s="264">
        <f t="shared" si="72"/>
        <v>0.58437580756914753</v>
      </c>
      <c r="AD9" s="264">
        <f t="shared" si="5"/>
        <v>0.3899859771189772</v>
      </c>
      <c r="AE9" s="264">
        <f t="shared" si="73"/>
        <v>0.30444811098861169</v>
      </c>
      <c r="AF9" s="264">
        <f t="shared" si="74"/>
        <v>0.62618828044525054</v>
      </c>
      <c r="AG9" s="273">
        <f t="shared" si="75"/>
        <v>31.309414022262526</v>
      </c>
      <c r="AH9" s="273">
        <f t="shared" si="6"/>
        <v>21.884341254899049</v>
      </c>
      <c r="AI9" s="273">
        <f t="shared" si="76"/>
        <v>9.532091955238176</v>
      </c>
      <c r="AJ9" s="271">
        <f t="shared" si="7"/>
        <v>3.26351578451732E-2</v>
      </c>
      <c r="AK9" s="271">
        <f>IFERROR(AG9*(AE9-AE18)^2,"")</f>
        <v>0.96132258549879701</v>
      </c>
      <c r="AL9" s="271">
        <f>IFERROR(AG9*(AA9-AA18)*(AE9-AE18),"")</f>
        <v>0.17712400830458655</v>
      </c>
      <c r="AM9" s="271">
        <f t="shared" si="77"/>
        <v>0.26125644517356061</v>
      </c>
      <c r="AN9" s="289">
        <f t="shared" si="78"/>
        <v>1.7812096215426223</v>
      </c>
      <c r="AO9" s="271">
        <f t="shared" si="79"/>
        <v>0.51113251234250434</v>
      </c>
      <c r="AP9" s="44"/>
      <c r="AQ9" s="271"/>
      <c r="AR9" s="263">
        <f t="shared" si="80"/>
        <v>0.69897000433601886</v>
      </c>
      <c r="AS9" s="273">
        <f>IFERROR(AA21+Z21*AR9,"")</f>
        <v>0.2130859206992064</v>
      </c>
      <c r="AT9" s="264">
        <f t="shared" si="81"/>
        <v>0.58437002693912699</v>
      </c>
      <c r="AU9" s="264">
        <f t="shared" si="8"/>
        <v>0.38998720893268946</v>
      </c>
      <c r="AV9" s="264">
        <f t="shared" si="82"/>
        <v>0.30444782243538016</v>
      </c>
      <c r="AW9" s="264">
        <f t="shared" si="83"/>
        <v>0.62618972131863904</v>
      </c>
      <c r="AX9" s="273">
        <f t="shared" si="84"/>
        <v>31.309486065931953</v>
      </c>
      <c r="AY9" s="273">
        <f t="shared" si="9"/>
        <v>21.884391611262981</v>
      </c>
      <c r="AZ9" s="273">
        <f t="shared" si="85"/>
        <v>9.53210485434386</v>
      </c>
      <c r="BA9" s="271">
        <f t="shared" si="10"/>
        <v>3.2632652781843012E-2</v>
      </c>
      <c r="BB9" s="271">
        <f>IFERROR(AX9*(AV9-AV18)^2,"")</f>
        <v>0.96129382759933968</v>
      </c>
      <c r="BC9" s="271">
        <f>IFERROR(AX9*(AR9-AR18)*(AV9-AV18),"")</f>
        <v>0.17711456094115502</v>
      </c>
      <c r="BD9" s="271">
        <f t="shared" si="86"/>
        <v>0.26134018904573164</v>
      </c>
      <c r="BE9" s="289">
        <f t="shared" si="87"/>
        <v>1.7814986530436521</v>
      </c>
      <c r="BF9" s="271">
        <f t="shared" si="88"/>
        <v>0.51121442570190856</v>
      </c>
      <c r="BH9" s="271"/>
      <c r="BI9" s="263">
        <f t="shared" si="89"/>
        <v>0.69897000433601886</v>
      </c>
      <c r="BJ9" s="273">
        <f>IFERROR(AR21+AQ21*BI9,"")</f>
        <v>0.21308513018145958</v>
      </c>
      <c r="BK9" s="264">
        <f t="shared" si="90"/>
        <v>0.58436971864729126</v>
      </c>
      <c r="BL9" s="264">
        <f t="shared" si="11"/>
        <v>0.38998727462521721</v>
      </c>
      <c r="BM9" s="264">
        <f t="shared" si="91"/>
        <v>0.30444780704559538</v>
      </c>
      <c r="BN9" s="264">
        <f t="shared" si="92"/>
        <v>0.62618979816025466</v>
      </c>
      <c r="BO9" s="273">
        <f t="shared" si="93"/>
        <v>31.309489908012733</v>
      </c>
      <c r="BP9" s="273">
        <f t="shared" si="12"/>
        <v>21.884394296762199</v>
      </c>
      <c r="BQ9" s="273">
        <f t="shared" si="94"/>
        <v>9.532105542210676</v>
      </c>
      <c r="BR9" s="271">
        <f t="shared" si="13"/>
        <v>3.2632475914036604E-2</v>
      </c>
      <c r="BS9" s="271">
        <f>IFERROR(BO9*(BM9-BM18)^2,"")</f>
        <v>0.96129123254947346</v>
      </c>
      <c r="BT9" s="271">
        <f>IFERROR(BO9*(BI9-BI18)*(BM9-BM18),"")</f>
        <v>0.177113841899907</v>
      </c>
      <c r="BU9" s="271">
        <f t="shared" si="95"/>
        <v>0.26134465563298814</v>
      </c>
      <c r="BV9" s="289">
        <f t="shared" si="96"/>
        <v>1.7815140676354382</v>
      </c>
      <c r="BW9" s="271">
        <f t="shared" si="97"/>
        <v>0.51121879428771844</v>
      </c>
      <c r="BY9" s="271"/>
      <c r="BZ9" s="263">
        <f t="shared" si="98"/>
        <v>0.69897000433601886</v>
      </c>
      <c r="CA9" s="273">
        <f>IFERROR(BI21+BH21*BZ9,"")</f>
        <v>0.21308512848998373</v>
      </c>
      <c r="CB9" s="264">
        <f t="shared" si="99"/>
        <v>0.58436971798763726</v>
      </c>
      <c r="CC9" s="264">
        <f t="shared" si="14"/>
        <v>0.38998727476577966</v>
      </c>
      <c r="CD9" s="264">
        <f t="shared" si="100"/>
        <v>0.30444780701266572</v>
      </c>
      <c r="CE9" s="264">
        <f t="shared" si="101"/>
        <v>0.62618979832467281</v>
      </c>
      <c r="CF9" s="273">
        <f t="shared" si="102"/>
        <v>31.309489916233641</v>
      </c>
      <c r="CG9" s="273">
        <f t="shared" si="15"/>
        <v>21.884394302508365</v>
      </c>
      <c r="CH9" s="273">
        <f t="shared" si="103"/>
        <v>9.5321055436825031</v>
      </c>
      <c r="CI9" s="271">
        <f t="shared" si="16"/>
        <v>3.2632475634952536E-2</v>
      </c>
      <c r="CJ9" s="271">
        <f>IFERROR(CF9*(CD9-CD18)^2,"")</f>
        <v>0.96129122943437806</v>
      </c>
      <c r="CK9" s="271">
        <f>IFERROR(CF9*(BZ9-BZ18)*(CD9-CD18),"")</f>
        <v>0.17711384085556642</v>
      </c>
      <c r="CL9" s="271">
        <f t="shared" si="104"/>
        <v>0.26134466519021338</v>
      </c>
      <c r="CM9" s="289">
        <f t="shared" si="105"/>
        <v>1.7815141006181356</v>
      </c>
      <c r="CN9" s="271">
        <f t="shared" si="106"/>
        <v>0.51121880363520766</v>
      </c>
      <c r="CP9" s="271"/>
      <c r="CQ9" s="263">
        <f t="shared" si="107"/>
        <v>0.69897000433601886</v>
      </c>
      <c r="CR9" s="273">
        <f>IFERROR(BZ21+BY21*CQ9,"")</f>
        <v>0.21308512839335414</v>
      </c>
      <c r="CS9" s="264">
        <f t="shared" si="108"/>
        <v>0.58436971794995296</v>
      </c>
      <c r="CT9" s="264">
        <f t="shared" si="17"/>
        <v>0.38998727477380962</v>
      </c>
      <c r="CU9" s="264">
        <f t="shared" si="109"/>
        <v>0.30444780701078433</v>
      </c>
      <c r="CV9" s="264">
        <f t="shared" si="110"/>
        <v>0.62618979833406563</v>
      </c>
      <c r="CW9" s="273">
        <f t="shared" si="111"/>
        <v>31.309489916703281</v>
      </c>
      <c r="CX9" s="273">
        <f t="shared" si="18"/>
        <v>21.884394302836633</v>
      </c>
      <c r="CY9" s="273">
        <f t="shared" si="112"/>
        <v>9.532105543766578</v>
      </c>
      <c r="CZ9" s="271">
        <f t="shared" si="19"/>
        <v>3.2632475613321506E-2</v>
      </c>
      <c r="DA9" s="271">
        <f>IFERROR(CW9*(CU9-CU18)^2,"")</f>
        <v>0.96129122911688236</v>
      </c>
      <c r="DB9" s="271">
        <f>IFERROR(CW9*(CQ9-CQ18)*(CU9-CU18),"")</f>
        <v>0.17711384076761624</v>
      </c>
      <c r="DC9" s="271">
        <f t="shared" si="113"/>
        <v>0.26134466573619253</v>
      </c>
      <c r="DD9" s="289">
        <f t="shared" si="114"/>
        <v>1.7815141025023529</v>
      </c>
      <c r="DE9" s="271">
        <f t="shared" si="115"/>
        <v>0.51121880416920595</v>
      </c>
      <c r="DG9" s="271"/>
      <c r="DH9" s="263">
        <f t="shared" si="116"/>
        <v>0.69897000433601886</v>
      </c>
      <c r="DI9" s="273">
        <f>IFERROR(CQ21+CP21*DH9,"")</f>
        <v>0.21308512839315852</v>
      </c>
      <c r="DJ9" s="264">
        <f t="shared" si="117"/>
        <v>0.58436971794987658</v>
      </c>
      <c r="DK9" s="264">
        <f t="shared" si="20"/>
        <v>0.38998727477382589</v>
      </c>
      <c r="DL9" s="264">
        <f t="shared" si="118"/>
        <v>0.30444780701078078</v>
      </c>
      <c r="DM9" s="264">
        <f t="shared" si="119"/>
        <v>0.6261897983340845</v>
      </c>
      <c r="DN9" s="273">
        <f t="shared" si="120"/>
        <v>31.309489916704226</v>
      </c>
      <c r="DO9" s="273">
        <f t="shared" si="21"/>
        <v>21.884394302837293</v>
      </c>
      <c r="DP9" s="273">
        <f t="shared" si="121"/>
        <v>9.5321055437667557</v>
      </c>
      <c r="DQ9" s="271">
        <f t="shared" si="22"/>
        <v>3.2632475613289726E-2</v>
      </c>
      <c r="DR9" s="271">
        <f>IFERROR(DN9*(DL9-DL18)^2,"")</f>
        <v>0.96129122911653897</v>
      </c>
      <c r="DS9" s="271">
        <f>IFERROR(DN9*(DH9-DH18)*(DL9-DL18),"")</f>
        <v>0.17711384076749834</v>
      </c>
      <c r="DT9" s="271">
        <f t="shared" si="122"/>
        <v>0.2613446657372992</v>
      </c>
      <c r="DU9" s="289">
        <f t="shared" si="123"/>
        <v>1.781514102506172</v>
      </c>
      <c r="DV9" s="271">
        <f t="shared" si="124"/>
        <v>0.5112188041702882</v>
      </c>
      <c r="DX9" s="271"/>
      <c r="DY9" s="263">
        <f t="shared" si="125"/>
        <v>0.69897000433601886</v>
      </c>
      <c r="DZ9" s="273">
        <f>IFERROR(DH21+DG21*DY9,"")</f>
        <v>0.21308512839314675</v>
      </c>
      <c r="EA9" s="264">
        <f t="shared" si="126"/>
        <v>0.58436971794987203</v>
      </c>
      <c r="EB9" s="264">
        <f t="shared" si="23"/>
        <v>0.38998727477382689</v>
      </c>
      <c r="EC9" s="264">
        <f t="shared" si="127"/>
        <v>0.30444780701078056</v>
      </c>
      <c r="ED9" s="264">
        <f t="shared" si="128"/>
        <v>0.62618979833408583</v>
      </c>
      <c r="EE9" s="273">
        <f t="shared" si="129"/>
        <v>31.30948991670429</v>
      </c>
      <c r="EF9" s="273">
        <f t="shared" si="24"/>
        <v>21.884394302837336</v>
      </c>
      <c r="EG9" s="273">
        <f t="shared" si="130"/>
        <v>9.5321055437667681</v>
      </c>
      <c r="EH9" s="271">
        <f t="shared" si="25"/>
        <v>3.2632475613287325E-2</v>
      </c>
      <c r="EI9" s="271">
        <f>IFERROR(EE9*(EC9-EC18)^2,"")</f>
        <v>0.96129122911650033</v>
      </c>
      <c r="EJ9" s="271">
        <f>IFERROR(EE9*(DY9-DY18)*(EC9-EC18),"")</f>
        <v>0.17711384076748826</v>
      </c>
      <c r="EK9" s="271">
        <f t="shared" si="131"/>
        <v>0.26134466573736514</v>
      </c>
      <c r="EL9" s="289">
        <f t="shared" si="132"/>
        <v>1.7815141025063994</v>
      </c>
      <c r="EM9" s="271">
        <f t="shared" si="133"/>
        <v>0.5112188041703527</v>
      </c>
      <c r="EO9" s="271"/>
      <c r="EP9" s="263">
        <f t="shared" si="134"/>
        <v>0.69897000433601886</v>
      </c>
      <c r="EQ9" s="273">
        <f>IFERROR(DY21+DX21*EP9,"")</f>
        <v>0.21308512839314697</v>
      </c>
      <c r="ER9" s="264">
        <f t="shared" si="135"/>
        <v>0.58436971794987214</v>
      </c>
      <c r="ES9" s="264">
        <f t="shared" si="26"/>
        <v>0.38998727477382689</v>
      </c>
      <c r="ET9" s="264">
        <f t="shared" si="136"/>
        <v>0.30444780701078034</v>
      </c>
      <c r="EU9" s="264">
        <f t="shared" si="137"/>
        <v>0.62618979833408583</v>
      </c>
      <c r="EV9" s="273">
        <f t="shared" si="138"/>
        <v>31.30948991670429</v>
      </c>
      <c r="EW9" s="273">
        <f t="shared" si="27"/>
        <v>21.884394302837336</v>
      </c>
      <c r="EX9" s="273">
        <f t="shared" si="139"/>
        <v>9.532105543766761</v>
      </c>
      <c r="EY9" s="271">
        <f t="shared" si="28"/>
        <v>3.2632475613287325E-2</v>
      </c>
      <c r="EZ9" s="271">
        <f>IFERROR(EV9*(ET9-ET18)^2,"")</f>
        <v>0.96129122911649922</v>
      </c>
      <c r="FA9" s="271">
        <f>IFERROR(EV9*(EP9-EP18)*(ET9-ET18),"")</f>
        <v>0.17711384076748815</v>
      </c>
      <c r="FB9" s="271">
        <f t="shared" si="140"/>
        <v>0.26134466573736354</v>
      </c>
      <c r="FC9" s="289">
        <f t="shared" si="141"/>
        <v>1.7815141025063923</v>
      </c>
      <c r="FD9" s="271">
        <f t="shared" si="142"/>
        <v>0.5112188041703507</v>
      </c>
      <c r="FF9" s="271"/>
      <c r="FG9" s="263">
        <f t="shared" si="143"/>
        <v>0.69897000433601886</v>
      </c>
      <c r="FH9" s="273">
        <f>IFERROR(EP21+EO21*FG9,"")</f>
        <v>0.21308512839314697</v>
      </c>
      <c r="FI9" s="264">
        <f t="shared" si="144"/>
        <v>0.58436971794987214</v>
      </c>
      <c r="FJ9" s="264">
        <f t="shared" si="29"/>
        <v>0.38998727477382689</v>
      </c>
      <c r="FK9" s="264">
        <f t="shared" si="145"/>
        <v>0.30444780701078034</v>
      </c>
      <c r="FL9" s="264">
        <f t="shared" si="146"/>
        <v>0.62618979833408583</v>
      </c>
      <c r="FM9" s="273">
        <f t="shared" si="147"/>
        <v>31.30948991670429</v>
      </c>
      <c r="FN9" s="273">
        <f t="shared" si="30"/>
        <v>21.884394302837336</v>
      </c>
      <c r="FO9" s="273">
        <f t="shared" si="148"/>
        <v>9.532105543766761</v>
      </c>
      <c r="FP9" s="271">
        <f t="shared" si="31"/>
        <v>3.2632475613287096E-2</v>
      </c>
      <c r="FQ9" s="271">
        <f>IFERROR(FM9*(FK9-FK18)^2,"")</f>
        <v>0.96129122911650033</v>
      </c>
      <c r="FR9" s="271">
        <f>IFERROR(FM9*(FG9-FG18)*(FK9-FK18),"")</f>
        <v>0.17711384076748768</v>
      </c>
      <c r="FS9" s="271">
        <f t="shared" si="149"/>
        <v>0.26134466573736354</v>
      </c>
      <c r="FT9" s="289">
        <f t="shared" si="150"/>
        <v>1.7815141025063923</v>
      </c>
      <c r="FU9" s="271">
        <f t="shared" si="151"/>
        <v>0.5112188041703507</v>
      </c>
      <c r="FW9" s="271"/>
      <c r="FX9" s="263">
        <f t="shared" si="152"/>
        <v>0.69897000433601886</v>
      </c>
      <c r="FY9" s="273">
        <f>IFERROR(FG21+FF21*FX9,"")</f>
        <v>0.21308512839314653</v>
      </c>
      <c r="FZ9" s="264">
        <f t="shared" si="153"/>
        <v>0.58436971794987191</v>
      </c>
      <c r="GA9" s="264">
        <f t="shared" si="32"/>
        <v>0.38998727477382689</v>
      </c>
      <c r="GB9" s="264">
        <f t="shared" si="154"/>
        <v>0.30444780701078056</v>
      </c>
      <c r="GC9" s="264">
        <f t="shared" si="155"/>
        <v>0.62618979833408572</v>
      </c>
      <c r="GD9" s="273">
        <f t="shared" si="156"/>
        <v>31.309489916704287</v>
      </c>
      <c r="GE9" s="273">
        <f t="shared" si="33"/>
        <v>21.884394302837332</v>
      </c>
      <c r="GF9" s="273">
        <f t="shared" si="157"/>
        <v>9.5321055437667663</v>
      </c>
      <c r="GG9" s="271">
        <f t="shared" si="34"/>
        <v>3.2632475613287318E-2</v>
      </c>
      <c r="GH9" s="271">
        <f>IFERROR(GD9*(GB9-GB18)^2,"")</f>
        <v>0.96129122911649945</v>
      </c>
      <c r="GI9" s="271">
        <f>IFERROR(GD9*(FX9-FX18)*(GB9-GB18),"")</f>
        <v>0.17711384076748818</v>
      </c>
      <c r="GJ9" s="271">
        <f t="shared" si="158"/>
        <v>0.26134466573736675</v>
      </c>
      <c r="GK9" s="289">
        <f t="shared" si="159"/>
        <v>1.781514102506403</v>
      </c>
      <c r="GL9" s="271">
        <f t="shared" si="160"/>
        <v>0.5112188041703537</v>
      </c>
      <c r="GN9" s="271"/>
      <c r="GO9" s="263">
        <f t="shared" si="161"/>
        <v>0.69897000433601886</v>
      </c>
      <c r="GP9" s="273">
        <f>IFERROR(FX21+FW21*GO9,"")</f>
        <v>0.21308512839314697</v>
      </c>
      <c r="GQ9" s="264">
        <f t="shared" si="162"/>
        <v>0.58436971794987214</v>
      </c>
      <c r="GR9" s="264">
        <f t="shared" si="35"/>
        <v>0.38998727477382689</v>
      </c>
      <c r="GS9" s="264">
        <f t="shared" si="163"/>
        <v>0.30444780701078034</v>
      </c>
      <c r="GT9" s="264">
        <f t="shared" si="164"/>
        <v>0.62618979833408583</v>
      </c>
      <c r="GU9" s="273">
        <f t="shared" si="165"/>
        <v>31.30948991670429</v>
      </c>
      <c r="GV9" s="273">
        <f t="shared" si="36"/>
        <v>21.884394302837336</v>
      </c>
      <c r="GW9" s="273">
        <f t="shared" si="166"/>
        <v>9.532105543766761</v>
      </c>
      <c r="GX9" s="271">
        <f t="shared" si="37"/>
        <v>3.2632475613287325E-2</v>
      </c>
      <c r="GY9" s="271">
        <f>IFERROR(GU9*(GS9-GS18)^2,"")</f>
        <v>0.96129122911649922</v>
      </c>
      <c r="GZ9" s="271">
        <f>IFERROR(GU9*(GO9-GO18)*(GS9-GS18),"")</f>
        <v>0.17711384076748815</v>
      </c>
      <c r="HA9" s="271">
        <f t="shared" si="167"/>
        <v>0.26134466573736354</v>
      </c>
      <c r="HB9" s="289">
        <f t="shared" si="168"/>
        <v>1.7815141025063923</v>
      </c>
      <c r="HC9" s="271">
        <f t="shared" si="169"/>
        <v>0.5112188041703507</v>
      </c>
      <c r="HE9" s="271"/>
      <c r="HF9" s="263">
        <f t="shared" si="170"/>
        <v>0.69897000433601886</v>
      </c>
      <c r="HG9" s="273">
        <f>IFERROR(GO21+GN21*HF9,"")</f>
        <v>0.21308512839314697</v>
      </c>
      <c r="HH9" s="264">
        <f t="shared" si="171"/>
        <v>0.58436971794987214</v>
      </c>
      <c r="HI9" s="264">
        <f t="shared" si="38"/>
        <v>0.38998727477382689</v>
      </c>
      <c r="HJ9" s="264">
        <f t="shared" si="172"/>
        <v>0.30444780701078034</v>
      </c>
      <c r="HK9" s="264">
        <f t="shared" si="173"/>
        <v>0.62618979833408583</v>
      </c>
      <c r="HL9" s="273">
        <f t="shared" si="174"/>
        <v>31.30948991670429</v>
      </c>
      <c r="HM9" s="273">
        <f t="shared" si="39"/>
        <v>21.884394302837336</v>
      </c>
      <c r="HN9" s="273">
        <f t="shared" si="175"/>
        <v>9.532105543766761</v>
      </c>
      <c r="HO9" s="271">
        <f t="shared" si="40"/>
        <v>3.2632475613287096E-2</v>
      </c>
      <c r="HP9" s="271">
        <f>IFERROR(HL9*(HJ9-HJ18)^2,"")</f>
        <v>0.96129122911650033</v>
      </c>
      <c r="HQ9" s="271">
        <f>IFERROR(HL9*(HF9-HF18)*(HJ9-HJ18),"")</f>
        <v>0.17711384076748768</v>
      </c>
      <c r="HR9" s="271">
        <f t="shared" si="176"/>
        <v>0.26134466573736354</v>
      </c>
      <c r="HS9" s="289">
        <f t="shared" si="177"/>
        <v>1.7815141025063923</v>
      </c>
      <c r="HT9" s="271">
        <f t="shared" si="178"/>
        <v>0.5112188041703507</v>
      </c>
      <c r="HV9" s="271"/>
      <c r="HW9" s="263">
        <f t="shared" si="179"/>
        <v>0.69897000433601886</v>
      </c>
      <c r="HX9" s="273">
        <f>IFERROR(HF21+HE21*HW9,"")</f>
        <v>0.21308512839314653</v>
      </c>
      <c r="HY9" s="264">
        <f t="shared" si="180"/>
        <v>0.58436971794987191</v>
      </c>
      <c r="HZ9" s="264">
        <f t="shared" si="41"/>
        <v>0.38998727477382689</v>
      </c>
      <c r="IA9" s="264">
        <f t="shared" si="181"/>
        <v>0.30444780701078056</v>
      </c>
      <c r="IB9" s="264">
        <f t="shared" si="182"/>
        <v>0.62618979833408572</v>
      </c>
      <c r="IC9" s="273">
        <f t="shared" si="183"/>
        <v>31.309489916704287</v>
      </c>
      <c r="ID9" s="273">
        <f t="shared" si="42"/>
        <v>21.884394302837332</v>
      </c>
      <c r="IE9" s="273">
        <f t="shared" si="184"/>
        <v>9.5321055437667663</v>
      </c>
      <c r="IF9" s="271">
        <f t="shared" si="43"/>
        <v>3.2632475613287318E-2</v>
      </c>
      <c r="IG9" s="271">
        <f>IFERROR(IC9*(IA9-IA18)^2,"")</f>
        <v>0.96129122911649945</v>
      </c>
      <c r="IH9" s="271">
        <f>IFERROR(IC9*(HW9-HW18)*(IA9-IA18),"")</f>
        <v>0.17711384076748818</v>
      </c>
      <c r="II9" s="271">
        <f t="shared" si="185"/>
        <v>0.26134466573736675</v>
      </c>
      <c r="IJ9" s="289">
        <f t="shared" si="186"/>
        <v>1.781514102506403</v>
      </c>
      <c r="IK9" s="271">
        <f t="shared" si="187"/>
        <v>0.5112188041703537</v>
      </c>
      <c r="IM9" s="271"/>
      <c r="IN9" s="263">
        <f t="shared" si="188"/>
        <v>0.69897000433601886</v>
      </c>
      <c r="IO9" s="273">
        <f>IFERROR(HW21+HV21*IN9,"")</f>
        <v>0.21308512839314697</v>
      </c>
      <c r="IP9" s="264">
        <f t="shared" si="189"/>
        <v>0.58436971794987214</v>
      </c>
      <c r="IQ9" s="264">
        <f t="shared" si="44"/>
        <v>0.38998727477382689</v>
      </c>
      <c r="IR9" s="264">
        <f t="shared" si="190"/>
        <v>0.30444780701078034</v>
      </c>
      <c r="IS9" s="264">
        <f t="shared" si="191"/>
        <v>0.62618979833408583</v>
      </c>
      <c r="IT9" s="273">
        <f t="shared" si="192"/>
        <v>31.30948991670429</v>
      </c>
      <c r="IU9" s="273">
        <f t="shared" si="45"/>
        <v>21.884394302837336</v>
      </c>
      <c r="IV9" s="273">
        <f t="shared" si="193"/>
        <v>9.532105543766761</v>
      </c>
      <c r="IW9" s="271">
        <f t="shared" si="46"/>
        <v>3.2632475613287325E-2</v>
      </c>
      <c r="IX9" s="271">
        <f>IFERROR(IT9*(IR9-IR18)^2,"")</f>
        <v>0.96129122911649922</v>
      </c>
      <c r="IY9" s="271">
        <f>IFERROR(IT9*(IN9-IN18)*(IR9-IR18),"")</f>
        <v>0.17711384076748815</v>
      </c>
      <c r="IZ9" s="271">
        <f t="shared" si="194"/>
        <v>0.26134466573736354</v>
      </c>
      <c r="JA9" s="289">
        <f t="shared" si="195"/>
        <v>1.7815141025063923</v>
      </c>
      <c r="JB9" s="271">
        <f t="shared" si="196"/>
        <v>0.5112188041703507</v>
      </c>
      <c r="JD9" s="271"/>
      <c r="JE9" s="263">
        <f t="shared" si="197"/>
        <v>0.69897000433601886</v>
      </c>
      <c r="JF9" s="273">
        <f>IFERROR(IN21+IM21*JE9,"")</f>
        <v>0.21308512839314697</v>
      </c>
      <c r="JG9" s="264">
        <f t="shared" si="198"/>
        <v>0.58436971794987214</v>
      </c>
      <c r="JH9" s="264">
        <f t="shared" si="47"/>
        <v>0.38998727477382689</v>
      </c>
      <c r="JI9" s="264">
        <f t="shared" si="199"/>
        <v>0.30444780701078034</v>
      </c>
      <c r="JJ9" s="264">
        <f t="shared" si="200"/>
        <v>0.62618979833408583</v>
      </c>
      <c r="JK9" s="273">
        <f t="shared" si="201"/>
        <v>31.30948991670429</v>
      </c>
      <c r="JL9" s="273">
        <f t="shared" si="48"/>
        <v>21.884394302837336</v>
      </c>
      <c r="JM9" s="273">
        <f t="shared" si="202"/>
        <v>9.532105543766761</v>
      </c>
      <c r="JN9" s="271">
        <f t="shared" si="49"/>
        <v>3.2632475613287096E-2</v>
      </c>
      <c r="JO9" s="271">
        <f>IFERROR(JK9*(JI9-JI18)^2,"")</f>
        <v>0.96129122911650033</v>
      </c>
      <c r="JP9" s="271">
        <f>IFERROR(JK9*(JE9-JE18)*(JI9-JI18),"")</f>
        <v>0.17711384076748768</v>
      </c>
      <c r="JQ9" s="271">
        <f t="shared" si="203"/>
        <v>0.26134466573736354</v>
      </c>
      <c r="JR9" s="289">
        <f t="shared" si="204"/>
        <v>1.7815141025063923</v>
      </c>
      <c r="JS9" s="271">
        <f t="shared" si="205"/>
        <v>0.5112188041703507</v>
      </c>
      <c r="JU9" s="271"/>
      <c r="JV9" s="263">
        <f t="shared" si="206"/>
        <v>0.69897000433601886</v>
      </c>
      <c r="JW9" s="273">
        <f>IFERROR(JE21+JD21*JV9,"")</f>
        <v>0.21308512839314653</v>
      </c>
      <c r="JX9" s="264">
        <f t="shared" si="207"/>
        <v>0.58436971794987191</v>
      </c>
      <c r="JY9" s="264">
        <f t="shared" si="50"/>
        <v>0.38998727477382689</v>
      </c>
      <c r="JZ9" s="264">
        <f t="shared" si="208"/>
        <v>0.30444780701078056</v>
      </c>
      <c r="KA9" s="264">
        <f t="shared" si="209"/>
        <v>0.62618979833408572</v>
      </c>
      <c r="KB9" s="273">
        <f t="shared" si="210"/>
        <v>31.309489916704287</v>
      </c>
      <c r="KC9" s="273">
        <f t="shared" si="51"/>
        <v>21.884394302837332</v>
      </c>
      <c r="KD9" s="273">
        <f t="shared" si="211"/>
        <v>9.5321055437667663</v>
      </c>
      <c r="KE9" s="271">
        <f t="shared" si="52"/>
        <v>3.2632475613287318E-2</v>
      </c>
      <c r="KF9" s="271">
        <f>IFERROR(KB9*(JZ9-JZ18)^2,"")</f>
        <v>0.96129122911649945</v>
      </c>
      <c r="KG9" s="271">
        <f>IFERROR(KB9*(JV9-JV18)*(JZ9-JZ18),"")</f>
        <v>0.17711384076748818</v>
      </c>
      <c r="KH9" s="271">
        <f t="shared" si="212"/>
        <v>0.26134466573736675</v>
      </c>
      <c r="KI9" s="289">
        <f t="shared" si="213"/>
        <v>1.781514102506403</v>
      </c>
      <c r="KJ9" s="271">
        <f t="shared" si="214"/>
        <v>0.5112188041703537</v>
      </c>
      <c r="KL9" s="271"/>
      <c r="KM9" s="263">
        <f t="shared" si="215"/>
        <v>0.69897000433601886</v>
      </c>
      <c r="KN9" s="273">
        <f>IFERROR(JV21+JU21*KM9,"")</f>
        <v>0.21308512839314697</v>
      </c>
      <c r="KO9" s="264">
        <f t="shared" si="216"/>
        <v>0.58436971794987214</v>
      </c>
      <c r="KP9" s="264">
        <f t="shared" si="53"/>
        <v>0.38998727477382689</v>
      </c>
      <c r="KQ9" s="264">
        <f t="shared" si="217"/>
        <v>0.30444780701078034</v>
      </c>
      <c r="KR9" s="264">
        <f t="shared" si="218"/>
        <v>0.62618979833408583</v>
      </c>
      <c r="KS9" s="273">
        <f t="shared" si="219"/>
        <v>31.30948991670429</v>
      </c>
      <c r="KT9" s="273">
        <f t="shared" si="54"/>
        <v>21.884394302837336</v>
      </c>
      <c r="KU9" s="273">
        <f t="shared" si="220"/>
        <v>9.532105543766761</v>
      </c>
      <c r="KV9" s="271">
        <f t="shared" si="55"/>
        <v>3.2632475613287325E-2</v>
      </c>
      <c r="KW9" s="271">
        <f>IFERROR(KS9*(KQ9-KQ18)^2,"")</f>
        <v>0.96129122911649922</v>
      </c>
      <c r="KX9" s="271">
        <f>IFERROR(KS9*(KM9-KM18)*(KQ9-KQ18),"")</f>
        <v>0.17711384076748815</v>
      </c>
      <c r="KY9" s="271">
        <f t="shared" si="221"/>
        <v>0.26134466573736354</v>
      </c>
      <c r="KZ9" s="289">
        <f t="shared" si="222"/>
        <v>1.7815141025063923</v>
      </c>
      <c r="LA9" s="271">
        <f t="shared" si="223"/>
        <v>0.5112188041703507</v>
      </c>
      <c r="LC9" s="271"/>
      <c r="LD9" s="263">
        <f t="shared" si="224"/>
        <v>0.69897000433601886</v>
      </c>
      <c r="LE9" s="273">
        <f>IFERROR(KM21+KL21*LD9,"")</f>
        <v>0.21308512839314697</v>
      </c>
      <c r="LF9" s="264">
        <f t="shared" si="225"/>
        <v>0.58436971794987214</v>
      </c>
      <c r="LG9" s="264">
        <f t="shared" si="56"/>
        <v>0.38998727477382689</v>
      </c>
      <c r="LH9" s="264">
        <f t="shared" si="226"/>
        <v>0.30444780701078034</v>
      </c>
      <c r="LI9" s="264">
        <f t="shared" si="227"/>
        <v>0.62618979833408583</v>
      </c>
      <c r="LJ9" s="273">
        <f t="shared" si="228"/>
        <v>31.30948991670429</v>
      </c>
      <c r="LK9" s="273">
        <f t="shared" si="57"/>
        <v>21.884394302837336</v>
      </c>
      <c r="LL9" s="273">
        <f t="shared" si="229"/>
        <v>9.532105543766761</v>
      </c>
      <c r="LM9" s="271">
        <f t="shared" si="58"/>
        <v>3.2632475613287096E-2</v>
      </c>
      <c r="LN9" s="271">
        <f>IFERROR(LJ9*(LH9-LH18)^2,"")</f>
        <v>0.96129122911650033</v>
      </c>
      <c r="LO9" s="271">
        <f>IFERROR(LJ9*(LD9-LD18)*(LH9-LH18),"")</f>
        <v>0.17711384076748768</v>
      </c>
      <c r="LP9" s="271">
        <f t="shared" si="230"/>
        <v>0.26134466573736354</v>
      </c>
      <c r="LQ9" s="289">
        <f t="shared" si="231"/>
        <v>1.7815141025063923</v>
      </c>
      <c r="LR9" s="271">
        <f t="shared" si="232"/>
        <v>0.5112188041703507</v>
      </c>
      <c r="LT9" s="271"/>
      <c r="LU9" s="475">
        <f t="shared" si="233"/>
        <v>0.69897000433601886</v>
      </c>
      <c r="LV9" s="474">
        <f>IFERROR(LD21+LC21*LU9,"")</f>
        <v>0.21308512839314653</v>
      </c>
      <c r="LW9" s="477">
        <f t="shared" si="234"/>
        <v>0.58436971794987191</v>
      </c>
      <c r="LX9" s="264">
        <f t="shared" si="59"/>
        <v>0.38998727477382689</v>
      </c>
      <c r="LY9" s="264">
        <f t="shared" si="235"/>
        <v>0.30444780701078056</v>
      </c>
      <c r="LZ9" s="264">
        <f t="shared" si="236"/>
        <v>0.62618979833408572</v>
      </c>
      <c r="MA9" s="273">
        <f t="shared" si="237"/>
        <v>31.309489916704287</v>
      </c>
      <c r="MB9" s="273">
        <f t="shared" si="60"/>
        <v>21.884394302837332</v>
      </c>
      <c r="MC9" s="273">
        <f t="shared" si="238"/>
        <v>9.5321055437667663</v>
      </c>
      <c r="MD9" s="271">
        <f t="shared" si="61"/>
        <v>3.2632475613287318E-2</v>
      </c>
      <c r="ME9" s="271">
        <f>IFERROR(MA9*(LY9-LY18)^2,"")</f>
        <v>0.96129122911649945</v>
      </c>
      <c r="MF9" s="271">
        <f>IFERROR(MA9*(LU9-LU18)*(LY9-LY18),"")</f>
        <v>0.17711384076748818</v>
      </c>
      <c r="MG9" s="271">
        <f t="shared" si="239"/>
        <v>0.26134466573736675</v>
      </c>
      <c r="MH9" s="289">
        <f t="shared" si="240"/>
        <v>1.781514102506403</v>
      </c>
      <c r="MI9" s="476">
        <f t="shared" si="241"/>
        <v>0.5112188041703537</v>
      </c>
    </row>
    <row r="10" spans="1:347" ht="14.1" customHeight="1" outlineLevel="1" x14ac:dyDescent="0.2">
      <c r="A10" s="14">
        <v>4</v>
      </c>
      <c r="B10" s="462">
        <v>7</v>
      </c>
      <c r="C10" s="433">
        <v>48</v>
      </c>
      <c r="D10" s="434">
        <v>31</v>
      </c>
      <c r="E10" s="17">
        <f t="shared" si="0"/>
        <v>0.64583333333333337</v>
      </c>
      <c r="F10" s="34">
        <f>IFERROR((E10-E6)/(1-E6),"")</f>
        <v>0.64583333333333337</v>
      </c>
      <c r="G10" s="17">
        <f t="shared" si="1"/>
        <v>0.37409541019772363</v>
      </c>
      <c r="H10" s="17"/>
      <c r="I10" s="34"/>
      <c r="J10" s="18">
        <f t="shared" si="62"/>
        <v>0.84509804001425681</v>
      </c>
      <c r="K10" s="17">
        <f>IFERROR(C21+B21*J10,"")</f>
        <v>0.60376108068493473</v>
      </c>
      <c r="L10" s="37">
        <f t="shared" si="63"/>
        <v>0.72699875086958698</v>
      </c>
      <c r="M10" s="37">
        <f t="shared" si="2"/>
        <v>0.33247112841876486</v>
      </c>
      <c r="N10" s="37">
        <f t="shared" si="64"/>
        <v>0.35963336372413601</v>
      </c>
      <c r="O10" s="37">
        <f t="shared" si="65"/>
        <v>0.55694149466921583</v>
      </c>
      <c r="P10" s="17">
        <f t="shared" si="66"/>
        <v>26.733191744122358</v>
      </c>
      <c r="Q10" s="17">
        <f t="shared" si="3"/>
        <v>22.592167946283116</v>
      </c>
      <c r="R10" s="17">
        <f t="shared" si="67"/>
        <v>9.6141476700210262</v>
      </c>
      <c r="S10" s="34">
        <f t="shared" si="4"/>
        <v>0.86113936940025304</v>
      </c>
      <c r="T10" s="34">
        <f>IFERROR(P10*(N10-N18)^2,"")</f>
        <v>1.4534512560514172</v>
      </c>
      <c r="U10" s="34">
        <f>IFERROR(P10*(J10-J18)*(N10-N18),"")</f>
        <v>1.118760071726786</v>
      </c>
      <c r="V10" s="34">
        <f t="shared" si="68"/>
        <v>1.5932539093567704</v>
      </c>
      <c r="W10" s="39">
        <f t="shared" si="69"/>
        <v>-3.8959400417401753</v>
      </c>
      <c r="X10" s="34">
        <f t="shared" si="70"/>
        <v>-1.2622416208304861</v>
      </c>
      <c r="Y10" s="44"/>
      <c r="Z10" s="271"/>
      <c r="AA10" s="263">
        <f t="shared" si="71"/>
        <v>0.84509804001425681</v>
      </c>
      <c r="AB10" s="273">
        <f>IFERROR(J21+I21*AA10,"")</f>
        <v>0.59272047439565978</v>
      </c>
      <c r="AC10" s="264">
        <f t="shared" si="72"/>
        <v>0.72331588157330196</v>
      </c>
      <c r="AD10" s="264">
        <f t="shared" si="5"/>
        <v>0.33467434862990869</v>
      </c>
      <c r="AE10" s="264">
        <f t="shared" si="73"/>
        <v>0.36120423015056891</v>
      </c>
      <c r="AF10" s="264">
        <f t="shared" si="74"/>
        <v>0.5596707644814124</v>
      </c>
      <c r="AG10" s="273">
        <f t="shared" si="75"/>
        <v>26.864196695107793</v>
      </c>
      <c r="AH10" s="273">
        <f t="shared" si="6"/>
        <v>22.70287997359307</v>
      </c>
      <c r="AI10" s="273">
        <f t="shared" si="76"/>
        <v>9.7034614858698678</v>
      </c>
      <c r="AJ10" s="271">
        <f t="shared" si="7"/>
        <v>0.85512319815441207</v>
      </c>
      <c r="AK10" s="271">
        <f>IFERROR(AG10*(AE10-AE18)^2,"")</f>
        <v>1.4457083853225625</v>
      </c>
      <c r="AL10" s="271">
        <f>IFERROR(AG10*(AA10-AA18)*(AE10-AE18),"")</f>
        <v>1.1118717453266276</v>
      </c>
      <c r="AM10" s="271">
        <f t="shared" si="77"/>
        <v>1.439914800341809</v>
      </c>
      <c r="AN10" s="289">
        <f t="shared" si="78"/>
        <v>-3.7191623155184956</v>
      </c>
      <c r="AO10" s="271">
        <f t="shared" si="79"/>
        <v>-1.199964499617306</v>
      </c>
      <c r="AP10" s="44"/>
      <c r="AQ10" s="271"/>
      <c r="AR10" s="263">
        <f t="shared" si="80"/>
        <v>0.84509804001425681</v>
      </c>
      <c r="AS10" s="273">
        <f>IFERROR(AA21+Z21*AR10,"")</f>
        <v>0.59266277958576619</v>
      </c>
      <c r="AT10" s="264">
        <f t="shared" si="81"/>
        <v>0.72329657227023492</v>
      </c>
      <c r="AU10" s="264">
        <f t="shared" si="8"/>
        <v>0.33468579309215629</v>
      </c>
      <c r="AV10" s="264">
        <f t="shared" si="82"/>
        <v>0.36121214578018979</v>
      </c>
      <c r="AW10" s="264">
        <f t="shared" si="83"/>
        <v>0.55968492462553909</v>
      </c>
      <c r="AX10" s="273">
        <f t="shared" si="84"/>
        <v>26.864876382025876</v>
      </c>
      <c r="AY10" s="273">
        <f t="shared" si="9"/>
        <v>22.703454375675367</v>
      </c>
      <c r="AZ10" s="273">
        <f t="shared" si="85"/>
        <v>9.7039196440711084</v>
      </c>
      <c r="BA10" s="271">
        <f t="shared" si="10"/>
        <v>0.85513259905248395</v>
      </c>
      <c r="BB10" s="271">
        <f>IFERROR(AX10*(AV10-AV18)^2,"")</f>
        <v>1.4458120421741267</v>
      </c>
      <c r="BC10" s="271">
        <f>IFERROR(AX10*(AR10-AR18)*(AV10-AV18),"")</f>
        <v>1.111917716994266</v>
      </c>
      <c r="BD10" s="271">
        <f t="shared" si="86"/>
        <v>1.4391351984178702</v>
      </c>
      <c r="BE10" s="289">
        <f t="shared" si="87"/>
        <v>-3.7182354689712724</v>
      </c>
      <c r="BF10" s="271">
        <f t="shared" si="88"/>
        <v>-1.19963961189095</v>
      </c>
      <c r="BH10" s="271"/>
      <c r="BI10" s="263">
        <f t="shared" si="89"/>
        <v>0.84509804001425681</v>
      </c>
      <c r="BJ10" s="273">
        <f>IFERROR(AR21+AQ21*BI10,"")</f>
        <v>0.59266194693587226</v>
      </c>
      <c r="BK10" s="264">
        <f t="shared" si="90"/>
        <v>0.7232962935940761</v>
      </c>
      <c r="BL10" s="264">
        <f t="shared" si="11"/>
        <v>0.33468595825302722</v>
      </c>
      <c r="BM10" s="264">
        <f t="shared" si="91"/>
        <v>0.36121225999627349</v>
      </c>
      <c r="BN10" s="264">
        <f t="shared" si="92"/>
        <v>0.559685128976529</v>
      </c>
      <c r="BO10" s="273">
        <f t="shared" si="93"/>
        <v>26.864886190873392</v>
      </c>
      <c r="BP10" s="273">
        <f t="shared" si="12"/>
        <v>22.703462665113179</v>
      </c>
      <c r="BQ10" s="273">
        <f t="shared" si="94"/>
        <v>9.7039262555480565</v>
      </c>
      <c r="BR10" s="271">
        <f t="shared" si="13"/>
        <v>0.85513205361198052</v>
      </c>
      <c r="BS10" s="271">
        <f>IFERROR(BO10*(BM10-BM18)^2,"")</f>
        <v>1.4458111035382883</v>
      </c>
      <c r="BT10" s="271">
        <f>IFERROR(BO10*(BI10-BI18)*(BM10-BM18),"")</f>
        <v>1.1119170014455666</v>
      </c>
      <c r="BU10" s="271">
        <f t="shared" si="95"/>
        <v>1.4391239488696568</v>
      </c>
      <c r="BV10" s="289">
        <f t="shared" si="96"/>
        <v>-3.7182220925156528</v>
      </c>
      <c r="BW10" s="271">
        <f t="shared" si="97"/>
        <v>-1.1996349231619001</v>
      </c>
      <c r="BY10" s="271"/>
      <c r="BZ10" s="263">
        <f t="shared" si="98"/>
        <v>0.84509804001425681</v>
      </c>
      <c r="CA10" s="273">
        <f>IFERROR(BI21+BH21*BZ10,"")</f>
        <v>0.59266194000067607</v>
      </c>
      <c r="CB10" s="264">
        <f t="shared" si="99"/>
        <v>0.72329629127296324</v>
      </c>
      <c r="CC10" s="264">
        <f t="shared" si="14"/>
        <v>0.33468595962866243</v>
      </c>
      <c r="CD10" s="264">
        <f t="shared" si="100"/>
        <v>0.3612122609475843</v>
      </c>
      <c r="CE10" s="264">
        <f t="shared" si="101"/>
        <v>0.55968513067858094</v>
      </c>
      <c r="CF10" s="273">
        <f t="shared" si="102"/>
        <v>26.864886272571887</v>
      </c>
      <c r="CG10" s="273">
        <f t="shared" si="15"/>
        <v>22.703462734156414</v>
      </c>
      <c r="CH10" s="273">
        <f t="shared" si="103"/>
        <v>9.7039263106154117</v>
      </c>
      <c r="CI10" s="271">
        <f t="shared" si="16"/>
        <v>0.85513205484851385</v>
      </c>
      <c r="CJ10" s="271">
        <f>IFERROR(CF10*(CD10-CD18)^2,"")</f>
        <v>1.4458111163777692</v>
      </c>
      <c r="CK10" s="271">
        <f>IFERROR(CF10*(BZ10-BZ18)*(CD10-CD18),"")</f>
        <v>1.1119170071866629</v>
      </c>
      <c r="CL10" s="271">
        <f t="shared" si="104"/>
        <v>1.4391238551716174</v>
      </c>
      <c r="CM10" s="289">
        <f t="shared" si="105"/>
        <v>-3.7182219811022321</v>
      </c>
      <c r="CN10" s="271">
        <f t="shared" si="106"/>
        <v>-1.1996348841091675</v>
      </c>
      <c r="CP10" s="271"/>
      <c r="CQ10" s="263">
        <f t="shared" si="107"/>
        <v>0.84509804001425681</v>
      </c>
      <c r="CR10" s="273">
        <f>IFERROR(BZ21+BY21*CQ10,"")</f>
        <v>0.592661939899507</v>
      </c>
      <c r="CS10" s="264">
        <f t="shared" si="108"/>
        <v>0.72329629123910344</v>
      </c>
      <c r="CT10" s="264">
        <f t="shared" si="17"/>
        <v>0.33468595964872988</v>
      </c>
      <c r="CU10" s="264">
        <f t="shared" si="109"/>
        <v>0.36121226096146208</v>
      </c>
      <c r="CV10" s="264">
        <f t="shared" si="110"/>
        <v>0.55968513070341008</v>
      </c>
      <c r="CW10" s="273">
        <f t="shared" si="111"/>
        <v>26.864886273763684</v>
      </c>
      <c r="CX10" s="273">
        <f t="shared" si="18"/>
        <v>22.703462735163601</v>
      </c>
      <c r="CY10" s="273">
        <f t="shared" si="112"/>
        <v>9.7039263114187282</v>
      </c>
      <c r="CZ10" s="271">
        <f t="shared" si="19"/>
        <v>0.85513205478155796</v>
      </c>
      <c r="DA10" s="271">
        <f>IFERROR(CW10*(CU10-CU18)^2,"")</f>
        <v>1.4458111162612814</v>
      </c>
      <c r="DB10" s="271">
        <f>IFERROR(CW10*(CQ10-CQ18)*(CU10-CU18),"")</f>
        <v>1.1119170070983391</v>
      </c>
      <c r="DC10" s="271">
        <f t="shared" si="113"/>
        <v>1.4391238538047744</v>
      </c>
      <c r="DD10" s="289">
        <f t="shared" si="114"/>
        <v>-3.7182219794769651</v>
      </c>
      <c r="DE10" s="271">
        <f t="shared" si="115"/>
        <v>-1.1996348835394774</v>
      </c>
      <c r="DG10" s="271"/>
      <c r="DH10" s="263">
        <f t="shared" si="116"/>
        <v>0.84509804001425681</v>
      </c>
      <c r="DI10" s="273">
        <f>IFERROR(CQ21+CP21*DH10,"")</f>
        <v>0.59266193989866944</v>
      </c>
      <c r="DJ10" s="264">
        <f t="shared" si="117"/>
        <v>0.72329629123882311</v>
      </c>
      <c r="DK10" s="264">
        <f t="shared" si="20"/>
        <v>0.33468595964889603</v>
      </c>
      <c r="DL10" s="264">
        <f t="shared" si="118"/>
        <v>0.36121226096157688</v>
      </c>
      <c r="DM10" s="264">
        <f t="shared" si="119"/>
        <v>0.5596851307036157</v>
      </c>
      <c r="DN10" s="273">
        <f t="shared" si="120"/>
        <v>26.864886273773553</v>
      </c>
      <c r="DO10" s="273">
        <f t="shared" si="21"/>
        <v>22.703462735171939</v>
      </c>
      <c r="DP10" s="273">
        <f t="shared" si="121"/>
        <v>9.7039263114253771</v>
      </c>
      <c r="DQ10" s="271">
        <f t="shared" si="22"/>
        <v>0.85513205478171672</v>
      </c>
      <c r="DR10" s="271">
        <f>IFERROR(DN10*(DL10-DL18)^2,"")</f>
        <v>1.4458111162628648</v>
      </c>
      <c r="DS10" s="271">
        <f>IFERROR(DN10*(DH10-DH18)*(DL10-DL18),"")</f>
        <v>1.1119170070990512</v>
      </c>
      <c r="DT10" s="271">
        <f t="shared" si="122"/>
        <v>1.4391238537934579</v>
      </c>
      <c r="DU10" s="289">
        <f t="shared" si="123"/>
        <v>-3.7182219794635074</v>
      </c>
      <c r="DV10" s="271">
        <f t="shared" si="124"/>
        <v>-1.1996348835347601</v>
      </c>
      <c r="DX10" s="271"/>
      <c r="DY10" s="263">
        <f t="shared" si="125"/>
        <v>0.84509804001425681</v>
      </c>
      <c r="DZ10" s="273">
        <f>IFERROR(DH21+DG21*DY10,"")</f>
        <v>0.59266193989865701</v>
      </c>
      <c r="EA10" s="264">
        <f t="shared" si="126"/>
        <v>0.723296291238819</v>
      </c>
      <c r="EB10" s="264">
        <f t="shared" si="23"/>
        <v>0.33468595964889847</v>
      </c>
      <c r="EC10" s="264">
        <f t="shared" si="127"/>
        <v>0.36121226096157844</v>
      </c>
      <c r="ED10" s="264">
        <f t="shared" si="128"/>
        <v>0.55968513070361869</v>
      </c>
      <c r="EE10" s="273">
        <f t="shared" si="129"/>
        <v>26.864886273773699</v>
      </c>
      <c r="EF10" s="273">
        <f t="shared" si="24"/>
        <v>22.703462735172064</v>
      </c>
      <c r="EG10" s="273">
        <f t="shared" si="130"/>
        <v>9.7039263114254712</v>
      </c>
      <c r="EH10" s="271">
        <f t="shared" si="25"/>
        <v>0.85513205478170962</v>
      </c>
      <c r="EI10" s="271">
        <f>IFERROR(EE10*(EC10-EC18)^2,"")</f>
        <v>1.4458111162628489</v>
      </c>
      <c r="EJ10" s="271">
        <f>IFERROR(EE10*(DY10-DY18)*(EC10-EC18),"")</f>
        <v>1.1119170070990403</v>
      </c>
      <c r="EK10" s="271">
        <f t="shared" si="131"/>
        <v>1.4391238537932918</v>
      </c>
      <c r="EL10" s="289">
        <f t="shared" si="132"/>
        <v>-3.7182219794633085</v>
      </c>
      <c r="EM10" s="271">
        <f t="shared" si="133"/>
        <v>-1.1996348835346906</v>
      </c>
      <c r="EO10" s="271"/>
      <c r="EP10" s="263">
        <f t="shared" si="134"/>
        <v>0.84509804001425681</v>
      </c>
      <c r="EQ10" s="273">
        <f>IFERROR(DY21+DX21*EP10,"")</f>
        <v>0.59266193989865701</v>
      </c>
      <c r="ER10" s="264">
        <f t="shared" si="135"/>
        <v>0.723296291238819</v>
      </c>
      <c r="ES10" s="264">
        <f t="shared" si="26"/>
        <v>0.33468595964889847</v>
      </c>
      <c r="ET10" s="264">
        <f t="shared" si="136"/>
        <v>0.36121226096157844</v>
      </c>
      <c r="EU10" s="264">
        <f t="shared" si="137"/>
        <v>0.55968513070361869</v>
      </c>
      <c r="EV10" s="273">
        <f t="shared" si="138"/>
        <v>26.864886273773699</v>
      </c>
      <c r="EW10" s="273">
        <f t="shared" si="27"/>
        <v>22.703462735172064</v>
      </c>
      <c r="EX10" s="273">
        <f t="shared" si="139"/>
        <v>9.7039263114254712</v>
      </c>
      <c r="EY10" s="271">
        <f t="shared" si="28"/>
        <v>0.85513205478170962</v>
      </c>
      <c r="EZ10" s="271">
        <f>IFERROR(EV10*(ET10-ET18)^2,"")</f>
        <v>1.4458111162628502</v>
      </c>
      <c r="FA10" s="271">
        <f>IFERROR(EV10*(EP10-EP18)*(ET10-ET18),"")</f>
        <v>1.1119170070990407</v>
      </c>
      <c r="FB10" s="271">
        <f t="shared" si="140"/>
        <v>1.4391238537932918</v>
      </c>
      <c r="FC10" s="289">
        <f t="shared" si="141"/>
        <v>-3.7182219794633085</v>
      </c>
      <c r="FD10" s="271">
        <f t="shared" si="142"/>
        <v>-1.1996348835346906</v>
      </c>
      <c r="FF10" s="271"/>
      <c r="FG10" s="263">
        <f t="shared" si="143"/>
        <v>0.84509804001425681</v>
      </c>
      <c r="FH10" s="273">
        <f>IFERROR(EP21+EO21*FG10,"")</f>
        <v>0.59266193989865723</v>
      </c>
      <c r="FI10" s="264">
        <f t="shared" si="144"/>
        <v>0.723296291238819</v>
      </c>
      <c r="FJ10" s="264">
        <f t="shared" si="29"/>
        <v>0.33468595964889841</v>
      </c>
      <c r="FK10" s="264">
        <f t="shared" si="145"/>
        <v>0.36121226096157844</v>
      </c>
      <c r="FL10" s="264">
        <f t="shared" si="146"/>
        <v>0.55968513070361847</v>
      </c>
      <c r="FM10" s="273">
        <f t="shared" si="147"/>
        <v>26.864886273773685</v>
      </c>
      <c r="FN10" s="273">
        <f t="shared" si="30"/>
        <v>22.703462735172053</v>
      </c>
      <c r="FO10" s="273">
        <f t="shared" si="148"/>
        <v>9.7039263114254659</v>
      </c>
      <c r="FP10" s="271">
        <f t="shared" si="31"/>
        <v>0.85513205478170817</v>
      </c>
      <c r="FQ10" s="271">
        <f>IFERROR(FM10*(FK10-FK18)^2,"")</f>
        <v>1.4458111162628509</v>
      </c>
      <c r="FR10" s="271">
        <f>IFERROR(FM10*(FG10-FG18)*(FK10-FK18),"")</f>
        <v>1.1119170070990401</v>
      </c>
      <c r="FS10" s="271">
        <f t="shared" si="149"/>
        <v>1.4391238537932918</v>
      </c>
      <c r="FT10" s="289">
        <f t="shared" si="150"/>
        <v>-3.7182219794633085</v>
      </c>
      <c r="FU10" s="271">
        <f t="shared" si="151"/>
        <v>-1.1996348835346906</v>
      </c>
      <c r="FW10" s="271"/>
      <c r="FX10" s="263">
        <f t="shared" si="152"/>
        <v>0.84509804001425681</v>
      </c>
      <c r="FY10" s="273">
        <f>IFERROR(FG21+FF21*FX10,"")</f>
        <v>0.59266193989865679</v>
      </c>
      <c r="FZ10" s="264">
        <f t="shared" si="153"/>
        <v>0.72329629123881889</v>
      </c>
      <c r="GA10" s="264">
        <f t="shared" si="32"/>
        <v>0.33468595964889852</v>
      </c>
      <c r="GB10" s="264">
        <f t="shared" si="154"/>
        <v>0.36121226096157844</v>
      </c>
      <c r="GC10" s="264">
        <f t="shared" si="155"/>
        <v>0.55968513070361881</v>
      </c>
      <c r="GD10" s="273">
        <f t="shared" si="156"/>
        <v>26.864886273773703</v>
      </c>
      <c r="GE10" s="273">
        <f t="shared" si="33"/>
        <v>22.703462735172067</v>
      </c>
      <c r="GF10" s="273">
        <f t="shared" si="157"/>
        <v>9.703926311425473</v>
      </c>
      <c r="GG10" s="271">
        <f t="shared" si="34"/>
        <v>0.85513205478170973</v>
      </c>
      <c r="GH10" s="271">
        <f>IFERROR(GD10*(GB10-GB18)^2,"")</f>
        <v>1.445811116262848</v>
      </c>
      <c r="GI10" s="271">
        <f>IFERROR(GD10*(FX10-FX18)*(GB10-GB18),"")</f>
        <v>1.1119170070990401</v>
      </c>
      <c r="GJ10" s="271">
        <f t="shared" si="158"/>
        <v>1.4391238537932873</v>
      </c>
      <c r="GK10" s="289">
        <f t="shared" si="159"/>
        <v>-3.7182219794633085</v>
      </c>
      <c r="GL10" s="271">
        <f t="shared" si="160"/>
        <v>-1.1996348835346904</v>
      </c>
      <c r="GN10" s="271"/>
      <c r="GO10" s="263">
        <f t="shared" si="161"/>
        <v>0.84509804001425681</v>
      </c>
      <c r="GP10" s="273">
        <f>IFERROR(FX21+FW21*GO10,"")</f>
        <v>0.59266193989865701</v>
      </c>
      <c r="GQ10" s="264">
        <f t="shared" si="162"/>
        <v>0.723296291238819</v>
      </c>
      <c r="GR10" s="264">
        <f t="shared" si="35"/>
        <v>0.33468595964889847</v>
      </c>
      <c r="GS10" s="264">
        <f t="shared" si="163"/>
        <v>0.36121226096157844</v>
      </c>
      <c r="GT10" s="264">
        <f t="shared" si="164"/>
        <v>0.55968513070361869</v>
      </c>
      <c r="GU10" s="273">
        <f t="shared" si="165"/>
        <v>26.864886273773699</v>
      </c>
      <c r="GV10" s="273">
        <f t="shared" si="36"/>
        <v>22.703462735172064</v>
      </c>
      <c r="GW10" s="273">
        <f t="shared" si="166"/>
        <v>9.7039263114254712</v>
      </c>
      <c r="GX10" s="271">
        <f t="shared" si="37"/>
        <v>0.85513205478170962</v>
      </c>
      <c r="GY10" s="271">
        <f>IFERROR(GU10*(GS10-GS18)^2,"")</f>
        <v>1.4458111162628502</v>
      </c>
      <c r="GZ10" s="271">
        <f>IFERROR(GU10*(GO10-GO18)*(GS10-GS18),"")</f>
        <v>1.1119170070990407</v>
      </c>
      <c r="HA10" s="271">
        <f t="shared" si="167"/>
        <v>1.4391238537932918</v>
      </c>
      <c r="HB10" s="289">
        <f t="shared" si="168"/>
        <v>-3.7182219794633085</v>
      </c>
      <c r="HC10" s="271">
        <f t="shared" si="169"/>
        <v>-1.1996348835346906</v>
      </c>
      <c r="HE10" s="271"/>
      <c r="HF10" s="263">
        <f t="shared" si="170"/>
        <v>0.84509804001425681</v>
      </c>
      <c r="HG10" s="273">
        <f>IFERROR(GO21+GN21*HF10,"")</f>
        <v>0.59266193989865723</v>
      </c>
      <c r="HH10" s="264">
        <f t="shared" si="171"/>
        <v>0.723296291238819</v>
      </c>
      <c r="HI10" s="264">
        <f t="shared" si="38"/>
        <v>0.33468595964889841</v>
      </c>
      <c r="HJ10" s="264">
        <f t="shared" si="172"/>
        <v>0.36121226096157844</v>
      </c>
      <c r="HK10" s="264">
        <f t="shared" si="173"/>
        <v>0.55968513070361847</v>
      </c>
      <c r="HL10" s="273">
        <f t="shared" si="174"/>
        <v>26.864886273773685</v>
      </c>
      <c r="HM10" s="273">
        <f t="shared" si="39"/>
        <v>22.703462735172053</v>
      </c>
      <c r="HN10" s="273">
        <f t="shared" si="175"/>
        <v>9.7039263114254659</v>
      </c>
      <c r="HO10" s="271">
        <f t="shared" si="40"/>
        <v>0.85513205478170817</v>
      </c>
      <c r="HP10" s="271">
        <f>IFERROR(HL10*(HJ10-HJ18)^2,"")</f>
        <v>1.4458111162628509</v>
      </c>
      <c r="HQ10" s="271">
        <f>IFERROR(HL10*(HF10-HF18)*(HJ10-HJ18),"")</f>
        <v>1.1119170070990401</v>
      </c>
      <c r="HR10" s="271">
        <f t="shared" si="176"/>
        <v>1.4391238537932918</v>
      </c>
      <c r="HS10" s="289">
        <f t="shared" si="177"/>
        <v>-3.7182219794633085</v>
      </c>
      <c r="HT10" s="271">
        <f t="shared" si="178"/>
        <v>-1.1996348835346906</v>
      </c>
      <c r="HV10" s="271"/>
      <c r="HW10" s="263">
        <f t="shared" si="179"/>
        <v>0.84509804001425681</v>
      </c>
      <c r="HX10" s="273">
        <f>IFERROR(HF21+HE21*HW10,"")</f>
        <v>0.59266193989865679</v>
      </c>
      <c r="HY10" s="264">
        <f t="shared" si="180"/>
        <v>0.72329629123881889</v>
      </c>
      <c r="HZ10" s="264">
        <f t="shared" si="41"/>
        <v>0.33468595964889852</v>
      </c>
      <c r="IA10" s="264">
        <f t="shared" si="181"/>
        <v>0.36121226096157844</v>
      </c>
      <c r="IB10" s="264">
        <f t="shared" si="182"/>
        <v>0.55968513070361881</v>
      </c>
      <c r="IC10" s="273">
        <f t="shared" si="183"/>
        <v>26.864886273773703</v>
      </c>
      <c r="ID10" s="273">
        <f t="shared" si="42"/>
        <v>22.703462735172067</v>
      </c>
      <c r="IE10" s="273">
        <f t="shared" si="184"/>
        <v>9.703926311425473</v>
      </c>
      <c r="IF10" s="271">
        <f t="shared" si="43"/>
        <v>0.85513205478170973</v>
      </c>
      <c r="IG10" s="271">
        <f>IFERROR(IC10*(IA10-IA18)^2,"")</f>
        <v>1.445811116262848</v>
      </c>
      <c r="IH10" s="271">
        <f>IFERROR(IC10*(HW10-HW18)*(IA10-IA18),"")</f>
        <v>1.1119170070990401</v>
      </c>
      <c r="II10" s="271">
        <f t="shared" si="185"/>
        <v>1.4391238537932873</v>
      </c>
      <c r="IJ10" s="289">
        <f t="shared" si="186"/>
        <v>-3.7182219794633085</v>
      </c>
      <c r="IK10" s="271">
        <f t="shared" si="187"/>
        <v>-1.1996348835346904</v>
      </c>
      <c r="IM10" s="271"/>
      <c r="IN10" s="263">
        <f t="shared" si="188"/>
        <v>0.84509804001425681</v>
      </c>
      <c r="IO10" s="273">
        <f>IFERROR(HW21+HV21*IN10,"")</f>
        <v>0.59266193989865701</v>
      </c>
      <c r="IP10" s="264">
        <f t="shared" si="189"/>
        <v>0.723296291238819</v>
      </c>
      <c r="IQ10" s="264">
        <f t="shared" si="44"/>
        <v>0.33468595964889847</v>
      </c>
      <c r="IR10" s="264">
        <f t="shared" si="190"/>
        <v>0.36121226096157844</v>
      </c>
      <c r="IS10" s="264">
        <f t="shared" si="191"/>
        <v>0.55968513070361869</v>
      </c>
      <c r="IT10" s="273">
        <f t="shared" si="192"/>
        <v>26.864886273773699</v>
      </c>
      <c r="IU10" s="273">
        <f t="shared" si="45"/>
        <v>22.703462735172064</v>
      </c>
      <c r="IV10" s="273">
        <f t="shared" si="193"/>
        <v>9.7039263114254712</v>
      </c>
      <c r="IW10" s="271">
        <f t="shared" si="46"/>
        <v>0.85513205478170962</v>
      </c>
      <c r="IX10" s="271">
        <f>IFERROR(IT10*(IR10-IR18)^2,"")</f>
        <v>1.4458111162628502</v>
      </c>
      <c r="IY10" s="271">
        <f>IFERROR(IT10*(IN10-IN18)*(IR10-IR18),"")</f>
        <v>1.1119170070990407</v>
      </c>
      <c r="IZ10" s="271">
        <f t="shared" si="194"/>
        <v>1.4391238537932918</v>
      </c>
      <c r="JA10" s="289">
        <f t="shared" si="195"/>
        <v>-3.7182219794633085</v>
      </c>
      <c r="JB10" s="271">
        <f t="shared" si="196"/>
        <v>-1.1996348835346906</v>
      </c>
      <c r="JD10" s="271"/>
      <c r="JE10" s="263">
        <f t="shared" si="197"/>
        <v>0.84509804001425681</v>
      </c>
      <c r="JF10" s="273">
        <f>IFERROR(IN21+IM21*JE10,"")</f>
        <v>0.59266193989865723</v>
      </c>
      <c r="JG10" s="264">
        <f t="shared" si="198"/>
        <v>0.723296291238819</v>
      </c>
      <c r="JH10" s="264">
        <f t="shared" si="47"/>
        <v>0.33468595964889841</v>
      </c>
      <c r="JI10" s="264">
        <f t="shared" si="199"/>
        <v>0.36121226096157844</v>
      </c>
      <c r="JJ10" s="264">
        <f t="shared" si="200"/>
        <v>0.55968513070361847</v>
      </c>
      <c r="JK10" s="273">
        <f t="shared" si="201"/>
        <v>26.864886273773685</v>
      </c>
      <c r="JL10" s="273">
        <f t="shared" si="48"/>
        <v>22.703462735172053</v>
      </c>
      <c r="JM10" s="273">
        <f t="shared" si="202"/>
        <v>9.7039263114254659</v>
      </c>
      <c r="JN10" s="271">
        <f t="shared" si="49"/>
        <v>0.85513205478170817</v>
      </c>
      <c r="JO10" s="271">
        <f>IFERROR(JK10*(JI10-JI18)^2,"")</f>
        <v>1.4458111162628509</v>
      </c>
      <c r="JP10" s="271">
        <f>IFERROR(JK10*(JE10-JE18)*(JI10-JI18),"")</f>
        <v>1.1119170070990401</v>
      </c>
      <c r="JQ10" s="271">
        <f t="shared" si="203"/>
        <v>1.4391238537932918</v>
      </c>
      <c r="JR10" s="289">
        <f t="shared" si="204"/>
        <v>-3.7182219794633085</v>
      </c>
      <c r="JS10" s="271">
        <f t="shared" si="205"/>
        <v>-1.1996348835346906</v>
      </c>
      <c r="JU10" s="271"/>
      <c r="JV10" s="263">
        <f t="shared" si="206"/>
        <v>0.84509804001425681</v>
      </c>
      <c r="JW10" s="273">
        <f>IFERROR(JE21+JD21*JV10,"")</f>
        <v>0.59266193989865679</v>
      </c>
      <c r="JX10" s="264">
        <f t="shared" si="207"/>
        <v>0.72329629123881889</v>
      </c>
      <c r="JY10" s="264">
        <f t="shared" si="50"/>
        <v>0.33468595964889852</v>
      </c>
      <c r="JZ10" s="264">
        <f t="shared" si="208"/>
        <v>0.36121226096157844</v>
      </c>
      <c r="KA10" s="264">
        <f t="shared" si="209"/>
        <v>0.55968513070361881</v>
      </c>
      <c r="KB10" s="273">
        <f t="shared" si="210"/>
        <v>26.864886273773703</v>
      </c>
      <c r="KC10" s="273">
        <f t="shared" si="51"/>
        <v>22.703462735172067</v>
      </c>
      <c r="KD10" s="273">
        <f t="shared" si="211"/>
        <v>9.703926311425473</v>
      </c>
      <c r="KE10" s="271">
        <f t="shared" si="52"/>
        <v>0.85513205478170973</v>
      </c>
      <c r="KF10" s="271">
        <f>IFERROR(KB10*(JZ10-JZ18)^2,"")</f>
        <v>1.445811116262848</v>
      </c>
      <c r="KG10" s="271">
        <f>IFERROR(KB10*(JV10-JV18)*(JZ10-JZ18),"")</f>
        <v>1.1119170070990401</v>
      </c>
      <c r="KH10" s="271">
        <f t="shared" si="212"/>
        <v>1.4391238537932873</v>
      </c>
      <c r="KI10" s="289">
        <f t="shared" si="213"/>
        <v>-3.7182219794633085</v>
      </c>
      <c r="KJ10" s="271">
        <f t="shared" si="214"/>
        <v>-1.1996348835346904</v>
      </c>
      <c r="KL10" s="271"/>
      <c r="KM10" s="263">
        <f t="shared" si="215"/>
        <v>0.84509804001425681</v>
      </c>
      <c r="KN10" s="273">
        <f>IFERROR(JV21+JU21*KM10,"")</f>
        <v>0.59266193989865701</v>
      </c>
      <c r="KO10" s="264">
        <f t="shared" si="216"/>
        <v>0.723296291238819</v>
      </c>
      <c r="KP10" s="264">
        <f t="shared" si="53"/>
        <v>0.33468595964889847</v>
      </c>
      <c r="KQ10" s="264">
        <f t="shared" si="217"/>
        <v>0.36121226096157844</v>
      </c>
      <c r="KR10" s="264">
        <f t="shared" si="218"/>
        <v>0.55968513070361869</v>
      </c>
      <c r="KS10" s="273">
        <f t="shared" si="219"/>
        <v>26.864886273773699</v>
      </c>
      <c r="KT10" s="273">
        <f t="shared" si="54"/>
        <v>22.703462735172064</v>
      </c>
      <c r="KU10" s="273">
        <f t="shared" si="220"/>
        <v>9.7039263114254712</v>
      </c>
      <c r="KV10" s="271">
        <f t="shared" si="55"/>
        <v>0.85513205478170962</v>
      </c>
      <c r="KW10" s="271">
        <f>IFERROR(KS10*(KQ10-KQ18)^2,"")</f>
        <v>1.4458111162628502</v>
      </c>
      <c r="KX10" s="271">
        <f>IFERROR(KS10*(KM10-KM18)*(KQ10-KQ18),"")</f>
        <v>1.1119170070990407</v>
      </c>
      <c r="KY10" s="271">
        <f t="shared" si="221"/>
        <v>1.4391238537932918</v>
      </c>
      <c r="KZ10" s="289">
        <f t="shared" si="222"/>
        <v>-3.7182219794633085</v>
      </c>
      <c r="LA10" s="271">
        <f t="shared" si="223"/>
        <v>-1.1996348835346906</v>
      </c>
      <c r="LC10" s="271"/>
      <c r="LD10" s="263">
        <f t="shared" si="224"/>
        <v>0.84509804001425681</v>
      </c>
      <c r="LE10" s="273">
        <f>IFERROR(KM21+KL21*LD10,"")</f>
        <v>0.59266193989865723</v>
      </c>
      <c r="LF10" s="264">
        <f t="shared" si="225"/>
        <v>0.723296291238819</v>
      </c>
      <c r="LG10" s="264">
        <f t="shared" si="56"/>
        <v>0.33468595964889841</v>
      </c>
      <c r="LH10" s="264">
        <f t="shared" si="226"/>
        <v>0.36121226096157844</v>
      </c>
      <c r="LI10" s="264">
        <f t="shared" si="227"/>
        <v>0.55968513070361847</v>
      </c>
      <c r="LJ10" s="273">
        <f t="shared" si="228"/>
        <v>26.864886273773685</v>
      </c>
      <c r="LK10" s="273">
        <f t="shared" si="57"/>
        <v>22.703462735172053</v>
      </c>
      <c r="LL10" s="273">
        <f t="shared" si="229"/>
        <v>9.7039263114254659</v>
      </c>
      <c r="LM10" s="271">
        <f t="shared" si="58"/>
        <v>0.85513205478170817</v>
      </c>
      <c r="LN10" s="271">
        <f>IFERROR(LJ10*(LH10-LH18)^2,"")</f>
        <v>1.4458111162628509</v>
      </c>
      <c r="LO10" s="271">
        <f>IFERROR(LJ10*(LD10-LD18)*(LH10-LH18),"")</f>
        <v>1.1119170070990401</v>
      </c>
      <c r="LP10" s="271">
        <f t="shared" si="230"/>
        <v>1.4391238537932918</v>
      </c>
      <c r="LQ10" s="289">
        <f t="shared" si="231"/>
        <v>-3.7182219794633085</v>
      </c>
      <c r="LR10" s="271">
        <f t="shared" si="232"/>
        <v>-1.1996348835346906</v>
      </c>
      <c r="LT10" s="271"/>
      <c r="LU10" s="475">
        <f t="shared" si="233"/>
        <v>0.84509804001425681</v>
      </c>
      <c r="LV10" s="474">
        <f>IFERROR(LD21+LC21*LU10,"")</f>
        <v>0.59266193989865679</v>
      </c>
      <c r="LW10" s="477">
        <f t="shared" si="234"/>
        <v>0.72329629123881889</v>
      </c>
      <c r="LX10" s="264">
        <f t="shared" si="59"/>
        <v>0.33468595964889852</v>
      </c>
      <c r="LY10" s="264">
        <f t="shared" si="235"/>
        <v>0.36121226096157844</v>
      </c>
      <c r="LZ10" s="264">
        <f t="shared" si="236"/>
        <v>0.55968513070361881</v>
      </c>
      <c r="MA10" s="273">
        <f t="shared" si="237"/>
        <v>26.864886273773703</v>
      </c>
      <c r="MB10" s="273">
        <f t="shared" si="60"/>
        <v>22.703462735172067</v>
      </c>
      <c r="MC10" s="273">
        <f t="shared" si="238"/>
        <v>9.703926311425473</v>
      </c>
      <c r="MD10" s="271">
        <f t="shared" si="61"/>
        <v>0.85513205478170973</v>
      </c>
      <c r="ME10" s="271">
        <f>IFERROR(MA10*(LY10-LY18)^2,"")</f>
        <v>1.445811116262848</v>
      </c>
      <c r="MF10" s="271">
        <f>IFERROR(MA10*(LU10-LU18)*(LY10-LY18),"")</f>
        <v>1.1119170070990401</v>
      </c>
      <c r="MG10" s="271">
        <f t="shared" si="239"/>
        <v>1.4391238537932873</v>
      </c>
      <c r="MH10" s="289">
        <f t="shared" si="240"/>
        <v>-3.7182219794633085</v>
      </c>
      <c r="MI10" s="476">
        <f t="shared" si="241"/>
        <v>-1.1996348835346904</v>
      </c>
    </row>
    <row r="11" spans="1:347" ht="14.1" customHeight="1" outlineLevel="1" x14ac:dyDescent="0.2">
      <c r="A11" s="14">
        <v>5</v>
      </c>
      <c r="B11" s="462">
        <v>10</v>
      </c>
      <c r="C11" s="433">
        <v>59</v>
      </c>
      <c r="D11" s="434">
        <v>52</v>
      </c>
      <c r="E11" s="17">
        <f t="shared" si="0"/>
        <v>0.88135593220338981</v>
      </c>
      <c r="F11" s="34">
        <f>IFERROR((E11-E6)/(1-E6),"")</f>
        <v>0.88135593220338981</v>
      </c>
      <c r="G11" s="17">
        <f t="shared" si="1"/>
        <v>1.1817922703491182</v>
      </c>
      <c r="H11" s="17"/>
      <c r="I11" s="34"/>
      <c r="J11" s="18">
        <f t="shared" si="62"/>
        <v>1</v>
      </c>
      <c r="K11" s="17">
        <f>IFERROR(C21+B21*J11,"")</f>
        <v>1.0078477164129147</v>
      </c>
      <c r="L11" s="37">
        <f t="shared" si="63"/>
        <v>0.84323621268764626</v>
      </c>
      <c r="M11" s="37">
        <f t="shared" si="2"/>
        <v>0.2400718457987098</v>
      </c>
      <c r="N11" s="37">
        <f t="shared" si="64"/>
        <v>1.1666323476924414</v>
      </c>
      <c r="O11" s="37">
        <f t="shared" si="65"/>
        <v>0.43600098149289856</v>
      </c>
      <c r="P11" s="17">
        <f t="shared" si="66"/>
        <v>25.724057908081015</v>
      </c>
      <c r="Q11" s="17">
        <f t="shared" si="3"/>
        <v>25.724057908081015</v>
      </c>
      <c r="R11" s="17">
        <f t="shared" si="67"/>
        <v>30.010518069480867</v>
      </c>
      <c r="S11" s="34">
        <f t="shared" si="4"/>
        <v>2.8762064953682951</v>
      </c>
      <c r="T11" s="34">
        <f>IFERROR(P11*(N11-N18)^2,"")</f>
        <v>27.832245387673986</v>
      </c>
      <c r="U11" s="34">
        <f>IFERROR(P11*(J11-J18)*(N11-N18),"")</f>
        <v>8.9471383673614984</v>
      </c>
      <c r="V11" s="34">
        <f t="shared" si="68"/>
        <v>0.64856933108583548</v>
      </c>
      <c r="W11" s="39">
        <f t="shared" si="69"/>
        <v>2.2490634514288672</v>
      </c>
      <c r="X11" s="34">
        <f t="shared" si="70"/>
        <v>0.80533802287352241</v>
      </c>
      <c r="Y11" s="44"/>
      <c r="Z11" s="271"/>
      <c r="AA11" s="263">
        <f t="shared" si="71"/>
        <v>1</v>
      </c>
      <c r="AB11" s="273">
        <f>IFERROR(J21+I21*AA11,"")</f>
        <v>0.9951336055741653</v>
      </c>
      <c r="AC11" s="264">
        <f t="shared" si="72"/>
        <v>0.84016435594433581</v>
      </c>
      <c r="AD11" s="264">
        <f t="shared" si="5"/>
        <v>0.2431482401975813</v>
      </c>
      <c r="AE11" s="264">
        <f t="shared" si="73"/>
        <v>1.1645429182863687</v>
      </c>
      <c r="AF11" s="264">
        <f t="shared" si="74"/>
        <v>0.44025507745728804</v>
      </c>
      <c r="AG11" s="273">
        <f t="shared" si="75"/>
        <v>25.975049569979994</v>
      </c>
      <c r="AH11" s="273">
        <f t="shared" si="6"/>
        <v>25.975049569979994</v>
      </c>
      <c r="AI11" s="273">
        <f t="shared" si="76"/>
        <v>30.249060028857588</v>
      </c>
      <c r="AJ11" s="271">
        <f t="shared" si="7"/>
        <v>2.885804998783092</v>
      </c>
      <c r="AK11" s="271">
        <f>IFERROR(AG11*(AE11-AE18)^2,"")</f>
        <v>27.842343092642455</v>
      </c>
      <c r="AL11" s="271">
        <f>IFERROR(AG11*(AA11-AA18)*(AE11-AE18),"")</f>
        <v>8.9636807659901354</v>
      </c>
      <c r="AM11" s="271">
        <f t="shared" si="77"/>
        <v>0.745471330827705</v>
      </c>
      <c r="AN11" s="289">
        <f t="shared" si="78"/>
        <v>2.4303029992841871</v>
      </c>
      <c r="AO11" s="271">
        <f t="shared" si="79"/>
        <v>0.86340681652839957</v>
      </c>
      <c r="AP11" s="44"/>
      <c r="AQ11" s="271"/>
      <c r="AR11" s="263">
        <f t="shared" si="80"/>
        <v>1</v>
      </c>
      <c r="AS11" s="273">
        <f>IFERROR(AA21+Z21*AR11,"")</f>
        <v>0.99503046443049148</v>
      </c>
      <c r="AT11" s="264">
        <f t="shared" si="81"/>
        <v>0.8401392760697366</v>
      </c>
      <c r="AU11" s="264">
        <f t="shared" si="8"/>
        <v>0.2431731967302129</v>
      </c>
      <c r="AV11" s="264">
        <f t="shared" si="82"/>
        <v>1.1645255267476631</v>
      </c>
      <c r="AW11" s="264">
        <f t="shared" si="83"/>
        <v>0.4402895161319143</v>
      </c>
      <c r="AX11" s="273">
        <f t="shared" si="84"/>
        <v>25.977081451782944</v>
      </c>
      <c r="AY11" s="273">
        <f t="shared" si="9"/>
        <v>25.977081451782944</v>
      </c>
      <c r="AZ11" s="273">
        <f t="shared" si="85"/>
        <v>30.250974461004482</v>
      </c>
      <c r="BA11" s="271">
        <f t="shared" si="10"/>
        <v>2.8860086377267522</v>
      </c>
      <c r="BB11" s="271">
        <f>IFERROR(AX11*(AV11-AV18)^2,"")</f>
        <v>27.843449274449814</v>
      </c>
      <c r="BC11" s="271">
        <f>IFERROR(AX11*(AR11-AR18)*(AV11-AV18),"")</f>
        <v>8.9641750936808915</v>
      </c>
      <c r="BD11" s="271">
        <f t="shared" si="86"/>
        <v>0.74628456263974841</v>
      </c>
      <c r="BE11" s="289">
        <f t="shared" si="87"/>
        <v>2.4317827118855391</v>
      </c>
      <c r="BF11" s="271">
        <f t="shared" si="88"/>
        <v>0.86387763175101828</v>
      </c>
      <c r="BH11" s="271"/>
      <c r="BI11" s="263">
        <f t="shared" si="89"/>
        <v>1</v>
      </c>
      <c r="BJ11" s="273">
        <f>IFERROR(AR21+AQ21*BI11,"")</f>
        <v>0.99502958711872158</v>
      </c>
      <c r="BK11" s="264">
        <f t="shared" si="90"/>
        <v>0.84013906273093597</v>
      </c>
      <c r="BL11" s="264">
        <f t="shared" si="11"/>
        <v>0.24317340900872531</v>
      </c>
      <c r="BM11" s="264">
        <f t="shared" si="91"/>
        <v>1.1645253787863661</v>
      </c>
      <c r="BN11" s="264">
        <f t="shared" si="92"/>
        <v>0.4402898090599332</v>
      </c>
      <c r="BO11" s="273">
        <f t="shared" si="93"/>
        <v>25.97709873453606</v>
      </c>
      <c r="BP11" s="273">
        <f t="shared" si="12"/>
        <v>25.97709873453606</v>
      </c>
      <c r="BQ11" s="273">
        <f t="shared" si="94"/>
        <v>30.250990743606437</v>
      </c>
      <c r="BR11" s="271">
        <f t="shared" si="13"/>
        <v>2.8860090084497929</v>
      </c>
      <c r="BS11" s="271">
        <f>IFERROR(BO11*(BM11-BM18)^2,"")</f>
        <v>27.843447368395164</v>
      </c>
      <c r="BT11" s="271">
        <f>IFERROR(BO11*(BI11-BI18)*(BM11-BM18),"")</f>
        <v>8.9641753626023029</v>
      </c>
      <c r="BU11" s="271">
        <f t="shared" si="95"/>
        <v>0.7462914818080908</v>
      </c>
      <c r="BV11" s="289">
        <f t="shared" si="96"/>
        <v>2.4317952988747749</v>
      </c>
      <c r="BW11" s="271">
        <f t="shared" si="97"/>
        <v>0.86388163645726923</v>
      </c>
      <c r="BY11" s="271"/>
      <c r="BZ11" s="263">
        <f t="shared" si="98"/>
        <v>1</v>
      </c>
      <c r="CA11" s="273">
        <f>IFERROR(BI21+BH21*BZ11,"")</f>
        <v>0.995029574624958</v>
      </c>
      <c r="CB11" s="264">
        <f t="shared" si="99"/>
        <v>0.8401390596927848</v>
      </c>
      <c r="CC11" s="264">
        <f t="shared" si="14"/>
        <v>0.24317341203177548</v>
      </c>
      <c r="CD11" s="264">
        <f t="shared" si="100"/>
        <v>1.1645253766792516</v>
      </c>
      <c r="CE11" s="264">
        <f t="shared" si="101"/>
        <v>0.44028981323150901</v>
      </c>
      <c r="CF11" s="273">
        <f t="shared" si="102"/>
        <v>25.977098980659033</v>
      </c>
      <c r="CG11" s="273">
        <f t="shared" si="15"/>
        <v>25.977098980659033</v>
      </c>
      <c r="CH11" s="273">
        <f t="shared" si="103"/>
        <v>30.250990975486165</v>
      </c>
      <c r="CI11" s="271">
        <f t="shared" si="16"/>
        <v>2.8860090333295654</v>
      </c>
      <c r="CJ11" s="271">
        <f>IFERROR(CF11*(CD11-CD18)^2,"")</f>
        <v>27.843447504126281</v>
      </c>
      <c r="CK11" s="271">
        <f>IFERROR(CF11*(BZ11-BZ18)*(CD11-CD18),"")</f>
        <v>8.9641754230908468</v>
      </c>
      <c r="CL11" s="271">
        <f t="shared" si="104"/>
        <v>0.74629158034393461</v>
      </c>
      <c r="CM11" s="289">
        <f t="shared" si="105"/>
        <v>2.4317954781257001</v>
      </c>
      <c r="CN11" s="271">
        <f t="shared" si="106"/>
        <v>0.86388169348814037</v>
      </c>
      <c r="CP11" s="271"/>
      <c r="CQ11" s="263">
        <f t="shared" si="107"/>
        <v>1</v>
      </c>
      <c r="CR11" s="273">
        <f>IFERROR(BZ21+BY21*CQ11,"")</f>
        <v>0.99502957451897633</v>
      </c>
      <c r="CS11" s="264">
        <f t="shared" si="108"/>
        <v>0.84013905966701286</v>
      </c>
      <c r="CT11" s="264">
        <f t="shared" si="17"/>
        <v>0.24317341205741932</v>
      </c>
      <c r="CU11" s="264">
        <f t="shared" si="109"/>
        <v>1.164525376661377</v>
      </c>
      <c r="CV11" s="264">
        <f t="shared" si="110"/>
        <v>0.44028981326689554</v>
      </c>
      <c r="CW11" s="273">
        <f t="shared" si="111"/>
        <v>25.977098982746838</v>
      </c>
      <c r="CX11" s="273">
        <f t="shared" si="18"/>
        <v>25.977098982746838</v>
      </c>
      <c r="CY11" s="273">
        <f t="shared" si="112"/>
        <v>30.250990977453135</v>
      </c>
      <c r="CZ11" s="271">
        <f t="shared" si="19"/>
        <v>2.886009033372031</v>
      </c>
      <c r="DA11" s="271">
        <f>IFERROR(CW11*(CU11-CU18)^2,"")</f>
        <v>27.843447503876728</v>
      </c>
      <c r="DB11" s="271">
        <f>IFERROR(CW11*(CQ11-CQ18)*(CU11-CU18),"")</f>
        <v>8.9641754231166271</v>
      </c>
      <c r="DC11" s="271">
        <f t="shared" si="113"/>
        <v>0.74629158117979177</v>
      </c>
      <c r="DD11" s="289">
        <f t="shared" si="114"/>
        <v>2.4317954796462402</v>
      </c>
      <c r="DE11" s="271">
        <f t="shared" si="115"/>
        <v>0.86388169397191861</v>
      </c>
      <c r="DG11" s="271"/>
      <c r="DH11" s="263">
        <f t="shared" si="116"/>
        <v>1</v>
      </c>
      <c r="DI11" s="273">
        <f>IFERROR(CQ21+CP21*DH11,"")</f>
        <v>0.99502957451745844</v>
      </c>
      <c r="DJ11" s="264">
        <f t="shared" si="117"/>
        <v>0.84013905966664382</v>
      </c>
      <c r="DK11" s="264">
        <f t="shared" si="20"/>
        <v>0.24317341205778659</v>
      </c>
      <c r="DL11" s="264">
        <f t="shared" si="118"/>
        <v>1.1645253766611212</v>
      </c>
      <c r="DM11" s="264">
        <f t="shared" si="119"/>
        <v>0.44028981326740252</v>
      </c>
      <c r="DN11" s="273">
        <f t="shared" si="120"/>
        <v>25.977098982776749</v>
      </c>
      <c r="DO11" s="273">
        <f t="shared" si="21"/>
        <v>25.977098982776749</v>
      </c>
      <c r="DP11" s="273">
        <f t="shared" si="121"/>
        <v>30.250990977481322</v>
      </c>
      <c r="DQ11" s="271">
        <f t="shared" si="22"/>
        <v>2.8860090333750734</v>
      </c>
      <c r="DR11" s="271">
        <f>IFERROR(DN11*(DL11-DL18)^2,"")</f>
        <v>27.84344750389339</v>
      </c>
      <c r="DS11" s="271">
        <f>IFERROR(DN11*(DH11-DH18)*(DL11-DL18),"")</f>
        <v>8.9641754231240345</v>
      </c>
      <c r="DT11" s="271">
        <f t="shared" si="122"/>
        <v>0.74629158119176064</v>
      </c>
      <c r="DU11" s="289">
        <f t="shared" si="123"/>
        <v>2.4317954796680112</v>
      </c>
      <c r="DV11" s="271">
        <f t="shared" si="124"/>
        <v>0.86388169397884507</v>
      </c>
      <c r="DX11" s="271"/>
      <c r="DY11" s="263">
        <f t="shared" si="125"/>
        <v>1</v>
      </c>
      <c r="DZ11" s="273">
        <f>IFERROR(DH21+DG21*DY11,"")</f>
        <v>0.99502957451744556</v>
      </c>
      <c r="EA11" s="264">
        <f t="shared" si="126"/>
        <v>0.84013905966664071</v>
      </c>
      <c r="EB11" s="264">
        <f t="shared" si="23"/>
        <v>0.24317341205778972</v>
      </c>
      <c r="EC11" s="264">
        <f t="shared" si="127"/>
        <v>1.164525376661119</v>
      </c>
      <c r="ED11" s="264">
        <f t="shared" si="128"/>
        <v>0.44028981326740696</v>
      </c>
      <c r="EE11" s="273">
        <f t="shared" si="129"/>
        <v>25.977098982777012</v>
      </c>
      <c r="EF11" s="273">
        <f t="shared" si="24"/>
        <v>25.977098982777012</v>
      </c>
      <c r="EG11" s="273">
        <f t="shared" si="130"/>
        <v>30.250990977481571</v>
      </c>
      <c r="EH11" s="271">
        <f t="shared" si="25"/>
        <v>2.8860090333750814</v>
      </c>
      <c r="EI11" s="271">
        <f>IFERROR(EE11*(EC11-EC18)^2,"")</f>
        <v>27.843447503893362</v>
      </c>
      <c r="EJ11" s="271">
        <f>IFERROR(EE11*(DY11-DY18)*(EC11-EC18),"")</f>
        <v>8.9641754231240416</v>
      </c>
      <c r="EK11" s="271">
        <f t="shared" si="131"/>
        <v>0.74629158119186145</v>
      </c>
      <c r="EL11" s="289">
        <f t="shared" si="132"/>
        <v>2.431795479668196</v>
      </c>
      <c r="EM11" s="271">
        <f t="shared" si="133"/>
        <v>0.86388169397890402</v>
      </c>
      <c r="EO11" s="271"/>
      <c r="EP11" s="263">
        <f t="shared" si="134"/>
        <v>1</v>
      </c>
      <c r="EQ11" s="273">
        <f>IFERROR(DY21+DX21*EP11,"")</f>
        <v>0.99502957451744556</v>
      </c>
      <c r="ER11" s="264">
        <f t="shared" si="135"/>
        <v>0.84013905966664071</v>
      </c>
      <c r="ES11" s="264">
        <f t="shared" si="26"/>
        <v>0.24317341205778972</v>
      </c>
      <c r="ET11" s="264">
        <f t="shared" si="136"/>
        <v>1.164525376661119</v>
      </c>
      <c r="EU11" s="264">
        <f t="shared" si="137"/>
        <v>0.44028981326740696</v>
      </c>
      <c r="EV11" s="273">
        <f t="shared" si="138"/>
        <v>25.977098982777012</v>
      </c>
      <c r="EW11" s="273">
        <f t="shared" si="27"/>
        <v>25.977098982777012</v>
      </c>
      <c r="EX11" s="273">
        <f t="shared" si="139"/>
        <v>30.250990977481571</v>
      </c>
      <c r="EY11" s="271">
        <f t="shared" si="28"/>
        <v>2.8860090333750814</v>
      </c>
      <c r="EZ11" s="271">
        <f>IFERROR(EV11*(ET11-ET18)^2,"")</f>
        <v>27.843447503893373</v>
      </c>
      <c r="FA11" s="271">
        <f>IFERROR(EV11*(EP11-EP18)*(ET11-ET18),"")</f>
        <v>8.9641754231240434</v>
      </c>
      <c r="FB11" s="271">
        <f t="shared" si="140"/>
        <v>0.74629158119186145</v>
      </c>
      <c r="FC11" s="289">
        <f t="shared" si="141"/>
        <v>2.431795479668196</v>
      </c>
      <c r="FD11" s="271">
        <f t="shared" si="142"/>
        <v>0.86388169397890402</v>
      </c>
      <c r="FF11" s="271"/>
      <c r="FG11" s="263">
        <f t="shared" si="143"/>
        <v>1</v>
      </c>
      <c r="FH11" s="273">
        <f>IFERROR(EP21+EO21*FG11,"")</f>
        <v>0.99502957451744578</v>
      </c>
      <c r="FI11" s="264">
        <f t="shared" si="144"/>
        <v>0.84013905966664071</v>
      </c>
      <c r="FJ11" s="264">
        <f t="shared" si="29"/>
        <v>0.24317341205778964</v>
      </c>
      <c r="FK11" s="264">
        <f t="shared" si="145"/>
        <v>1.1645253766611194</v>
      </c>
      <c r="FL11" s="264">
        <f t="shared" si="146"/>
        <v>0.44028981326740663</v>
      </c>
      <c r="FM11" s="273">
        <f t="shared" si="147"/>
        <v>25.97709898277699</v>
      </c>
      <c r="FN11" s="273">
        <f t="shared" si="30"/>
        <v>25.97709898277699</v>
      </c>
      <c r="FO11" s="273">
        <f t="shared" si="148"/>
        <v>30.250990977481557</v>
      </c>
      <c r="FP11" s="271">
        <f t="shared" si="31"/>
        <v>2.886009033375077</v>
      </c>
      <c r="FQ11" s="271">
        <f>IFERROR(FM11*(FK11-FK18)^2,"")</f>
        <v>27.843447503893373</v>
      </c>
      <c r="FR11" s="271">
        <f>IFERROR(FM11*(FG11-FG18)*(FK11-FK18),"")</f>
        <v>8.964175423124038</v>
      </c>
      <c r="FS11" s="271">
        <f t="shared" si="149"/>
        <v>0.74629158119186145</v>
      </c>
      <c r="FT11" s="289">
        <f t="shared" si="150"/>
        <v>2.431795479668196</v>
      </c>
      <c r="FU11" s="271">
        <f t="shared" si="151"/>
        <v>0.86388169397890402</v>
      </c>
      <c r="FW11" s="271"/>
      <c r="FX11" s="263">
        <f t="shared" si="152"/>
        <v>1</v>
      </c>
      <c r="FY11" s="273">
        <f>IFERROR(FG21+FF21*FX11,"")</f>
        <v>0.99502957451744534</v>
      </c>
      <c r="FZ11" s="264">
        <f t="shared" si="153"/>
        <v>0.8401390596666406</v>
      </c>
      <c r="GA11" s="264">
        <f t="shared" si="32"/>
        <v>0.24317341205778978</v>
      </c>
      <c r="GB11" s="264">
        <f t="shared" si="154"/>
        <v>1.164525376661119</v>
      </c>
      <c r="GC11" s="264">
        <f t="shared" si="155"/>
        <v>0.44028981326740685</v>
      </c>
      <c r="GD11" s="273">
        <f t="shared" si="156"/>
        <v>25.977098982777004</v>
      </c>
      <c r="GE11" s="273">
        <f t="shared" si="33"/>
        <v>25.977098982777004</v>
      </c>
      <c r="GF11" s="273">
        <f t="shared" si="157"/>
        <v>30.250990977481564</v>
      </c>
      <c r="GG11" s="271">
        <f t="shared" si="34"/>
        <v>2.886009033375081</v>
      </c>
      <c r="GH11" s="271">
        <f>IFERROR(GD11*(GB11-GB18)^2,"")</f>
        <v>27.843447503893355</v>
      </c>
      <c r="GI11" s="271">
        <f>IFERROR(GD11*(FX11-FX18)*(GB11-GB18),"")</f>
        <v>8.9641754231240398</v>
      </c>
      <c r="GJ11" s="271">
        <f t="shared" si="158"/>
        <v>0.74629158119186512</v>
      </c>
      <c r="GK11" s="289">
        <f t="shared" si="159"/>
        <v>2.4317954796682031</v>
      </c>
      <c r="GL11" s="271">
        <f t="shared" si="160"/>
        <v>0.86388169397890635</v>
      </c>
      <c r="GN11" s="271"/>
      <c r="GO11" s="263">
        <f t="shared" si="161"/>
        <v>1</v>
      </c>
      <c r="GP11" s="273">
        <f>IFERROR(FX21+FW21*GO11,"")</f>
        <v>0.99502957451744556</v>
      </c>
      <c r="GQ11" s="264">
        <f t="shared" si="162"/>
        <v>0.84013905966664071</v>
      </c>
      <c r="GR11" s="264">
        <f t="shared" si="35"/>
        <v>0.24317341205778972</v>
      </c>
      <c r="GS11" s="264">
        <f t="shared" si="163"/>
        <v>1.164525376661119</v>
      </c>
      <c r="GT11" s="264">
        <f t="shared" si="164"/>
        <v>0.44028981326740696</v>
      </c>
      <c r="GU11" s="273">
        <f t="shared" si="165"/>
        <v>25.977098982777012</v>
      </c>
      <c r="GV11" s="273">
        <f t="shared" si="36"/>
        <v>25.977098982777012</v>
      </c>
      <c r="GW11" s="273">
        <f t="shared" si="166"/>
        <v>30.250990977481571</v>
      </c>
      <c r="GX11" s="271">
        <f t="shared" si="37"/>
        <v>2.8860090333750814</v>
      </c>
      <c r="GY11" s="271">
        <f>IFERROR(GU11*(GS11-GS18)^2,"")</f>
        <v>27.843447503893373</v>
      </c>
      <c r="GZ11" s="271">
        <f>IFERROR(GU11*(GO11-GO18)*(GS11-GS18),"")</f>
        <v>8.9641754231240434</v>
      </c>
      <c r="HA11" s="271">
        <f t="shared" si="167"/>
        <v>0.74629158119186145</v>
      </c>
      <c r="HB11" s="289">
        <f t="shared" si="168"/>
        <v>2.431795479668196</v>
      </c>
      <c r="HC11" s="271">
        <f t="shared" si="169"/>
        <v>0.86388169397890402</v>
      </c>
      <c r="HE11" s="271"/>
      <c r="HF11" s="263">
        <f t="shared" si="170"/>
        <v>1</v>
      </c>
      <c r="HG11" s="273">
        <f>IFERROR(GO21+GN21*HF11,"")</f>
        <v>0.99502957451744578</v>
      </c>
      <c r="HH11" s="264">
        <f t="shared" si="171"/>
        <v>0.84013905966664071</v>
      </c>
      <c r="HI11" s="264">
        <f t="shared" si="38"/>
        <v>0.24317341205778964</v>
      </c>
      <c r="HJ11" s="264">
        <f t="shared" si="172"/>
        <v>1.1645253766611194</v>
      </c>
      <c r="HK11" s="264">
        <f t="shared" si="173"/>
        <v>0.44028981326740663</v>
      </c>
      <c r="HL11" s="273">
        <f t="shared" si="174"/>
        <v>25.97709898277699</v>
      </c>
      <c r="HM11" s="273">
        <f t="shared" si="39"/>
        <v>25.97709898277699</v>
      </c>
      <c r="HN11" s="273">
        <f t="shared" si="175"/>
        <v>30.250990977481557</v>
      </c>
      <c r="HO11" s="271">
        <f t="shared" si="40"/>
        <v>2.886009033375077</v>
      </c>
      <c r="HP11" s="271">
        <f>IFERROR(HL11*(HJ11-HJ18)^2,"")</f>
        <v>27.843447503893373</v>
      </c>
      <c r="HQ11" s="271">
        <f>IFERROR(HL11*(HF11-HF18)*(HJ11-HJ18),"")</f>
        <v>8.964175423124038</v>
      </c>
      <c r="HR11" s="271">
        <f t="shared" si="176"/>
        <v>0.74629158119186145</v>
      </c>
      <c r="HS11" s="289">
        <f t="shared" si="177"/>
        <v>2.431795479668196</v>
      </c>
      <c r="HT11" s="271">
        <f t="shared" si="178"/>
        <v>0.86388169397890402</v>
      </c>
      <c r="HV11" s="271"/>
      <c r="HW11" s="263">
        <f t="shared" si="179"/>
        <v>1</v>
      </c>
      <c r="HX11" s="273">
        <f>IFERROR(HF21+HE21*HW11,"")</f>
        <v>0.99502957451744534</v>
      </c>
      <c r="HY11" s="264">
        <f t="shared" si="180"/>
        <v>0.8401390596666406</v>
      </c>
      <c r="HZ11" s="264">
        <f t="shared" si="41"/>
        <v>0.24317341205778978</v>
      </c>
      <c r="IA11" s="264">
        <f t="shared" si="181"/>
        <v>1.164525376661119</v>
      </c>
      <c r="IB11" s="264">
        <f t="shared" si="182"/>
        <v>0.44028981326740685</v>
      </c>
      <c r="IC11" s="273">
        <f t="shared" si="183"/>
        <v>25.977098982777004</v>
      </c>
      <c r="ID11" s="273">
        <f t="shared" si="42"/>
        <v>25.977098982777004</v>
      </c>
      <c r="IE11" s="273">
        <f t="shared" si="184"/>
        <v>30.250990977481564</v>
      </c>
      <c r="IF11" s="271">
        <f t="shared" si="43"/>
        <v>2.886009033375081</v>
      </c>
      <c r="IG11" s="271">
        <f>IFERROR(IC11*(IA11-IA18)^2,"")</f>
        <v>27.843447503893355</v>
      </c>
      <c r="IH11" s="271">
        <f>IFERROR(IC11*(HW11-HW18)*(IA11-IA18),"")</f>
        <v>8.9641754231240398</v>
      </c>
      <c r="II11" s="271">
        <f t="shared" si="185"/>
        <v>0.74629158119186512</v>
      </c>
      <c r="IJ11" s="289">
        <f t="shared" si="186"/>
        <v>2.4317954796682031</v>
      </c>
      <c r="IK11" s="271">
        <f t="shared" si="187"/>
        <v>0.86388169397890635</v>
      </c>
      <c r="IM11" s="271"/>
      <c r="IN11" s="263">
        <f t="shared" si="188"/>
        <v>1</v>
      </c>
      <c r="IO11" s="273">
        <f>IFERROR(HW21+HV21*IN11,"")</f>
        <v>0.99502957451744556</v>
      </c>
      <c r="IP11" s="264">
        <f t="shared" si="189"/>
        <v>0.84013905966664071</v>
      </c>
      <c r="IQ11" s="264">
        <f t="shared" si="44"/>
        <v>0.24317341205778972</v>
      </c>
      <c r="IR11" s="264">
        <f t="shared" si="190"/>
        <v>1.164525376661119</v>
      </c>
      <c r="IS11" s="264">
        <f t="shared" si="191"/>
        <v>0.44028981326740696</v>
      </c>
      <c r="IT11" s="273">
        <f t="shared" si="192"/>
        <v>25.977098982777012</v>
      </c>
      <c r="IU11" s="273">
        <f t="shared" si="45"/>
        <v>25.977098982777012</v>
      </c>
      <c r="IV11" s="273">
        <f t="shared" si="193"/>
        <v>30.250990977481571</v>
      </c>
      <c r="IW11" s="271">
        <f t="shared" si="46"/>
        <v>2.8860090333750814</v>
      </c>
      <c r="IX11" s="271">
        <f>IFERROR(IT11*(IR11-IR18)^2,"")</f>
        <v>27.843447503893373</v>
      </c>
      <c r="IY11" s="271">
        <f>IFERROR(IT11*(IN11-IN18)*(IR11-IR18),"")</f>
        <v>8.9641754231240434</v>
      </c>
      <c r="IZ11" s="271">
        <f t="shared" si="194"/>
        <v>0.74629158119186145</v>
      </c>
      <c r="JA11" s="289">
        <f t="shared" si="195"/>
        <v>2.431795479668196</v>
      </c>
      <c r="JB11" s="271">
        <f t="shared" si="196"/>
        <v>0.86388169397890402</v>
      </c>
      <c r="JD11" s="271"/>
      <c r="JE11" s="263">
        <f t="shared" si="197"/>
        <v>1</v>
      </c>
      <c r="JF11" s="273">
        <f>IFERROR(IN21+IM21*JE11,"")</f>
        <v>0.99502957451744578</v>
      </c>
      <c r="JG11" s="264">
        <f t="shared" si="198"/>
        <v>0.84013905966664071</v>
      </c>
      <c r="JH11" s="264">
        <f t="shared" si="47"/>
        <v>0.24317341205778964</v>
      </c>
      <c r="JI11" s="264">
        <f t="shared" si="199"/>
        <v>1.1645253766611194</v>
      </c>
      <c r="JJ11" s="264">
        <f t="shared" si="200"/>
        <v>0.44028981326740663</v>
      </c>
      <c r="JK11" s="273">
        <f t="shared" si="201"/>
        <v>25.97709898277699</v>
      </c>
      <c r="JL11" s="273">
        <f t="shared" si="48"/>
        <v>25.97709898277699</v>
      </c>
      <c r="JM11" s="273">
        <f t="shared" si="202"/>
        <v>30.250990977481557</v>
      </c>
      <c r="JN11" s="271">
        <f t="shared" si="49"/>
        <v>2.886009033375077</v>
      </c>
      <c r="JO11" s="271">
        <f>IFERROR(JK11*(JI11-JI18)^2,"")</f>
        <v>27.843447503893373</v>
      </c>
      <c r="JP11" s="271">
        <f>IFERROR(JK11*(JE11-JE18)*(JI11-JI18),"")</f>
        <v>8.964175423124038</v>
      </c>
      <c r="JQ11" s="271">
        <f t="shared" si="203"/>
        <v>0.74629158119186145</v>
      </c>
      <c r="JR11" s="289">
        <f t="shared" si="204"/>
        <v>2.431795479668196</v>
      </c>
      <c r="JS11" s="271">
        <f t="shared" si="205"/>
        <v>0.86388169397890402</v>
      </c>
      <c r="JU11" s="271"/>
      <c r="JV11" s="263">
        <f t="shared" si="206"/>
        <v>1</v>
      </c>
      <c r="JW11" s="273">
        <f>IFERROR(JE21+JD21*JV11,"")</f>
        <v>0.99502957451744534</v>
      </c>
      <c r="JX11" s="264">
        <f t="shared" si="207"/>
        <v>0.8401390596666406</v>
      </c>
      <c r="JY11" s="264">
        <f t="shared" si="50"/>
        <v>0.24317341205778978</v>
      </c>
      <c r="JZ11" s="264">
        <f t="shared" si="208"/>
        <v>1.164525376661119</v>
      </c>
      <c r="KA11" s="264">
        <f t="shared" si="209"/>
        <v>0.44028981326740685</v>
      </c>
      <c r="KB11" s="273">
        <f t="shared" si="210"/>
        <v>25.977098982777004</v>
      </c>
      <c r="KC11" s="273">
        <f t="shared" si="51"/>
        <v>25.977098982777004</v>
      </c>
      <c r="KD11" s="273">
        <f t="shared" si="211"/>
        <v>30.250990977481564</v>
      </c>
      <c r="KE11" s="271">
        <f t="shared" si="52"/>
        <v>2.886009033375081</v>
      </c>
      <c r="KF11" s="271">
        <f>IFERROR(KB11*(JZ11-JZ18)^2,"")</f>
        <v>27.843447503893355</v>
      </c>
      <c r="KG11" s="271">
        <f>IFERROR(KB11*(JV11-JV18)*(JZ11-JZ18),"")</f>
        <v>8.9641754231240398</v>
      </c>
      <c r="KH11" s="271">
        <f t="shared" si="212"/>
        <v>0.74629158119186512</v>
      </c>
      <c r="KI11" s="289">
        <f t="shared" si="213"/>
        <v>2.4317954796682031</v>
      </c>
      <c r="KJ11" s="271">
        <f t="shared" si="214"/>
        <v>0.86388169397890635</v>
      </c>
      <c r="KL11" s="271"/>
      <c r="KM11" s="263">
        <f t="shared" si="215"/>
        <v>1</v>
      </c>
      <c r="KN11" s="273">
        <f>IFERROR(JV21+JU21*KM11,"")</f>
        <v>0.99502957451744556</v>
      </c>
      <c r="KO11" s="264">
        <f t="shared" si="216"/>
        <v>0.84013905966664071</v>
      </c>
      <c r="KP11" s="264">
        <f t="shared" si="53"/>
        <v>0.24317341205778972</v>
      </c>
      <c r="KQ11" s="264">
        <f t="shared" si="217"/>
        <v>1.164525376661119</v>
      </c>
      <c r="KR11" s="264">
        <f t="shared" si="218"/>
        <v>0.44028981326740696</v>
      </c>
      <c r="KS11" s="273">
        <f t="shared" si="219"/>
        <v>25.977098982777012</v>
      </c>
      <c r="KT11" s="273">
        <f t="shared" si="54"/>
        <v>25.977098982777012</v>
      </c>
      <c r="KU11" s="273">
        <f t="shared" si="220"/>
        <v>30.250990977481571</v>
      </c>
      <c r="KV11" s="271">
        <f t="shared" si="55"/>
        <v>2.8860090333750814</v>
      </c>
      <c r="KW11" s="271">
        <f>IFERROR(KS11*(KQ11-KQ18)^2,"")</f>
        <v>27.843447503893373</v>
      </c>
      <c r="KX11" s="271">
        <f>IFERROR(KS11*(KM11-KM18)*(KQ11-KQ18),"")</f>
        <v>8.9641754231240434</v>
      </c>
      <c r="KY11" s="271">
        <f t="shared" si="221"/>
        <v>0.74629158119186145</v>
      </c>
      <c r="KZ11" s="289">
        <f t="shared" si="222"/>
        <v>2.431795479668196</v>
      </c>
      <c r="LA11" s="271">
        <f t="shared" si="223"/>
        <v>0.86388169397890402</v>
      </c>
      <c r="LC11" s="271"/>
      <c r="LD11" s="263">
        <f t="shared" si="224"/>
        <v>1</v>
      </c>
      <c r="LE11" s="273">
        <f>IFERROR(KM21+KL21*LD11,"")</f>
        <v>0.99502957451744578</v>
      </c>
      <c r="LF11" s="264">
        <f t="shared" si="225"/>
        <v>0.84013905966664071</v>
      </c>
      <c r="LG11" s="264">
        <f t="shared" si="56"/>
        <v>0.24317341205778964</v>
      </c>
      <c r="LH11" s="264">
        <f t="shared" si="226"/>
        <v>1.1645253766611194</v>
      </c>
      <c r="LI11" s="264">
        <f t="shared" si="227"/>
        <v>0.44028981326740663</v>
      </c>
      <c r="LJ11" s="273">
        <f t="shared" si="228"/>
        <v>25.97709898277699</v>
      </c>
      <c r="LK11" s="273">
        <f t="shared" si="57"/>
        <v>25.97709898277699</v>
      </c>
      <c r="LL11" s="273">
        <f t="shared" si="229"/>
        <v>30.250990977481557</v>
      </c>
      <c r="LM11" s="271">
        <f t="shared" si="58"/>
        <v>2.886009033375077</v>
      </c>
      <c r="LN11" s="271">
        <f>IFERROR(LJ11*(LH11-LH18)^2,"")</f>
        <v>27.843447503893373</v>
      </c>
      <c r="LO11" s="271">
        <f>IFERROR(LJ11*(LD11-LD18)*(LH11-LH18),"")</f>
        <v>8.964175423124038</v>
      </c>
      <c r="LP11" s="271">
        <f t="shared" si="230"/>
        <v>0.74629158119186145</v>
      </c>
      <c r="LQ11" s="289">
        <f t="shared" si="231"/>
        <v>2.431795479668196</v>
      </c>
      <c r="LR11" s="271">
        <f t="shared" si="232"/>
        <v>0.86388169397890402</v>
      </c>
      <c r="LT11" s="271"/>
      <c r="LU11" s="475">
        <f t="shared" si="233"/>
        <v>1</v>
      </c>
      <c r="LV11" s="474">
        <f>IFERROR(LD21+LC21*LU11,"")</f>
        <v>0.99502957451744534</v>
      </c>
      <c r="LW11" s="477">
        <f t="shared" si="234"/>
        <v>0.8401390596666406</v>
      </c>
      <c r="LX11" s="264">
        <f t="shared" si="59"/>
        <v>0.24317341205778978</v>
      </c>
      <c r="LY11" s="264">
        <f t="shared" si="235"/>
        <v>1.164525376661119</v>
      </c>
      <c r="LZ11" s="264">
        <f t="shared" si="236"/>
        <v>0.44028981326740685</v>
      </c>
      <c r="MA11" s="273">
        <f t="shared" si="237"/>
        <v>25.977098982777004</v>
      </c>
      <c r="MB11" s="273">
        <f t="shared" si="60"/>
        <v>25.977098982777004</v>
      </c>
      <c r="MC11" s="273">
        <f t="shared" si="238"/>
        <v>30.250990977481564</v>
      </c>
      <c r="MD11" s="271">
        <f t="shared" si="61"/>
        <v>2.886009033375081</v>
      </c>
      <c r="ME11" s="271">
        <f>IFERROR(MA11*(LY11-LY18)^2,"")</f>
        <v>27.843447503893355</v>
      </c>
      <c r="MF11" s="271">
        <f>IFERROR(MA11*(LU11-LU18)*(LY11-LY18),"")</f>
        <v>8.9641754231240398</v>
      </c>
      <c r="MG11" s="271">
        <f t="shared" si="239"/>
        <v>0.74629158119186512</v>
      </c>
      <c r="MH11" s="289">
        <f t="shared" si="240"/>
        <v>2.4317954796682031</v>
      </c>
      <c r="MI11" s="476">
        <f t="shared" si="241"/>
        <v>0.86388169397890635</v>
      </c>
    </row>
    <row r="12" spans="1:347" ht="14.1" customHeight="1" outlineLevel="1" x14ac:dyDescent="0.2">
      <c r="A12" s="14">
        <v>6</v>
      </c>
      <c r="B12" s="435"/>
      <c r="C12" s="436"/>
      <c r="D12" s="437"/>
      <c r="E12" s="17" t="str">
        <f t="shared" si="0"/>
        <v/>
      </c>
      <c r="F12" s="34" t="str">
        <f>IFERROR((E12-E6)/(1-E6),"")</f>
        <v/>
      </c>
      <c r="G12" s="17" t="str">
        <f t="shared" si="1"/>
        <v/>
      </c>
      <c r="H12" s="17"/>
      <c r="I12" s="34"/>
      <c r="J12" s="18" t="str">
        <f t="shared" si="62"/>
        <v/>
      </c>
      <c r="K12" s="17" t="str">
        <f>IFERROR(C21+B21*J12,"")</f>
        <v/>
      </c>
      <c r="L12" s="37" t="str">
        <f t="shared" si="63"/>
        <v/>
      </c>
      <c r="M12" s="37" t="str">
        <f t="shared" si="2"/>
        <v/>
      </c>
      <c r="N12" s="37" t="str">
        <f t="shared" si="64"/>
        <v/>
      </c>
      <c r="O12" s="37" t="str">
        <f t="shared" si="65"/>
        <v/>
      </c>
      <c r="P12" s="17" t="str">
        <f t="shared" si="66"/>
        <v/>
      </c>
      <c r="Q12" s="17" t="str">
        <f t="shared" si="3"/>
        <v/>
      </c>
      <c r="R12" s="17" t="str">
        <f t="shared" si="67"/>
        <v/>
      </c>
      <c r="S12" s="34" t="str">
        <f t="shared" si="4"/>
        <v/>
      </c>
      <c r="T12" s="34" t="str">
        <f>IFERROR(P12*(N12-N18)^2,"")</f>
        <v/>
      </c>
      <c r="U12" s="34" t="str">
        <f>IFERROR(P12*(J12-J18)*(N12-N18),"")</f>
        <v/>
      </c>
      <c r="V12" s="34" t="str">
        <f t="shared" si="68"/>
        <v/>
      </c>
      <c r="W12" s="39" t="str">
        <f t="shared" si="69"/>
        <v/>
      </c>
      <c r="X12" s="34" t="str">
        <f t="shared" si="70"/>
        <v/>
      </c>
      <c r="Y12" s="44"/>
      <c r="Z12" s="271"/>
      <c r="AA12" s="263" t="str">
        <f t="shared" si="71"/>
        <v/>
      </c>
      <c r="AB12" s="273" t="str">
        <f>IFERROR(J21+I21*AA12,"")</f>
        <v/>
      </c>
      <c r="AC12" s="264" t="str">
        <f t="shared" si="72"/>
        <v/>
      </c>
      <c r="AD12" s="264" t="str">
        <f t="shared" si="5"/>
        <v/>
      </c>
      <c r="AE12" s="264" t="str">
        <f t="shared" si="73"/>
        <v/>
      </c>
      <c r="AF12" s="264" t="str">
        <f t="shared" si="74"/>
        <v/>
      </c>
      <c r="AG12" s="273" t="str">
        <f t="shared" si="75"/>
        <v/>
      </c>
      <c r="AH12" s="273" t="str">
        <f t="shared" si="6"/>
        <v/>
      </c>
      <c r="AI12" s="273" t="str">
        <f t="shared" si="76"/>
        <v/>
      </c>
      <c r="AJ12" s="271" t="str">
        <f t="shared" si="7"/>
        <v/>
      </c>
      <c r="AK12" s="271" t="str">
        <f>IFERROR(AG12*(AE12-AE18)^2,"")</f>
        <v/>
      </c>
      <c r="AL12" s="271" t="str">
        <f>IFERROR(AG12*(AA12-AA18)*(AE12-AE18),"")</f>
        <v/>
      </c>
      <c r="AM12" s="271" t="str">
        <f t="shared" si="77"/>
        <v/>
      </c>
      <c r="AN12" s="289" t="str">
        <f t="shared" si="78"/>
        <v/>
      </c>
      <c r="AO12" s="271" t="str">
        <f t="shared" si="79"/>
        <v/>
      </c>
      <c r="AP12" s="44"/>
      <c r="AQ12" s="271"/>
      <c r="AR12" s="263" t="str">
        <f t="shared" si="80"/>
        <v/>
      </c>
      <c r="AS12" s="273" t="str">
        <f>IFERROR(AA21+Z21*AR12,"")</f>
        <v/>
      </c>
      <c r="AT12" s="264" t="str">
        <f t="shared" si="81"/>
        <v/>
      </c>
      <c r="AU12" s="264" t="str">
        <f t="shared" si="8"/>
        <v/>
      </c>
      <c r="AV12" s="264" t="str">
        <f t="shared" si="82"/>
        <v/>
      </c>
      <c r="AW12" s="264" t="str">
        <f t="shared" si="83"/>
        <v/>
      </c>
      <c r="AX12" s="273" t="str">
        <f t="shared" si="84"/>
        <v/>
      </c>
      <c r="AY12" s="273" t="str">
        <f t="shared" si="9"/>
        <v/>
      </c>
      <c r="AZ12" s="273" t="str">
        <f t="shared" si="85"/>
        <v/>
      </c>
      <c r="BA12" s="271" t="str">
        <f t="shared" si="10"/>
        <v/>
      </c>
      <c r="BB12" s="271" t="str">
        <f>IFERROR(AX12*(AV12-AV18)^2,"")</f>
        <v/>
      </c>
      <c r="BC12" s="271" t="str">
        <f>IFERROR(AX12*(AR12-AR18)*(AV12-AV18),"")</f>
        <v/>
      </c>
      <c r="BD12" s="271" t="str">
        <f t="shared" si="86"/>
        <v/>
      </c>
      <c r="BE12" s="289" t="str">
        <f t="shared" si="87"/>
        <v/>
      </c>
      <c r="BF12" s="271" t="str">
        <f t="shared" si="88"/>
        <v/>
      </c>
      <c r="BH12" s="271"/>
      <c r="BI12" s="263" t="str">
        <f t="shared" si="89"/>
        <v/>
      </c>
      <c r="BJ12" s="273" t="str">
        <f>IFERROR(AR21+AQ21*BI12,"")</f>
        <v/>
      </c>
      <c r="BK12" s="264" t="str">
        <f t="shared" si="90"/>
        <v/>
      </c>
      <c r="BL12" s="264" t="str">
        <f t="shared" si="11"/>
        <v/>
      </c>
      <c r="BM12" s="264" t="str">
        <f t="shared" si="91"/>
        <v/>
      </c>
      <c r="BN12" s="264" t="str">
        <f t="shared" si="92"/>
        <v/>
      </c>
      <c r="BO12" s="273" t="str">
        <f t="shared" si="93"/>
        <v/>
      </c>
      <c r="BP12" s="273" t="str">
        <f t="shared" si="12"/>
        <v/>
      </c>
      <c r="BQ12" s="273" t="str">
        <f t="shared" si="94"/>
        <v/>
      </c>
      <c r="BR12" s="271" t="str">
        <f t="shared" si="13"/>
        <v/>
      </c>
      <c r="BS12" s="271" t="str">
        <f>IFERROR(BO12*(BM12-BM18)^2,"")</f>
        <v/>
      </c>
      <c r="BT12" s="271" t="str">
        <f>IFERROR(BO12*(BI12-BI18)*(BM12-BM18),"")</f>
        <v/>
      </c>
      <c r="BU12" s="271" t="str">
        <f t="shared" si="95"/>
        <v/>
      </c>
      <c r="BV12" s="289" t="str">
        <f t="shared" si="96"/>
        <v/>
      </c>
      <c r="BW12" s="271" t="str">
        <f t="shared" si="97"/>
        <v/>
      </c>
      <c r="BY12" s="271"/>
      <c r="BZ12" s="263" t="str">
        <f t="shared" si="98"/>
        <v/>
      </c>
      <c r="CA12" s="273" t="str">
        <f>IFERROR(BI21+BH21*BZ12,"")</f>
        <v/>
      </c>
      <c r="CB12" s="264" t="str">
        <f t="shared" si="99"/>
        <v/>
      </c>
      <c r="CC12" s="264" t="str">
        <f t="shared" si="14"/>
        <v/>
      </c>
      <c r="CD12" s="264" t="str">
        <f t="shared" si="100"/>
        <v/>
      </c>
      <c r="CE12" s="264" t="str">
        <f t="shared" si="101"/>
        <v/>
      </c>
      <c r="CF12" s="273" t="str">
        <f t="shared" si="102"/>
        <v/>
      </c>
      <c r="CG12" s="273" t="str">
        <f t="shared" si="15"/>
        <v/>
      </c>
      <c r="CH12" s="273" t="str">
        <f t="shared" si="103"/>
        <v/>
      </c>
      <c r="CI12" s="271" t="str">
        <f t="shared" si="16"/>
        <v/>
      </c>
      <c r="CJ12" s="271" t="str">
        <f>IFERROR(CF12*(CD12-CD18)^2,"")</f>
        <v/>
      </c>
      <c r="CK12" s="271" t="str">
        <f>IFERROR(CF12*(BZ12-BZ18)*(CD12-CD18),"")</f>
        <v/>
      </c>
      <c r="CL12" s="271" t="str">
        <f t="shared" si="104"/>
        <v/>
      </c>
      <c r="CM12" s="289" t="str">
        <f t="shared" si="105"/>
        <v/>
      </c>
      <c r="CN12" s="271" t="str">
        <f t="shared" si="106"/>
        <v/>
      </c>
      <c r="CP12" s="271"/>
      <c r="CQ12" s="263" t="str">
        <f t="shared" si="107"/>
        <v/>
      </c>
      <c r="CR12" s="273" t="str">
        <f>IFERROR(BZ21+BY21*CQ12,"")</f>
        <v/>
      </c>
      <c r="CS12" s="264" t="str">
        <f t="shared" si="108"/>
        <v/>
      </c>
      <c r="CT12" s="264" t="str">
        <f t="shared" si="17"/>
        <v/>
      </c>
      <c r="CU12" s="264" t="str">
        <f t="shared" si="109"/>
        <v/>
      </c>
      <c r="CV12" s="264" t="str">
        <f t="shared" si="110"/>
        <v/>
      </c>
      <c r="CW12" s="273" t="str">
        <f t="shared" si="111"/>
        <v/>
      </c>
      <c r="CX12" s="273" t="str">
        <f t="shared" si="18"/>
        <v/>
      </c>
      <c r="CY12" s="273" t="str">
        <f t="shared" si="112"/>
        <v/>
      </c>
      <c r="CZ12" s="271" t="str">
        <f t="shared" si="19"/>
        <v/>
      </c>
      <c r="DA12" s="271" t="str">
        <f>IFERROR(CW12*(CU12-CU18)^2,"")</f>
        <v/>
      </c>
      <c r="DB12" s="271" t="str">
        <f>IFERROR(CW12*(CQ12-CQ18)*(CU12-CU18),"")</f>
        <v/>
      </c>
      <c r="DC12" s="271" t="str">
        <f t="shared" si="113"/>
        <v/>
      </c>
      <c r="DD12" s="289" t="str">
        <f t="shared" si="114"/>
        <v/>
      </c>
      <c r="DE12" s="271" t="str">
        <f t="shared" si="115"/>
        <v/>
      </c>
      <c r="DG12" s="271"/>
      <c r="DH12" s="263" t="str">
        <f t="shared" si="116"/>
        <v/>
      </c>
      <c r="DI12" s="273" t="str">
        <f>IFERROR(CQ21+CP21*DH12,"")</f>
        <v/>
      </c>
      <c r="DJ12" s="264" t="str">
        <f t="shared" si="117"/>
        <v/>
      </c>
      <c r="DK12" s="264" t="str">
        <f t="shared" si="20"/>
        <v/>
      </c>
      <c r="DL12" s="264" t="str">
        <f t="shared" si="118"/>
        <v/>
      </c>
      <c r="DM12" s="264" t="str">
        <f t="shared" si="119"/>
        <v/>
      </c>
      <c r="DN12" s="273" t="str">
        <f t="shared" si="120"/>
        <v/>
      </c>
      <c r="DO12" s="273" t="str">
        <f t="shared" si="21"/>
        <v/>
      </c>
      <c r="DP12" s="273" t="str">
        <f t="shared" si="121"/>
        <v/>
      </c>
      <c r="DQ12" s="271" t="str">
        <f t="shared" si="22"/>
        <v/>
      </c>
      <c r="DR12" s="271" t="str">
        <f>IFERROR(DN12*(DL12-DL18)^2,"")</f>
        <v/>
      </c>
      <c r="DS12" s="271" t="str">
        <f>IFERROR(DN12*(DH12-DH18)*(DL12-DL18),"")</f>
        <v/>
      </c>
      <c r="DT12" s="271" t="str">
        <f t="shared" si="122"/>
        <v/>
      </c>
      <c r="DU12" s="289" t="str">
        <f t="shared" si="123"/>
        <v/>
      </c>
      <c r="DV12" s="271" t="str">
        <f t="shared" si="124"/>
        <v/>
      </c>
      <c r="DX12" s="271"/>
      <c r="DY12" s="263" t="str">
        <f t="shared" si="125"/>
        <v/>
      </c>
      <c r="DZ12" s="273" t="str">
        <f>IFERROR(DH21+DG21*DY12,"")</f>
        <v/>
      </c>
      <c r="EA12" s="264" t="str">
        <f t="shared" si="126"/>
        <v/>
      </c>
      <c r="EB12" s="264" t="str">
        <f t="shared" si="23"/>
        <v/>
      </c>
      <c r="EC12" s="264" t="str">
        <f t="shared" si="127"/>
        <v/>
      </c>
      <c r="ED12" s="264" t="str">
        <f t="shared" si="128"/>
        <v/>
      </c>
      <c r="EE12" s="273" t="str">
        <f t="shared" si="129"/>
        <v/>
      </c>
      <c r="EF12" s="273" t="str">
        <f t="shared" si="24"/>
        <v/>
      </c>
      <c r="EG12" s="273" t="str">
        <f t="shared" si="130"/>
        <v/>
      </c>
      <c r="EH12" s="271" t="str">
        <f t="shared" si="25"/>
        <v/>
      </c>
      <c r="EI12" s="271" t="str">
        <f>IFERROR(EE12*(EC12-EC18)^2,"")</f>
        <v/>
      </c>
      <c r="EJ12" s="271" t="str">
        <f>IFERROR(EE12*(DY12-DY18)*(EC12-EC18),"")</f>
        <v/>
      </c>
      <c r="EK12" s="271" t="str">
        <f t="shared" si="131"/>
        <v/>
      </c>
      <c r="EL12" s="289" t="str">
        <f t="shared" si="132"/>
        <v/>
      </c>
      <c r="EM12" s="271" t="str">
        <f t="shared" si="133"/>
        <v/>
      </c>
      <c r="EO12" s="271"/>
      <c r="EP12" s="263" t="str">
        <f t="shared" si="134"/>
        <v/>
      </c>
      <c r="EQ12" s="273" t="str">
        <f>IFERROR(DY21+DX21*EP12,"")</f>
        <v/>
      </c>
      <c r="ER12" s="264" t="str">
        <f t="shared" si="135"/>
        <v/>
      </c>
      <c r="ES12" s="264" t="str">
        <f t="shared" si="26"/>
        <v/>
      </c>
      <c r="ET12" s="264" t="str">
        <f t="shared" si="136"/>
        <v/>
      </c>
      <c r="EU12" s="264" t="str">
        <f t="shared" si="137"/>
        <v/>
      </c>
      <c r="EV12" s="273" t="str">
        <f t="shared" si="138"/>
        <v/>
      </c>
      <c r="EW12" s="273" t="str">
        <f t="shared" si="27"/>
        <v/>
      </c>
      <c r="EX12" s="273" t="str">
        <f t="shared" si="139"/>
        <v/>
      </c>
      <c r="EY12" s="271" t="str">
        <f t="shared" si="28"/>
        <v/>
      </c>
      <c r="EZ12" s="271" t="str">
        <f>IFERROR(EV12*(ET12-ET18)^2,"")</f>
        <v/>
      </c>
      <c r="FA12" s="271" t="str">
        <f>IFERROR(EV12*(EP12-EP18)*(ET12-ET18),"")</f>
        <v/>
      </c>
      <c r="FB12" s="271" t="str">
        <f t="shared" si="140"/>
        <v/>
      </c>
      <c r="FC12" s="289" t="str">
        <f t="shared" si="141"/>
        <v/>
      </c>
      <c r="FD12" s="271" t="str">
        <f t="shared" si="142"/>
        <v/>
      </c>
      <c r="FF12" s="271"/>
      <c r="FG12" s="263" t="str">
        <f t="shared" si="143"/>
        <v/>
      </c>
      <c r="FH12" s="273" t="str">
        <f>IFERROR(EP21+EO21*FG12,"")</f>
        <v/>
      </c>
      <c r="FI12" s="264" t="str">
        <f t="shared" si="144"/>
        <v/>
      </c>
      <c r="FJ12" s="264" t="str">
        <f t="shared" si="29"/>
        <v/>
      </c>
      <c r="FK12" s="264" t="str">
        <f t="shared" si="145"/>
        <v/>
      </c>
      <c r="FL12" s="264" t="str">
        <f t="shared" si="146"/>
        <v/>
      </c>
      <c r="FM12" s="273" t="str">
        <f t="shared" si="147"/>
        <v/>
      </c>
      <c r="FN12" s="273" t="str">
        <f t="shared" si="30"/>
        <v/>
      </c>
      <c r="FO12" s="273" t="str">
        <f t="shared" si="148"/>
        <v/>
      </c>
      <c r="FP12" s="271" t="str">
        <f t="shared" si="31"/>
        <v/>
      </c>
      <c r="FQ12" s="271" t="str">
        <f>IFERROR(FM12*(FK12-FK18)^2,"")</f>
        <v/>
      </c>
      <c r="FR12" s="271" t="str">
        <f>IFERROR(FM12*(FG12-FG18)*(FK12-FK18),"")</f>
        <v/>
      </c>
      <c r="FS12" s="271" t="str">
        <f t="shared" si="149"/>
        <v/>
      </c>
      <c r="FT12" s="289" t="str">
        <f t="shared" si="150"/>
        <v/>
      </c>
      <c r="FU12" s="271" t="str">
        <f t="shared" si="151"/>
        <v/>
      </c>
      <c r="FW12" s="271"/>
      <c r="FX12" s="263" t="str">
        <f t="shared" si="152"/>
        <v/>
      </c>
      <c r="FY12" s="273" t="str">
        <f>IFERROR(FG21+FF21*FX12,"")</f>
        <v/>
      </c>
      <c r="FZ12" s="264" t="str">
        <f t="shared" si="153"/>
        <v/>
      </c>
      <c r="GA12" s="264" t="str">
        <f t="shared" si="32"/>
        <v/>
      </c>
      <c r="GB12" s="264" t="str">
        <f t="shared" si="154"/>
        <v/>
      </c>
      <c r="GC12" s="264" t="str">
        <f t="shared" si="155"/>
        <v/>
      </c>
      <c r="GD12" s="273" t="str">
        <f t="shared" si="156"/>
        <v/>
      </c>
      <c r="GE12" s="273" t="str">
        <f t="shared" si="33"/>
        <v/>
      </c>
      <c r="GF12" s="273" t="str">
        <f t="shared" si="157"/>
        <v/>
      </c>
      <c r="GG12" s="271" t="str">
        <f t="shared" si="34"/>
        <v/>
      </c>
      <c r="GH12" s="271" t="str">
        <f>IFERROR(GD12*(GB12-GB18)^2,"")</f>
        <v/>
      </c>
      <c r="GI12" s="271" t="str">
        <f>IFERROR(GD12*(FX12-FX18)*(GB12-GB18),"")</f>
        <v/>
      </c>
      <c r="GJ12" s="271" t="str">
        <f t="shared" si="158"/>
        <v/>
      </c>
      <c r="GK12" s="289" t="str">
        <f t="shared" si="159"/>
        <v/>
      </c>
      <c r="GL12" s="271" t="str">
        <f t="shared" si="160"/>
        <v/>
      </c>
      <c r="GN12" s="271"/>
      <c r="GO12" s="263" t="str">
        <f t="shared" si="161"/>
        <v/>
      </c>
      <c r="GP12" s="273" t="str">
        <f>IFERROR(FX21+FW21*GO12,"")</f>
        <v/>
      </c>
      <c r="GQ12" s="264" t="str">
        <f t="shared" si="162"/>
        <v/>
      </c>
      <c r="GR12" s="264" t="str">
        <f t="shared" si="35"/>
        <v/>
      </c>
      <c r="GS12" s="264" t="str">
        <f t="shared" si="163"/>
        <v/>
      </c>
      <c r="GT12" s="264" t="str">
        <f t="shared" si="164"/>
        <v/>
      </c>
      <c r="GU12" s="273" t="str">
        <f t="shared" si="165"/>
        <v/>
      </c>
      <c r="GV12" s="273" t="str">
        <f t="shared" si="36"/>
        <v/>
      </c>
      <c r="GW12" s="273" t="str">
        <f t="shared" si="166"/>
        <v/>
      </c>
      <c r="GX12" s="271" t="str">
        <f t="shared" si="37"/>
        <v/>
      </c>
      <c r="GY12" s="271" t="str">
        <f>IFERROR(GU12*(GS12-GS18)^2,"")</f>
        <v/>
      </c>
      <c r="GZ12" s="271" t="str">
        <f>IFERROR(GU12*(GO12-GO18)*(GS12-GS18),"")</f>
        <v/>
      </c>
      <c r="HA12" s="271" t="str">
        <f t="shared" si="167"/>
        <v/>
      </c>
      <c r="HB12" s="289" t="str">
        <f t="shared" si="168"/>
        <v/>
      </c>
      <c r="HC12" s="271" t="str">
        <f t="shared" si="169"/>
        <v/>
      </c>
      <c r="HE12" s="271"/>
      <c r="HF12" s="263" t="str">
        <f t="shared" si="170"/>
        <v/>
      </c>
      <c r="HG12" s="273" t="str">
        <f>IFERROR(GO21+GN21*HF12,"")</f>
        <v/>
      </c>
      <c r="HH12" s="264" t="str">
        <f t="shared" si="171"/>
        <v/>
      </c>
      <c r="HI12" s="264" t="str">
        <f t="shared" si="38"/>
        <v/>
      </c>
      <c r="HJ12" s="264" t="str">
        <f t="shared" si="172"/>
        <v/>
      </c>
      <c r="HK12" s="264" t="str">
        <f t="shared" si="173"/>
        <v/>
      </c>
      <c r="HL12" s="273" t="str">
        <f t="shared" si="174"/>
        <v/>
      </c>
      <c r="HM12" s="273" t="str">
        <f t="shared" si="39"/>
        <v/>
      </c>
      <c r="HN12" s="273" t="str">
        <f t="shared" si="175"/>
        <v/>
      </c>
      <c r="HO12" s="271" t="str">
        <f t="shared" si="40"/>
        <v/>
      </c>
      <c r="HP12" s="271" t="str">
        <f>IFERROR(HL12*(HJ12-HJ18)^2,"")</f>
        <v/>
      </c>
      <c r="HQ12" s="271" t="str">
        <f>IFERROR(HL12*(HF12-HF18)*(HJ12-HJ18),"")</f>
        <v/>
      </c>
      <c r="HR12" s="271" t="str">
        <f t="shared" si="176"/>
        <v/>
      </c>
      <c r="HS12" s="289" t="str">
        <f t="shared" si="177"/>
        <v/>
      </c>
      <c r="HT12" s="271" t="str">
        <f t="shared" si="178"/>
        <v/>
      </c>
      <c r="HV12" s="271"/>
      <c r="HW12" s="263" t="str">
        <f t="shared" si="179"/>
        <v/>
      </c>
      <c r="HX12" s="273" t="str">
        <f>IFERROR(HF21+HE21*HW12,"")</f>
        <v/>
      </c>
      <c r="HY12" s="264" t="str">
        <f t="shared" si="180"/>
        <v/>
      </c>
      <c r="HZ12" s="264" t="str">
        <f t="shared" si="41"/>
        <v/>
      </c>
      <c r="IA12" s="264" t="str">
        <f t="shared" si="181"/>
        <v/>
      </c>
      <c r="IB12" s="264" t="str">
        <f t="shared" si="182"/>
        <v/>
      </c>
      <c r="IC12" s="273" t="str">
        <f t="shared" si="183"/>
        <v/>
      </c>
      <c r="ID12" s="273" t="str">
        <f t="shared" si="42"/>
        <v/>
      </c>
      <c r="IE12" s="273" t="str">
        <f t="shared" si="184"/>
        <v/>
      </c>
      <c r="IF12" s="271" t="str">
        <f t="shared" si="43"/>
        <v/>
      </c>
      <c r="IG12" s="271" t="str">
        <f>IFERROR(IC12*(IA12-IA18)^2,"")</f>
        <v/>
      </c>
      <c r="IH12" s="271" t="str">
        <f>IFERROR(IC12*(HW12-HW18)*(IA12-IA18),"")</f>
        <v/>
      </c>
      <c r="II12" s="271" t="str">
        <f t="shared" si="185"/>
        <v/>
      </c>
      <c r="IJ12" s="289" t="str">
        <f t="shared" si="186"/>
        <v/>
      </c>
      <c r="IK12" s="271" t="str">
        <f t="shared" si="187"/>
        <v/>
      </c>
      <c r="IM12" s="271"/>
      <c r="IN12" s="263" t="str">
        <f t="shared" si="188"/>
        <v/>
      </c>
      <c r="IO12" s="273" t="str">
        <f>IFERROR(HW21+HV21*IN12,"")</f>
        <v/>
      </c>
      <c r="IP12" s="264" t="str">
        <f t="shared" si="189"/>
        <v/>
      </c>
      <c r="IQ12" s="264" t="str">
        <f t="shared" si="44"/>
        <v/>
      </c>
      <c r="IR12" s="264" t="str">
        <f t="shared" si="190"/>
        <v/>
      </c>
      <c r="IS12" s="264" t="str">
        <f t="shared" si="191"/>
        <v/>
      </c>
      <c r="IT12" s="273" t="str">
        <f t="shared" si="192"/>
        <v/>
      </c>
      <c r="IU12" s="273" t="str">
        <f t="shared" si="45"/>
        <v/>
      </c>
      <c r="IV12" s="273" t="str">
        <f t="shared" si="193"/>
        <v/>
      </c>
      <c r="IW12" s="271" t="str">
        <f t="shared" si="46"/>
        <v/>
      </c>
      <c r="IX12" s="271" t="str">
        <f>IFERROR(IT12*(IR12-IR18)^2,"")</f>
        <v/>
      </c>
      <c r="IY12" s="271" t="str">
        <f>IFERROR(IT12*(IN12-IN18)*(IR12-IR18),"")</f>
        <v/>
      </c>
      <c r="IZ12" s="271" t="str">
        <f t="shared" si="194"/>
        <v/>
      </c>
      <c r="JA12" s="289" t="str">
        <f t="shared" si="195"/>
        <v/>
      </c>
      <c r="JB12" s="271" t="str">
        <f t="shared" si="196"/>
        <v/>
      </c>
      <c r="JD12" s="271"/>
      <c r="JE12" s="263" t="str">
        <f t="shared" si="197"/>
        <v/>
      </c>
      <c r="JF12" s="273" t="str">
        <f>IFERROR(IN21+IM21*JE12,"")</f>
        <v/>
      </c>
      <c r="JG12" s="264" t="str">
        <f t="shared" si="198"/>
        <v/>
      </c>
      <c r="JH12" s="264" t="str">
        <f t="shared" si="47"/>
        <v/>
      </c>
      <c r="JI12" s="264" t="str">
        <f t="shared" si="199"/>
        <v/>
      </c>
      <c r="JJ12" s="264" t="str">
        <f t="shared" si="200"/>
        <v/>
      </c>
      <c r="JK12" s="273" t="str">
        <f t="shared" si="201"/>
        <v/>
      </c>
      <c r="JL12" s="273" t="str">
        <f t="shared" si="48"/>
        <v/>
      </c>
      <c r="JM12" s="273" t="str">
        <f t="shared" si="202"/>
        <v/>
      </c>
      <c r="JN12" s="271" t="str">
        <f t="shared" si="49"/>
        <v/>
      </c>
      <c r="JO12" s="271" t="str">
        <f>IFERROR(JK12*(JI12-JI18)^2,"")</f>
        <v/>
      </c>
      <c r="JP12" s="271" t="str">
        <f>IFERROR(JK12*(JE12-JE18)*(JI12-JI18),"")</f>
        <v/>
      </c>
      <c r="JQ12" s="271" t="str">
        <f t="shared" si="203"/>
        <v/>
      </c>
      <c r="JR12" s="289" t="str">
        <f t="shared" si="204"/>
        <v/>
      </c>
      <c r="JS12" s="271" t="str">
        <f t="shared" si="205"/>
        <v/>
      </c>
      <c r="JU12" s="271"/>
      <c r="JV12" s="263" t="str">
        <f t="shared" si="206"/>
        <v/>
      </c>
      <c r="JW12" s="273" t="str">
        <f>IFERROR(JE21+JD21*JV12,"")</f>
        <v/>
      </c>
      <c r="JX12" s="264" t="str">
        <f t="shared" si="207"/>
        <v/>
      </c>
      <c r="JY12" s="264" t="str">
        <f t="shared" si="50"/>
        <v/>
      </c>
      <c r="JZ12" s="264" t="str">
        <f t="shared" si="208"/>
        <v/>
      </c>
      <c r="KA12" s="264" t="str">
        <f t="shared" si="209"/>
        <v/>
      </c>
      <c r="KB12" s="273" t="str">
        <f t="shared" si="210"/>
        <v/>
      </c>
      <c r="KC12" s="273" t="str">
        <f t="shared" si="51"/>
        <v/>
      </c>
      <c r="KD12" s="273" t="str">
        <f t="shared" si="211"/>
        <v/>
      </c>
      <c r="KE12" s="271" t="str">
        <f t="shared" si="52"/>
        <v/>
      </c>
      <c r="KF12" s="271" t="str">
        <f>IFERROR(KB12*(JZ12-JZ18)^2,"")</f>
        <v/>
      </c>
      <c r="KG12" s="271" t="str">
        <f>IFERROR(KB12*(JV12-JV18)*(JZ12-JZ18),"")</f>
        <v/>
      </c>
      <c r="KH12" s="271" t="str">
        <f t="shared" si="212"/>
        <v/>
      </c>
      <c r="KI12" s="289" t="str">
        <f t="shared" si="213"/>
        <v/>
      </c>
      <c r="KJ12" s="271" t="str">
        <f t="shared" si="214"/>
        <v/>
      </c>
      <c r="KL12" s="271"/>
      <c r="KM12" s="263" t="str">
        <f t="shared" si="215"/>
        <v/>
      </c>
      <c r="KN12" s="273" t="str">
        <f>IFERROR(JV21+JU21*KM12,"")</f>
        <v/>
      </c>
      <c r="KO12" s="264" t="str">
        <f t="shared" si="216"/>
        <v/>
      </c>
      <c r="KP12" s="264" t="str">
        <f t="shared" si="53"/>
        <v/>
      </c>
      <c r="KQ12" s="264" t="str">
        <f t="shared" si="217"/>
        <v/>
      </c>
      <c r="KR12" s="264" t="str">
        <f t="shared" si="218"/>
        <v/>
      </c>
      <c r="KS12" s="273" t="str">
        <f t="shared" si="219"/>
        <v/>
      </c>
      <c r="KT12" s="273" t="str">
        <f t="shared" si="54"/>
        <v/>
      </c>
      <c r="KU12" s="273" t="str">
        <f t="shared" si="220"/>
        <v/>
      </c>
      <c r="KV12" s="271" t="str">
        <f t="shared" si="55"/>
        <v/>
      </c>
      <c r="KW12" s="271" t="str">
        <f>IFERROR(KS12*(KQ12-KQ18)^2,"")</f>
        <v/>
      </c>
      <c r="KX12" s="271" t="str">
        <f>IFERROR(KS12*(KM12-KM18)*(KQ12-KQ18),"")</f>
        <v/>
      </c>
      <c r="KY12" s="271" t="str">
        <f t="shared" si="221"/>
        <v/>
      </c>
      <c r="KZ12" s="289" t="str">
        <f t="shared" si="222"/>
        <v/>
      </c>
      <c r="LA12" s="271" t="str">
        <f t="shared" si="223"/>
        <v/>
      </c>
      <c r="LC12" s="271"/>
      <c r="LD12" s="263" t="str">
        <f t="shared" si="224"/>
        <v/>
      </c>
      <c r="LE12" s="273" t="str">
        <f>IFERROR(KM21+KL21*LD12,"")</f>
        <v/>
      </c>
      <c r="LF12" s="264" t="str">
        <f t="shared" si="225"/>
        <v/>
      </c>
      <c r="LG12" s="264" t="str">
        <f t="shared" si="56"/>
        <v/>
      </c>
      <c r="LH12" s="264" t="str">
        <f t="shared" si="226"/>
        <v/>
      </c>
      <c r="LI12" s="264" t="str">
        <f t="shared" si="227"/>
        <v/>
      </c>
      <c r="LJ12" s="273" t="str">
        <f t="shared" si="228"/>
        <v/>
      </c>
      <c r="LK12" s="273" t="str">
        <f t="shared" si="57"/>
        <v/>
      </c>
      <c r="LL12" s="273" t="str">
        <f t="shared" si="229"/>
        <v/>
      </c>
      <c r="LM12" s="271" t="str">
        <f t="shared" si="58"/>
        <v/>
      </c>
      <c r="LN12" s="271" t="str">
        <f>IFERROR(LJ12*(LH12-LH18)^2,"")</f>
        <v/>
      </c>
      <c r="LO12" s="271" t="str">
        <f>IFERROR(LJ12*(LD12-LD18)*(LH12-LH18),"")</f>
        <v/>
      </c>
      <c r="LP12" s="271" t="str">
        <f t="shared" si="230"/>
        <v/>
      </c>
      <c r="LQ12" s="289" t="str">
        <f t="shared" si="231"/>
        <v/>
      </c>
      <c r="LR12" s="271" t="str">
        <f t="shared" si="232"/>
        <v/>
      </c>
      <c r="LT12" s="271"/>
      <c r="LU12" s="475" t="str">
        <f t="shared" si="233"/>
        <v/>
      </c>
      <c r="LV12" s="474" t="str">
        <f>IFERROR(LD21+LC21*LU12,"")</f>
        <v/>
      </c>
      <c r="LW12" s="477" t="str">
        <f t="shared" si="234"/>
        <v/>
      </c>
      <c r="LX12" s="264" t="str">
        <f t="shared" si="59"/>
        <v/>
      </c>
      <c r="LY12" s="264" t="str">
        <f t="shared" si="235"/>
        <v/>
      </c>
      <c r="LZ12" s="264" t="str">
        <f t="shared" si="236"/>
        <v/>
      </c>
      <c r="MA12" s="273" t="str">
        <f t="shared" si="237"/>
        <v/>
      </c>
      <c r="MB12" s="273" t="str">
        <f t="shared" si="60"/>
        <v/>
      </c>
      <c r="MC12" s="273" t="str">
        <f t="shared" si="238"/>
        <v/>
      </c>
      <c r="MD12" s="271" t="str">
        <f t="shared" si="61"/>
        <v/>
      </c>
      <c r="ME12" s="271" t="str">
        <f>IFERROR(MA12*(LY12-LY18)^2,"")</f>
        <v/>
      </c>
      <c r="MF12" s="271" t="str">
        <f>IFERROR(MA12*(LU12-LU18)*(LY12-LY18),"")</f>
        <v/>
      </c>
      <c r="MG12" s="271" t="str">
        <f t="shared" si="239"/>
        <v/>
      </c>
      <c r="MH12" s="289" t="str">
        <f t="shared" si="240"/>
        <v/>
      </c>
      <c r="MI12" s="476" t="str">
        <f t="shared" si="241"/>
        <v/>
      </c>
    </row>
    <row r="13" spans="1:347" ht="14.1" customHeight="1" outlineLevel="1" x14ac:dyDescent="0.2">
      <c r="A13" s="14">
        <v>7</v>
      </c>
      <c r="B13" s="435"/>
      <c r="C13" s="436"/>
      <c r="D13" s="437"/>
      <c r="E13" s="17" t="str">
        <f t="shared" si="0"/>
        <v/>
      </c>
      <c r="F13" s="34" t="str">
        <f>IFERROR((E13-E6)/(1-E6),"")</f>
        <v/>
      </c>
      <c r="G13" s="17" t="str">
        <f t="shared" si="1"/>
        <v/>
      </c>
      <c r="H13" s="17"/>
      <c r="I13" s="34"/>
      <c r="J13" s="18" t="str">
        <f t="shared" si="62"/>
        <v/>
      </c>
      <c r="K13" s="17" t="str">
        <f>IFERROR(C21+B21*J13,"")</f>
        <v/>
      </c>
      <c r="L13" s="37" t="str">
        <f t="shared" si="63"/>
        <v/>
      </c>
      <c r="M13" s="37" t="str">
        <f t="shared" si="2"/>
        <v/>
      </c>
      <c r="N13" s="37" t="str">
        <f t="shared" si="64"/>
        <v/>
      </c>
      <c r="O13" s="37" t="str">
        <f t="shared" si="65"/>
        <v/>
      </c>
      <c r="P13" s="17" t="str">
        <f t="shared" si="66"/>
        <v/>
      </c>
      <c r="Q13" s="17" t="str">
        <f t="shared" si="3"/>
        <v/>
      </c>
      <c r="R13" s="17" t="str">
        <f t="shared" si="67"/>
        <v/>
      </c>
      <c r="S13" s="34" t="str">
        <f t="shared" si="4"/>
        <v/>
      </c>
      <c r="T13" s="34" t="str">
        <f>IFERROR(P13*(N13-N18)^2,"")</f>
        <v/>
      </c>
      <c r="U13" s="34" t="str">
        <f>IFERROR(P13*(J13-J18)*(N13-N18),"")</f>
        <v/>
      </c>
      <c r="V13" s="34" t="str">
        <f t="shared" si="68"/>
        <v/>
      </c>
      <c r="W13" s="39" t="str">
        <f t="shared" si="69"/>
        <v/>
      </c>
      <c r="X13" s="34" t="str">
        <f t="shared" si="70"/>
        <v/>
      </c>
      <c r="Y13" s="44"/>
      <c r="Z13" s="271"/>
      <c r="AA13" s="263" t="str">
        <f t="shared" si="71"/>
        <v/>
      </c>
      <c r="AB13" s="273" t="str">
        <f>IFERROR(J21+I21*AA13,"")</f>
        <v/>
      </c>
      <c r="AC13" s="264" t="str">
        <f t="shared" si="72"/>
        <v/>
      </c>
      <c r="AD13" s="264" t="str">
        <f t="shared" si="5"/>
        <v/>
      </c>
      <c r="AE13" s="264" t="str">
        <f t="shared" si="73"/>
        <v/>
      </c>
      <c r="AF13" s="264" t="str">
        <f t="shared" si="74"/>
        <v/>
      </c>
      <c r="AG13" s="273" t="str">
        <f t="shared" si="75"/>
        <v/>
      </c>
      <c r="AH13" s="273" t="str">
        <f t="shared" si="6"/>
        <v/>
      </c>
      <c r="AI13" s="273" t="str">
        <f t="shared" si="76"/>
        <v/>
      </c>
      <c r="AJ13" s="271" t="str">
        <f t="shared" si="7"/>
        <v/>
      </c>
      <c r="AK13" s="271" t="str">
        <f>IFERROR(AG13*(AE13-AE18)^2,"")</f>
        <v/>
      </c>
      <c r="AL13" s="271" t="str">
        <f>IFERROR(AG13*(AA13-AA18)*(AE13-AE18),"")</f>
        <v/>
      </c>
      <c r="AM13" s="271" t="str">
        <f t="shared" si="77"/>
        <v/>
      </c>
      <c r="AN13" s="289" t="str">
        <f t="shared" si="78"/>
        <v/>
      </c>
      <c r="AO13" s="271" t="str">
        <f t="shared" si="79"/>
        <v/>
      </c>
      <c r="AP13" s="44"/>
      <c r="AQ13" s="271"/>
      <c r="AR13" s="263" t="str">
        <f t="shared" si="80"/>
        <v/>
      </c>
      <c r="AS13" s="273" t="str">
        <f>IFERROR(AA21+Z21*AR13,"")</f>
        <v/>
      </c>
      <c r="AT13" s="264" t="str">
        <f t="shared" si="81"/>
        <v/>
      </c>
      <c r="AU13" s="264" t="str">
        <f t="shared" si="8"/>
        <v/>
      </c>
      <c r="AV13" s="264" t="str">
        <f t="shared" si="82"/>
        <v/>
      </c>
      <c r="AW13" s="264" t="str">
        <f t="shared" si="83"/>
        <v/>
      </c>
      <c r="AX13" s="273" t="str">
        <f t="shared" si="84"/>
        <v/>
      </c>
      <c r="AY13" s="273" t="str">
        <f t="shared" si="9"/>
        <v/>
      </c>
      <c r="AZ13" s="273" t="str">
        <f t="shared" si="85"/>
        <v/>
      </c>
      <c r="BA13" s="271" t="str">
        <f t="shared" si="10"/>
        <v/>
      </c>
      <c r="BB13" s="271" t="str">
        <f>IFERROR(AX13*(AV13-AV18)^2,"")</f>
        <v/>
      </c>
      <c r="BC13" s="271" t="str">
        <f>IFERROR(AX13*(AR13-AR18)*(AV13-AV18),"")</f>
        <v/>
      </c>
      <c r="BD13" s="271" t="str">
        <f t="shared" si="86"/>
        <v/>
      </c>
      <c r="BE13" s="289" t="str">
        <f t="shared" si="87"/>
        <v/>
      </c>
      <c r="BF13" s="271" t="str">
        <f t="shared" si="88"/>
        <v/>
      </c>
      <c r="BH13" s="271"/>
      <c r="BI13" s="263" t="str">
        <f t="shared" si="89"/>
        <v/>
      </c>
      <c r="BJ13" s="273" t="str">
        <f>IFERROR(AR21+AQ21*BI13,"")</f>
        <v/>
      </c>
      <c r="BK13" s="264" t="str">
        <f t="shared" si="90"/>
        <v/>
      </c>
      <c r="BL13" s="264" t="str">
        <f t="shared" si="11"/>
        <v/>
      </c>
      <c r="BM13" s="264" t="str">
        <f t="shared" si="91"/>
        <v/>
      </c>
      <c r="BN13" s="264" t="str">
        <f t="shared" si="92"/>
        <v/>
      </c>
      <c r="BO13" s="273" t="str">
        <f t="shared" si="93"/>
        <v/>
      </c>
      <c r="BP13" s="273" t="str">
        <f t="shared" si="12"/>
        <v/>
      </c>
      <c r="BQ13" s="273" t="str">
        <f t="shared" si="94"/>
        <v/>
      </c>
      <c r="BR13" s="271" t="str">
        <f t="shared" si="13"/>
        <v/>
      </c>
      <c r="BS13" s="271" t="str">
        <f>IFERROR(BO13*(BM13-BM18)^2,"")</f>
        <v/>
      </c>
      <c r="BT13" s="271" t="str">
        <f>IFERROR(BO13*(BI13-BI18)*(BM13-BM18),"")</f>
        <v/>
      </c>
      <c r="BU13" s="271" t="str">
        <f t="shared" si="95"/>
        <v/>
      </c>
      <c r="BV13" s="289" t="str">
        <f t="shared" si="96"/>
        <v/>
      </c>
      <c r="BW13" s="271" t="str">
        <f t="shared" si="97"/>
        <v/>
      </c>
      <c r="BY13" s="271"/>
      <c r="BZ13" s="263" t="str">
        <f t="shared" si="98"/>
        <v/>
      </c>
      <c r="CA13" s="273" t="str">
        <f>IFERROR(BI21+BH21*BZ13,"")</f>
        <v/>
      </c>
      <c r="CB13" s="264" t="str">
        <f t="shared" si="99"/>
        <v/>
      </c>
      <c r="CC13" s="264" t="str">
        <f t="shared" si="14"/>
        <v/>
      </c>
      <c r="CD13" s="264" t="str">
        <f t="shared" si="100"/>
        <v/>
      </c>
      <c r="CE13" s="264" t="str">
        <f t="shared" si="101"/>
        <v/>
      </c>
      <c r="CF13" s="273" t="str">
        <f t="shared" si="102"/>
        <v/>
      </c>
      <c r="CG13" s="273" t="str">
        <f t="shared" si="15"/>
        <v/>
      </c>
      <c r="CH13" s="273" t="str">
        <f t="shared" si="103"/>
        <v/>
      </c>
      <c r="CI13" s="271" t="str">
        <f t="shared" si="16"/>
        <v/>
      </c>
      <c r="CJ13" s="271" t="str">
        <f>IFERROR(CF13*(CD13-CD18)^2,"")</f>
        <v/>
      </c>
      <c r="CK13" s="271" t="str">
        <f>IFERROR(CF13*(BZ13-BZ18)*(CD13-CD18),"")</f>
        <v/>
      </c>
      <c r="CL13" s="271" t="str">
        <f t="shared" si="104"/>
        <v/>
      </c>
      <c r="CM13" s="289" t="str">
        <f t="shared" si="105"/>
        <v/>
      </c>
      <c r="CN13" s="271" t="str">
        <f t="shared" si="106"/>
        <v/>
      </c>
      <c r="CP13" s="271"/>
      <c r="CQ13" s="263" t="str">
        <f t="shared" si="107"/>
        <v/>
      </c>
      <c r="CR13" s="273" t="str">
        <f>IFERROR(BZ21+BY21*CQ13,"")</f>
        <v/>
      </c>
      <c r="CS13" s="264" t="str">
        <f t="shared" si="108"/>
        <v/>
      </c>
      <c r="CT13" s="264" t="str">
        <f t="shared" si="17"/>
        <v/>
      </c>
      <c r="CU13" s="264" t="str">
        <f t="shared" si="109"/>
        <v/>
      </c>
      <c r="CV13" s="264" t="str">
        <f t="shared" si="110"/>
        <v/>
      </c>
      <c r="CW13" s="273" t="str">
        <f t="shared" si="111"/>
        <v/>
      </c>
      <c r="CX13" s="273" t="str">
        <f t="shared" si="18"/>
        <v/>
      </c>
      <c r="CY13" s="273" t="str">
        <f t="shared" si="112"/>
        <v/>
      </c>
      <c r="CZ13" s="271" t="str">
        <f t="shared" si="19"/>
        <v/>
      </c>
      <c r="DA13" s="271" t="str">
        <f>IFERROR(CW13*(CU13-CU18)^2,"")</f>
        <v/>
      </c>
      <c r="DB13" s="271" t="str">
        <f>IFERROR(CW13*(CQ13-CQ18)*(CU13-CU18),"")</f>
        <v/>
      </c>
      <c r="DC13" s="271" t="str">
        <f t="shared" si="113"/>
        <v/>
      </c>
      <c r="DD13" s="289" t="str">
        <f t="shared" si="114"/>
        <v/>
      </c>
      <c r="DE13" s="271" t="str">
        <f t="shared" si="115"/>
        <v/>
      </c>
      <c r="DG13" s="271"/>
      <c r="DH13" s="263" t="str">
        <f t="shared" si="116"/>
        <v/>
      </c>
      <c r="DI13" s="273" t="str">
        <f>IFERROR(CQ21+CP21*DH13,"")</f>
        <v/>
      </c>
      <c r="DJ13" s="264" t="str">
        <f t="shared" si="117"/>
        <v/>
      </c>
      <c r="DK13" s="264" t="str">
        <f t="shared" si="20"/>
        <v/>
      </c>
      <c r="DL13" s="264" t="str">
        <f t="shared" si="118"/>
        <v/>
      </c>
      <c r="DM13" s="264" t="str">
        <f t="shared" si="119"/>
        <v/>
      </c>
      <c r="DN13" s="273" t="str">
        <f t="shared" si="120"/>
        <v/>
      </c>
      <c r="DO13" s="273" t="str">
        <f t="shared" si="21"/>
        <v/>
      </c>
      <c r="DP13" s="273" t="str">
        <f t="shared" si="121"/>
        <v/>
      </c>
      <c r="DQ13" s="271" t="str">
        <f t="shared" si="22"/>
        <v/>
      </c>
      <c r="DR13" s="271" t="str">
        <f>IFERROR(DN13*(DL13-DL18)^2,"")</f>
        <v/>
      </c>
      <c r="DS13" s="271" t="str">
        <f>IFERROR(DN13*(DH13-DH18)*(DL13-DL18),"")</f>
        <v/>
      </c>
      <c r="DT13" s="271" t="str">
        <f t="shared" si="122"/>
        <v/>
      </c>
      <c r="DU13" s="289" t="str">
        <f t="shared" si="123"/>
        <v/>
      </c>
      <c r="DV13" s="271" t="str">
        <f t="shared" si="124"/>
        <v/>
      </c>
      <c r="DX13" s="271"/>
      <c r="DY13" s="263" t="str">
        <f t="shared" si="125"/>
        <v/>
      </c>
      <c r="DZ13" s="273" t="str">
        <f>IFERROR(DH21+DG21*DY13,"")</f>
        <v/>
      </c>
      <c r="EA13" s="264" t="str">
        <f t="shared" si="126"/>
        <v/>
      </c>
      <c r="EB13" s="264" t="str">
        <f t="shared" si="23"/>
        <v/>
      </c>
      <c r="EC13" s="264" t="str">
        <f t="shared" si="127"/>
        <v/>
      </c>
      <c r="ED13" s="264" t="str">
        <f t="shared" si="128"/>
        <v/>
      </c>
      <c r="EE13" s="273" t="str">
        <f t="shared" si="129"/>
        <v/>
      </c>
      <c r="EF13" s="273" t="str">
        <f t="shared" si="24"/>
        <v/>
      </c>
      <c r="EG13" s="273" t="str">
        <f t="shared" si="130"/>
        <v/>
      </c>
      <c r="EH13" s="271" t="str">
        <f t="shared" si="25"/>
        <v/>
      </c>
      <c r="EI13" s="271" t="str">
        <f>IFERROR(EE13*(EC13-EC18)^2,"")</f>
        <v/>
      </c>
      <c r="EJ13" s="271" t="str">
        <f>IFERROR(EE13*(DY13-DY18)*(EC13-EC18),"")</f>
        <v/>
      </c>
      <c r="EK13" s="271" t="str">
        <f t="shared" si="131"/>
        <v/>
      </c>
      <c r="EL13" s="289" t="str">
        <f t="shared" si="132"/>
        <v/>
      </c>
      <c r="EM13" s="271" t="str">
        <f t="shared" si="133"/>
        <v/>
      </c>
      <c r="EO13" s="271"/>
      <c r="EP13" s="263" t="str">
        <f t="shared" si="134"/>
        <v/>
      </c>
      <c r="EQ13" s="273" t="str">
        <f>IFERROR(DY21+DX21*EP13,"")</f>
        <v/>
      </c>
      <c r="ER13" s="264" t="str">
        <f t="shared" si="135"/>
        <v/>
      </c>
      <c r="ES13" s="264" t="str">
        <f t="shared" si="26"/>
        <v/>
      </c>
      <c r="ET13" s="264" t="str">
        <f t="shared" si="136"/>
        <v/>
      </c>
      <c r="EU13" s="264" t="str">
        <f t="shared" si="137"/>
        <v/>
      </c>
      <c r="EV13" s="273" t="str">
        <f t="shared" si="138"/>
        <v/>
      </c>
      <c r="EW13" s="273" t="str">
        <f t="shared" si="27"/>
        <v/>
      </c>
      <c r="EX13" s="273" t="str">
        <f t="shared" si="139"/>
        <v/>
      </c>
      <c r="EY13" s="271" t="str">
        <f t="shared" si="28"/>
        <v/>
      </c>
      <c r="EZ13" s="271" t="str">
        <f>IFERROR(EV13*(ET13-ET18)^2,"")</f>
        <v/>
      </c>
      <c r="FA13" s="271" t="str">
        <f>IFERROR(EV13*(EP13-EP18)*(ET13-ET18),"")</f>
        <v/>
      </c>
      <c r="FB13" s="271" t="str">
        <f t="shared" si="140"/>
        <v/>
      </c>
      <c r="FC13" s="289" t="str">
        <f t="shared" si="141"/>
        <v/>
      </c>
      <c r="FD13" s="271" t="str">
        <f t="shared" si="142"/>
        <v/>
      </c>
      <c r="FF13" s="271"/>
      <c r="FG13" s="263" t="str">
        <f t="shared" si="143"/>
        <v/>
      </c>
      <c r="FH13" s="273" t="str">
        <f>IFERROR(EP21+EO21*FG13,"")</f>
        <v/>
      </c>
      <c r="FI13" s="264" t="str">
        <f t="shared" si="144"/>
        <v/>
      </c>
      <c r="FJ13" s="264" t="str">
        <f t="shared" si="29"/>
        <v/>
      </c>
      <c r="FK13" s="264" t="str">
        <f t="shared" si="145"/>
        <v/>
      </c>
      <c r="FL13" s="264" t="str">
        <f t="shared" si="146"/>
        <v/>
      </c>
      <c r="FM13" s="273" t="str">
        <f t="shared" si="147"/>
        <v/>
      </c>
      <c r="FN13" s="273" t="str">
        <f t="shared" si="30"/>
        <v/>
      </c>
      <c r="FO13" s="273" t="str">
        <f t="shared" si="148"/>
        <v/>
      </c>
      <c r="FP13" s="271" t="str">
        <f t="shared" si="31"/>
        <v/>
      </c>
      <c r="FQ13" s="271" t="str">
        <f>IFERROR(FM13*(FK13-FK18)^2,"")</f>
        <v/>
      </c>
      <c r="FR13" s="271" t="str">
        <f>IFERROR(FM13*(FG13-FG18)*(FK13-FK18),"")</f>
        <v/>
      </c>
      <c r="FS13" s="271" t="str">
        <f t="shared" si="149"/>
        <v/>
      </c>
      <c r="FT13" s="289" t="str">
        <f t="shared" si="150"/>
        <v/>
      </c>
      <c r="FU13" s="271" t="str">
        <f t="shared" si="151"/>
        <v/>
      </c>
      <c r="FW13" s="271"/>
      <c r="FX13" s="263" t="str">
        <f t="shared" si="152"/>
        <v/>
      </c>
      <c r="FY13" s="273" t="str">
        <f>IFERROR(FG21+FF21*FX13,"")</f>
        <v/>
      </c>
      <c r="FZ13" s="264" t="str">
        <f t="shared" si="153"/>
        <v/>
      </c>
      <c r="GA13" s="264" t="str">
        <f t="shared" si="32"/>
        <v/>
      </c>
      <c r="GB13" s="264" t="str">
        <f t="shared" si="154"/>
        <v/>
      </c>
      <c r="GC13" s="264" t="str">
        <f t="shared" si="155"/>
        <v/>
      </c>
      <c r="GD13" s="273" t="str">
        <f t="shared" si="156"/>
        <v/>
      </c>
      <c r="GE13" s="273" t="str">
        <f t="shared" si="33"/>
        <v/>
      </c>
      <c r="GF13" s="273" t="str">
        <f t="shared" si="157"/>
        <v/>
      </c>
      <c r="GG13" s="271" t="str">
        <f t="shared" si="34"/>
        <v/>
      </c>
      <c r="GH13" s="271" t="str">
        <f>IFERROR(GD13*(GB13-GB18)^2,"")</f>
        <v/>
      </c>
      <c r="GI13" s="271" t="str">
        <f>IFERROR(GD13*(FX13-FX18)*(GB13-GB18),"")</f>
        <v/>
      </c>
      <c r="GJ13" s="271" t="str">
        <f t="shared" si="158"/>
        <v/>
      </c>
      <c r="GK13" s="289" t="str">
        <f t="shared" si="159"/>
        <v/>
      </c>
      <c r="GL13" s="271" t="str">
        <f t="shared" si="160"/>
        <v/>
      </c>
      <c r="GN13" s="271"/>
      <c r="GO13" s="263" t="str">
        <f t="shared" si="161"/>
        <v/>
      </c>
      <c r="GP13" s="273" t="str">
        <f>IFERROR(FX21+FW21*GO13,"")</f>
        <v/>
      </c>
      <c r="GQ13" s="264" t="str">
        <f t="shared" si="162"/>
        <v/>
      </c>
      <c r="GR13" s="264" t="str">
        <f t="shared" si="35"/>
        <v/>
      </c>
      <c r="GS13" s="264" t="str">
        <f t="shared" si="163"/>
        <v/>
      </c>
      <c r="GT13" s="264" t="str">
        <f t="shared" si="164"/>
        <v/>
      </c>
      <c r="GU13" s="273" t="str">
        <f t="shared" si="165"/>
        <v/>
      </c>
      <c r="GV13" s="273" t="str">
        <f t="shared" si="36"/>
        <v/>
      </c>
      <c r="GW13" s="273" t="str">
        <f t="shared" si="166"/>
        <v/>
      </c>
      <c r="GX13" s="271" t="str">
        <f t="shared" si="37"/>
        <v/>
      </c>
      <c r="GY13" s="271" t="str">
        <f>IFERROR(GU13*(GS13-GS18)^2,"")</f>
        <v/>
      </c>
      <c r="GZ13" s="271" t="str">
        <f>IFERROR(GU13*(GO13-GO18)*(GS13-GS18),"")</f>
        <v/>
      </c>
      <c r="HA13" s="271" t="str">
        <f t="shared" si="167"/>
        <v/>
      </c>
      <c r="HB13" s="289" t="str">
        <f t="shared" si="168"/>
        <v/>
      </c>
      <c r="HC13" s="271" t="str">
        <f t="shared" si="169"/>
        <v/>
      </c>
      <c r="HE13" s="271"/>
      <c r="HF13" s="263" t="str">
        <f t="shared" si="170"/>
        <v/>
      </c>
      <c r="HG13" s="273" t="str">
        <f>IFERROR(GO21+GN21*HF13,"")</f>
        <v/>
      </c>
      <c r="HH13" s="264" t="str">
        <f t="shared" si="171"/>
        <v/>
      </c>
      <c r="HI13" s="264" t="str">
        <f t="shared" si="38"/>
        <v/>
      </c>
      <c r="HJ13" s="264" t="str">
        <f t="shared" si="172"/>
        <v/>
      </c>
      <c r="HK13" s="264" t="str">
        <f t="shared" si="173"/>
        <v/>
      </c>
      <c r="HL13" s="273" t="str">
        <f t="shared" si="174"/>
        <v/>
      </c>
      <c r="HM13" s="273" t="str">
        <f t="shared" si="39"/>
        <v/>
      </c>
      <c r="HN13" s="273" t="str">
        <f t="shared" si="175"/>
        <v/>
      </c>
      <c r="HO13" s="271" t="str">
        <f t="shared" si="40"/>
        <v/>
      </c>
      <c r="HP13" s="271" t="str">
        <f>IFERROR(HL13*(HJ13-HJ18)^2,"")</f>
        <v/>
      </c>
      <c r="HQ13" s="271" t="str">
        <f>IFERROR(HL13*(HF13-HF18)*(HJ13-HJ18),"")</f>
        <v/>
      </c>
      <c r="HR13" s="271" t="str">
        <f t="shared" si="176"/>
        <v/>
      </c>
      <c r="HS13" s="289" t="str">
        <f t="shared" si="177"/>
        <v/>
      </c>
      <c r="HT13" s="271" t="str">
        <f t="shared" si="178"/>
        <v/>
      </c>
      <c r="HV13" s="271"/>
      <c r="HW13" s="263" t="str">
        <f t="shared" si="179"/>
        <v/>
      </c>
      <c r="HX13" s="273" t="str">
        <f>IFERROR(HF21+HE21*HW13,"")</f>
        <v/>
      </c>
      <c r="HY13" s="264" t="str">
        <f t="shared" si="180"/>
        <v/>
      </c>
      <c r="HZ13" s="264" t="str">
        <f t="shared" si="41"/>
        <v/>
      </c>
      <c r="IA13" s="264" t="str">
        <f t="shared" si="181"/>
        <v/>
      </c>
      <c r="IB13" s="264" t="str">
        <f t="shared" si="182"/>
        <v/>
      </c>
      <c r="IC13" s="273" t="str">
        <f t="shared" si="183"/>
        <v/>
      </c>
      <c r="ID13" s="273" t="str">
        <f t="shared" si="42"/>
        <v/>
      </c>
      <c r="IE13" s="273" t="str">
        <f t="shared" si="184"/>
        <v/>
      </c>
      <c r="IF13" s="271" t="str">
        <f t="shared" si="43"/>
        <v/>
      </c>
      <c r="IG13" s="271" t="str">
        <f>IFERROR(IC13*(IA13-IA18)^2,"")</f>
        <v/>
      </c>
      <c r="IH13" s="271" t="str">
        <f>IFERROR(IC13*(HW13-HW18)*(IA13-IA18),"")</f>
        <v/>
      </c>
      <c r="II13" s="271" t="str">
        <f t="shared" si="185"/>
        <v/>
      </c>
      <c r="IJ13" s="289" t="str">
        <f t="shared" si="186"/>
        <v/>
      </c>
      <c r="IK13" s="271" t="str">
        <f t="shared" si="187"/>
        <v/>
      </c>
      <c r="IM13" s="271"/>
      <c r="IN13" s="263" t="str">
        <f t="shared" si="188"/>
        <v/>
      </c>
      <c r="IO13" s="273" t="str">
        <f>IFERROR(HW21+HV21*IN13,"")</f>
        <v/>
      </c>
      <c r="IP13" s="264" t="str">
        <f t="shared" si="189"/>
        <v/>
      </c>
      <c r="IQ13" s="264" t="str">
        <f t="shared" si="44"/>
        <v/>
      </c>
      <c r="IR13" s="264" t="str">
        <f t="shared" si="190"/>
        <v/>
      </c>
      <c r="IS13" s="264" t="str">
        <f t="shared" si="191"/>
        <v/>
      </c>
      <c r="IT13" s="273" t="str">
        <f t="shared" si="192"/>
        <v/>
      </c>
      <c r="IU13" s="273" t="str">
        <f t="shared" si="45"/>
        <v/>
      </c>
      <c r="IV13" s="273" t="str">
        <f t="shared" si="193"/>
        <v/>
      </c>
      <c r="IW13" s="271" t="str">
        <f t="shared" si="46"/>
        <v/>
      </c>
      <c r="IX13" s="271" t="str">
        <f>IFERROR(IT13*(IR13-IR18)^2,"")</f>
        <v/>
      </c>
      <c r="IY13" s="271" t="str">
        <f>IFERROR(IT13*(IN13-IN18)*(IR13-IR18),"")</f>
        <v/>
      </c>
      <c r="IZ13" s="271" t="str">
        <f t="shared" si="194"/>
        <v/>
      </c>
      <c r="JA13" s="289" t="str">
        <f t="shared" si="195"/>
        <v/>
      </c>
      <c r="JB13" s="271" t="str">
        <f t="shared" si="196"/>
        <v/>
      </c>
      <c r="JD13" s="271"/>
      <c r="JE13" s="263" t="str">
        <f t="shared" si="197"/>
        <v/>
      </c>
      <c r="JF13" s="273" t="str">
        <f>IFERROR(IN21+IM21*JE13,"")</f>
        <v/>
      </c>
      <c r="JG13" s="264" t="str">
        <f t="shared" si="198"/>
        <v/>
      </c>
      <c r="JH13" s="264" t="str">
        <f t="shared" si="47"/>
        <v/>
      </c>
      <c r="JI13" s="264" t="str">
        <f t="shared" si="199"/>
        <v/>
      </c>
      <c r="JJ13" s="264" t="str">
        <f t="shared" si="200"/>
        <v/>
      </c>
      <c r="JK13" s="273" t="str">
        <f t="shared" si="201"/>
        <v/>
      </c>
      <c r="JL13" s="273" t="str">
        <f t="shared" si="48"/>
        <v/>
      </c>
      <c r="JM13" s="273" t="str">
        <f t="shared" si="202"/>
        <v/>
      </c>
      <c r="JN13" s="271" t="str">
        <f t="shared" si="49"/>
        <v/>
      </c>
      <c r="JO13" s="271" t="str">
        <f>IFERROR(JK13*(JI13-JI18)^2,"")</f>
        <v/>
      </c>
      <c r="JP13" s="271" t="str">
        <f>IFERROR(JK13*(JE13-JE18)*(JI13-JI18),"")</f>
        <v/>
      </c>
      <c r="JQ13" s="271" t="str">
        <f t="shared" si="203"/>
        <v/>
      </c>
      <c r="JR13" s="289" t="str">
        <f t="shared" si="204"/>
        <v/>
      </c>
      <c r="JS13" s="271" t="str">
        <f t="shared" si="205"/>
        <v/>
      </c>
      <c r="JU13" s="271"/>
      <c r="JV13" s="263" t="str">
        <f t="shared" si="206"/>
        <v/>
      </c>
      <c r="JW13" s="273" t="str">
        <f>IFERROR(JE21+JD21*JV13,"")</f>
        <v/>
      </c>
      <c r="JX13" s="264" t="str">
        <f t="shared" si="207"/>
        <v/>
      </c>
      <c r="JY13" s="264" t="str">
        <f t="shared" si="50"/>
        <v/>
      </c>
      <c r="JZ13" s="264" t="str">
        <f t="shared" si="208"/>
        <v/>
      </c>
      <c r="KA13" s="264" t="str">
        <f t="shared" si="209"/>
        <v/>
      </c>
      <c r="KB13" s="273" t="str">
        <f t="shared" si="210"/>
        <v/>
      </c>
      <c r="KC13" s="273" t="str">
        <f t="shared" si="51"/>
        <v/>
      </c>
      <c r="KD13" s="273" t="str">
        <f t="shared" si="211"/>
        <v/>
      </c>
      <c r="KE13" s="271" t="str">
        <f t="shared" si="52"/>
        <v/>
      </c>
      <c r="KF13" s="271" t="str">
        <f>IFERROR(KB13*(JZ13-JZ18)^2,"")</f>
        <v/>
      </c>
      <c r="KG13" s="271" t="str">
        <f>IFERROR(KB13*(JV13-JV18)*(JZ13-JZ18),"")</f>
        <v/>
      </c>
      <c r="KH13" s="271" t="str">
        <f t="shared" si="212"/>
        <v/>
      </c>
      <c r="KI13" s="289" t="str">
        <f t="shared" si="213"/>
        <v/>
      </c>
      <c r="KJ13" s="271" t="str">
        <f t="shared" si="214"/>
        <v/>
      </c>
      <c r="KL13" s="271"/>
      <c r="KM13" s="263" t="str">
        <f t="shared" si="215"/>
        <v/>
      </c>
      <c r="KN13" s="273" t="str">
        <f>IFERROR(JV21+JU21*KM13,"")</f>
        <v/>
      </c>
      <c r="KO13" s="264" t="str">
        <f t="shared" si="216"/>
        <v/>
      </c>
      <c r="KP13" s="264" t="str">
        <f t="shared" si="53"/>
        <v/>
      </c>
      <c r="KQ13" s="264" t="str">
        <f t="shared" si="217"/>
        <v/>
      </c>
      <c r="KR13" s="264" t="str">
        <f t="shared" si="218"/>
        <v/>
      </c>
      <c r="KS13" s="273" t="str">
        <f t="shared" si="219"/>
        <v/>
      </c>
      <c r="KT13" s="273" t="str">
        <f t="shared" si="54"/>
        <v/>
      </c>
      <c r="KU13" s="273" t="str">
        <f t="shared" si="220"/>
        <v/>
      </c>
      <c r="KV13" s="271" t="str">
        <f t="shared" si="55"/>
        <v/>
      </c>
      <c r="KW13" s="271" t="str">
        <f>IFERROR(KS13*(KQ13-KQ18)^2,"")</f>
        <v/>
      </c>
      <c r="KX13" s="271" t="str">
        <f>IFERROR(KS13*(KM13-KM18)*(KQ13-KQ18),"")</f>
        <v/>
      </c>
      <c r="KY13" s="271" t="str">
        <f t="shared" si="221"/>
        <v/>
      </c>
      <c r="KZ13" s="289" t="str">
        <f t="shared" si="222"/>
        <v/>
      </c>
      <c r="LA13" s="271" t="str">
        <f t="shared" si="223"/>
        <v/>
      </c>
      <c r="LC13" s="271"/>
      <c r="LD13" s="263" t="str">
        <f t="shared" si="224"/>
        <v/>
      </c>
      <c r="LE13" s="273" t="str">
        <f>IFERROR(KM21+KL21*LD13,"")</f>
        <v/>
      </c>
      <c r="LF13" s="264" t="str">
        <f t="shared" si="225"/>
        <v/>
      </c>
      <c r="LG13" s="264" t="str">
        <f t="shared" si="56"/>
        <v/>
      </c>
      <c r="LH13" s="264" t="str">
        <f t="shared" si="226"/>
        <v/>
      </c>
      <c r="LI13" s="264" t="str">
        <f t="shared" si="227"/>
        <v/>
      </c>
      <c r="LJ13" s="273" t="str">
        <f t="shared" si="228"/>
        <v/>
      </c>
      <c r="LK13" s="273" t="str">
        <f t="shared" si="57"/>
        <v/>
      </c>
      <c r="LL13" s="273" t="str">
        <f t="shared" si="229"/>
        <v/>
      </c>
      <c r="LM13" s="271" t="str">
        <f t="shared" si="58"/>
        <v/>
      </c>
      <c r="LN13" s="271" t="str">
        <f>IFERROR(LJ13*(LH13-LH18)^2,"")</f>
        <v/>
      </c>
      <c r="LO13" s="271" t="str">
        <f>IFERROR(LJ13*(LD13-LD18)*(LH13-LH18),"")</f>
        <v/>
      </c>
      <c r="LP13" s="271" t="str">
        <f t="shared" si="230"/>
        <v/>
      </c>
      <c r="LQ13" s="289" t="str">
        <f t="shared" si="231"/>
        <v/>
      </c>
      <c r="LR13" s="271" t="str">
        <f t="shared" si="232"/>
        <v/>
      </c>
      <c r="LT13" s="271"/>
      <c r="LU13" s="475" t="str">
        <f t="shared" si="233"/>
        <v/>
      </c>
      <c r="LV13" s="474" t="str">
        <f>IFERROR(LD21+LC21*LU13,"")</f>
        <v/>
      </c>
      <c r="LW13" s="477" t="str">
        <f t="shared" si="234"/>
        <v/>
      </c>
      <c r="LX13" s="264" t="str">
        <f t="shared" si="59"/>
        <v/>
      </c>
      <c r="LY13" s="264" t="str">
        <f t="shared" si="235"/>
        <v/>
      </c>
      <c r="LZ13" s="264" t="str">
        <f t="shared" si="236"/>
        <v/>
      </c>
      <c r="MA13" s="273" t="str">
        <f t="shared" si="237"/>
        <v/>
      </c>
      <c r="MB13" s="273" t="str">
        <f t="shared" si="60"/>
        <v/>
      </c>
      <c r="MC13" s="273" t="str">
        <f t="shared" si="238"/>
        <v/>
      </c>
      <c r="MD13" s="271" t="str">
        <f t="shared" si="61"/>
        <v/>
      </c>
      <c r="ME13" s="271" t="str">
        <f>IFERROR(MA13*(LY13-LY18)^2,"")</f>
        <v/>
      </c>
      <c r="MF13" s="271" t="str">
        <f>IFERROR(MA13*(LU13-LU18)*(LY13-LY18),"")</f>
        <v/>
      </c>
      <c r="MG13" s="271" t="str">
        <f t="shared" si="239"/>
        <v/>
      </c>
      <c r="MH13" s="289" t="str">
        <f t="shared" si="240"/>
        <v/>
      </c>
      <c r="MI13" s="476" t="str">
        <f t="shared" si="241"/>
        <v/>
      </c>
    </row>
    <row r="14" spans="1:347" ht="14.1" customHeight="1" outlineLevel="1" x14ac:dyDescent="0.2">
      <c r="A14" s="14">
        <v>8</v>
      </c>
      <c r="B14" s="435"/>
      <c r="C14" s="436"/>
      <c r="D14" s="437"/>
      <c r="E14" s="17" t="str">
        <f t="shared" si="0"/>
        <v/>
      </c>
      <c r="F14" s="34" t="str">
        <f>IFERROR((E14-E6)/(1-E6),"")</f>
        <v/>
      </c>
      <c r="G14" s="17" t="str">
        <f t="shared" si="1"/>
        <v/>
      </c>
      <c r="H14" s="17"/>
      <c r="I14" s="34"/>
      <c r="J14" s="18" t="str">
        <f t="shared" si="62"/>
        <v/>
      </c>
      <c r="K14" s="17" t="str">
        <f>IFERROR(C21+B21*J14,"")</f>
        <v/>
      </c>
      <c r="L14" s="37" t="str">
        <f t="shared" si="63"/>
        <v/>
      </c>
      <c r="M14" s="37" t="str">
        <f t="shared" si="2"/>
        <v/>
      </c>
      <c r="N14" s="37" t="str">
        <f t="shared" si="64"/>
        <v/>
      </c>
      <c r="O14" s="37" t="str">
        <f t="shared" si="65"/>
        <v/>
      </c>
      <c r="P14" s="17" t="str">
        <f t="shared" si="66"/>
        <v/>
      </c>
      <c r="Q14" s="17" t="str">
        <f t="shared" si="3"/>
        <v/>
      </c>
      <c r="R14" s="17" t="str">
        <f t="shared" si="67"/>
        <v/>
      </c>
      <c r="S14" s="34" t="str">
        <f t="shared" si="4"/>
        <v/>
      </c>
      <c r="T14" s="34" t="str">
        <f>IFERROR(P14*(N14-N18)^2,"")</f>
        <v/>
      </c>
      <c r="U14" s="34" t="str">
        <f>IFERROR(P14*(J14-J18)*(N14-N18),"")</f>
        <v/>
      </c>
      <c r="V14" s="34" t="str">
        <f t="shared" si="68"/>
        <v/>
      </c>
      <c r="W14" s="39" t="str">
        <f t="shared" si="69"/>
        <v/>
      </c>
      <c r="X14" s="34" t="str">
        <f t="shared" si="70"/>
        <v/>
      </c>
      <c r="Y14" s="34"/>
      <c r="Z14" s="271"/>
      <c r="AA14" s="263" t="str">
        <f t="shared" si="71"/>
        <v/>
      </c>
      <c r="AB14" s="273" t="str">
        <f>IFERROR(J21+I21*AA14,"")</f>
        <v/>
      </c>
      <c r="AC14" s="264" t="str">
        <f t="shared" si="72"/>
        <v/>
      </c>
      <c r="AD14" s="264" t="str">
        <f t="shared" si="5"/>
        <v/>
      </c>
      <c r="AE14" s="264" t="str">
        <f t="shared" si="73"/>
        <v/>
      </c>
      <c r="AF14" s="264" t="str">
        <f t="shared" si="74"/>
        <v/>
      </c>
      <c r="AG14" s="273" t="str">
        <f t="shared" si="75"/>
        <v/>
      </c>
      <c r="AH14" s="273" t="str">
        <f t="shared" si="6"/>
        <v/>
      </c>
      <c r="AI14" s="273" t="str">
        <f t="shared" si="76"/>
        <v/>
      </c>
      <c r="AJ14" s="271" t="str">
        <f t="shared" si="7"/>
        <v/>
      </c>
      <c r="AK14" s="271" t="str">
        <f>IFERROR(AG14*(AE14-AE18)^2,"")</f>
        <v/>
      </c>
      <c r="AL14" s="271" t="str">
        <f>IFERROR(AG14*(AA14-AA18)*(AE14-AE18),"")</f>
        <v/>
      </c>
      <c r="AM14" s="271" t="str">
        <f t="shared" si="77"/>
        <v/>
      </c>
      <c r="AN14" s="289" t="str">
        <f t="shared" si="78"/>
        <v/>
      </c>
      <c r="AO14" s="271" t="str">
        <f t="shared" si="79"/>
        <v/>
      </c>
      <c r="AP14" s="34"/>
      <c r="AQ14" s="271"/>
      <c r="AR14" s="263" t="str">
        <f t="shared" si="80"/>
        <v/>
      </c>
      <c r="AS14" s="273" t="str">
        <f>IFERROR(AA21+Z21*AR14,"")</f>
        <v/>
      </c>
      <c r="AT14" s="264" t="str">
        <f t="shared" si="81"/>
        <v/>
      </c>
      <c r="AU14" s="264" t="str">
        <f t="shared" si="8"/>
        <v/>
      </c>
      <c r="AV14" s="264" t="str">
        <f t="shared" si="82"/>
        <v/>
      </c>
      <c r="AW14" s="264" t="str">
        <f t="shared" si="83"/>
        <v/>
      </c>
      <c r="AX14" s="273" t="str">
        <f t="shared" si="84"/>
        <v/>
      </c>
      <c r="AY14" s="273" t="str">
        <f t="shared" si="9"/>
        <v/>
      </c>
      <c r="AZ14" s="273" t="str">
        <f t="shared" si="85"/>
        <v/>
      </c>
      <c r="BA14" s="271" t="str">
        <f t="shared" si="10"/>
        <v/>
      </c>
      <c r="BB14" s="271" t="str">
        <f>IFERROR(AX14*(AV14-AV18)^2,"")</f>
        <v/>
      </c>
      <c r="BC14" s="271" t="str">
        <f>IFERROR(AX14*(AR14-AR18)*(AV14-AV18),"")</f>
        <v/>
      </c>
      <c r="BD14" s="271" t="str">
        <f t="shared" si="86"/>
        <v/>
      </c>
      <c r="BE14" s="289" t="str">
        <f t="shared" si="87"/>
        <v/>
      </c>
      <c r="BF14" s="271" t="str">
        <f t="shared" si="88"/>
        <v/>
      </c>
      <c r="BH14" s="271"/>
      <c r="BI14" s="263" t="str">
        <f t="shared" si="89"/>
        <v/>
      </c>
      <c r="BJ14" s="273" t="str">
        <f>IFERROR(AR21+AQ21*BI14,"")</f>
        <v/>
      </c>
      <c r="BK14" s="264" t="str">
        <f t="shared" si="90"/>
        <v/>
      </c>
      <c r="BL14" s="264" t="str">
        <f t="shared" si="11"/>
        <v/>
      </c>
      <c r="BM14" s="264" t="str">
        <f t="shared" si="91"/>
        <v/>
      </c>
      <c r="BN14" s="264" t="str">
        <f t="shared" si="92"/>
        <v/>
      </c>
      <c r="BO14" s="273" t="str">
        <f t="shared" si="93"/>
        <v/>
      </c>
      <c r="BP14" s="273" t="str">
        <f t="shared" si="12"/>
        <v/>
      </c>
      <c r="BQ14" s="273" t="str">
        <f t="shared" si="94"/>
        <v/>
      </c>
      <c r="BR14" s="271" t="str">
        <f t="shared" si="13"/>
        <v/>
      </c>
      <c r="BS14" s="271" t="str">
        <f>IFERROR(BO14*(BM14-BM18)^2,"")</f>
        <v/>
      </c>
      <c r="BT14" s="271" t="str">
        <f>IFERROR(BO14*(BI14-BI18)*(BM14-BM18),"")</f>
        <v/>
      </c>
      <c r="BU14" s="271" t="str">
        <f t="shared" si="95"/>
        <v/>
      </c>
      <c r="BV14" s="289" t="str">
        <f t="shared" si="96"/>
        <v/>
      </c>
      <c r="BW14" s="271" t="str">
        <f t="shared" si="97"/>
        <v/>
      </c>
      <c r="BY14" s="271"/>
      <c r="BZ14" s="263" t="str">
        <f t="shared" si="98"/>
        <v/>
      </c>
      <c r="CA14" s="273" t="str">
        <f>IFERROR(BI21+BH21*BZ14,"")</f>
        <v/>
      </c>
      <c r="CB14" s="264" t="str">
        <f t="shared" si="99"/>
        <v/>
      </c>
      <c r="CC14" s="264" t="str">
        <f t="shared" si="14"/>
        <v/>
      </c>
      <c r="CD14" s="264" t="str">
        <f t="shared" si="100"/>
        <v/>
      </c>
      <c r="CE14" s="264" t="str">
        <f t="shared" si="101"/>
        <v/>
      </c>
      <c r="CF14" s="273" t="str">
        <f t="shared" si="102"/>
        <v/>
      </c>
      <c r="CG14" s="273" t="str">
        <f t="shared" si="15"/>
        <v/>
      </c>
      <c r="CH14" s="273" t="str">
        <f t="shared" si="103"/>
        <v/>
      </c>
      <c r="CI14" s="271" t="str">
        <f t="shared" si="16"/>
        <v/>
      </c>
      <c r="CJ14" s="271" t="str">
        <f>IFERROR(CF14*(CD14-CD18)^2,"")</f>
        <v/>
      </c>
      <c r="CK14" s="271" t="str">
        <f>IFERROR(CF14*(BZ14-BZ18)*(CD14-CD18),"")</f>
        <v/>
      </c>
      <c r="CL14" s="271" t="str">
        <f t="shared" si="104"/>
        <v/>
      </c>
      <c r="CM14" s="289" t="str">
        <f t="shared" si="105"/>
        <v/>
      </c>
      <c r="CN14" s="271" t="str">
        <f t="shared" si="106"/>
        <v/>
      </c>
      <c r="CP14" s="271"/>
      <c r="CQ14" s="263" t="str">
        <f t="shared" si="107"/>
        <v/>
      </c>
      <c r="CR14" s="273" t="str">
        <f>IFERROR(BZ21+BY21*CQ14,"")</f>
        <v/>
      </c>
      <c r="CS14" s="264" t="str">
        <f t="shared" si="108"/>
        <v/>
      </c>
      <c r="CT14" s="264" t="str">
        <f t="shared" si="17"/>
        <v/>
      </c>
      <c r="CU14" s="264" t="str">
        <f t="shared" si="109"/>
        <v/>
      </c>
      <c r="CV14" s="264" t="str">
        <f t="shared" si="110"/>
        <v/>
      </c>
      <c r="CW14" s="273" t="str">
        <f t="shared" si="111"/>
        <v/>
      </c>
      <c r="CX14" s="273" t="str">
        <f t="shared" si="18"/>
        <v/>
      </c>
      <c r="CY14" s="273" t="str">
        <f t="shared" si="112"/>
        <v/>
      </c>
      <c r="CZ14" s="271" t="str">
        <f t="shared" si="19"/>
        <v/>
      </c>
      <c r="DA14" s="271" t="str">
        <f>IFERROR(CW14*(CU14-CU18)^2,"")</f>
        <v/>
      </c>
      <c r="DB14" s="271" t="str">
        <f>IFERROR(CW14*(CQ14-CQ18)*(CU14-CU18),"")</f>
        <v/>
      </c>
      <c r="DC14" s="271" t="str">
        <f t="shared" si="113"/>
        <v/>
      </c>
      <c r="DD14" s="289" t="str">
        <f t="shared" si="114"/>
        <v/>
      </c>
      <c r="DE14" s="271" t="str">
        <f t="shared" si="115"/>
        <v/>
      </c>
      <c r="DG14" s="271"/>
      <c r="DH14" s="263" t="str">
        <f t="shared" si="116"/>
        <v/>
      </c>
      <c r="DI14" s="273" t="str">
        <f>IFERROR(CQ21+CP21*DH14,"")</f>
        <v/>
      </c>
      <c r="DJ14" s="264" t="str">
        <f t="shared" si="117"/>
        <v/>
      </c>
      <c r="DK14" s="264" t="str">
        <f t="shared" si="20"/>
        <v/>
      </c>
      <c r="DL14" s="264" t="str">
        <f t="shared" si="118"/>
        <v/>
      </c>
      <c r="DM14" s="264" t="str">
        <f t="shared" si="119"/>
        <v/>
      </c>
      <c r="DN14" s="273" t="str">
        <f t="shared" si="120"/>
        <v/>
      </c>
      <c r="DO14" s="273" t="str">
        <f t="shared" si="21"/>
        <v/>
      </c>
      <c r="DP14" s="273" t="str">
        <f t="shared" si="121"/>
        <v/>
      </c>
      <c r="DQ14" s="271" t="str">
        <f t="shared" si="22"/>
        <v/>
      </c>
      <c r="DR14" s="271" t="str">
        <f>IFERROR(DN14*(DL14-DL18)^2,"")</f>
        <v/>
      </c>
      <c r="DS14" s="271" t="str">
        <f>IFERROR(DN14*(DH14-DH18)*(DL14-DL18),"")</f>
        <v/>
      </c>
      <c r="DT14" s="271" t="str">
        <f t="shared" si="122"/>
        <v/>
      </c>
      <c r="DU14" s="289" t="str">
        <f t="shared" si="123"/>
        <v/>
      </c>
      <c r="DV14" s="271" t="str">
        <f t="shared" si="124"/>
        <v/>
      </c>
      <c r="DX14" s="271"/>
      <c r="DY14" s="263" t="str">
        <f t="shared" si="125"/>
        <v/>
      </c>
      <c r="DZ14" s="273" t="str">
        <f>IFERROR(DH21+DG21*DY14,"")</f>
        <v/>
      </c>
      <c r="EA14" s="264" t="str">
        <f t="shared" si="126"/>
        <v/>
      </c>
      <c r="EB14" s="264" t="str">
        <f t="shared" si="23"/>
        <v/>
      </c>
      <c r="EC14" s="264" t="str">
        <f t="shared" si="127"/>
        <v/>
      </c>
      <c r="ED14" s="264" t="str">
        <f t="shared" si="128"/>
        <v/>
      </c>
      <c r="EE14" s="273" t="str">
        <f t="shared" si="129"/>
        <v/>
      </c>
      <c r="EF14" s="273" t="str">
        <f t="shared" si="24"/>
        <v/>
      </c>
      <c r="EG14" s="273" t="str">
        <f t="shared" si="130"/>
        <v/>
      </c>
      <c r="EH14" s="271" t="str">
        <f t="shared" si="25"/>
        <v/>
      </c>
      <c r="EI14" s="271" t="str">
        <f>IFERROR(EE14*(EC14-EC18)^2,"")</f>
        <v/>
      </c>
      <c r="EJ14" s="271" t="str">
        <f>IFERROR(EE14*(DY14-DY18)*(EC14-EC18),"")</f>
        <v/>
      </c>
      <c r="EK14" s="271" t="str">
        <f t="shared" si="131"/>
        <v/>
      </c>
      <c r="EL14" s="289" t="str">
        <f t="shared" si="132"/>
        <v/>
      </c>
      <c r="EM14" s="271" t="str">
        <f t="shared" si="133"/>
        <v/>
      </c>
      <c r="EO14" s="271"/>
      <c r="EP14" s="263" t="str">
        <f t="shared" si="134"/>
        <v/>
      </c>
      <c r="EQ14" s="273" t="str">
        <f>IFERROR(DY21+DX21*EP14,"")</f>
        <v/>
      </c>
      <c r="ER14" s="264" t="str">
        <f t="shared" si="135"/>
        <v/>
      </c>
      <c r="ES14" s="264" t="str">
        <f t="shared" si="26"/>
        <v/>
      </c>
      <c r="ET14" s="264" t="str">
        <f t="shared" si="136"/>
        <v/>
      </c>
      <c r="EU14" s="264" t="str">
        <f t="shared" si="137"/>
        <v/>
      </c>
      <c r="EV14" s="273" t="str">
        <f t="shared" si="138"/>
        <v/>
      </c>
      <c r="EW14" s="273" t="str">
        <f t="shared" si="27"/>
        <v/>
      </c>
      <c r="EX14" s="273" t="str">
        <f t="shared" si="139"/>
        <v/>
      </c>
      <c r="EY14" s="271" t="str">
        <f t="shared" si="28"/>
        <v/>
      </c>
      <c r="EZ14" s="271" t="str">
        <f>IFERROR(EV14*(ET14-ET18)^2,"")</f>
        <v/>
      </c>
      <c r="FA14" s="271" t="str">
        <f>IFERROR(EV14*(EP14-EP18)*(ET14-ET18),"")</f>
        <v/>
      </c>
      <c r="FB14" s="271" t="str">
        <f t="shared" si="140"/>
        <v/>
      </c>
      <c r="FC14" s="289" t="str">
        <f t="shared" si="141"/>
        <v/>
      </c>
      <c r="FD14" s="271" t="str">
        <f t="shared" si="142"/>
        <v/>
      </c>
      <c r="FF14" s="271"/>
      <c r="FG14" s="263" t="str">
        <f t="shared" si="143"/>
        <v/>
      </c>
      <c r="FH14" s="273" t="str">
        <f>IFERROR(EP21+EO21*FG14,"")</f>
        <v/>
      </c>
      <c r="FI14" s="264" t="str">
        <f t="shared" si="144"/>
        <v/>
      </c>
      <c r="FJ14" s="264" t="str">
        <f t="shared" si="29"/>
        <v/>
      </c>
      <c r="FK14" s="264" t="str">
        <f t="shared" si="145"/>
        <v/>
      </c>
      <c r="FL14" s="264" t="str">
        <f t="shared" si="146"/>
        <v/>
      </c>
      <c r="FM14" s="273" t="str">
        <f t="shared" si="147"/>
        <v/>
      </c>
      <c r="FN14" s="273" t="str">
        <f t="shared" si="30"/>
        <v/>
      </c>
      <c r="FO14" s="273" t="str">
        <f t="shared" si="148"/>
        <v/>
      </c>
      <c r="FP14" s="271" t="str">
        <f t="shared" si="31"/>
        <v/>
      </c>
      <c r="FQ14" s="271" t="str">
        <f>IFERROR(FM14*(FK14-FK18)^2,"")</f>
        <v/>
      </c>
      <c r="FR14" s="271" t="str">
        <f>IFERROR(FM14*(FG14-FG18)*(FK14-FK18),"")</f>
        <v/>
      </c>
      <c r="FS14" s="271" t="str">
        <f t="shared" si="149"/>
        <v/>
      </c>
      <c r="FT14" s="289" t="str">
        <f t="shared" si="150"/>
        <v/>
      </c>
      <c r="FU14" s="271" t="str">
        <f t="shared" si="151"/>
        <v/>
      </c>
      <c r="FW14" s="271"/>
      <c r="FX14" s="263" t="str">
        <f t="shared" si="152"/>
        <v/>
      </c>
      <c r="FY14" s="273" t="str">
        <f>IFERROR(FG21+FF21*FX14,"")</f>
        <v/>
      </c>
      <c r="FZ14" s="264" t="str">
        <f t="shared" si="153"/>
        <v/>
      </c>
      <c r="GA14" s="264" t="str">
        <f t="shared" si="32"/>
        <v/>
      </c>
      <c r="GB14" s="264" t="str">
        <f t="shared" si="154"/>
        <v/>
      </c>
      <c r="GC14" s="264" t="str">
        <f t="shared" si="155"/>
        <v/>
      </c>
      <c r="GD14" s="273" t="str">
        <f t="shared" si="156"/>
        <v/>
      </c>
      <c r="GE14" s="273" t="str">
        <f t="shared" si="33"/>
        <v/>
      </c>
      <c r="GF14" s="273" t="str">
        <f t="shared" si="157"/>
        <v/>
      </c>
      <c r="GG14" s="271" t="str">
        <f t="shared" si="34"/>
        <v/>
      </c>
      <c r="GH14" s="271" t="str">
        <f>IFERROR(GD14*(GB14-GB18)^2,"")</f>
        <v/>
      </c>
      <c r="GI14" s="271" t="str">
        <f>IFERROR(GD14*(FX14-FX18)*(GB14-GB18),"")</f>
        <v/>
      </c>
      <c r="GJ14" s="271" t="str">
        <f t="shared" si="158"/>
        <v/>
      </c>
      <c r="GK14" s="289" t="str">
        <f t="shared" si="159"/>
        <v/>
      </c>
      <c r="GL14" s="271" t="str">
        <f t="shared" si="160"/>
        <v/>
      </c>
      <c r="GN14" s="271"/>
      <c r="GO14" s="263" t="str">
        <f t="shared" si="161"/>
        <v/>
      </c>
      <c r="GP14" s="273" t="str">
        <f>IFERROR(FX21+FW21*GO14,"")</f>
        <v/>
      </c>
      <c r="GQ14" s="264" t="str">
        <f t="shared" si="162"/>
        <v/>
      </c>
      <c r="GR14" s="264" t="str">
        <f t="shared" si="35"/>
        <v/>
      </c>
      <c r="GS14" s="264" t="str">
        <f t="shared" si="163"/>
        <v/>
      </c>
      <c r="GT14" s="264" t="str">
        <f t="shared" si="164"/>
        <v/>
      </c>
      <c r="GU14" s="273" t="str">
        <f t="shared" si="165"/>
        <v/>
      </c>
      <c r="GV14" s="273" t="str">
        <f t="shared" si="36"/>
        <v/>
      </c>
      <c r="GW14" s="273" t="str">
        <f t="shared" si="166"/>
        <v/>
      </c>
      <c r="GX14" s="271" t="str">
        <f t="shared" si="37"/>
        <v/>
      </c>
      <c r="GY14" s="271" t="str">
        <f>IFERROR(GU14*(GS14-GS18)^2,"")</f>
        <v/>
      </c>
      <c r="GZ14" s="271" t="str">
        <f>IFERROR(GU14*(GO14-GO18)*(GS14-GS18),"")</f>
        <v/>
      </c>
      <c r="HA14" s="271" t="str">
        <f t="shared" si="167"/>
        <v/>
      </c>
      <c r="HB14" s="289" t="str">
        <f t="shared" si="168"/>
        <v/>
      </c>
      <c r="HC14" s="271" t="str">
        <f t="shared" si="169"/>
        <v/>
      </c>
      <c r="HE14" s="271"/>
      <c r="HF14" s="263" t="str">
        <f t="shared" si="170"/>
        <v/>
      </c>
      <c r="HG14" s="273" t="str">
        <f>IFERROR(GO21+GN21*HF14,"")</f>
        <v/>
      </c>
      <c r="HH14" s="264" t="str">
        <f t="shared" si="171"/>
        <v/>
      </c>
      <c r="HI14" s="264" t="str">
        <f t="shared" si="38"/>
        <v/>
      </c>
      <c r="HJ14" s="264" t="str">
        <f t="shared" si="172"/>
        <v/>
      </c>
      <c r="HK14" s="264" t="str">
        <f t="shared" si="173"/>
        <v/>
      </c>
      <c r="HL14" s="273" t="str">
        <f t="shared" si="174"/>
        <v/>
      </c>
      <c r="HM14" s="273" t="str">
        <f t="shared" si="39"/>
        <v/>
      </c>
      <c r="HN14" s="273" t="str">
        <f t="shared" si="175"/>
        <v/>
      </c>
      <c r="HO14" s="271" t="str">
        <f t="shared" si="40"/>
        <v/>
      </c>
      <c r="HP14" s="271" t="str">
        <f>IFERROR(HL14*(HJ14-HJ18)^2,"")</f>
        <v/>
      </c>
      <c r="HQ14" s="271" t="str">
        <f>IFERROR(HL14*(HF14-HF18)*(HJ14-HJ18),"")</f>
        <v/>
      </c>
      <c r="HR14" s="271" t="str">
        <f t="shared" si="176"/>
        <v/>
      </c>
      <c r="HS14" s="289" t="str">
        <f t="shared" si="177"/>
        <v/>
      </c>
      <c r="HT14" s="271" t="str">
        <f t="shared" si="178"/>
        <v/>
      </c>
      <c r="HV14" s="271"/>
      <c r="HW14" s="263" t="str">
        <f t="shared" si="179"/>
        <v/>
      </c>
      <c r="HX14" s="273" t="str">
        <f>IFERROR(HF21+HE21*HW14,"")</f>
        <v/>
      </c>
      <c r="HY14" s="264" t="str">
        <f t="shared" si="180"/>
        <v/>
      </c>
      <c r="HZ14" s="264" t="str">
        <f t="shared" si="41"/>
        <v/>
      </c>
      <c r="IA14" s="264" t="str">
        <f t="shared" si="181"/>
        <v/>
      </c>
      <c r="IB14" s="264" t="str">
        <f t="shared" si="182"/>
        <v/>
      </c>
      <c r="IC14" s="273" t="str">
        <f t="shared" si="183"/>
        <v/>
      </c>
      <c r="ID14" s="273" t="str">
        <f t="shared" si="42"/>
        <v/>
      </c>
      <c r="IE14" s="273" t="str">
        <f t="shared" si="184"/>
        <v/>
      </c>
      <c r="IF14" s="271" t="str">
        <f t="shared" si="43"/>
        <v/>
      </c>
      <c r="IG14" s="271" t="str">
        <f>IFERROR(IC14*(IA14-IA18)^2,"")</f>
        <v/>
      </c>
      <c r="IH14" s="271" t="str">
        <f>IFERROR(IC14*(HW14-HW18)*(IA14-IA18),"")</f>
        <v/>
      </c>
      <c r="II14" s="271" t="str">
        <f t="shared" si="185"/>
        <v/>
      </c>
      <c r="IJ14" s="289" t="str">
        <f t="shared" si="186"/>
        <v/>
      </c>
      <c r="IK14" s="271" t="str">
        <f t="shared" si="187"/>
        <v/>
      </c>
      <c r="IM14" s="271"/>
      <c r="IN14" s="263" t="str">
        <f t="shared" si="188"/>
        <v/>
      </c>
      <c r="IO14" s="273" t="str">
        <f>IFERROR(HW21+HV21*IN14,"")</f>
        <v/>
      </c>
      <c r="IP14" s="264" t="str">
        <f t="shared" si="189"/>
        <v/>
      </c>
      <c r="IQ14" s="264" t="str">
        <f t="shared" si="44"/>
        <v/>
      </c>
      <c r="IR14" s="264" t="str">
        <f t="shared" si="190"/>
        <v/>
      </c>
      <c r="IS14" s="264" t="str">
        <f t="shared" si="191"/>
        <v/>
      </c>
      <c r="IT14" s="273" t="str">
        <f t="shared" si="192"/>
        <v/>
      </c>
      <c r="IU14" s="273" t="str">
        <f t="shared" si="45"/>
        <v/>
      </c>
      <c r="IV14" s="273" t="str">
        <f t="shared" si="193"/>
        <v/>
      </c>
      <c r="IW14" s="271" t="str">
        <f t="shared" si="46"/>
        <v/>
      </c>
      <c r="IX14" s="271" t="str">
        <f>IFERROR(IT14*(IR14-IR18)^2,"")</f>
        <v/>
      </c>
      <c r="IY14" s="271" t="str">
        <f>IFERROR(IT14*(IN14-IN18)*(IR14-IR18),"")</f>
        <v/>
      </c>
      <c r="IZ14" s="271" t="str">
        <f t="shared" si="194"/>
        <v/>
      </c>
      <c r="JA14" s="289" t="str">
        <f t="shared" si="195"/>
        <v/>
      </c>
      <c r="JB14" s="271" t="str">
        <f t="shared" si="196"/>
        <v/>
      </c>
      <c r="JD14" s="271"/>
      <c r="JE14" s="263" t="str">
        <f t="shared" si="197"/>
        <v/>
      </c>
      <c r="JF14" s="273" t="str">
        <f>IFERROR(IN21+IM21*JE14,"")</f>
        <v/>
      </c>
      <c r="JG14" s="264" t="str">
        <f t="shared" si="198"/>
        <v/>
      </c>
      <c r="JH14" s="264" t="str">
        <f t="shared" si="47"/>
        <v/>
      </c>
      <c r="JI14" s="264" t="str">
        <f t="shared" si="199"/>
        <v/>
      </c>
      <c r="JJ14" s="264" t="str">
        <f t="shared" si="200"/>
        <v/>
      </c>
      <c r="JK14" s="273" t="str">
        <f t="shared" si="201"/>
        <v/>
      </c>
      <c r="JL14" s="273" t="str">
        <f t="shared" si="48"/>
        <v/>
      </c>
      <c r="JM14" s="273" t="str">
        <f t="shared" si="202"/>
        <v/>
      </c>
      <c r="JN14" s="271" t="str">
        <f t="shared" si="49"/>
        <v/>
      </c>
      <c r="JO14" s="271" t="str">
        <f>IFERROR(JK14*(JI14-JI18)^2,"")</f>
        <v/>
      </c>
      <c r="JP14" s="271" t="str">
        <f>IFERROR(JK14*(JE14-JE18)*(JI14-JI18),"")</f>
        <v/>
      </c>
      <c r="JQ14" s="271" t="str">
        <f t="shared" si="203"/>
        <v/>
      </c>
      <c r="JR14" s="289" t="str">
        <f t="shared" si="204"/>
        <v/>
      </c>
      <c r="JS14" s="271" t="str">
        <f t="shared" si="205"/>
        <v/>
      </c>
      <c r="JU14" s="271"/>
      <c r="JV14" s="263" t="str">
        <f t="shared" si="206"/>
        <v/>
      </c>
      <c r="JW14" s="273" t="str">
        <f>IFERROR(JE21+JD21*JV14,"")</f>
        <v/>
      </c>
      <c r="JX14" s="264" t="str">
        <f t="shared" si="207"/>
        <v/>
      </c>
      <c r="JY14" s="264" t="str">
        <f t="shared" si="50"/>
        <v/>
      </c>
      <c r="JZ14" s="264" t="str">
        <f t="shared" si="208"/>
        <v/>
      </c>
      <c r="KA14" s="264" t="str">
        <f t="shared" si="209"/>
        <v/>
      </c>
      <c r="KB14" s="273" t="str">
        <f t="shared" si="210"/>
        <v/>
      </c>
      <c r="KC14" s="273" t="str">
        <f t="shared" si="51"/>
        <v/>
      </c>
      <c r="KD14" s="273" t="str">
        <f t="shared" si="211"/>
        <v/>
      </c>
      <c r="KE14" s="271" t="str">
        <f t="shared" si="52"/>
        <v/>
      </c>
      <c r="KF14" s="271" t="str">
        <f>IFERROR(KB14*(JZ14-JZ18)^2,"")</f>
        <v/>
      </c>
      <c r="KG14" s="271" t="str">
        <f>IFERROR(KB14*(JV14-JV18)*(JZ14-JZ18),"")</f>
        <v/>
      </c>
      <c r="KH14" s="271" t="str">
        <f t="shared" si="212"/>
        <v/>
      </c>
      <c r="KI14" s="289" t="str">
        <f t="shared" si="213"/>
        <v/>
      </c>
      <c r="KJ14" s="271" t="str">
        <f t="shared" si="214"/>
        <v/>
      </c>
      <c r="KL14" s="271"/>
      <c r="KM14" s="263" t="str">
        <f t="shared" si="215"/>
        <v/>
      </c>
      <c r="KN14" s="273" t="str">
        <f>IFERROR(JV21+JU21*KM14,"")</f>
        <v/>
      </c>
      <c r="KO14" s="264" t="str">
        <f t="shared" si="216"/>
        <v/>
      </c>
      <c r="KP14" s="264" t="str">
        <f t="shared" si="53"/>
        <v/>
      </c>
      <c r="KQ14" s="264" t="str">
        <f t="shared" si="217"/>
        <v/>
      </c>
      <c r="KR14" s="264" t="str">
        <f t="shared" si="218"/>
        <v/>
      </c>
      <c r="KS14" s="273" t="str">
        <f t="shared" si="219"/>
        <v/>
      </c>
      <c r="KT14" s="273" t="str">
        <f t="shared" si="54"/>
        <v/>
      </c>
      <c r="KU14" s="273" t="str">
        <f t="shared" si="220"/>
        <v/>
      </c>
      <c r="KV14" s="271" t="str">
        <f t="shared" si="55"/>
        <v/>
      </c>
      <c r="KW14" s="271" t="str">
        <f>IFERROR(KS14*(KQ14-KQ18)^2,"")</f>
        <v/>
      </c>
      <c r="KX14" s="271" t="str">
        <f>IFERROR(KS14*(KM14-KM18)*(KQ14-KQ18),"")</f>
        <v/>
      </c>
      <c r="KY14" s="271" t="str">
        <f t="shared" si="221"/>
        <v/>
      </c>
      <c r="KZ14" s="289" t="str">
        <f t="shared" si="222"/>
        <v/>
      </c>
      <c r="LA14" s="271" t="str">
        <f t="shared" si="223"/>
        <v/>
      </c>
      <c r="LC14" s="271"/>
      <c r="LD14" s="263" t="str">
        <f t="shared" si="224"/>
        <v/>
      </c>
      <c r="LE14" s="273" t="str">
        <f>IFERROR(KM21+KL21*LD14,"")</f>
        <v/>
      </c>
      <c r="LF14" s="264" t="str">
        <f t="shared" si="225"/>
        <v/>
      </c>
      <c r="LG14" s="264" t="str">
        <f t="shared" si="56"/>
        <v/>
      </c>
      <c r="LH14" s="264" t="str">
        <f t="shared" si="226"/>
        <v/>
      </c>
      <c r="LI14" s="264" t="str">
        <f t="shared" si="227"/>
        <v/>
      </c>
      <c r="LJ14" s="273" t="str">
        <f t="shared" si="228"/>
        <v/>
      </c>
      <c r="LK14" s="273" t="str">
        <f t="shared" si="57"/>
        <v/>
      </c>
      <c r="LL14" s="273" t="str">
        <f t="shared" si="229"/>
        <v/>
      </c>
      <c r="LM14" s="271" t="str">
        <f t="shared" si="58"/>
        <v/>
      </c>
      <c r="LN14" s="271" t="str">
        <f>IFERROR(LJ14*(LH14-LH18)^2,"")</f>
        <v/>
      </c>
      <c r="LO14" s="271" t="str">
        <f>IFERROR(LJ14*(LD14-LD18)*(LH14-LH18),"")</f>
        <v/>
      </c>
      <c r="LP14" s="271" t="str">
        <f t="shared" si="230"/>
        <v/>
      </c>
      <c r="LQ14" s="289" t="str">
        <f t="shared" si="231"/>
        <v/>
      </c>
      <c r="LR14" s="271" t="str">
        <f t="shared" si="232"/>
        <v/>
      </c>
      <c r="LT14" s="271"/>
      <c r="LU14" s="475" t="str">
        <f t="shared" si="233"/>
        <v/>
      </c>
      <c r="LV14" s="474" t="str">
        <f>IFERROR(LD21+LC21*LU14,"")</f>
        <v/>
      </c>
      <c r="LW14" s="477" t="str">
        <f t="shared" si="234"/>
        <v/>
      </c>
      <c r="LX14" s="264" t="str">
        <f t="shared" si="59"/>
        <v/>
      </c>
      <c r="LY14" s="264" t="str">
        <f t="shared" si="235"/>
        <v/>
      </c>
      <c r="LZ14" s="264" t="str">
        <f t="shared" si="236"/>
        <v/>
      </c>
      <c r="MA14" s="273" t="str">
        <f t="shared" si="237"/>
        <v/>
      </c>
      <c r="MB14" s="273" t="str">
        <f t="shared" si="60"/>
        <v/>
      </c>
      <c r="MC14" s="273" t="str">
        <f t="shared" si="238"/>
        <v/>
      </c>
      <c r="MD14" s="271" t="str">
        <f t="shared" si="61"/>
        <v/>
      </c>
      <c r="ME14" s="271" t="str">
        <f>IFERROR(MA14*(LY14-LY18)^2,"")</f>
        <v/>
      </c>
      <c r="MF14" s="271" t="str">
        <f>IFERROR(MA14*(LU14-LU18)*(LY14-LY18),"")</f>
        <v/>
      </c>
      <c r="MG14" s="271" t="str">
        <f t="shared" si="239"/>
        <v/>
      </c>
      <c r="MH14" s="289" t="str">
        <f t="shared" si="240"/>
        <v/>
      </c>
      <c r="MI14" s="476" t="str">
        <f t="shared" si="241"/>
        <v/>
      </c>
    </row>
    <row r="15" spans="1:347" ht="14.1" customHeight="1" outlineLevel="1" x14ac:dyDescent="0.2">
      <c r="A15" s="14">
        <v>9</v>
      </c>
      <c r="B15" s="435"/>
      <c r="C15" s="51"/>
      <c r="D15" s="438"/>
      <c r="E15" s="17" t="str">
        <f t="shared" si="0"/>
        <v/>
      </c>
      <c r="F15" s="34" t="str">
        <f>IFERROR((E15-E6)/(1-E6),"")</f>
        <v/>
      </c>
      <c r="G15" s="17" t="str">
        <f t="shared" si="1"/>
        <v/>
      </c>
      <c r="H15" s="17"/>
      <c r="I15" s="34"/>
      <c r="J15" s="18" t="str">
        <f t="shared" si="62"/>
        <v/>
      </c>
      <c r="K15" s="17" t="str">
        <f>IFERROR(C21+B21*J15,"")</f>
        <v/>
      </c>
      <c r="L15" s="37" t="str">
        <f t="shared" si="63"/>
        <v/>
      </c>
      <c r="M15" s="37" t="str">
        <f t="shared" si="2"/>
        <v/>
      </c>
      <c r="N15" s="37" t="str">
        <f t="shared" si="64"/>
        <v/>
      </c>
      <c r="O15" s="37" t="str">
        <f t="shared" si="65"/>
        <v/>
      </c>
      <c r="P15" s="17" t="str">
        <f t="shared" si="66"/>
        <v/>
      </c>
      <c r="Q15" s="17" t="str">
        <f t="shared" si="3"/>
        <v/>
      </c>
      <c r="R15" s="17" t="str">
        <f t="shared" si="67"/>
        <v/>
      </c>
      <c r="S15" s="34" t="str">
        <f t="shared" si="4"/>
        <v/>
      </c>
      <c r="T15" s="34" t="str">
        <f>IFERROR(P15*(N15-N18)^2,"")</f>
        <v/>
      </c>
      <c r="U15" s="34" t="str">
        <f>IFERROR(P15*(J15-J18)*(N15-N18),"")</f>
        <v/>
      </c>
      <c r="V15" s="34" t="str">
        <f t="shared" si="68"/>
        <v/>
      </c>
      <c r="W15" s="39" t="str">
        <f t="shared" si="69"/>
        <v/>
      </c>
      <c r="X15" s="34" t="str">
        <f t="shared" si="70"/>
        <v/>
      </c>
      <c r="Y15" s="34"/>
      <c r="Z15" s="271"/>
      <c r="AA15" s="263" t="str">
        <f t="shared" si="71"/>
        <v/>
      </c>
      <c r="AB15" s="273" t="str">
        <f>IFERROR(J21+I21*AA15,"")</f>
        <v/>
      </c>
      <c r="AC15" s="264" t="str">
        <f t="shared" si="72"/>
        <v/>
      </c>
      <c r="AD15" s="264" t="str">
        <f t="shared" si="5"/>
        <v/>
      </c>
      <c r="AE15" s="264" t="str">
        <f t="shared" si="73"/>
        <v/>
      </c>
      <c r="AF15" s="264" t="str">
        <f t="shared" si="74"/>
        <v/>
      </c>
      <c r="AG15" s="273" t="str">
        <f t="shared" si="75"/>
        <v/>
      </c>
      <c r="AH15" s="273" t="str">
        <f t="shared" si="6"/>
        <v/>
      </c>
      <c r="AI15" s="273" t="str">
        <f t="shared" si="76"/>
        <v/>
      </c>
      <c r="AJ15" s="271" t="str">
        <f t="shared" si="7"/>
        <v/>
      </c>
      <c r="AK15" s="271" t="str">
        <f>IFERROR(AG15*(AE15-AE18)^2,"")</f>
        <v/>
      </c>
      <c r="AL15" s="271" t="str">
        <f>IFERROR(AG15*(AA15-AA18)*(AE15-AE18),"")</f>
        <v/>
      </c>
      <c r="AM15" s="271" t="str">
        <f t="shared" si="77"/>
        <v/>
      </c>
      <c r="AN15" s="289" t="str">
        <f t="shared" si="78"/>
        <v/>
      </c>
      <c r="AO15" s="271" t="str">
        <f t="shared" si="79"/>
        <v/>
      </c>
      <c r="AP15" s="34"/>
      <c r="AQ15" s="271"/>
      <c r="AR15" s="263" t="str">
        <f t="shared" si="80"/>
        <v/>
      </c>
      <c r="AS15" s="273" t="str">
        <f>IFERROR(AA21+Z21*AR15,"")</f>
        <v/>
      </c>
      <c r="AT15" s="264" t="str">
        <f t="shared" si="81"/>
        <v/>
      </c>
      <c r="AU15" s="264" t="str">
        <f t="shared" si="8"/>
        <v/>
      </c>
      <c r="AV15" s="264" t="str">
        <f t="shared" si="82"/>
        <v/>
      </c>
      <c r="AW15" s="264" t="str">
        <f t="shared" si="83"/>
        <v/>
      </c>
      <c r="AX15" s="273" t="str">
        <f t="shared" si="84"/>
        <v/>
      </c>
      <c r="AY15" s="273" t="str">
        <f t="shared" si="9"/>
        <v/>
      </c>
      <c r="AZ15" s="273" t="str">
        <f t="shared" si="85"/>
        <v/>
      </c>
      <c r="BA15" s="271" t="str">
        <f t="shared" si="10"/>
        <v/>
      </c>
      <c r="BB15" s="271" t="str">
        <f>IFERROR(AX15*(AV15-AV18)^2,"")</f>
        <v/>
      </c>
      <c r="BC15" s="271" t="str">
        <f>IFERROR(AX15*(AR15-AR18)*(AV15-AV18),"")</f>
        <v/>
      </c>
      <c r="BD15" s="271" t="str">
        <f t="shared" si="86"/>
        <v/>
      </c>
      <c r="BE15" s="289" t="str">
        <f t="shared" si="87"/>
        <v/>
      </c>
      <c r="BF15" s="271" t="str">
        <f t="shared" si="88"/>
        <v/>
      </c>
      <c r="BH15" s="271"/>
      <c r="BI15" s="263" t="str">
        <f t="shared" si="89"/>
        <v/>
      </c>
      <c r="BJ15" s="273" t="str">
        <f>IFERROR(AR21+AQ21*BI15,"")</f>
        <v/>
      </c>
      <c r="BK15" s="264" t="str">
        <f t="shared" si="90"/>
        <v/>
      </c>
      <c r="BL15" s="264" t="str">
        <f t="shared" si="11"/>
        <v/>
      </c>
      <c r="BM15" s="264" t="str">
        <f t="shared" si="91"/>
        <v/>
      </c>
      <c r="BN15" s="264" t="str">
        <f t="shared" si="92"/>
        <v/>
      </c>
      <c r="BO15" s="273" t="str">
        <f t="shared" si="93"/>
        <v/>
      </c>
      <c r="BP15" s="273" t="str">
        <f t="shared" si="12"/>
        <v/>
      </c>
      <c r="BQ15" s="273" t="str">
        <f t="shared" si="94"/>
        <v/>
      </c>
      <c r="BR15" s="271" t="str">
        <f t="shared" si="13"/>
        <v/>
      </c>
      <c r="BS15" s="271" t="str">
        <f>IFERROR(BO15*(BM15-BM18)^2,"")</f>
        <v/>
      </c>
      <c r="BT15" s="271" t="str">
        <f>IFERROR(BO15*(BI15-BI18)*(BM15-BM18),"")</f>
        <v/>
      </c>
      <c r="BU15" s="271" t="str">
        <f t="shared" si="95"/>
        <v/>
      </c>
      <c r="BV15" s="289" t="str">
        <f t="shared" si="96"/>
        <v/>
      </c>
      <c r="BW15" s="271" t="str">
        <f t="shared" si="97"/>
        <v/>
      </c>
      <c r="BY15" s="271"/>
      <c r="BZ15" s="263" t="str">
        <f t="shared" si="98"/>
        <v/>
      </c>
      <c r="CA15" s="273" t="str">
        <f>IFERROR(BI21+BH21*BZ15,"")</f>
        <v/>
      </c>
      <c r="CB15" s="264" t="str">
        <f t="shared" si="99"/>
        <v/>
      </c>
      <c r="CC15" s="264" t="str">
        <f t="shared" si="14"/>
        <v/>
      </c>
      <c r="CD15" s="264" t="str">
        <f t="shared" si="100"/>
        <v/>
      </c>
      <c r="CE15" s="264" t="str">
        <f t="shared" si="101"/>
        <v/>
      </c>
      <c r="CF15" s="273" t="str">
        <f t="shared" si="102"/>
        <v/>
      </c>
      <c r="CG15" s="273" t="str">
        <f t="shared" si="15"/>
        <v/>
      </c>
      <c r="CH15" s="273" t="str">
        <f t="shared" si="103"/>
        <v/>
      </c>
      <c r="CI15" s="271" t="str">
        <f t="shared" si="16"/>
        <v/>
      </c>
      <c r="CJ15" s="271" t="str">
        <f>IFERROR(CF15*(CD15-CD18)^2,"")</f>
        <v/>
      </c>
      <c r="CK15" s="271" t="str">
        <f>IFERROR(CF15*(BZ15-BZ18)*(CD15-CD18),"")</f>
        <v/>
      </c>
      <c r="CL15" s="271" t="str">
        <f t="shared" si="104"/>
        <v/>
      </c>
      <c r="CM15" s="289" t="str">
        <f t="shared" si="105"/>
        <v/>
      </c>
      <c r="CN15" s="271" t="str">
        <f t="shared" si="106"/>
        <v/>
      </c>
      <c r="CP15" s="271"/>
      <c r="CQ15" s="263" t="str">
        <f t="shared" si="107"/>
        <v/>
      </c>
      <c r="CR15" s="273" t="str">
        <f>IFERROR(BZ21+BY21*CQ15,"")</f>
        <v/>
      </c>
      <c r="CS15" s="264" t="str">
        <f t="shared" si="108"/>
        <v/>
      </c>
      <c r="CT15" s="264" t="str">
        <f t="shared" si="17"/>
        <v/>
      </c>
      <c r="CU15" s="264" t="str">
        <f t="shared" si="109"/>
        <v/>
      </c>
      <c r="CV15" s="264" t="str">
        <f t="shared" si="110"/>
        <v/>
      </c>
      <c r="CW15" s="273" t="str">
        <f t="shared" si="111"/>
        <v/>
      </c>
      <c r="CX15" s="273" t="str">
        <f t="shared" si="18"/>
        <v/>
      </c>
      <c r="CY15" s="273" t="str">
        <f t="shared" si="112"/>
        <v/>
      </c>
      <c r="CZ15" s="271" t="str">
        <f t="shared" si="19"/>
        <v/>
      </c>
      <c r="DA15" s="271" t="str">
        <f>IFERROR(CW15*(CU15-CU18)^2,"")</f>
        <v/>
      </c>
      <c r="DB15" s="271" t="str">
        <f>IFERROR(CW15*(CQ15-CQ18)*(CU15-CU18),"")</f>
        <v/>
      </c>
      <c r="DC15" s="271" t="str">
        <f t="shared" si="113"/>
        <v/>
      </c>
      <c r="DD15" s="289" t="str">
        <f t="shared" si="114"/>
        <v/>
      </c>
      <c r="DE15" s="271" t="str">
        <f t="shared" si="115"/>
        <v/>
      </c>
      <c r="DG15" s="271"/>
      <c r="DH15" s="263" t="str">
        <f t="shared" si="116"/>
        <v/>
      </c>
      <c r="DI15" s="273" t="str">
        <f>IFERROR(CQ21+CP21*DH15,"")</f>
        <v/>
      </c>
      <c r="DJ15" s="264" t="str">
        <f t="shared" si="117"/>
        <v/>
      </c>
      <c r="DK15" s="264" t="str">
        <f t="shared" si="20"/>
        <v/>
      </c>
      <c r="DL15" s="264" t="str">
        <f t="shared" si="118"/>
        <v/>
      </c>
      <c r="DM15" s="264" t="str">
        <f t="shared" si="119"/>
        <v/>
      </c>
      <c r="DN15" s="273" t="str">
        <f t="shared" si="120"/>
        <v/>
      </c>
      <c r="DO15" s="273" t="str">
        <f t="shared" si="21"/>
        <v/>
      </c>
      <c r="DP15" s="273" t="str">
        <f t="shared" si="121"/>
        <v/>
      </c>
      <c r="DQ15" s="271" t="str">
        <f t="shared" si="22"/>
        <v/>
      </c>
      <c r="DR15" s="271" t="str">
        <f>IFERROR(DN15*(DL15-DL18)^2,"")</f>
        <v/>
      </c>
      <c r="DS15" s="271" t="str">
        <f>IFERROR(DN15*(DH15-DH18)*(DL15-DL18),"")</f>
        <v/>
      </c>
      <c r="DT15" s="271" t="str">
        <f t="shared" si="122"/>
        <v/>
      </c>
      <c r="DU15" s="289" t="str">
        <f t="shared" si="123"/>
        <v/>
      </c>
      <c r="DV15" s="271" t="str">
        <f t="shared" si="124"/>
        <v/>
      </c>
      <c r="DX15" s="271"/>
      <c r="DY15" s="263" t="str">
        <f t="shared" si="125"/>
        <v/>
      </c>
      <c r="DZ15" s="273" t="str">
        <f>IFERROR(DH21+DG21*DY15,"")</f>
        <v/>
      </c>
      <c r="EA15" s="264" t="str">
        <f t="shared" si="126"/>
        <v/>
      </c>
      <c r="EB15" s="264" t="str">
        <f t="shared" si="23"/>
        <v/>
      </c>
      <c r="EC15" s="264" t="str">
        <f t="shared" si="127"/>
        <v/>
      </c>
      <c r="ED15" s="264" t="str">
        <f t="shared" si="128"/>
        <v/>
      </c>
      <c r="EE15" s="273" t="str">
        <f t="shared" si="129"/>
        <v/>
      </c>
      <c r="EF15" s="273" t="str">
        <f t="shared" si="24"/>
        <v/>
      </c>
      <c r="EG15" s="273" t="str">
        <f t="shared" si="130"/>
        <v/>
      </c>
      <c r="EH15" s="271" t="str">
        <f t="shared" si="25"/>
        <v/>
      </c>
      <c r="EI15" s="271" t="str">
        <f>IFERROR(EE15*(EC15-EC18)^2,"")</f>
        <v/>
      </c>
      <c r="EJ15" s="271" t="str">
        <f>IFERROR(EE15*(DY15-DY18)*(EC15-EC18),"")</f>
        <v/>
      </c>
      <c r="EK15" s="271" t="str">
        <f t="shared" si="131"/>
        <v/>
      </c>
      <c r="EL15" s="289" t="str">
        <f t="shared" si="132"/>
        <v/>
      </c>
      <c r="EM15" s="271" t="str">
        <f t="shared" si="133"/>
        <v/>
      </c>
      <c r="EO15" s="271"/>
      <c r="EP15" s="263" t="str">
        <f t="shared" si="134"/>
        <v/>
      </c>
      <c r="EQ15" s="273" t="str">
        <f>IFERROR(DY21+DX21*EP15,"")</f>
        <v/>
      </c>
      <c r="ER15" s="264" t="str">
        <f t="shared" si="135"/>
        <v/>
      </c>
      <c r="ES15" s="264" t="str">
        <f t="shared" si="26"/>
        <v/>
      </c>
      <c r="ET15" s="264" t="str">
        <f t="shared" si="136"/>
        <v/>
      </c>
      <c r="EU15" s="264" t="str">
        <f t="shared" si="137"/>
        <v/>
      </c>
      <c r="EV15" s="273" t="str">
        <f t="shared" si="138"/>
        <v/>
      </c>
      <c r="EW15" s="273" t="str">
        <f t="shared" si="27"/>
        <v/>
      </c>
      <c r="EX15" s="273" t="str">
        <f t="shared" si="139"/>
        <v/>
      </c>
      <c r="EY15" s="271" t="str">
        <f t="shared" si="28"/>
        <v/>
      </c>
      <c r="EZ15" s="271" t="str">
        <f>IFERROR(EV15*(ET15-ET18)^2,"")</f>
        <v/>
      </c>
      <c r="FA15" s="271" t="str">
        <f>IFERROR(EV15*(EP15-EP18)*(ET15-ET18),"")</f>
        <v/>
      </c>
      <c r="FB15" s="271" t="str">
        <f t="shared" si="140"/>
        <v/>
      </c>
      <c r="FC15" s="289" t="str">
        <f t="shared" si="141"/>
        <v/>
      </c>
      <c r="FD15" s="271" t="str">
        <f t="shared" si="142"/>
        <v/>
      </c>
      <c r="FF15" s="271"/>
      <c r="FG15" s="263" t="str">
        <f t="shared" si="143"/>
        <v/>
      </c>
      <c r="FH15" s="273" t="str">
        <f>IFERROR(EP21+EO21*FG15,"")</f>
        <v/>
      </c>
      <c r="FI15" s="264" t="str">
        <f t="shared" si="144"/>
        <v/>
      </c>
      <c r="FJ15" s="264" t="str">
        <f t="shared" si="29"/>
        <v/>
      </c>
      <c r="FK15" s="264" t="str">
        <f t="shared" si="145"/>
        <v/>
      </c>
      <c r="FL15" s="264" t="str">
        <f t="shared" si="146"/>
        <v/>
      </c>
      <c r="FM15" s="273" t="str">
        <f t="shared" si="147"/>
        <v/>
      </c>
      <c r="FN15" s="273" t="str">
        <f t="shared" si="30"/>
        <v/>
      </c>
      <c r="FO15" s="273" t="str">
        <f t="shared" si="148"/>
        <v/>
      </c>
      <c r="FP15" s="271" t="str">
        <f t="shared" si="31"/>
        <v/>
      </c>
      <c r="FQ15" s="271" t="str">
        <f>IFERROR(FM15*(FK15-FK18)^2,"")</f>
        <v/>
      </c>
      <c r="FR15" s="271" t="str">
        <f>IFERROR(FM15*(FG15-FG18)*(FK15-FK18),"")</f>
        <v/>
      </c>
      <c r="FS15" s="271" t="str">
        <f t="shared" si="149"/>
        <v/>
      </c>
      <c r="FT15" s="289" t="str">
        <f t="shared" si="150"/>
        <v/>
      </c>
      <c r="FU15" s="271" t="str">
        <f t="shared" si="151"/>
        <v/>
      </c>
      <c r="FW15" s="271"/>
      <c r="FX15" s="263" t="str">
        <f t="shared" si="152"/>
        <v/>
      </c>
      <c r="FY15" s="273" t="str">
        <f>IFERROR(FG21+FF21*FX15,"")</f>
        <v/>
      </c>
      <c r="FZ15" s="264" t="str">
        <f t="shared" si="153"/>
        <v/>
      </c>
      <c r="GA15" s="264" t="str">
        <f t="shared" si="32"/>
        <v/>
      </c>
      <c r="GB15" s="264" t="str">
        <f t="shared" si="154"/>
        <v/>
      </c>
      <c r="GC15" s="264" t="str">
        <f t="shared" si="155"/>
        <v/>
      </c>
      <c r="GD15" s="273" t="str">
        <f t="shared" si="156"/>
        <v/>
      </c>
      <c r="GE15" s="273" t="str">
        <f t="shared" si="33"/>
        <v/>
      </c>
      <c r="GF15" s="273" t="str">
        <f t="shared" si="157"/>
        <v/>
      </c>
      <c r="GG15" s="271" t="str">
        <f t="shared" si="34"/>
        <v/>
      </c>
      <c r="GH15" s="271" t="str">
        <f>IFERROR(GD15*(GB15-GB18)^2,"")</f>
        <v/>
      </c>
      <c r="GI15" s="271" t="str">
        <f>IFERROR(GD15*(FX15-FX18)*(GB15-GB18),"")</f>
        <v/>
      </c>
      <c r="GJ15" s="271" t="str">
        <f t="shared" si="158"/>
        <v/>
      </c>
      <c r="GK15" s="289" t="str">
        <f t="shared" si="159"/>
        <v/>
      </c>
      <c r="GL15" s="271" t="str">
        <f t="shared" si="160"/>
        <v/>
      </c>
      <c r="GN15" s="271"/>
      <c r="GO15" s="263" t="str">
        <f t="shared" si="161"/>
        <v/>
      </c>
      <c r="GP15" s="273" t="str">
        <f>IFERROR(FX21+FW21*GO15,"")</f>
        <v/>
      </c>
      <c r="GQ15" s="264" t="str">
        <f t="shared" si="162"/>
        <v/>
      </c>
      <c r="GR15" s="264" t="str">
        <f t="shared" si="35"/>
        <v/>
      </c>
      <c r="GS15" s="264" t="str">
        <f t="shared" si="163"/>
        <v/>
      </c>
      <c r="GT15" s="264" t="str">
        <f t="shared" si="164"/>
        <v/>
      </c>
      <c r="GU15" s="273" t="str">
        <f t="shared" si="165"/>
        <v/>
      </c>
      <c r="GV15" s="273" t="str">
        <f t="shared" si="36"/>
        <v/>
      </c>
      <c r="GW15" s="273" t="str">
        <f t="shared" si="166"/>
        <v/>
      </c>
      <c r="GX15" s="271" t="str">
        <f t="shared" si="37"/>
        <v/>
      </c>
      <c r="GY15" s="271" t="str">
        <f>IFERROR(GU15*(GS15-GS18)^2,"")</f>
        <v/>
      </c>
      <c r="GZ15" s="271" t="str">
        <f>IFERROR(GU15*(GO15-GO18)*(GS15-GS18),"")</f>
        <v/>
      </c>
      <c r="HA15" s="271" t="str">
        <f t="shared" si="167"/>
        <v/>
      </c>
      <c r="HB15" s="289" t="str">
        <f t="shared" si="168"/>
        <v/>
      </c>
      <c r="HC15" s="271" t="str">
        <f t="shared" si="169"/>
        <v/>
      </c>
      <c r="HE15" s="271"/>
      <c r="HF15" s="263" t="str">
        <f t="shared" si="170"/>
        <v/>
      </c>
      <c r="HG15" s="273" t="str">
        <f>IFERROR(GO21+GN21*HF15,"")</f>
        <v/>
      </c>
      <c r="HH15" s="264" t="str">
        <f t="shared" si="171"/>
        <v/>
      </c>
      <c r="HI15" s="264" t="str">
        <f t="shared" si="38"/>
        <v/>
      </c>
      <c r="HJ15" s="264" t="str">
        <f t="shared" si="172"/>
        <v/>
      </c>
      <c r="HK15" s="264" t="str">
        <f t="shared" si="173"/>
        <v/>
      </c>
      <c r="HL15" s="273" t="str">
        <f t="shared" si="174"/>
        <v/>
      </c>
      <c r="HM15" s="273" t="str">
        <f t="shared" si="39"/>
        <v/>
      </c>
      <c r="HN15" s="273" t="str">
        <f t="shared" si="175"/>
        <v/>
      </c>
      <c r="HO15" s="271" t="str">
        <f t="shared" si="40"/>
        <v/>
      </c>
      <c r="HP15" s="271" t="str">
        <f>IFERROR(HL15*(HJ15-HJ18)^2,"")</f>
        <v/>
      </c>
      <c r="HQ15" s="271" t="str">
        <f>IFERROR(HL15*(HF15-HF18)*(HJ15-HJ18),"")</f>
        <v/>
      </c>
      <c r="HR15" s="271" t="str">
        <f t="shared" si="176"/>
        <v/>
      </c>
      <c r="HS15" s="289" t="str">
        <f t="shared" si="177"/>
        <v/>
      </c>
      <c r="HT15" s="271" t="str">
        <f t="shared" si="178"/>
        <v/>
      </c>
      <c r="HV15" s="271"/>
      <c r="HW15" s="263" t="str">
        <f t="shared" si="179"/>
        <v/>
      </c>
      <c r="HX15" s="273" t="str">
        <f>IFERROR(HF21+HE21*HW15,"")</f>
        <v/>
      </c>
      <c r="HY15" s="264" t="str">
        <f t="shared" si="180"/>
        <v/>
      </c>
      <c r="HZ15" s="264" t="str">
        <f t="shared" si="41"/>
        <v/>
      </c>
      <c r="IA15" s="264" t="str">
        <f t="shared" si="181"/>
        <v/>
      </c>
      <c r="IB15" s="264" t="str">
        <f t="shared" si="182"/>
        <v/>
      </c>
      <c r="IC15" s="273" t="str">
        <f t="shared" si="183"/>
        <v/>
      </c>
      <c r="ID15" s="273" t="str">
        <f t="shared" si="42"/>
        <v/>
      </c>
      <c r="IE15" s="273" t="str">
        <f t="shared" si="184"/>
        <v/>
      </c>
      <c r="IF15" s="271" t="str">
        <f t="shared" si="43"/>
        <v/>
      </c>
      <c r="IG15" s="271" t="str">
        <f>IFERROR(IC15*(IA15-IA18)^2,"")</f>
        <v/>
      </c>
      <c r="IH15" s="271" t="str">
        <f>IFERROR(IC15*(HW15-HW18)*(IA15-IA18),"")</f>
        <v/>
      </c>
      <c r="II15" s="271" t="str">
        <f t="shared" si="185"/>
        <v/>
      </c>
      <c r="IJ15" s="289" t="str">
        <f t="shared" si="186"/>
        <v/>
      </c>
      <c r="IK15" s="271" t="str">
        <f t="shared" si="187"/>
        <v/>
      </c>
      <c r="IM15" s="271"/>
      <c r="IN15" s="263" t="str">
        <f t="shared" si="188"/>
        <v/>
      </c>
      <c r="IO15" s="273" t="str">
        <f>IFERROR(HW21+HV21*IN15,"")</f>
        <v/>
      </c>
      <c r="IP15" s="264" t="str">
        <f t="shared" si="189"/>
        <v/>
      </c>
      <c r="IQ15" s="264" t="str">
        <f t="shared" si="44"/>
        <v/>
      </c>
      <c r="IR15" s="264" t="str">
        <f t="shared" si="190"/>
        <v/>
      </c>
      <c r="IS15" s="264" t="str">
        <f t="shared" si="191"/>
        <v/>
      </c>
      <c r="IT15" s="273" t="str">
        <f t="shared" si="192"/>
        <v/>
      </c>
      <c r="IU15" s="273" t="str">
        <f t="shared" si="45"/>
        <v/>
      </c>
      <c r="IV15" s="273" t="str">
        <f t="shared" si="193"/>
        <v/>
      </c>
      <c r="IW15" s="271" t="str">
        <f t="shared" si="46"/>
        <v/>
      </c>
      <c r="IX15" s="271" t="str">
        <f>IFERROR(IT15*(IR15-IR18)^2,"")</f>
        <v/>
      </c>
      <c r="IY15" s="271" t="str">
        <f>IFERROR(IT15*(IN15-IN18)*(IR15-IR18),"")</f>
        <v/>
      </c>
      <c r="IZ15" s="271" t="str">
        <f t="shared" si="194"/>
        <v/>
      </c>
      <c r="JA15" s="289" t="str">
        <f t="shared" si="195"/>
        <v/>
      </c>
      <c r="JB15" s="271" t="str">
        <f t="shared" si="196"/>
        <v/>
      </c>
      <c r="JD15" s="271"/>
      <c r="JE15" s="263" t="str">
        <f t="shared" si="197"/>
        <v/>
      </c>
      <c r="JF15" s="273" t="str">
        <f>IFERROR(IN21+IM21*JE15,"")</f>
        <v/>
      </c>
      <c r="JG15" s="264" t="str">
        <f t="shared" si="198"/>
        <v/>
      </c>
      <c r="JH15" s="264" t="str">
        <f t="shared" si="47"/>
        <v/>
      </c>
      <c r="JI15" s="264" t="str">
        <f t="shared" si="199"/>
        <v/>
      </c>
      <c r="JJ15" s="264" t="str">
        <f t="shared" si="200"/>
        <v/>
      </c>
      <c r="JK15" s="273" t="str">
        <f t="shared" si="201"/>
        <v/>
      </c>
      <c r="JL15" s="273" t="str">
        <f t="shared" si="48"/>
        <v/>
      </c>
      <c r="JM15" s="273" t="str">
        <f t="shared" si="202"/>
        <v/>
      </c>
      <c r="JN15" s="271" t="str">
        <f t="shared" si="49"/>
        <v/>
      </c>
      <c r="JO15" s="271" t="str">
        <f>IFERROR(JK15*(JI15-JI18)^2,"")</f>
        <v/>
      </c>
      <c r="JP15" s="271" t="str">
        <f>IFERROR(JK15*(JE15-JE18)*(JI15-JI18),"")</f>
        <v/>
      </c>
      <c r="JQ15" s="271" t="str">
        <f t="shared" si="203"/>
        <v/>
      </c>
      <c r="JR15" s="289" t="str">
        <f t="shared" si="204"/>
        <v/>
      </c>
      <c r="JS15" s="271" t="str">
        <f t="shared" si="205"/>
        <v/>
      </c>
      <c r="JU15" s="271"/>
      <c r="JV15" s="263" t="str">
        <f t="shared" si="206"/>
        <v/>
      </c>
      <c r="JW15" s="273" t="str">
        <f>IFERROR(JE21+JD21*JV15,"")</f>
        <v/>
      </c>
      <c r="JX15" s="264" t="str">
        <f t="shared" si="207"/>
        <v/>
      </c>
      <c r="JY15" s="264" t="str">
        <f t="shared" si="50"/>
        <v/>
      </c>
      <c r="JZ15" s="264" t="str">
        <f t="shared" si="208"/>
        <v/>
      </c>
      <c r="KA15" s="264" t="str">
        <f t="shared" si="209"/>
        <v/>
      </c>
      <c r="KB15" s="273" t="str">
        <f t="shared" si="210"/>
        <v/>
      </c>
      <c r="KC15" s="273" t="str">
        <f t="shared" si="51"/>
        <v/>
      </c>
      <c r="KD15" s="273" t="str">
        <f t="shared" si="211"/>
        <v/>
      </c>
      <c r="KE15" s="271" t="str">
        <f t="shared" si="52"/>
        <v/>
      </c>
      <c r="KF15" s="271" t="str">
        <f>IFERROR(KB15*(JZ15-JZ18)^2,"")</f>
        <v/>
      </c>
      <c r="KG15" s="271" t="str">
        <f>IFERROR(KB15*(JV15-JV18)*(JZ15-JZ18),"")</f>
        <v/>
      </c>
      <c r="KH15" s="271" t="str">
        <f t="shared" si="212"/>
        <v/>
      </c>
      <c r="KI15" s="289" t="str">
        <f t="shared" si="213"/>
        <v/>
      </c>
      <c r="KJ15" s="271" t="str">
        <f t="shared" si="214"/>
        <v/>
      </c>
      <c r="KL15" s="271"/>
      <c r="KM15" s="263" t="str">
        <f t="shared" si="215"/>
        <v/>
      </c>
      <c r="KN15" s="273" t="str">
        <f>IFERROR(JV21+JU21*KM15,"")</f>
        <v/>
      </c>
      <c r="KO15" s="264" t="str">
        <f t="shared" si="216"/>
        <v/>
      </c>
      <c r="KP15" s="264" t="str">
        <f t="shared" si="53"/>
        <v/>
      </c>
      <c r="KQ15" s="264" t="str">
        <f t="shared" si="217"/>
        <v/>
      </c>
      <c r="KR15" s="264" t="str">
        <f t="shared" si="218"/>
        <v/>
      </c>
      <c r="KS15" s="273" t="str">
        <f t="shared" si="219"/>
        <v/>
      </c>
      <c r="KT15" s="273" t="str">
        <f t="shared" si="54"/>
        <v/>
      </c>
      <c r="KU15" s="273" t="str">
        <f t="shared" si="220"/>
        <v/>
      </c>
      <c r="KV15" s="271" t="str">
        <f t="shared" si="55"/>
        <v/>
      </c>
      <c r="KW15" s="271" t="str">
        <f>IFERROR(KS15*(KQ15-KQ18)^2,"")</f>
        <v/>
      </c>
      <c r="KX15" s="271" t="str">
        <f>IFERROR(KS15*(KM15-KM18)*(KQ15-KQ18),"")</f>
        <v/>
      </c>
      <c r="KY15" s="271" t="str">
        <f t="shared" si="221"/>
        <v/>
      </c>
      <c r="KZ15" s="289" t="str">
        <f t="shared" si="222"/>
        <v/>
      </c>
      <c r="LA15" s="271" t="str">
        <f t="shared" si="223"/>
        <v/>
      </c>
      <c r="LC15" s="271"/>
      <c r="LD15" s="263" t="str">
        <f t="shared" si="224"/>
        <v/>
      </c>
      <c r="LE15" s="273" t="str">
        <f>IFERROR(KM21+KL21*LD15,"")</f>
        <v/>
      </c>
      <c r="LF15" s="264" t="str">
        <f t="shared" si="225"/>
        <v/>
      </c>
      <c r="LG15" s="264" t="str">
        <f t="shared" si="56"/>
        <v/>
      </c>
      <c r="LH15" s="264" t="str">
        <f t="shared" si="226"/>
        <v/>
      </c>
      <c r="LI15" s="264" t="str">
        <f t="shared" si="227"/>
        <v/>
      </c>
      <c r="LJ15" s="273" t="str">
        <f t="shared" si="228"/>
        <v/>
      </c>
      <c r="LK15" s="273" t="str">
        <f t="shared" si="57"/>
        <v/>
      </c>
      <c r="LL15" s="273" t="str">
        <f t="shared" si="229"/>
        <v/>
      </c>
      <c r="LM15" s="271" t="str">
        <f t="shared" si="58"/>
        <v/>
      </c>
      <c r="LN15" s="271" t="str">
        <f>IFERROR(LJ15*(LH15-LH18)^2,"")</f>
        <v/>
      </c>
      <c r="LO15" s="271" t="str">
        <f>IFERROR(LJ15*(LD15-LD18)*(LH15-LH18),"")</f>
        <v/>
      </c>
      <c r="LP15" s="271" t="str">
        <f t="shared" si="230"/>
        <v/>
      </c>
      <c r="LQ15" s="289" t="str">
        <f t="shared" si="231"/>
        <v/>
      </c>
      <c r="LR15" s="271" t="str">
        <f t="shared" si="232"/>
        <v/>
      </c>
      <c r="LT15" s="271"/>
      <c r="LU15" s="475" t="str">
        <f t="shared" si="233"/>
        <v/>
      </c>
      <c r="LV15" s="474" t="str">
        <f>IFERROR(LD21+LC21*LU15,"")</f>
        <v/>
      </c>
      <c r="LW15" s="477" t="str">
        <f t="shared" si="234"/>
        <v/>
      </c>
      <c r="LX15" s="264" t="str">
        <f t="shared" si="59"/>
        <v/>
      </c>
      <c r="LY15" s="264" t="str">
        <f t="shared" si="235"/>
        <v/>
      </c>
      <c r="LZ15" s="264" t="str">
        <f t="shared" si="236"/>
        <v/>
      </c>
      <c r="MA15" s="273" t="str">
        <f t="shared" si="237"/>
        <v/>
      </c>
      <c r="MB15" s="273" t="str">
        <f t="shared" si="60"/>
        <v/>
      </c>
      <c r="MC15" s="273" t="str">
        <f t="shared" si="238"/>
        <v/>
      </c>
      <c r="MD15" s="271" t="str">
        <f t="shared" si="61"/>
        <v/>
      </c>
      <c r="ME15" s="271" t="str">
        <f>IFERROR(MA15*(LY15-LY18)^2,"")</f>
        <v/>
      </c>
      <c r="MF15" s="271" t="str">
        <f>IFERROR(MA15*(LU15-LU18)*(LY15-LY18),"")</f>
        <v/>
      </c>
      <c r="MG15" s="271" t="str">
        <f t="shared" si="239"/>
        <v/>
      </c>
      <c r="MH15" s="289" t="str">
        <f t="shared" si="240"/>
        <v/>
      </c>
      <c r="MI15" s="476" t="str">
        <f t="shared" si="241"/>
        <v/>
      </c>
    </row>
    <row r="16" spans="1:347" ht="14.1" customHeight="1" outlineLevel="1" x14ac:dyDescent="0.2">
      <c r="A16" s="14">
        <v>10</v>
      </c>
      <c r="B16" s="439"/>
      <c r="C16" s="440"/>
      <c r="D16" s="441"/>
      <c r="E16" s="17" t="str">
        <f t="shared" si="0"/>
        <v/>
      </c>
      <c r="F16" s="34" t="str">
        <f>IFERROR((E16-E6)/(1-E6),"")</f>
        <v/>
      </c>
      <c r="G16" s="17" t="str">
        <f t="shared" si="1"/>
        <v/>
      </c>
      <c r="H16" s="17"/>
      <c r="I16" s="34"/>
      <c r="J16" s="18" t="str">
        <f t="shared" si="62"/>
        <v/>
      </c>
      <c r="K16" s="17" t="str">
        <f>IFERROR(C21+B21*J16,"")</f>
        <v/>
      </c>
      <c r="L16" s="37" t="str">
        <f t="shared" si="63"/>
        <v/>
      </c>
      <c r="M16" s="37" t="str">
        <f t="shared" si="2"/>
        <v/>
      </c>
      <c r="N16" s="37" t="str">
        <f t="shared" si="64"/>
        <v/>
      </c>
      <c r="O16" s="37" t="str">
        <f t="shared" si="65"/>
        <v/>
      </c>
      <c r="P16" s="17" t="str">
        <f t="shared" si="66"/>
        <v/>
      </c>
      <c r="Q16" s="17" t="str">
        <f t="shared" si="3"/>
        <v/>
      </c>
      <c r="R16" s="17" t="str">
        <f t="shared" si="67"/>
        <v/>
      </c>
      <c r="S16" s="34" t="str">
        <f t="shared" si="4"/>
        <v/>
      </c>
      <c r="T16" s="34" t="str">
        <f>IFERROR(P16*(N16-N18)^2,"")</f>
        <v/>
      </c>
      <c r="U16" s="34" t="str">
        <f>IFERROR(P16*(J16-J18)*(N16-N18),"")</f>
        <v/>
      </c>
      <c r="V16" s="34" t="str">
        <f t="shared" si="68"/>
        <v/>
      </c>
      <c r="W16" s="39" t="str">
        <f t="shared" si="69"/>
        <v/>
      </c>
      <c r="X16" s="34" t="str">
        <f t="shared" si="70"/>
        <v/>
      </c>
      <c r="Y16" s="34"/>
      <c r="Z16" s="271"/>
      <c r="AA16" s="263" t="str">
        <f t="shared" si="71"/>
        <v/>
      </c>
      <c r="AB16" s="273" t="str">
        <f>IFERROR(J21+I21*AA16,"")</f>
        <v/>
      </c>
      <c r="AC16" s="264" t="str">
        <f t="shared" si="72"/>
        <v/>
      </c>
      <c r="AD16" s="264" t="str">
        <f t="shared" si="5"/>
        <v/>
      </c>
      <c r="AE16" s="264" t="str">
        <f t="shared" si="73"/>
        <v/>
      </c>
      <c r="AF16" s="264" t="str">
        <f t="shared" si="74"/>
        <v/>
      </c>
      <c r="AG16" s="273" t="str">
        <f t="shared" si="75"/>
        <v/>
      </c>
      <c r="AH16" s="273" t="str">
        <f t="shared" si="6"/>
        <v/>
      </c>
      <c r="AI16" s="273" t="str">
        <f t="shared" si="76"/>
        <v/>
      </c>
      <c r="AJ16" s="271" t="str">
        <f t="shared" si="7"/>
        <v/>
      </c>
      <c r="AK16" s="271" t="str">
        <f>IFERROR(AG16*(AE16-AE18)^2,"")</f>
        <v/>
      </c>
      <c r="AL16" s="271" t="str">
        <f>IFERROR(AG16*(AA16-AA18)*(AE16-AE18),"")</f>
        <v/>
      </c>
      <c r="AM16" s="271" t="str">
        <f t="shared" si="77"/>
        <v/>
      </c>
      <c r="AN16" s="289" t="str">
        <f t="shared" si="78"/>
        <v/>
      </c>
      <c r="AO16" s="271" t="str">
        <f t="shared" si="79"/>
        <v/>
      </c>
      <c r="AP16" s="34"/>
      <c r="AQ16" s="271"/>
      <c r="AR16" s="263" t="str">
        <f t="shared" si="80"/>
        <v/>
      </c>
      <c r="AS16" s="273" t="str">
        <f>IFERROR(AA21+Z21*AR16,"")</f>
        <v/>
      </c>
      <c r="AT16" s="264" t="str">
        <f t="shared" si="81"/>
        <v/>
      </c>
      <c r="AU16" s="264" t="str">
        <f t="shared" si="8"/>
        <v/>
      </c>
      <c r="AV16" s="264" t="str">
        <f t="shared" si="82"/>
        <v/>
      </c>
      <c r="AW16" s="264" t="str">
        <f t="shared" si="83"/>
        <v/>
      </c>
      <c r="AX16" s="273" t="str">
        <f t="shared" si="84"/>
        <v/>
      </c>
      <c r="AY16" s="273" t="str">
        <f t="shared" si="9"/>
        <v/>
      </c>
      <c r="AZ16" s="273" t="str">
        <f t="shared" si="85"/>
        <v/>
      </c>
      <c r="BA16" s="271" t="str">
        <f t="shared" si="10"/>
        <v/>
      </c>
      <c r="BB16" s="271" t="str">
        <f>IFERROR(AX16*(AV16-AV18)^2,"")</f>
        <v/>
      </c>
      <c r="BC16" s="271" t="str">
        <f>IFERROR(AX16*(AR16-AR18)*(AV16-AV18),"")</f>
        <v/>
      </c>
      <c r="BD16" s="271" t="str">
        <f t="shared" si="86"/>
        <v/>
      </c>
      <c r="BE16" s="289" t="str">
        <f t="shared" si="87"/>
        <v/>
      </c>
      <c r="BF16" s="271" t="str">
        <f t="shared" si="88"/>
        <v/>
      </c>
      <c r="BH16" s="271"/>
      <c r="BI16" s="263" t="str">
        <f t="shared" si="89"/>
        <v/>
      </c>
      <c r="BJ16" s="273" t="str">
        <f>IFERROR(AR21+AQ21*BI16,"")</f>
        <v/>
      </c>
      <c r="BK16" s="264" t="str">
        <f t="shared" si="90"/>
        <v/>
      </c>
      <c r="BL16" s="264" t="str">
        <f t="shared" si="11"/>
        <v/>
      </c>
      <c r="BM16" s="264" t="str">
        <f t="shared" si="91"/>
        <v/>
      </c>
      <c r="BN16" s="264" t="str">
        <f t="shared" si="92"/>
        <v/>
      </c>
      <c r="BO16" s="273" t="str">
        <f t="shared" si="93"/>
        <v/>
      </c>
      <c r="BP16" s="273" t="str">
        <f t="shared" si="12"/>
        <v/>
      </c>
      <c r="BQ16" s="273" t="str">
        <f t="shared" si="94"/>
        <v/>
      </c>
      <c r="BR16" s="271" t="str">
        <f t="shared" si="13"/>
        <v/>
      </c>
      <c r="BS16" s="271" t="str">
        <f>IFERROR(BO16*(BM16-BM18)^2,"")</f>
        <v/>
      </c>
      <c r="BT16" s="271" t="str">
        <f>IFERROR(BO16*(BI16-BI18)*(BM16-BM18),"")</f>
        <v/>
      </c>
      <c r="BU16" s="271" t="str">
        <f t="shared" si="95"/>
        <v/>
      </c>
      <c r="BV16" s="289" t="str">
        <f t="shared" si="96"/>
        <v/>
      </c>
      <c r="BW16" s="271" t="str">
        <f t="shared" si="97"/>
        <v/>
      </c>
      <c r="BY16" s="271"/>
      <c r="BZ16" s="263" t="str">
        <f t="shared" si="98"/>
        <v/>
      </c>
      <c r="CA16" s="273" t="str">
        <f>IFERROR(BI21+BH21*BZ16,"")</f>
        <v/>
      </c>
      <c r="CB16" s="264" t="str">
        <f t="shared" si="99"/>
        <v/>
      </c>
      <c r="CC16" s="264" t="str">
        <f t="shared" si="14"/>
        <v/>
      </c>
      <c r="CD16" s="264" t="str">
        <f t="shared" si="100"/>
        <v/>
      </c>
      <c r="CE16" s="264" t="str">
        <f t="shared" si="101"/>
        <v/>
      </c>
      <c r="CF16" s="273" t="str">
        <f t="shared" si="102"/>
        <v/>
      </c>
      <c r="CG16" s="273" t="str">
        <f t="shared" si="15"/>
        <v/>
      </c>
      <c r="CH16" s="273" t="str">
        <f t="shared" si="103"/>
        <v/>
      </c>
      <c r="CI16" s="271" t="str">
        <f t="shared" si="16"/>
        <v/>
      </c>
      <c r="CJ16" s="271" t="str">
        <f>IFERROR(CF16*(CD16-CD18)^2,"")</f>
        <v/>
      </c>
      <c r="CK16" s="271" t="str">
        <f>IFERROR(CF16*(BZ16-BZ18)*(CD16-CD18),"")</f>
        <v/>
      </c>
      <c r="CL16" s="271" t="str">
        <f t="shared" si="104"/>
        <v/>
      </c>
      <c r="CM16" s="289" t="str">
        <f t="shared" si="105"/>
        <v/>
      </c>
      <c r="CN16" s="271" t="str">
        <f t="shared" si="106"/>
        <v/>
      </c>
      <c r="CP16" s="271"/>
      <c r="CQ16" s="263" t="str">
        <f t="shared" si="107"/>
        <v/>
      </c>
      <c r="CR16" s="273" t="str">
        <f>IFERROR(BZ21+BY21*CQ16,"")</f>
        <v/>
      </c>
      <c r="CS16" s="264" t="str">
        <f t="shared" si="108"/>
        <v/>
      </c>
      <c r="CT16" s="264" t="str">
        <f t="shared" si="17"/>
        <v/>
      </c>
      <c r="CU16" s="264" t="str">
        <f t="shared" si="109"/>
        <v/>
      </c>
      <c r="CV16" s="264" t="str">
        <f t="shared" si="110"/>
        <v/>
      </c>
      <c r="CW16" s="273" t="str">
        <f t="shared" si="111"/>
        <v/>
      </c>
      <c r="CX16" s="273" t="str">
        <f t="shared" si="18"/>
        <v/>
      </c>
      <c r="CY16" s="273" t="str">
        <f t="shared" si="112"/>
        <v/>
      </c>
      <c r="CZ16" s="271" t="str">
        <f t="shared" si="19"/>
        <v/>
      </c>
      <c r="DA16" s="271" t="str">
        <f>IFERROR(CW16*(CU16-CU18)^2,"")</f>
        <v/>
      </c>
      <c r="DB16" s="271" t="str">
        <f>IFERROR(CW16*(CQ16-CQ18)*(CU16-CU18),"")</f>
        <v/>
      </c>
      <c r="DC16" s="271" t="str">
        <f t="shared" si="113"/>
        <v/>
      </c>
      <c r="DD16" s="289" t="str">
        <f t="shared" si="114"/>
        <v/>
      </c>
      <c r="DE16" s="271" t="str">
        <f t="shared" si="115"/>
        <v/>
      </c>
      <c r="DG16" s="271"/>
      <c r="DH16" s="263" t="str">
        <f t="shared" si="116"/>
        <v/>
      </c>
      <c r="DI16" s="273" t="str">
        <f>IFERROR(CQ21+CP21*DH16,"")</f>
        <v/>
      </c>
      <c r="DJ16" s="264" t="str">
        <f t="shared" si="117"/>
        <v/>
      </c>
      <c r="DK16" s="264" t="str">
        <f t="shared" si="20"/>
        <v/>
      </c>
      <c r="DL16" s="264" t="str">
        <f t="shared" si="118"/>
        <v/>
      </c>
      <c r="DM16" s="264" t="str">
        <f t="shared" si="119"/>
        <v/>
      </c>
      <c r="DN16" s="273" t="str">
        <f t="shared" si="120"/>
        <v/>
      </c>
      <c r="DO16" s="273" t="str">
        <f t="shared" si="21"/>
        <v/>
      </c>
      <c r="DP16" s="273" t="str">
        <f t="shared" si="121"/>
        <v/>
      </c>
      <c r="DQ16" s="271" t="str">
        <f t="shared" si="22"/>
        <v/>
      </c>
      <c r="DR16" s="271" t="str">
        <f>IFERROR(DN16*(DL16-DL18)^2,"")</f>
        <v/>
      </c>
      <c r="DS16" s="271" t="str">
        <f>IFERROR(DN16*(DH16-DH18)*(DL16-DL18),"")</f>
        <v/>
      </c>
      <c r="DT16" s="271" t="str">
        <f t="shared" si="122"/>
        <v/>
      </c>
      <c r="DU16" s="289" t="str">
        <f t="shared" si="123"/>
        <v/>
      </c>
      <c r="DV16" s="271" t="str">
        <f t="shared" si="124"/>
        <v/>
      </c>
      <c r="DX16" s="271"/>
      <c r="DY16" s="263" t="str">
        <f t="shared" si="125"/>
        <v/>
      </c>
      <c r="DZ16" s="273" t="str">
        <f>IFERROR(DH21+DG21*DY16,"")</f>
        <v/>
      </c>
      <c r="EA16" s="264" t="str">
        <f t="shared" si="126"/>
        <v/>
      </c>
      <c r="EB16" s="264" t="str">
        <f t="shared" si="23"/>
        <v/>
      </c>
      <c r="EC16" s="264" t="str">
        <f t="shared" si="127"/>
        <v/>
      </c>
      <c r="ED16" s="264" t="str">
        <f t="shared" si="128"/>
        <v/>
      </c>
      <c r="EE16" s="273" t="str">
        <f t="shared" si="129"/>
        <v/>
      </c>
      <c r="EF16" s="273" t="str">
        <f t="shared" si="24"/>
        <v/>
      </c>
      <c r="EG16" s="273" t="str">
        <f t="shared" si="130"/>
        <v/>
      </c>
      <c r="EH16" s="271" t="str">
        <f t="shared" si="25"/>
        <v/>
      </c>
      <c r="EI16" s="271" t="str">
        <f>IFERROR(EE16*(EC16-EC18)^2,"")</f>
        <v/>
      </c>
      <c r="EJ16" s="271" t="str">
        <f>IFERROR(EE16*(DY16-DY18)*(EC16-EC18),"")</f>
        <v/>
      </c>
      <c r="EK16" s="271" t="str">
        <f t="shared" si="131"/>
        <v/>
      </c>
      <c r="EL16" s="289" t="str">
        <f t="shared" si="132"/>
        <v/>
      </c>
      <c r="EM16" s="271" t="str">
        <f t="shared" si="133"/>
        <v/>
      </c>
      <c r="EO16" s="271"/>
      <c r="EP16" s="263" t="str">
        <f t="shared" si="134"/>
        <v/>
      </c>
      <c r="EQ16" s="273" t="str">
        <f>IFERROR(DY21+DX21*EP16,"")</f>
        <v/>
      </c>
      <c r="ER16" s="264" t="str">
        <f t="shared" si="135"/>
        <v/>
      </c>
      <c r="ES16" s="264" t="str">
        <f t="shared" si="26"/>
        <v/>
      </c>
      <c r="ET16" s="264" t="str">
        <f t="shared" si="136"/>
        <v/>
      </c>
      <c r="EU16" s="264" t="str">
        <f t="shared" si="137"/>
        <v/>
      </c>
      <c r="EV16" s="273" t="str">
        <f t="shared" si="138"/>
        <v/>
      </c>
      <c r="EW16" s="273" t="str">
        <f t="shared" si="27"/>
        <v/>
      </c>
      <c r="EX16" s="273" t="str">
        <f t="shared" si="139"/>
        <v/>
      </c>
      <c r="EY16" s="271" t="str">
        <f t="shared" si="28"/>
        <v/>
      </c>
      <c r="EZ16" s="271" t="str">
        <f>IFERROR(EV16*(ET16-ET18)^2,"")</f>
        <v/>
      </c>
      <c r="FA16" s="271" t="str">
        <f>IFERROR(EV16*(EP16-EP18)*(ET16-ET18),"")</f>
        <v/>
      </c>
      <c r="FB16" s="271" t="str">
        <f t="shared" si="140"/>
        <v/>
      </c>
      <c r="FC16" s="289" t="str">
        <f t="shared" si="141"/>
        <v/>
      </c>
      <c r="FD16" s="271" t="str">
        <f t="shared" si="142"/>
        <v/>
      </c>
      <c r="FF16" s="271"/>
      <c r="FG16" s="263" t="str">
        <f t="shared" si="143"/>
        <v/>
      </c>
      <c r="FH16" s="273" t="str">
        <f>IFERROR(EP21+EO21*FG16,"")</f>
        <v/>
      </c>
      <c r="FI16" s="264" t="str">
        <f t="shared" si="144"/>
        <v/>
      </c>
      <c r="FJ16" s="264" t="str">
        <f t="shared" si="29"/>
        <v/>
      </c>
      <c r="FK16" s="264" t="str">
        <f t="shared" si="145"/>
        <v/>
      </c>
      <c r="FL16" s="264" t="str">
        <f t="shared" si="146"/>
        <v/>
      </c>
      <c r="FM16" s="273" t="str">
        <f t="shared" si="147"/>
        <v/>
      </c>
      <c r="FN16" s="273" t="str">
        <f t="shared" si="30"/>
        <v/>
      </c>
      <c r="FO16" s="273" t="str">
        <f t="shared" si="148"/>
        <v/>
      </c>
      <c r="FP16" s="271" t="str">
        <f t="shared" si="31"/>
        <v/>
      </c>
      <c r="FQ16" s="271" t="str">
        <f>IFERROR(FM16*(FK16-FK18)^2,"")</f>
        <v/>
      </c>
      <c r="FR16" s="271" t="str">
        <f>IFERROR(FM16*(FG16-FG18)*(FK16-FK18),"")</f>
        <v/>
      </c>
      <c r="FS16" s="271" t="str">
        <f t="shared" si="149"/>
        <v/>
      </c>
      <c r="FT16" s="289" t="str">
        <f t="shared" si="150"/>
        <v/>
      </c>
      <c r="FU16" s="271" t="str">
        <f t="shared" si="151"/>
        <v/>
      </c>
      <c r="FW16" s="271"/>
      <c r="FX16" s="263" t="str">
        <f t="shared" si="152"/>
        <v/>
      </c>
      <c r="FY16" s="273" t="str">
        <f>IFERROR(FG21+FF21*FX16,"")</f>
        <v/>
      </c>
      <c r="FZ16" s="264" t="str">
        <f t="shared" si="153"/>
        <v/>
      </c>
      <c r="GA16" s="264" t="str">
        <f t="shared" si="32"/>
        <v/>
      </c>
      <c r="GB16" s="264" t="str">
        <f t="shared" si="154"/>
        <v/>
      </c>
      <c r="GC16" s="264" t="str">
        <f t="shared" si="155"/>
        <v/>
      </c>
      <c r="GD16" s="273" t="str">
        <f t="shared" si="156"/>
        <v/>
      </c>
      <c r="GE16" s="273" t="str">
        <f t="shared" si="33"/>
        <v/>
      </c>
      <c r="GF16" s="273" t="str">
        <f t="shared" si="157"/>
        <v/>
      </c>
      <c r="GG16" s="271" t="str">
        <f t="shared" si="34"/>
        <v/>
      </c>
      <c r="GH16" s="271" t="str">
        <f>IFERROR(GD16*(GB16-GB18)^2,"")</f>
        <v/>
      </c>
      <c r="GI16" s="271" t="str">
        <f>IFERROR(GD16*(FX16-FX18)*(GB16-GB18),"")</f>
        <v/>
      </c>
      <c r="GJ16" s="271" t="str">
        <f t="shared" si="158"/>
        <v/>
      </c>
      <c r="GK16" s="289" t="str">
        <f t="shared" si="159"/>
        <v/>
      </c>
      <c r="GL16" s="271" t="str">
        <f t="shared" si="160"/>
        <v/>
      </c>
      <c r="GN16" s="271"/>
      <c r="GO16" s="263" t="str">
        <f t="shared" si="161"/>
        <v/>
      </c>
      <c r="GP16" s="273" t="str">
        <f>IFERROR(FX21+FW21*GO16,"")</f>
        <v/>
      </c>
      <c r="GQ16" s="264" t="str">
        <f t="shared" si="162"/>
        <v/>
      </c>
      <c r="GR16" s="264" t="str">
        <f t="shared" si="35"/>
        <v/>
      </c>
      <c r="GS16" s="264" t="str">
        <f t="shared" si="163"/>
        <v/>
      </c>
      <c r="GT16" s="264" t="str">
        <f t="shared" si="164"/>
        <v/>
      </c>
      <c r="GU16" s="273" t="str">
        <f t="shared" si="165"/>
        <v/>
      </c>
      <c r="GV16" s="273" t="str">
        <f t="shared" si="36"/>
        <v/>
      </c>
      <c r="GW16" s="273" t="str">
        <f t="shared" si="166"/>
        <v/>
      </c>
      <c r="GX16" s="271" t="str">
        <f t="shared" si="37"/>
        <v/>
      </c>
      <c r="GY16" s="271" t="str">
        <f>IFERROR(GU16*(GS16-GS18)^2,"")</f>
        <v/>
      </c>
      <c r="GZ16" s="271" t="str">
        <f>IFERROR(GU16*(GO16-GO18)*(GS16-GS18),"")</f>
        <v/>
      </c>
      <c r="HA16" s="271" t="str">
        <f t="shared" si="167"/>
        <v/>
      </c>
      <c r="HB16" s="289" t="str">
        <f t="shared" si="168"/>
        <v/>
      </c>
      <c r="HC16" s="271" t="str">
        <f t="shared" si="169"/>
        <v/>
      </c>
      <c r="HE16" s="271"/>
      <c r="HF16" s="263" t="str">
        <f t="shared" si="170"/>
        <v/>
      </c>
      <c r="HG16" s="273" t="str">
        <f>IFERROR(GO21+GN21*HF16,"")</f>
        <v/>
      </c>
      <c r="HH16" s="264" t="str">
        <f t="shared" si="171"/>
        <v/>
      </c>
      <c r="HI16" s="264" t="str">
        <f t="shared" si="38"/>
        <v/>
      </c>
      <c r="HJ16" s="264" t="str">
        <f t="shared" si="172"/>
        <v/>
      </c>
      <c r="HK16" s="264" t="str">
        <f t="shared" si="173"/>
        <v/>
      </c>
      <c r="HL16" s="273" t="str">
        <f t="shared" si="174"/>
        <v/>
      </c>
      <c r="HM16" s="273" t="str">
        <f t="shared" si="39"/>
        <v/>
      </c>
      <c r="HN16" s="273" t="str">
        <f t="shared" si="175"/>
        <v/>
      </c>
      <c r="HO16" s="271" t="str">
        <f t="shared" si="40"/>
        <v/>
      </c>
      <c r="HP16" s="271" t="str">
        <f>IFERROR(HL16*(HJ16-HJ18)^2,"")</f>
        <v/>
      </c>
      <c r="HQ16" s="271" t="str">
        <f>IFERROR(HL16*(HF16-HF18)*(HJ16-HJ18),"")</f>
        <v/>
      </c>
      <c r="HR16" s="271" t="str">
        <f t="shared" si="176"/>
        <v/>
      </c>
      <c r="HS16" s="289" t="str">
        <f t="shared" si="177"/>
        <v/>
      </c>
      <c r="HT16" s="271" t="str">
        <f t="shared" si="178"/>
        <v/>
      </c>
      <c r="HV16" s="271"/>
      <c r="HW16" s="263" t="str">
        <f t="shared" si="179"/>
        <v/>
      </c>
      <c r="HX16" s="273" t="str">
        <f>IFERROR(HF21+HE21*HW16,"")</f>
        <v/>
      </c>
      <c r="HY16" s="264" t="str">
        <f t="shared" si="180"/>
        <v/>
      </c>
      <c r="HZ16" s="264" t="str">
        <f t="shared" si="41"/>
        <v/>
      </c>
      <c r="IA16" s="264" t="str">
        <f t="shared" si="181"/>
        <v/>
      </c>
      <c r="IB16" s="264" t="str">
        <f t="shared" si="182"/>
        <v/>
      </c>
      <c r="IC16" s="273" t="str">
        <f t="shared" si="183"/>
        <v/>
      </c>
      <c r="ID16" s="273" t="str">
        <f t="shared" si="42"/>
        <v/>
      </c>
      <c r="IE16" s="273" t="str">
        <f t="shared" si="184"/>
        <v/>
      </c>
      <c r="IF16" s="271" t="str">
        <f t="shared" si="43"/>
        <v/>
      </c>
      <c r="IG16" s="271" t="str">
        <f>IFERROR(IC16*(IA16-IA18)^2,"")</f>
        <v/>
      </c>
      <c r="IH16" s="271" t="str">
        <f>IFERROR(IC16*(HW16-HW18)*(IA16-IA18),"")</f>
        <v/>
      </c>
      <c r="II16" s="271" t="str">
        <f t="shared" si="185"/>
        <v/>
      </c>
      <c r="IJ16" s="289" t="str">
        <f t="shared" si="186"/>
        <v/>
      </c>
      <c r="IK16" s="271" t="str">
        <f t="shared" si="187"/>
        <v/>
      </c>
      <c r="IM16" s="271"/>
      <c r="IN16" s="263" t="str">
        <f t="shared" si="188"/>
        <v/>
      </c>
      <c r="IO16" s="273" t="str">
        <f>IFERROR(HW21+HV21*IN16,"")</f>
        <v/>
      </c>
      <c r="IP16" s="264" t="str">
        <f t="shared" si="189"/>
        <v/>
      </c>
      <c r="IQ16" s="264" t="str">
        <f t="shared" si="44"/>
        <v/>
      </c>
      <c r="IR16" s="264" t="str">
        <f t="shared" si="190"/>
        <v/>
      </c>
      <c r="IS16" s="264" t="str">
        <f t="shared" si="191"/>
        <v/>
      </c>
      <c r="IT16" s="273" t="str">
        <f t="shared" si="192"/>
        <v/>
      </c>
      <c r="IU16" s="273" t="str">
        <f t="shared" si="45"/>
        <v/>
      </c>
      <c r="IV16" s="273" t="str">
        <f t="shared" si="193"/>
        <v/>
      </c>
      <c r="IW16" s="271" t="str">
        <f t="shared" si="46"/>
        <v/>
      </c>
      <c r="IX16" s="271" t="str">
        <f>IFERROR(IT16*(IR16-IR18)^2,"")</f>
        <v/>
      </c>
      <c r="IY16" s="271" t="str">
        <f>IFERROR(IT16*(IN16-IN18)*(IR16-IR18),"")</f>
        <v/>
      </c>
      <c r="IZ16" s="271" t="str">
        <f t="shared" si="194"/>
        <v/>
      </c>
      <c r="JA16" s="289" t="str">
        <f t="shared" si="195"/>
        <v/>
      </c>
      <c r="JB16" s="271" t="str">
        <f t="shared" si="196"/>
        <v/>
      </c>
      <c r="JD16" s="271"/>
      <c r="JE16" s="263" t="str">
        <f t="shared" si="197"/>
        <v/>
      </c>
      <c r="JF16" s="273" t="str">
        <f>IFERROR(IN21+IM21*JE16,"")</f>
        <v/>
      </c>
      <c r="JG16" s="264" t="str">
        <f t="shared" si="198"/>
        <v/>
      </c>
      <c r="JH16" s="264" t="str">
        <f t="shared" si="47"/>
        <v/>
      </c>
      <c r="JI16" s="264" t="str">
        <f t="shared" si="199"/>
        <v/>
      </c>
      <c r="JJ16" s="264" t="str">
        <f t="shared" si="200"/>
        <v/>
      </c>
      <c r="JK16" s="273" t="str">
        <f t="shared" si="201"/>
        <v/>
      </c>
      <c r="JL16" s="273" t="str">
        <f t="shared" si="48"/>
        <v/>
      </c>
      <c r="JM16" s="273" t="str">
        <f t="shared" si="202"/>
        <v/>
      </c>
      <c r="JN16" s="271" t="str">
        <f t="shared" si="49"/>
        <v/>
      </c>
      <c r="JO16" s="271" t="str">
        <f>IFERROR(JK16*(JI16-JI18)^2,"")</f>
        <v/>
      </c>
      <c r="JP16" s="271" t="str">
        <f>IFERROR(JK16*(JE16-JE18)*(JI16-JI18),"")</f>
        <v/>
      </c>
      <c r="JQ16" s="271" t="str">
        <f t="shared" si="203"/>
        <v/>
      </c>
      <c r="JR16" s="289" t="str">
        <f t="shared" si="204"/>
        <v/>
      </c>
      <c r="JS16" s="271" t="str">
        <f t="shared" si="205"/>
        <v/>
      </c>
      <c r="JU16" s="271"/>
      <c r="JV16" s="263" t="str">
        <f t="shared" si="206"/>
        <v/>
      </c>
      <c r="JW16" s="273" t="str">
        <f>IFERROR(JE21+JD21*JV16,"")</f>
        <v/>
      </c>
      <c r="JX16" s="264" t="str">
        <f t="shared" si="207"/>
        <v/>
      </c>
      <c r="JY16" s="264" t="str">
        <f t="shared" si="50"/>
        <v/>
      </c>
      <c r="JZ16" s="264" t="str">
        <f t="shared" si="208"/>
        <v/>
      </c>
      <c r="KA16" s="264" t="str">
        <f t="shared" si="209"/>
        <v/>
      </c>
      <c r="KB16" s="273" t="str">
        <f t="shared" si="210"/>
        <v/>
      </c>
      <c r="KC16" s="273" t="str">
        <f t="shared" si="51"/>
        <v/>
      </c>
      <c r="KD16" s="273" t="str">
        <f t="shared" si="211"/>
        <v/>
      </c>
      <c r="KE16" s="271" t="str">
        <f t="shared" si="52"/>
        <v/>
      </c>
      <c r="KF16" s="271" t="str">
        <f>IFERROR(KB16*(JZ16-JZ18)^2,"")</f>
        <v/>
      </c>
      <c r="KG16" s="271" t="str">
        <f>IFERROR(KB16*(JV16-JV18)*(JZ16-JZ18),"")</f>
        <v/>
      </c>
      <c r="KH16" s="271" t="str">
        <f t="shared" si="212"/>
        <v/>
      </c>
      <c r="KI16" s="289" t="str">
        <f t="shared" si="213"/>
        <v/>
      </c>
      <c r="KJ16" s="271" t="str">
        <f t="shared" si="214"/>
        <v/>
      </c>
      <c r="KL16" s="271"/>
      <c r="KM16" s="263" t="str">
        <f t="shared" si="215"/>
        <v/>
      </c>
      <c r="KN16" s="273" t="str">
        <f>IFERROR(JV21+JU21*KM16,"")</f>
        <v/>
      </c>
      <c r="KO16" s="264" t="str">
        <f t="shared" si="216"/>
        <v/>
      </c>
      <c r="KP16" s="264" t="str">
        <f t="shared" si="53"/>
        <v/>
      </c>
      <c r="KQ16" s="264" t="str">
        <f t="shared" si="217"/>
        <v/>
      </c>
      <c r="KR16" s="264" t="str">
        <f t="shared" si="218"/>
        <v/>
      </c>
      <c r="KS16" s="273" t="str">
        <f t="shared" si="219"/>
        <v/>
      </c>
      <c r="KT16" s="273" t="str">
        <f t="shared" si="54"/>
        <v/>
      </c>
      <c r="KU16" s="273" t="str">
        <f t="shared" si="220"/>
        <v/>
      </c>
      <c r="KV16" s="271" t="str">
        <f t="shared" si="55"/>
        <v/>
      </c>
      <c r="KW16" s="271" t="str">
        <f>IFERROR(KS16*(KQ16-KQ18)^2,"")</f>
        <v/>
      </c>
      <c r="KX16" s="271" t="str">
        <f>IFERROR(KS16*(KM16-KM18)*(KQ16-KQ18),"")</f>
        <v/>
      </c>
      <c r="KY16" s="271" t="str">
        <f t="shared" si="221"/>
        <v/>
      </c>
      <c r="KZ16" s="289" t="str">
        <f t="shared" si="222"/>
        <v/>
      </c>
      <c r="LA16" s="271" t="str">
        <f t="shared" si="223"/>
        <v/>
      </c>
      <c r="LC16" s="271"/>
      <c r="LD16" s="263" t="str">
        <f t="shared" si="224"/>
        <v/>
      </c>
      <c r="LE16" s="273" t="str">
        <f>IFERROR(KM21+KL21*LD16,"")</f>
        <v/>
      </c>
      <c r="LF16" s="264" t="str">
        <f t="shared" si="225"/>
        <v/>
      </c>
      <c r="LG16" s="264" t="str">
        <f t="shared" si="56"/>
        <v/>
      </c>
      <c r="LH16" s="264" t="str">
        <f t="shared" si="226"/>
        <v/>
      </c>
      <c r="LI16" s="264" t="str">
        <f t="shared" si="227"/>
        <v/>
      </c>
      <c r="LJ16" s="273" t="str">
        <f t="shared" si="228"/>
        <v/>
      </c>
      <c r="LK16" s="273" t="str">
        <f t="shared" si="57"/>
        <v/>
      </c>
      <c r="LL16" s="273" t="str">
        <f t="shared" si="229"/>
        <v/>
      </c>
      <c r="LM16" s="271" t="str">
        <f t="shared" si="58"/>
        <v/>
      </c>
      <c r="LN16" s="271" t="str">
        <f>IFERROR(LJ16*(LH16-LH18)^2,"")</f>
        <v/>
      </c>
      <c r="LO16" s="271" t="str">
        <f>IFERROR(LJ16*(LD16-LD18)*(LH16-LH18),"")</f>
        <v/>
      </c>
      <c r="LP16" s="271" t="str">
        <f t="shared" si="230"/>
        <v/>
      </c>
      <c r="LQ16" s="289" t="str">
        <f t="shared" si="231"/>
        <v/>
      </c>
      <c r="LR16" s="271" t="str">
        <f t="shared" si="232"/>
        <v/>
      </c>
      <c r="LT16" s="271"/>
      <c r="LU16" s="475" t="str">
        <f t="shared" si="233"/>
        <v/>
      </c>
      <c r="LV16" s="474" t="str">
        <f>IFERROR(LD21+LC21*LU16,"")</f>
        <v/>
      </c>
      <c r="LW16" s="477" t="str">
        <f t="shared" si="234"/>
        <v/>
      </c>
      <c r="LX16" s="264" t="str">
        <f t="shared" si="59"/>
        <v/>
      </c>
      <c r="LY16" s="264" t="str">
        <f t="shared" si="235"/>
        <v/>
      </c>
      <c r="LZ16" s="264" t="str">
        <f t="shared" si="236"/>
        <v/>
      </c>
      <c r="MA16" s="273" t="str">
        <f t="shared" si="237"/>
        <v/>
      </c>
      <c r="MB16" s="273" t="str">
        <f t="shared" si="60"/>
        <v/>
      </c>
      <c r="MC16" s="273" t="str">
        <f t="shared" si="238"/>
        <v/>
      </c>
      <c r="MD16" s="271" t="str">
        <f t="shared" si="61"/>
        <v/>
      </c>
      <c r="ME16" s="271" t="str">
        <f>IFERROR(MA16*(LY16-LY18)^2,"")</f>
        <v/>
      </c>
      <c r="MF16" s="271" t="str">
        <f>IFERROR(MA16*(LU16-LU18)*(LY16-LY18),"")</f>
        <v/>
      </c>
      <c r="MG16" s="271" t="str">
        <f t="shared" si="239"/>
        <v/>
      </c>
      <c r="MH16" s="289" t="str">
        <f t="shared" si="240"/>
        <v/>
      </c>
      <c r="MI16" s="476" t="str">
        <f t="shared" si="241"/>
        <v/>
      </c>
    </row>
    <row r="17" spans="1:348" ht="14.1" customHeight="1" outlineLevel="1" x14ac:dyDescent="0.2">
      <c r="B17" s="19"/>
      <c r="C17" s="8"/>
      <c r="D17" s="8"/>
      <c r="F17" s="17"/>
      <c r="G17" s="34"/>
      <c r="H17" s="34"/>
      <c r="I17" s="130" t="s">
        <v>20</v>
      </c>
      <c r="J17" s="131"/>
      <c r="K17" s="132"/>
      <c r="L17" s="101"/>
      <c r="M17" s="101"/>
      <c r="N17" s="101" t="str">
        <f>IFERROR(K17-L17/M17+G17/M17,"")</f>
        <v/>
      </c>
      <c r="O17" s="101"/>
      <c r="P17" s="133">
        <f>SUM(P7:P16)</f>
        <v>138.01097248429747</v>
      </c>
      <c r="Q17" s="133">
        <f t="shared" ref="Q17:R17" si="242">SUM(Q7:Q16)</f>
        <v>91.862863649713518</v>
      </c>
      <c r="R17" s="133">
        <f t="shared" si="242"/>
        <v>17.453172029086197</v>
      </c>
      <c r="S17" s="132">
        <f>SUM(S7:S16)</f>
        <v>8.0287977872320013</v>
      </c>
      <c r="T17" s="132">
        <f>SUM(T7:T16)</f>
        <v>57.958458170960611</v>
      </c>
      <c r="U17" s="132">
        <f>SUM(U7:U16)</f>
        <v>20.857668020833621</v>
      </c>
      <c r="V17" s="134">
        <f>SUM(V7:V16)</f>
        <v>3.7855904246018035</v>
      </c>
      <c r="W17" s="132"/>
      <c r="X17" s="132"/>
      <c r="Y17" s="20"/>
      <c r="Z17" s="342" t="s">
        <v>20</v>
      </c>
      <c r="AA17" s="343"/>
      <c r="AB17" s="344"/>
      <c r="AC17" s="325"/>
      <c r="AD17" s="325"/>
      <c r="AE17" s="325" t="str">
        <f t="shared" ref="AE17" si="243">IFERROR(AB17-AC17/AD17+N17/AD17,"")</f>
        <v/>
      </c>
      <c r="AF17" s="325"/>
      <c r="AG17" s="345">
        <f>SUM(AG7:AG16)</f>
        <v>138.30778227422027</v>
      </c>
      <c r="AH17" s="345">
        <f t="shared" ref="AH17:AI17" si="244">SUM(AH7:AH16)</f>
        <v>92.207677147200457</v>
      </c>
      <c r="AI17" s="345">
        <f t="shared" si="244"/>
        <v>17.872504172325108</v>
      </c>
      <c r="AJ17" s="344">
        <f>SUM(AJ7:AJ16)</f>
        <v>8.0489068950061053</v>
      </c>
      <c r="AK17" s="344">
        <f>SUM(AK7:AK16)</f>
        <v>58.063042323517649</v>
      </c>
      <c r="AL17" s="344">
        <f>SUM(AL7:AL16)</f>
        <v>20.907547155455145</v>
      </c>
      <c r="AM17" s="346">
        <f>SUM(AM7:AM16)</f>
        <v>3.7543606414777431</v>
      </c>
      <c r="AN17" s="344"/>
      <c r="AO17" s="344"/>
      <c r="AP17" s="20"/>
      <c r="AQ17" s="342" t="s">
        <v>20</v>
      </c>
      <c r="AR17" s="343"/>
      <c r="AS17" s="344"/>
      <c r="AT17" s="325"/>
      <c r="AU17" s="325"/>
      <c r="AV17" s="325" t="str">
        <f t="shared" ref="AV17" si="245">IFERROR(AS17-AT17/AU17+AE17/AU17,"")</f>
        <v/>
      </c>
      <c r="AW17" s="325"/>
      <c r="AX17" s="345">
        <f>SUM(AX7:AX16)</f>
        <v>138.31246847228164</v>
      </c>
      <c r="AY17" s="345">
        <f t="shared" ref="AY17:AZ17" si="246">SUM(AY7:AY16)</f>
        <v>92.210977888004834</v>
      </c>
      <c r="AZ17" s="345">
        <f t="shared" si="246"/>
        <v>17.873460217876634</v>
      </c>
      <c r="BA17" s="344">
        <f>SUM(BA7:BA16)</f>
        <v>8.0493691042860611</v>
      </c>
      <c r="BB17" s="344">
        <f>SUM(BB7:BB16)</f>
        <v>58.065914480126906</v>
      </c>
      <c r="BC17" s="344">
        <f>SUM(BC7:BC16)</f>
        <v>20.908745452610216</v>
      </c>
      <c r="BD17" s="346">
        <f>SUM(BD7:BD16)</f>
        <v>3.7541254768645231</v>
      </c>
      <c r="BE17" s="344"/>
      <c r="BF17" s="344"/>
      <c r="BH17" s="342" t="s">
        <v>20</v>
      </c>
      <c r="BI17" s="343"/>
      <c r="BJ17" s="344"/>
      <c r="BK17" s="325"/>
      <c r="BL17" s="325"/>
      <c r="BM17" s="325" t="str">
        <f t="shared" ref="BM17" si="247">IFERROR(BJ17-BK17/BL17+AV17/BL17,"")</f>
        <v/>
      </c>
      <c r="BN17" s="325"/>
      <c r="BO17" s="345">
        <f>SUM(BO7:BO16)</f>
        <v>138.31248362149643</v>
      </c>
      <c r="BP17" s="345">
        <f t="shared" ref="BP17:BQ17" si="248">SUM(BP7:BP16)</f>
        <v>92.21100036261727</v>
      </c>
      <c r="BQ17" s="345">
        <f t="shared" si="248"/>
        <v>17.873494246258993</v>
      </c>
      <c r="BR17" s="344">
        <f>SUM(BR7:BR16)</f>
        <v>8.0493698028457672</v>
      </c>
      <c r="BS17" s="344">
        <f>SUM(BS7:BS16)</f>
        <v>58.065916576993722</v>
      </c>
      <c r="BT17" s="344">
        <f>SUM(BT7:BT16)</f>
        <v>20.908746978316255</v>
      </c>
      <c r="BU17" s="346">
        <f>SUM(BU7:BU16)</f>
        <v>3.7541243608266521</v>
      </c>
      <c r="BV17" s="344"/>
      <c r="BW17" s="344"/>
      <c r="BY17" s="342" t="s">
        <v>20</v>
      </c>
      <c r="BZ17" s="343"/>
      <c r="CA17" s="344"/>
      <c r="CB17" s="325"/>
      <c r="CC17" s="325"/>
      <c r="CD17" s="325" t="str">
        <f t="shared" ref="CD17" si="249">IFERROR(CA17-CB17/CC17+BM17/CC17,"")</f>
        <v/>
      </c>
      <c r="CE17" s="325"/>
      <c r="CF17" s="345">
        <f>SUM(CF7:CF16)</f>
        <v>138.31248419299993</v>
      </c>
      <c r="CG17" s="345">
        <f t="shared" ref="CG17:CH17" si="250">SUM(CG7:CG16)</f>
        <v>92.211000763311176</v>
      </c>
      <c r="CH17" s="345">
        <f t="shared" si="250"/>
        <v>17.873494358006816</v>
      </c>
      <c r="CI17" s="344">
        <f>SUM(CI7:CI16)</f>
        <v>8.0493698593390306</v>
      </c>
      <c r="CJ17" s="344">
        <f>SUM(CJ7:CJ16)</f>
        <v>58.065916928336115</v>
      </c>
      <c r="CK17" s="344">
        <f>SUM(CK7:CK16)</f>
        <v>20.908747124811008</v>
      </c>
      <c r="CL17" s="346">
        <f>SUM(CL7:CL16)</f>
        <v>3.7541243322892179</v>
      </c>
      <c r="CM17" s="344"/>
      <c r="CN17" s="344"/>
      <c r="CP17" s="342" t="s">
        <v>20</v>
      </c>
      <c r="CQ17" s="343"/>
      <c r="CR17" s="344"/>
      <c r="CS17" s="325"/>
      <c r="CT17" s="325"/>
      <c r="CU17" s="325" t="str">
        <f t="shared" ref="CU17" si="251">IFERROR(CR17-CS17/CT17+CD17/CT17,"")</f>
        <v/>
      </c>
      <c r="CV17" s="325"/>
      <c r="CW17" s="345">
        <f>SUM(CW7:CW16)</f>
        <v>138.31248419478788</v>
      </c>
      <c r="CX17" s="345">
        <f t="shared" ref="CX17:CY17" si="252">SUM(CX7:CX16)</f>
        <v>92.211000766016625</v>
      </c>
      <c r="CY17" s="345">
        <f t="shared" si="252"/>
        <v>17.873494362161658</v>
      </c>
      <c r="CZ17" s="344">
        <f>SUM(CZ7:CZ16)</f>
        <v>8.0493698594179097</v>
      </c>
      <c r="DA17" s="344">
        <f>SUM(DA7:DA16)</f>
        <v>58.065916928551346</v>
      </c>
      <c r="DB17" s="344">
        <f>SUM(DB7:DB16)</f>
        <v>20.908747124980543</v>
      </c>
      <c r="DC17" s="346">
        <f>SUM(DC7:DC16)</f>
        <v>3.7541243321559148</v>
      </c>
      <c r="DD17" s="344"/>
      <c r="DE17" s="344"/>
      <c r="DG17" s="342" t="s">
        <v>20</v>
      </c>
      <c r="DH17" s="343"/>
      <c r="DI17" s="344"/>
      <c r="DJ17" s="325"/>
      <c r="DK17" s="325"/>
      <c r="DL17" s="325" t="str">
        <f t="shared" ref="DL17" si="253">IFERROR(DI17-DJ17/DK17+CU17/DK17,"")</f>
        <v/>
      </c>
      <c r="DM17" s="325"/>
      <c r="DN17" s="345">
        <f>SUM(DN7:DN16)</f>
        <v>138.31248419485769</v>
      </c>
      <c r="DO17" s="345">
        <f t="shared" ref="DO17:DP17" si="254">SUM(DO7:DO16)</f>
        <v>92.211000766065396</v>
      </c>
      <c r="DP17" s="345">
        <f t="shared" si="254"/>
        <v>17.873494362174881</v>
      </c>
      <c r="DQ17" s="344">
        <f>SUM(DQ7:DQ16)</f>
        <v>8.0493698594248215</v>
      </c>
      <c r="DR17" s="344">
        <f>SUM(DR7:DR16)</f>
        <v>58.065916928594369</v>
      </c>
      <c r="DS17" s="344">
        <f>SUM(DS7:DS16)</f>
        <v>20.90874712499847</v>
      </c>
      <c r="DT17" s="346">
        <f>SUM(DT7:DT16)</f>
        <v>3.7541243321524274</v>
      </c>
      <c r="DU17" s="344"/>
      <c r="DV17" s="344"/>
      <c r="DX17" s="342" t="s">
        <v>20</v>
      </c>
      <c r="DY17" s="343"/>
      <c r="DZ17" s="344"/>
      <c r="EA17" s="325"/>
      <c r="EB17" s="325"/>
      <c r="EC17" s="325" t="str">
        <f t="shared" ref="EC17" si="255">IFERROR(DZ17-EA17/EB17+DL17/EB17,"")</f>
        <v/>
      </c>
      <c r="ED17" s="325"/>
      <c r="EE17" s="345">
        <f>SUM(EE7:EE16)</f>
        <v>138.31248419485794</v>
      </c>
      <c r="EF17" s="345">
        <f t="shared" ref="EF17:EG17" si="256">SUM(EF7:EF16)</f>
        <v>92.211000766065737</v>
      </c>
      <c r="EG17" s="345">
        <f t="shared" si="256"/>
        <v>17.873494362175393</v>
      </c>
      <c r="EH17" s="344">
        <f>SUM(EH7:EH16)</f>
        <v>8.0493698594248322</v>
      </c>
      <c r="EI17" s="344">
        <f>SUM(EI7:EI16)</f>
        <v>58.06591692859439</v>
      </c>
      <c r="EJ17" s="344">
        <f>SUM(EJ7:EJ16)</f>
        <v>20.908747124998492</v>
      </c>
      <c r="EK17" s="346">
        <f>SUM(EK7:EK16)</f>
        <v>3.7541243321524136</v>
      </c>
      <c r="EL17" s="344"/>
      <c r="EM17" s="344"/>
      <c r="EO17" s="342" t="s">
        <v>20</v>
      </c>
      <c r="EP17" s="343"/>
      <c r="EQ17" s="344"/>
      <c r="ER17" s="325"/>
      <c r="ES17" s="325"/>
      <c r="ET17" s="325" t="str">
        <f t="shared" ref="ET17" si="257">IFERROR(EQ17-ER17/ES17+EC17/ES17,"")</f>
        <v/>
      </c>
      <c r="EU17" s="325"/>
      <c r="EV17" s="345">
        <f>SUM(EV7:EV16)</f>
        <v>138.31248419485794</v>
      </c>
      <c r="EW17" s="345">
        <f t="shared" ref="EW17:EX17" si="258">SUM(EW7:EW16)</f>
        <v>92.211000766065737</v>
      </c>
      <c r="EX17" s="345">
        <f t="shared" si="258"/>
        <v>17.873494362175379</v>
      </c>
      <c r="EY17" s="344">
        <f>SUM(EY7:EY16)</f>
        <v>8.0493698594248322</v>
      </c>
      <c r="EZ17" s="344">
        <f>SUM(EZ7:EZ16)</f>
        <v>58.065916928594405</v>
      </c>
      <c r="FA17" s="344">
        <f>SUM(FA7:FA16)</f>
        <v>20.908747124998499</v>
      </c>
      <c r="FB17" s="346">
        <f>SUM(FB7:FB16)</f>
        <v>3.7541243321524091</v>
      </c>
      <c r="FC17" s="344"/>
      <c r="FD17" s="344"/>
      <c r="FF17" s="342" t="s">
        <v>20</v>
      </c>
      <c r="FG17" s="343"/>
      <c r="FH17" s="344"/>
      <c r="FI17" s="325"/>
      <c r="FJ17" s="325"/>
      <c r="FK17" s="325" t="str">
        <f t="shared" ref="FK17" si="259">IFERROR(FH17-FI17/FJ17+ET17/FJ17,"")</f>
        <v/>
      </c>
      <c r="FL17" s="325"/>
      <c r="FM17" s="345">
        <f>SUM(FM7:FM16)</f>
        <v>138.31248419485789</v>
      </c>
      <c r="FN17" s="345">
        <f t="shared" ref="FN17:FO17" si="260">SUM(FN7:FN16)</f>
        <v>92.211000766065709</v>
      </c>
      <c r="FO17" s="345">
        <f t="shared" si="260"/>
        <v>17.873494362175357</v>
      </c>
      <c r="FP17" s="344">
        <f>SUM(FP7:FP16)</f>
        <v>8.0493698594248304</v>
      </c>
      <c r="FQ17" s="344">
        <f>SUM(FQ7:FQ16)</f>
        <v>58.065916928594397</v>
      </c>
      <c r="FR17" s="344">
        <f>SUM(FR7:FR16)</f>
        <v>20.908747124998492</v>
      </c>
      <c r="FS17" s="346">
        <f>SUM(FS7:FS16)</f>
        <v>3.7541243321524127</v>
      </c>
      <c r="FT17" s="344"/>
      <c r="FU17" s="344"/>
      <c r="FW17" s="342" t="s">
        <v>20</v>
      </c>
      <c r="FX17" s="343"/>
      <c r="FY17" s="344"/>
      <c r="FZ17" s="325"/>
      <c r="GA17" s="325"/>
      <c r="GB17" s="325" t="str">
        <f t="shared" ref="GB17" si="261">IFERROR(FY17-FZ17/GA17+FK17/GA17,"")</f>
        <v/>
      </c>
      <c r="GC17" s="325"/>
      <c r="GD17" s="345">
        <f>SUM(GD7:GD16)</f>
        <v>138.31248419485792</v>
      </c>
      <c r="GE17" s="345">
        <f t="shared" ref="GE17:GF17" si="262">SUM(GE7:GE16)</f>
        <v>92.211000766065723</v>
      </c>
      <c r="GF17" s="345">
        <f t="shared" si="262"/>
        <v>17.873494362175403</v>
      </c>
      <c r="GG17" s="344">
        <f>SUM(GG7:GG16)</f>
        <v>8.0493698594248322</v>
      </c>
      <c r="GH17" s="344">
        <f>SUM(GH7:GH16)</f>
        <v>58.065916928594376</v>
      </c>
      <c r="GI17" s="344">
        <f>SUM(GI7:GI16)</f>
        <v>20.908747124998492</v>
      </c>
      <c r="GJ17" s="346">
        <f>SUM(GJ7:GJ16)</f>
        <v>3.7541243321524136</v>
      </c>
      <c r="GK17" s="344"/>
      <c r="GL17" s="344"/>
      <c r="GN17" s="342" t="s">
        <v>20</v>
      </c>
      <c r="GO17" s="343"/>
      <c r="GP17" s="344"/>
      <c r="GQ17" s="325"/>
      <c r="GR17" s="325"/>
      <c r="GS17" s="325" t="str">
        <f t="shared" ref="GS17" si="263">IFERROR(GP17-GQ17/GR17+GB17/GR17,"")</f>
        <v/>
      </c>
      <c r="GT17" s="325"/>
      <c r="GU17" s="345">
        <f>SUM(GU7:GU16)</f>
        <v>138.31248419485794</v>
      </c>
      <c r="GV17" s="345">
        <f t="shared" ref="GV17:GW17" si="264">SUM(GV7:GV16)</f>
        <v>92.211000766065737</v>
      </c>
      <c r="GW17" s="345">
        <f t="shared" si="264"/>
        <v>17.873494362175379</v>
      </c>
      <c r="GX17" s="344">
        <f>SUM(GX7:GX16)</f>
        <v>8.0493698594248322</v>
      </c>
      <c r="GY17" s="344">
        <f>SUM(GY7:GY16)</f>
        <v>58.065916928594405</v>
      </c>
      <c r="GZ17" s="344">
        <f>SUM(GZ7:GZ16)</f>
        <v>20.908747124998499</v>
      </c>
      <c r="HA17" s="346">
        <f>SUM(HA7:HA16)</f>
        <v>3.7541243321524091</v>
      </c>
      <c r="HB17" s="344"/>
      <c r="HC17" s="344"/>
      <c r="HE17" s="342" t="s">
        <v>20</v>
      </c>
      <c r="HF17" s="343"/>
      <c r="HG17" s="344"/>
      <c r="HH17" s="325"/>
      <c r="HI17" s="325"/>
      <c r="HJ17" s="325" t="str">
        <f t="shared" ref="HJ17" si="265">IFERROR(HG17-HH17/HI17+GS17/HI17,"")</f>
        <v/>
      </c>
      <c r="HK17" s="325"/>
      <c r="HL17" s="345">
        <f>SUM(HL7:HL16)</f>
        <v>138.31248419485789</v>
      </c>
      <c r="HM17" s="345">
        <f t="shared" ref="HM17:HN17" si="266">SUM(HM7:HM16)</f>
        <v>92.211000766065709</v>
      </c>
      <c r="HN17" s="345">
        <f t="shared" si="266"/>
        <v>17.873494362175357</v>
      </c>
      <c r="HO17" s="344">
        <f>SUM(HO7:HO16)</f>
        <v>8.0493698594248304</v>
      </c>
      <c r="HP17" s="344">
        <f>SUM(HP7:HP16)</f>
        <v>58.065916928594397</v>
      </c>
      <c r="HQ17" s="344">
        <f>SUM(HQ7:HQ16)</f>
        <v>20.908747124998492</v>
      </c>
      <c r="HR17" s="346">
        <f>SUM(HR7:HR16)</f>
        <v>3.7541243321524127</v>
      </c>
      <c r="HS17" s="344"/>
      <c r="HT17" s="344"/>
      <c r="HV17" s="342" t="s">
        <v>20</v>
      </c>
      <c r="HW17" s="343"/>
      <c r="HX17" s="344"/>
      <c r="HY17" s="325"/>
      <c r="HZ17" s="325"/>
      <c r="IA17" s="325" t="str">
        <f t="shared" ref="IA17" si="267">IFERROR(HX17-HY17/HZ17+HJ17/HZ17,"")</f>
        <v/>
      </c>
      <c r="IB17" s="325"/>
      <c r="IC17" s="345">
        <f>SUM(IC7:IC16)</f>
        <v>138.31248419485792</v>
      </c>
      <c r="ID17" s="345">
        <f t="shared" ref="ID17:IE17" si="268">SUM(ID7:ID16)</f>
        <v>92.211000766065723</v>
      </c>
      <c r="IE17" s="345">
        <f t="shared" si="268"/>
        <v>17.873494362175403</v>
      </c>
      <c r="IF17" s="344">
        <f>SUM(IF7:IF16)</f>
        <v>8.0493698594248322</v>
      </c>
      <c r="IG17" s="344">
        <f>SUM(IG7:IG16)</f>
        <v>58.065916928594376</v>
      </c>
      <c r="IH17" s="344">
        <f>SUM(IH7:IH16)</f>
        <v>20.908747124998492</v>
      </c>
      <c r="II17" s="346">
        <f>SUM(II7:II16)</f>
        <v>3.7541243321524136</v>
      </c>
      <c r="IJ17" s="344"/>
      <c r="IK17" s="344"/>
      <c r="IM17" s="342" t="s">
        <v>20</v>
      </c>
      <c r="IN17" s="343"/>
      <c r="IO17" s="344"/>
      <c r="IP17" s="325"/>
      <c r="IQ17" s="325"/>
      <c r="IR17" s="325" t="str">
        <f t="shared" ref="IR17" si="269">IFERROR(IO17-IP17/IQ17+IA17/IQ17,"")</f>
        <v/>
      </c>
      <c r="IS17" s="325"/>
      <c r="IT17" s="345">
        <f>SUM(IT7:IT16)</f>
        <v>138.31248419485794</v>
      </c>
      <c r="IU17" s="345">
        <f t="shared" ref="IU17:IV17" si="270">SUM(IU7:IU16)</f>
        <v>92.211000766065737</v>
      </c>
      <c r="IV17" s="345">
        <f t="shared" si="270"/>
        <v>17.873494362175379</v>
      </c>
      <c r="IW17" s="344">
        <f>SUM(IW7:IW16)</f>
        <v>8.0493698594248322</v>
      </c>
      <c r="IX17" s="344">
        <f>SUM(IX7:IX16)</f>
        <v>58.065916928594405</v>
      </c>
      <c r="IY17" s="344">
        <f>SUM(IY7:IY16)</f>
        <v>20.908747124998499</v>
      </c>
      <c r="IZ17" s="346">
        <f>SUM(IZ7:IZ16)</f>
        <v>3.7541243321524091</v>
      </c>
      <c r="JA17" s="344"/>
      <c r="JB17" s="344"/>
      <c r="JD17" s="342" t="s">
        <v>20</v>
      </c>
      <c r="JE17" s="343"/>
      <c r="JF17" s="344"/>
      <c r="JG17" s="325"/>
      <c r="JH17" s="325"/>
      <c r="JI17" s="325" t="str">
        <f t="shared" ref="JI17" si="271">IFERROR(JF17-JG17/JH17+IR17/JH17,"")</f>
        <v/>
      </c>
      <c r="JJ17" s="325"/>
      <c r="JK17" s="345">
        <f>SUM(JK7:JK16)</f>
        <v>138.31248419485789</v>
      </c>
      <c r="JL17" s="345">
        <f t="shared" ref="JL17:JM17" si="272">SUM(JL7:JL16)</f>
        <v>92.211000766065709</v>
      </c>
      <c r="JM17" s="345">
        <f t="shared" si="272"/>
        <v>17.873494362175357</v>
      </c>
      <c r="JN17" s="344">
        <f>SUM(JN7:JN16)</f>
        <v>8.0493698594248304</v>
      </c>
      <c r="JO17" s="344">
        <f>SUM(JO7:JO16)</f>
        <v>58.065916928594397</v>
      </c>
      <c r="JP17" s="344">
        <f>SUM(JP7:JP16)</f>
        <v>20.908747124998492</v>
      </c>
      <c r="JQ17" s="346">
        <f>SUM(JQ7:JQ16)</f>
        <v>3.7541243321524127</v>
      </c>
      <c r="JR17" s="344"/>
      <c r="JS17" s="344"/>
      <c r="JU17" s="342" t="s">
        <v>20</v>
      </c>
      <c r="JV17" s="343"/>
      <c r="JW17" s="344"/>
      <c r="JX17" s="325"/>
      <c r="JY17" s="325"/>
      <c r="JZ17" s="325" t="str">
        <f t="shared" ref="JZ17" si="273">IFERROR(JW17-JX17/JY17+JI17/JY17,"")</f>
        <v/>
      </c>
      <c r="KA17" s="325"/>
      <c r="KB17" s="345">
        <f>SUM(KB7:KB16)</f>
        <v>138.31248419485792</v>
      </c>
      <c r="KC17" s="345">
        <f t="shared" ref="KC17:KD17" si="274">SUM(KC7:KC16)</f>
        <v>92.211000766065723</v>
      </c>
      <c r="KD17" s="345">
        <f t="shared" si="274"/>
        <v>17.873494362175403</v>
      </c>
      <c r="KE17" s="344">
        <f>SUM(KE7:KE16)</f>
        <v>8.0493698594248322</v>
      </c>
      <c r="KF17" s="344">
        <f>SUM(KF7:KF16)</f>
        <v>58.065916928594376</v>
      </c>
      <c r="KG17" s="344">
        <f>SUM(KG7:KG16)</f>
        <v>20.908747124998492</v>
      </c>
      <c r="KH17" s="346">
        <f>SUM(KH7:KH16)</f>
        <v>3.7541243321524136</v>
      </c>
      <c r="KI17" s="344"/>
      <c r="KJ17" s="344"/>
      <c r="KL17" s="342" t="s">
        <v>20</v>
      </c>
      <c r="KM17" s="343"/>
      <c r="KN17" s="344"/>
      <c r="KO17" s="325"/>
      <c r="KP17" s="325"/>
      <c r="KQ17" s="325" t="str">
        <f t="shared" ref="KQ17" si="275">IFERROR(KN17-KO17/KP17+JZ17/KP17,"")</f>
        <v/>
      </c>
      <c r="KR17" s="325"/>
      <c r="KS17" s="345">
        <f>SUM(KS7:KS16)</f>
        <v>138.31248419485794</v>
      </c>
      <c r="KT17" s="345">
        <f t="shared" ref="KT17:KU17" si="276">SUM(KT7:KT16)</f>
        <v>92.211000766065737</v>
      </c>
      <c r="KU17" s="345">
        <f t="shared" si="276"/>
        <v>17.873494362175379</v>
      </c>
      <c r="KV17" s="344">
        <f>SUM(KV7:KV16)</f>
        <v>8.0493698594248322</v>
      </c>
      <c r="KW17" s="344">
        <f>SUM(KW7:KW16)</f>
        <v>58.065916928594405</v>
      </c>
      <c r="KX17" s="344">
        <f>SUM(KX7:KX16)</f>
        <v>20.908747124998499</v>
      </c>
      <c r="KY17" s="346">
        <f>SUM(KY7:KY16)</f>
        <v>3.7541243321524091</v>
      </c>
      <c r="KZ17" s="344"/>
      <c r="LA17" s="344"/>
      <c r="LC17" s="342" t="s">
        <v>20</v>
      </c>
      <c r="LD17" s="343"/>
      <c r="LE17" s="344"/>
      <c r="LF17" s="325"/>
      <c r="LG17" s="325"/>
      <c r="LH17" s="325" t="str">
        <f t="shared" ref="LH17" si="277">IFERROR(LE17-LF17/LG17+KQ17/LG17,"")</f>
        <v/>
      </c>
      <c r="LI17" s="325"/>
      <c r="LJ17" s="345">
        <f>SUM(LJ7:LJ16)</f>
        <v>138.31248419485789</v>
      </c>
      <c r="LK17" s="345">
        <f t="shared" ref="LK17:LL17" si="278">SUM(LK7:LK16)</f>
        <v>92.211000766065709</v>
      </c>
      <c r="LL17" s="345">
        <f t="shared" si="278"/>
        <v>17.873494362175357</v>
      </c>
      <c r="LM17" s="344">
        <f>SUM(LM7:LM16)</f>
        <v>8.0493698594248304</v>
      </c>
      <c r="LN17" s="344">
        <f>SUM(LN7:LN16)</f>
        <v>58.065916928594397</v>
      </c>
      <c r="LO17" s="344">
        <f>SUM(LO7:LO16)</f>
        <v>20.908747124998492</v>
      </c>
      <c r="LP17" s="346">
        <f>SUM(LP7:LP16)</f>
        <v>3.7541243321524127</v>
      </c>
      <c r="LQ17" s="344"/>
      <c r="LR17" s="344"/>
      <c r="LT17" s="342" t="s">
        <v>20</v>
      </c>
      <c r="LU17" s="343"/>
      <c r="LV17" s="344"/>
      <c r="LW17" s="325"/>
      <c r="LX17" s="325"/>
      <c r="LY17" s="325" t="str">
        <f t="shared" ref="LY17" si="279">IFERROR(LV17-LW17/LX17+LH17/LX17,"")</f>
        <v/>
      </c>
      <c r="LZ17" s="325"/>
      <c r="MA17" s="345">
        <f>SUM(MA7:MA16)</f>
        <v>138.31248419485792</v>
      </c>
      <c r="MB17" s="345">
        <f t="shared" ref="MB17:MC17" si="280">SUM(MB7:MB16)</f>
        <v>92.211000766065723</v>
      </c>
      <c r="MC17" s="345">
        <f t="shared" si="280"/>
        <v>17.873494362175403</v>
      </c>
      <c r="MD17" s="344">
        <f>SUM(MD7:MD16)</f>
        <v>8.0493698594248322</v>
      </c>
      <c r="ME17" s="344">
        <f>SUM(ME7:ME16)</f>
        <v>58.065916928594376</v>
      </c>
      <c r="MF17" s="344">
        <f>SUM(MF7:MF16)</f>
        <v>20.908747124998492</v>
      </c>
      <c r="MG17" s="346">
        <f>SUM(MG7:MG16)</f>
        <v>3.7541243321524136</v>
      </c>
      <c r="MH17" s="344"/>
      <c r="MI17" s="344"/>
      <c r="MJ17" s="17"/>
    </row>
    <row r="18" spans="1:348" ht="14.1" customHeight="1" outlineLevel="1" x14ac:dyDescent="0.2">
      <c r="B18" s="19"/>
      <c r="C18" s="8"/>
      <c r="D18" s="8"/>
      <c r="F18" s="17"/>
      <c r="G18" s="34"/>
      <c r="H18" s="34"/>
      <c r="I18" s="135" t="s">
        <v>19</v>
      </c>
      <c r="J18" s="136">
        <f>Q17/P17</f>
        <v>0.66562000104857921</v>
      </c>
      <c r="K18" s="137"/>
      <c r="L18" s="138"/>
      <c r="M18" s="135"/>
      <c r="N18" s="137">
        <f>R17/P17</f>
        <v>0.12646220597476027</v>
      </c>
      <c r="O18" s="135"/>
      <c r="P18" s="139"/>
      <c r="Q18" s="135"/>
      <c r="R18" s="135"/>
      <c r="S18" s="140"/>
      <c r="T18" s="137"/>
      <c r="U18" s="135"/>
      <c r="V18" s="135"/>
      <c r="W18" s="135"/>
      <c r="X18" s="135"/>
      <c r="Y18" s="14"/>
      <c r="Z18" s="347" t="s">
        <v>19</v>
      </c>
      <c r="AA18" s="348">
        <f>AH17/AG17</f>
        <v>0.66668466250425451</v>
      </c>
      <c r="AB18" s="349"/>
      <c r="AC18" s="350"/>
      <c r="AD18" s="347"/>
      <c r="AE18" s="349">
        <f>AI17/AG17</f>
        <v>0.1292226936072883</v>
      </c>
      <c r="AF18" s="347"/>
      <c r="AG18" s="351"/>
      <c r="AH18" s="347"/>
      <c r="AI18" s="347"/>
      <c r="AJ18" s="352"/>
      <c r="AK18" s="349"/>
      <c r="AL18" s="347"/>
      <c r="AM18" s="347"/>
      <c r="AN18" s="347"/>
      <c r="AO18" s="347"/>
      <c r="AP18" s="21"/>
      <c r="AQ18" s="347" t="s">
        <v>19</v>
      </c>
      <c r="AR18" s="348">
        <f>AY17/AX17</f>
        <v>0.66668593877698223</v>
      </c>
      <c r="AS18" s="349"/>
      <c r="AT18" s="350"/>
      <c r="AU18" s="347"/>
      <c r="AV18" s="349">
        <f>AZ17/AX17</f>
        <v>0.129225227597312</v>
      </c>
      <c r="AW18" s="347"/>
      <c r="AX18" s="351"/>
      <c r="AY18" s="347"/>
      <c r="AZ18" s="347"/>
      <c r="BA18" s="352"/>
      <c r="BB18" s="349"/>
      <c r="BC18" s="347"/>
      <c r="BD18" s="347"/>
      <c r="BE18" s="347"/>
      <c r="BF18" s="347"/>
      <c r="BH18" s="347" t="s">
        <v>19</v>
      </c>
      <c r="BI18" s="348">
        <f>BP17/BO17</f>
        <v>0.66668602824717049</v>
      </c>
      <c r="BJ18" s="349"/>
      <c r="BK18" s="350"/>
      <c r="BL18" s="347"/>
      <c r="BM18" s="349">
        <f>BQ17/BO17</f>
        <v>0.12922545946880176</v>
      </c>
      <c r="BN18" s="347"/>
      <c r="BO18" s="351"/>
      <c r="BP18" s="347"/>
      <c r="BQ18" s="347"/>
      <c r="BR18" s="352"/>
      <c r="BS18" s="349"/>
      <c r="BT18" s="347"/>
      <c r="BU18" s="347"/>
      <c r="BV18" s="347"/>
      <c r="BW18" s="347"/>
      <c r="BY18" s="347" t="s">
        <v>19</v>
      </c>
      <c r="BZ18" s="348">
        <f>CG17/CF17</f>
        <v>0.66668602838946067</v>
      </c>
      <c r="CA18" s="349"/>
      <c r="CB18" s="350"/>
      <c r="CC18" s="347"/>
      <c r="CD18" s="349">
        <f>CH17/CF17</f>
        <v>0.12922545974278296</v>
      </c>
      <c r="CE18" s="347"/>
      <c r="CF18" s="351"/>
      <c r="CG18" s="347"/>
      <c r="CH18" s="347"/>
      <c r="CI18" s="352"/>
      <c r="CJ18" s="349"/>
      <c r="CK18" s="347"/>
      <c r="CL18" s="347"/>
      <c r="CM18" s="347"/>
      <c r="CN18" s="347"/>
      <c r="CP18" s="347" t="s">
        <v>19</v>
      </c>
      <c r="CQ18" s="348">
        <f>CX17/CW17</f>
        <v>0.66668602840040281</v>
      </c>
      <c r="CR18" s="349"/>
      <c r="CS18" s="350"/>
      <c r="CT18" s="347"/>
      <c r="CU18" s="349">
        <f>CY17/CW17</f>
        <v>0.12922545977115199</v>
      </c>
      <c r="CV18" s="347"/>
      <c r="CW18" s="351"/>
      <c r="CX18" s="347"/>
      <c r="CY18" s="347"/>
      <c r="CZ18" s="352"/>
      <c r="DA18" s="349"/>
      <c r="DB18" s="347"/>
      <c r="DC18" s="347"/>
      <c r="DD18" s="347"/>
      <c r="DE18" s="347"/>
      <c r="DG18" s="347" t="s">
        <v>19</v>
      </c>
      <c r="DH18" s="348">
        <f>DO17/DN17</f>
        <v>0.66668602840041902</v>
      </c>
      <c r="DI18" s="349"/>
      <c r="DJ18" s="350"/>
      <c r="DK18" s="347"/>
      <c r="DL18" s="349">
        <f>DP17/DN17</f>
        <v>0.12922545977118238</v>
      </c>
      <c r="DM18" s="347"/>
      <c r="DN18" s="351"/>
      <c r="DO18" s="347"/>
      <c r="DP18" s="347"/>
      <c r="DQ18" s="352"/>
      <c r="DR18" s="349"/>
      <c r="DS18" s="347"/>
      <c r="DT18" s="347"/>
      <c r="DU18" s="347"/>
      <c r="DV18" s="347"/>
      <c r="DX18" s="347" t="s">
        <v>19</v>
      </c>
      <c r="DY18" s="348">
        <f>EF17/EE17</f>
        <v>0.66668602840042024</v>
      </c>
      <c r="DZ18" s="349"/>
      <c r="EA18" s="350"/>
      <c r="EB18" s="347"/>
      <c r="EC18" s="349">
        <f>EG17/EE17</f>
        <v>0.12922545977118585</v>
      </c>
      <c r="ED18" s="347"/>
      <c r="EE18" s="351"/>
      <c r="EF18" s="347"/>
      <c r="EG18" s="347"/>
      <c r="EH18" s="352"/>
      <c r="EI18" s="349"/>
      <c r="EJ18" s="347"/>
      <c r="EK18" s="347"/>
      <c r="EL18" s="347"/>
      <c r="EM18" s="347"/>
      <c r="EO18" s="347" t="s">
        <v>19</v>
      </c>
      <c r="EP18" s="348">
        <f>EW17/EV17</f>
        <v>0.66668602840042024</v>
      </c>
      <c r="EQ18" s="349"/>
      <c r="ER18" s="350"/>
      <c r="ES18" s="347"/>
      <c r="ET18" s="349">
        <f>EX17/EV17</f>
        <v>0.12922545977118574</v>
      </c>
      <c r="EU18" s="347"/>
      <c r="EV18" s="351"/>
      <c r="EW18" s="347"/>
      <c r="EX18" s="347"/>
      <c r="EY18" s="352"/>
      <c r="EZ18" s="349"/>
      <c r="FA18" s="347"/>
      <c r="FB18" s="347"/>
      <c r="FC18" s="347"/>
      <c r="FD18" s="347"/>
      <c r="FF18" s="347" t="s">
        <v>19</v>
      </c>
      <c r="FG18" s="348">
        <f>FN17/FM17</f>
        <v>0.66668602840042035</v>
      </c>
      <c r="FH18" s="349"/>
      <c r="FI18" s="350"/>
      <c r="FJ18" s="347"/>
      <c r="FK18" s="349">
        <f>FO17/FM17</f>
        <v>0.12922545977118563</v>
      </c>
      <c r="FL18" s="347"/>
      <c r="FM18" s="351"/>
      <c r="FN18" s="347"/>
      <c r="FO18" s="347"/>
      <c r="FP18" s="352"/>
      <c r="FQ18" s="349"/>
      <c r="FR18" s="347"/>
      <c r="FS18" s="347"/>
      <c r="FT18" s="347"/>
      <c r="FU18" s="347"/>
      <c r="FW18" s="347" t="s">
        <v>19</v>
      </c>
      <c r="FX18" s="348">
        <f>GE17/GD17</f>
        <v>0.66668602840042024</v>
      </c>
      <c r="FY18" s="349"/>
      <c r="FZ18" s="350"/>
      <c r="GA18" s="347"/>
      <c r="GB18" s="349">
        <f>GF17/GD17</f>
        <v>0.12922545977118594</v>
      </c>
      <c r="GC18" s="347"/>
      <c r="GD18" s="351"/>
      <c r="GE18" s="347"/>
      <c r="GF18" s="347"/>
      <c r="GG18" s="352"/>
      <c r="GH18" s="349"/>
      <c r="GI18" s="347"/>
      <c r="GJ18" s="347"/>
      <c r="GK18" s="347"/>
      <c r="GL18" s="347"/>
      <c r="GN18" s="347" t="s">
        <v>19</v>
      </c>
      <c r="GO18" s="348">
        <f>GV17/GU17</f>
        <v>0.66668602840042024</v>
      </c>
      <c r="GP18" s="349"/>
      <c r="GQ18" s="350"/>
      <c r="GR18" s="347"/>
      <c r="GS18" s="349">
        <f>GW17/GU17</f>
        <v>0.12922545977118574</v>
      </c>
      <c r="GT18" s="347"/>
      <c r="GU18" s="351"/>
      <c r="GV18" s="347"/>
      <c r="GW18" s="347"/>
      <c r="GX18" s="352"/>
      <c r="GY18" s="349"/>
      <c r="GZ18" s="347"/>
      <c r="HA18" s="347"/>
      <c r="HB18" s="347"/>
      <c r="HC18" s="347"/>
      <c r="HE18" s="347" t="s">
        <v>19</v>
      </c>
      <c r="HF18" s="348">
        <f>HM17/HL17</f>
        <v>0.66668602840042035</v>
      </c>
      <c r="HG18" s="349"/>
      <c r="HH18" s="350"/>
      <c r="HI18" s="347"/>
      <c r="HJ18" s="349">
        <f>HN17/HL17</f>
        <v>0.12922545977118563</v>
      </c>
      <c r="HK18" s="347"/>
      <c r="HL18" s="351"/>
      <c r="HM18" s="347"/>
      <c r="HN18" s="347"/>
      <c r="HO18" s="352"/>
      <c r="HP18" s="349"/>
      <c r="HQ18" s="347"/>
      <c r="HR18" s="347"/>
      <c r="HS18" s="347"/>
      <c r="HT18" s="347"/>
      <c r="HV18" s="347" t="s">
        <v>19</v>
      </c>
      <c r="HW18" s="348">
        <f>ID17/IC17</f>
        <v>0.66668602840042024</v>
      </c>
      <c r="HX18" s="349"/>
      <c r="HY18" s="350"/>
      <c r="HZ18" s="347"/>
      <c r="IA18" s="349">
        <f>IE17/IC17</f>
        <v>0.12922545977118594</v>
      </c>
      <c r="IB18" s="347"/>
      <c r="IC18" s="351"/>
      <c r="ID18" s="347"/>
      <c r="IE18" s="347"/>
      <c r="IF18" s="352"/>
      <c r="IG18" s="349"/>
      <c r="IH18" s="347"/>
      <c r="II18" s="347"/>
      <c r="IJ18" s="347"/>
      <c r="IK18" s="347"/>
      <c r="IM18" s="347" t="s">
        <v>19</v>
      </c>
      <c r="IN18" s="348">
        <f>IU17/IT17</f>
        <v>0.66668602840042024</v>
      </c>
      <c r="IO18" s="349"/>
      <c r="IP18" s="350"/>
      <c r="IQ18" s="347"/>
      <c r="IR18" s="349">
        <f>IV17/IT17</f>
        <v>0.12922545977118574</v>
      </c>
      <c r="IS18" s="347"/>
      <c r="IT18" s="351"/>
      <c r="IU18" s="347"/>
      <c r="IV18" s="347"/>
      <c r="IW18" s="352"/>
      <c r="IX18" s="349"/>
      <c r="IY18" s="347"/>
      <c r="IZ18" s="347"/>
      <c r="JA18" s="347"/>
      <c r="JB18" s="347"/>
      <c r="JD18" s="347" t="s">
        <v>19</v>
      </c>
      <c r="JE18" s="348">
        <f>JL17/JK17</f>
        <v>0.66668602840042035</v>
      </c>
      <c r="JF18" s="349"/>
      <c r="JG18" s="350"/>
      <c r="JH18" s="347"/>
      <c r="JI18" s="349">
        <f>JM17/JK17</f>
        <v>0.12922545977118563</v>
      </c>
      <c r="JJ18" s="347"/>
      <c r="JK18" s="351"/>
      <c r="JL18" s="347"/>
      <c r="JM18" s="347"/>
      <c r="JN18" s="352"/>
      <c r="JO18" s="349"/>
      <c r="JP18" s="347"/>
      <c r="JQ18" s="347"/>
      <c r="JR18" s="347"/>
      <c r="JS18" s="347"/>
      <c r="JU18" s="347" t="s">
        <v>19</v>
      </c>
      <c r="JV18" s="348">
        <f>KC17/KB17</f>
        <v>0.66668602840042024</v>
      </c>
      <c r="JW18" s="349"/>
      <c r="JX18" s="350"/>
      <c r="JY18" s="347"/>
      <c r="JZ18" s="349">
        <f>KD17/KB17</f>
        <v>0.12922545977118594</v>
      </c>
      <c r="KA18" s="347"/>
      <c r="KB18" s="351"/>
      <c r="KC18" s="347"/>
      <c r="KD18" s="347"/>
      <c r="KE18" s="352"/>
      <c r="KF18" s="349"/>
      <c r="KG18" s="347"/>
      <c r="KH18" s="347"/>
      <c r="KI18" s="347"/>
      <c r="KJ18" s="347"/>
      <c r="KL18" s="347" t="s">
        <v>19</v>
      </c>
      <c r="KM18" s="348">
        <f>KT17/KS17</f>
        <v>0.66668602840042024</v>
      </c>
      <c r="KN18" s="349"/>
      <c r="KO18" s="350"/>
      <c r="KP18" s="347"/>
      <c r="KQ18" s="349">
        <f>KU17/KS17</f>
        <v>0.12922545977118574</v>
      </c>
      <c r="KR18" s="347"/>
      <c r="KS18" s="351"/>
      <c r="KT18" s="347"/>
      <c r="KU18" s="347"/>
      <c r="KV18" s="352"/>
      <c r="KW18" s="349"/>
      <c r="KX18" s="347"/>
      <c r="KY18" s="347"/>
      <c r="KZ18" s="347"/>
      <c r="LA18" s="347"/>
      <c r="LC18" s="347" t="s">
        <v>19</v>
      </c>
      <c r="LD18" s="348">
        <f>LK17/LJ17</f>
        <v>0.66668602840042035</v>
      </c>
      <c r="LE18" s="349"/>
      <c r="LF18" s="350"/>
      <c r="LG18" s="347"/>
      <c r="LH18" s="349">
        <f>LL17/LJ17</f>
        <v>0.12922545977118563</v>
      </c>
      <c r="LI18" s="347"/>
      <c r="LJ18" s="351"/>
      <c r="LK18" s="347"/>
      <c r="LL18" s="347"/>
      <c r="LM18" s="352"/>
      <c r="LN18" s="349"/>
      <c r="LO18" s="347"/>
      <c r="LP18" s="347"/>
      <c r="LQ18" s="347"/>
      <c r="LR18" s="347"/>
      <c r="LT18" s="347" t="s">
        <v>19</v>
      </c>
      <c r="LU18" s="348">
        <f>MB17/MA17</f>
        <v>0.66668602840042024</v>
      </c>
      <c r="LV18" s="349"/>
      <c r="LW18" s="350"/>
      <c r="LX18" s="347"/>
      <c r="LY18" s="349">
        <f>MC17/MA17</f>
        <v>0.12922545977118594</v>
      </c>
      <c r="LZ18" s="347"/>
      <c r="MA18" s="351"/>
      <c r="MB18" s="347"/>
      <c r="MC18" s="347"/>
      <c r="MD18" s="352"/>
      <c r="ME18" s="349"/>
      <c r="MF18" s="347"/>
      <c r="MG18" s="347"/>
      <c r="MH18" s="347"/>
      <c r="MI18" s="347"/>
    </row>
    <row r="19" spans="1:348" ht="14.1" customHeight="1" outlineLevel="1" x14ac:dyDescent="0.2">
      <c r="A19" s="14"/>
      <c r="B19" s="81" t="s">
        <v>21</v>
      </c>
      <c r="C19" s="3"/>
      <c r="D19" s="3"/>
      <c r="E19" s="82"/>
      <c r="I19" s="81" t="s">
        <v>83</v>
      </c>
      <c r="K19" s="34"/>
      <c r="L19" s="37"/>
      <c r="M19" s="14"/>
      <c r="N19" s="17"/>
      <c r="O19" s="14"/>
      <c r="P19" s="16"/>
      <c r="Q19" s="14"/>
      <c r="R19" s="14"/>
      <c r="S19" s="21"/>
      <c r="T19" s="14"/>
      <c r="U19" s="14"/>
      <c r="V19" s="14"/>
      <c r="W19" s="14"/>
      <c r="X19" s="14"/>
      <c r="Y19" s="14"/>
      <c r="Z19" s="313" t="s">
        <v>83</v>
      </c>
      <c r="AA19" s="261"/>
      <c r="AB19" s="271"/>
      <c r="AC19" s="264"/>
      <c r="AD19" s="272"/>
      <c r="AE19" s="273"/>
      <c r="AF19" s="272"/>
      <c r="AG19" s="262"/>
      <c r="AH19" s="272"/>
      <c r="AI19" s="272"/>
      <c r="AJ19" s="265"/>
      <c r="AK19" s="272"/>
      <c r="AL19" s="272"/>
      <c r="AM19" s="272"/>
      <c r="AN19" s="272"/>
      <c r="AO19" s="272"/>
      <c r="AP19" s="21"/>
      <c r="AQ19" s="313" t="s">
        <v>83</v>
      </c>
      <c r="AR19" s="261"/>
      <c r="AS19" s="271"/>
      <c r="AT19" s="264"/>
      <c r="AU19" s="272"/>
      <c r="AV19" s="273"/>
      <c r="AW19" s="272"/>
      <c r="AX19" s="262"/>
      <c r="AY19" s="272"/>
      <c r="AZ19" s="272"/>
      <c r="BA19" s="265"/>
      <c r="BB19" s="272"/>
      <c r="BC19" s="272"/>
      <c r="BD19" s="272"/>
      <c r="BE19" s="272"/>
      <c r="BF19" s="272"/>
      <c r="BH19" s="313" t="s">
        <v>83</v>
      </c>
      <c r="BI19" s="261"/>
      <c r="BJ19" s="271"/>
      <c r="BK19" s="264"/>
      <c r="BL19" s="272"/>
      <c r="BM19" s="273"/>
      <c r="BN19" s="272"/>
      <c r="BO19" s="262"/>
      <c r="BP19" s="272"/>
      <c r="BQ19" s="272"/>
      <c r="BR19" s="265"/>
      <c r="BS19" s="272"/>
      <c r="BT19" s="272"/>
      <c r="BU19" s="272"/>
      <c r="BV19" s="272"/>
      <c r="BW19" s="272"/>
      <c r="BY19" s="313" t="s">
        <v>83</v>
      </c>
      <c r="BZ19" s="261"/>
      <c r="CA19" s="271"/>
      <c r="CB19" s="264"/>
      <c r="CC19" s="272"/>
      <c r="CD19" s="273"/>
      <c r="CE19" s="272"/>
      <c r="CF19" s="262"/>
      <c r="CG19" s="272"/>
      <c r="CH19" s="272"/>
      <c r="CI19" s="265"/>
      <c r="CJ19" s="272"/>
      <c r="CK19" s="272"/>
      <c r="CL19" s="272"/>
      <c r="CM19" s="272"/>
      <c r="CN19" s="272"/>
      <c r="CP19" s="313" t="s">
        <v>83</v>
      </c>
      <c r="CQ19" s="261"/>
      <c r="CR19" s="271"/>
      <c r="CS19" s="264"/>
      <c r="CT19" s="272"/>
      <c r="CU19" s="273"/>
      <c r="CV19" s="272"/>
      <c r="CW19" s="262"/>
      <c r="CX19" s="272"/>
      <c r="CY19" s="272"/>
      <c r="CZ19" s="265"/>
      <c r="DA19" s="272"/>
      <c r="DB19" s="272"/>
      <c r="DC19" s="272"/>
      <c r="DD19" s="272"/>
      <c r="DE19" s="272"/>
      <c r="DG19" s="313" t="s">
        <v>83</v>
      </c>
      <c r="DH19" s="261"/>
      <c r="DI19" s="271"/>
      <c r="DJ19" s="264"/>
      <c r="DK19" s="272"/>
      <c r="DL19" s="273"/>
      <c r="DM19" s="272"/>
      <c r="DN19" s="262"/>
      <c r="DO19" s="272"/>
      <c r="DP19" s="272"/>
      <c r="DQ19" s="265"/>
      <c r="DR19" s="272"/>
      <c r="DS19" s="272"/>
      <c r="DT19" s="272"/>
      <c r="DU19" s="272"/>
      <c r="DV19" s="272"/>
      <c r="DX19" s="313" t="s">
        <v>83</v>
      </c>
      <c r="DY19" s="261"/>
      <c r="DZ19" s="271"/>
      <c r="EA19" s="264"/>
      <c r="EB19" s="272"/>
      <c r="EC19" s="273"/>
      <c r="ED19" s="272"/>
      <c r="EE19" s="262"/>
      <c r="EF19" s="272"/>
      <c r="EG19" s="272"/>
      <c r="EH19" s="265"/>
      <c r="EI19" s="272"/>
      <c r="EJ19" s="272"/>
      <c r="EK19" s="272"/>
      <c r="EL19" s="272"/>
      <c r="EM19" s="272"/>
      <c r="EO19" s="313" t="s">
        <v>83</v>
      </c>
      <c r="EP19" s="261"/>
      <c r="EQ19" s="271"/>
      <c r="ER19" s="264"/>
      <c r="ES19" s="272"/>
      <c r="ET19" s="273"/>
      <c r="EU19" s="272"/>
      <c r="EV19" s="262"/>
      <c r="EW19" s="272"/>
      <c r="EX19" s="272"/>
      <c r="EY19" s="265"/>
      <c r="EZ19" s="272"/>
      <c r="FA19" s="272"/>
      <c r="FB19" s="272"/>
      <c r="FC19" s="272"/>
      <c r="FD19" s="272"/>
      <c r="FF19" s="313" t="s">
        <v>83</v>
      </c>
      <c r="FG19" s="261"/>
      <c r="FH19" s="271"/>
      <c r="FI19" s="264"/>
      <c r="FJ19" s="272"/>
      <c r="FK19" s="273"/>
      <c r="FL19" s="272"/>
      <c r="FM19" s="262"/>
      <c r="FN19" s="272"/>
      <c r="FO19" s="272"/>
      <c r="FP19" s="265"/>
      <c r="FQ19" s="272"/>
      <c r="FR19" s="272"/>
      <c r="FS19" s="272"/>
      <c r="FT19" s="272"/>
      <c r="FU19" s="272"/>
      <c r="FW19" s="313" t="s">
        <v>83</v>
      </c>
      <c r="FX19" s="261"/>
      <c r="FY19" s="271"/>
      <c r="FZ19" s="264"/>
      <c r="GA19" s="272"/>
      <c r="GB19" s="273"/>
      <c r="GC19" s="272"/>
      <c r="GD19" s="262"/>
      <c r="GE19" s="272"/>
      <c r="GF19" s="272"/>
      <c r="GG19" s="265"/>
      <c r="GH19" s="272"/>
      <c r="GI19" s="272"/>
      <c r="GJ19" s="272"/>
      <c r="GK19" s="272"/>
      <c r="GL19" s="272"/>
      <c r="GN19" s="313" t="s">
        <v>83</v>
      </c>
      <c r="GO19" s="261"/>
      <c r="GP19" s="271"/>
      <c r="GQ19" s="264"/>
      <c r="GR19" s="272"/>
      <c r="GS19" s="273"/>
      <c r="GT19" s="272"/>
      <c r="GU19" s="262"/>
      <c r="GV19" s="272"/>
      <c r="GW19" s="272"/>
      <c r="GX19" s="265"/>
      <c r="GY19" s="272"/>
      <c r="GZ19" s="272"/>
      <c r="HA19" s="272"/>
      <c r="HB19" s="272"/>
      <c r="HC19" s="272"/>
      <c r="HE19" s="313" t="s">
        <v>83</v>
      </c>
      <c r="HF19" s="261"/>
      <c r="HG19" s="271"/>
      <c r="HH19" s="264"/>
      <c r="HI19" s="272"/>
      <c r="HJ19" s="273"/>
      <c r="HK19" s="272"/>
      <c r="HL19" s="262"/>
      <c r="HM19" s="272"/>
      <c r="HN19" s="272"/>
      <c r="HO19" s="265"/>
      <c r="HP19" s="272"/>
      <c r="HQ19" s="272"/>
      <c r="HR19" s="272"/>
      <c r="HS19" s="272"/>
      <c r="HT19" s="272"/>
      <c r="HV19" s="313" t="s">
        <v>83</v>
      </c>
      <c r="HW19" s="261"/>
      <c r="HX19" s="271"/>
      <c r="HY19" s="264"/>
      <c r="HZ19" s="272"/>
      <c r="IA19" s="273"/>
      <c r="IB19" s="272"/>
      <c r="IC19" s="262"/>
      <c r="ID19" s="272"/>
      <c r="IE19" s="272"/>
      <c r="IF19" s="265"/>
      <c r="IG19" s="272"/>
      <c r="IH19" s="272"/>
      <c r="II19" s="272"/>
      <c r="IJ19" s="272"/>
      <c r="IK19" s="272"/>
      <c r="IM19" s="313" t="s">
        <v>83</v>
      </c>
      <c r="IN19" s="261"/>
      <c r="IO19" s="271"/>
      <c r="IP19" s="264"/>
      <c r="IQ19" s="272"/>
      <c r="IR19" s="273"/>
      <c r="IS19" s="272"/>
      <c r="IT19" s="262"/>
      <c r="IU19" s="272"/>
      <c r="IV19" s="272"/>
      <c r="IW19" s="265"/>
      <c r="IX19" s="272"/>
      <c r="IY19" s="272"/>
      <c r="IZ19" s="272"/>
      <c r="JA19" s="272"/>
      <c r="JB19" s="272"/>
      <c r="JD19" s="313" t="s">
        <v>83</v>
      </c>
      <c r="JE19" s="261"/>
      <c r="JF19" s="271"/>
      <c r="JG19" s="264"/>
      <c r="JH19" s="272"/>
      <c r="JI19" s="273"/>
      <c r="JJ19" s="272"/>
      <c r="JK19" s="262"/>
      <c r="JL19" s="272"/>
      <c r="JM19" s="272"/>
      <c r="JN19" s="265"/>
      <c r="JO19" s="272"/>
      <c r="JP19" s="272"/>
      <c r="JQ19" s="272"/>
      <c r="JR19" s="272"/>
      <c r="JS19" s="272"/>
      <c r="JU19" s="313" t="s">
        <v>83</v>
      </c>
      <c r="JV19" s="261"/>
      <c r="JW19" s="271"/>
      <c r="JX19" s="264"/>
      <c r="JY19" s="272"/>
      <c r="JZ19" s="273"/>
      <c r="KA19" s="272"/>
      <c r="KB19" s="262"/>
      <c r="KC19" s="272"/>
      <c r="KD19" s="272"/>
      <c r="KE19" s="265"/>
      <c r="KF19" s="272"/>
      <c r="KG19" s="272"/>
      <c r="KH19" s="272"/>
      <c r="KI19" s="272"/>
      <c r="KJ19" s="272"/>
      <c r="KL19" s="313" t="s">
        <v>83</v>
      </c>
      <c r="KM19" s="261"/>
      <c r="KN19" s="271"/>
      <c r="KO19" s="264"/>
      <c r="KP19" s="272"/>
      <c r="KQ19" s="273"/>
      <c r="KR19" s="272"/>
      <c r="KS19" s="262"/>
      <c r="KT19" s="272"/>
      <c r="KU19" s="272"/>
      <c r="KV19" s="265"/>
      <c r="KW19" s="272"/>
      <c r="KX19" s="272"/>
      <c r="KY19" s="272"/>
      <c r="KZ19" s="272"/>
      <c r="LA19" s="272"/>
      <c r="LC19" s="313" t="s">
        <v>83</v>
      </c>
      <c r="LD19" s="261"/>
      <c r="LE19" s="271"/>
      <c r="LF19" s="264"/>
      <c r="LG19" s="272"/>
      <c r="LH19" s="273"/>
      <c r="LI19" s="272"/>
      <c r="LJ19" s="262"/>
      <c r="LK19" s="272"/>
      <c r="LL19" s="272"/>
      <c r="LM19" s="265"/>
      <c r="LN19" s="272"/>
      <c r="LO19" s="272"/>
      <c r="LP19" s="272"/>
      <c r="LQ19" s="272"/>
      <c r="LR19" s="272"/>
      <c r="LT19" s="313" t="s">
        <v>83</v>
      </c>
      <c r="LU19" s="261"/>
      <c r="LV19" s="271"/>
      <c r="LW19" s="264"/>
      <c r="LX19" s="272"/>
      <c r="LY19" s="273"/>
      <c r="LZ19" s="272"/>
      <c r="MA19" s="262"/>
      <c r="MB19" s="272"/>
      <c r="MC19" s="272"/>
      <c r="MD19" s="265"/>
      <c r="ME19" s="272"/>
      <c r="MF19" s="272"/>
      <c r="MG19" s="272"/>
      <c r="MH19" s="272"/>
      <c r="MI19" s="272"/>
    </row>
    <row r="20" spans="1:348" ht="14.1" customHeight="1" outlineLevel="1" x14ac:dyDescent="0.15">
      <c r="A20" s="14"/>
      <c r="B20" s="90" t="s">
        <v>51</v>
      </c>
      <c r="C20" s="90" t="s">
        <v>52</v>
      </c>
      <c r="D20" s="90" t="s">
        <v>53</v>
      </c>
      <c r="E20" s="121" t="s">
        <v>50</v>
      </c>
      <c r="F20" s="76" t="s">
        <v>54</v>
      </c>
      <c r="G20" s="125" t="s">
        <v>55</v>
      </c>
      <c r="H20" s="16"/>
      <c r="I20" s="76" t="s">
        <v>2</v>
      </c>
      <c r="J20" s="76" t="s">
        <v>3</v>
      </c>
      <c r="K20" s="126" t="s">
        <v>43</v>
      </c>
      <c r="L20" s="126" t="s">
        <v>44</v>
      </c>
      <c r="M20" s="76" t="s">
        <v>40</v>
      </c>
      <c r="N20" s="76" t="s">
        <v>41</v>
      </c>
      <c r="O20" s="76" t="s">
        <v>18</v>
      </c>
      <c r="P20" s="122" t="s">
        <v>42</v>
      </c>
      <c r="Q20" s="123" t="s">
        <v>16</v>
      </c>
      <c r="R20" s="124" t="s">
        <v>6</v>
      </c>
      <c r="S20" s="17"/>
      <c r="T20" s="386" t="s">
        <v>126</v>
      </c>
      <c r="U20" s="385"/>
      <c r="V20" s="385"/>
      <c r="W20" s="385"/>
      <c r="X20" s="385"/>
      <c r="Y20" s="34"/>
      <c r="Z20" s="311" t="s">
        <v>2</v>
      </c>
      <c r="AA20" s="311" t="s">
        <v>3</v>
      </c>
      <c r="AB20" s="339" t="s">
        <v>43</v>
      </c>
      <c r="AC20" s="339" t="s">
        <v>44</v>
      </c>
      <c r="AD20" s="311" t="s">
        <v>40</v>
      </c>
      <c r="AE20" s="311" t="s">
        <v>41</v>
      </c>
      <c r="AF20" s="311" t="s">
        <v>18</v>
      </c>
      <c r="AG20" s="336" t="s">
        <v>42</v>
      </c>
      <c r="AH20" s="337" t="s">
        <v>16</v>
      </c>
      <c r="AI20" s="338" t="s">
        <v>6</v>
      </c>
      <c r="AJ20" s="273"/>
      <c r="AK20" s="386" t="s">
        <v>126</v>
      </c>
      <c r="AL20" s="385"/>
      <c r="AM20" s="385"/>
      <c r="AN20" s="385"/>
      <c r="AO20" s="385"/>
      <c r="AP20" s="34"/>
      <c r="AQ20" s="311" t="s">
        <v>2</v>
      </c>
      <c r="AR20" s="311" t="s">
        <v>3</v>
      </c>
      <c r="AS20" s="339" t="s">
        <v>43</v>
      </c>
      <c r="AT20" s="339" t="s">
        <v>44</v>
      </c>
      <c r="AU20" s="311" t="s">
        <v>40</v>
      </c>
      <c r="AV20" s="311" t="s">
        <v>41</v>
      </c>
      <c r="AW20" s="311" t="s">
        <v>18</v>
      </c>
      <c r="AX20" s="336" t="s">
        <v>42</v>
      </c>
      <c r="AY20" s="337" t="s">
        <v>16</v>
      </c>
      <c r="AZ20" s="338" t="s">
        <v>6</v>
      </c>
      <c r="BA20" s="273"/>
      <c r="BB20" s="386" t="s">
        <v>126</v>
      </c>
      <c r="BC20" s="385"/>
      <c r="BD20" s="385"/>
      <c r="BE20" s="385"/>
      <c r="BF20" s="385"/>
      <c r="BH20" s="311" t="s">
        <v>2</v>
      </c>
      <c r="BI20" s="311" t="s">
        <v>3</v>
      </c>
      <c r="BJ20" s="339" t="s">
        <v>43</v>
      </c>
      <c r="BK20" s="339" t="s">
        <v>44</v>
      </c>
      <c r="BL20" s="311" t="s">
        <v>40</v>
      </c>
      <c r="BM20" s="311" t="s">
        <v>41</v>
      </c>
      <c r="BN20" s="311" t="s">
        <v>18</v>
      </c>
      <c r="BO20" s="336" t="s">
        <v>42</v>
      </c>
      <c r="BP20" s="337" t="s">
        <v>16</v>
      </c>
      <c r="BQ20" s="338" t="s">
        <v>6</v>
      </c>
      <c r="BR20" s="273"/>
      <c r="BS20" s="386" t="s">
        <v>126</v>
      </c>
      <c r="BT20" s="385"/>
      <c r="BU20" s="385"/>
      <c r="BV20" s="385"/>
      <c r="BW20" s="385"/>
      <c r="BY20" s="311" t="s">
        <v>2</v>
      </c>
      <c r="BZ20" s="311" t="s">
        <v>3</v>
      </c>
      <c r="CA20" s="339" t="s">
        <v>43</v>
      </c>
      <c r="CB20" s="339" t="s">
        <v>44</v>
      </c>
      <c r="CC20" s="311" t="s">
        <v>40</v>
      </c>
      <c r="CD20" s="311" t="s">
        <v>41</v>
      </c>
      <c r="CE20" s="311" t="s">
        <v>18</v>
      </c>
      <c r="CF20" s="336" t="s">
        <v>42</v>
      </c>
      <c r="CG20" s="337" t="s">
        <v>16</v>
      </c>
      <c r="CH20" s="338" t="s">
        <v>6</v>
      </c>
      <c r="CI20" s="273"/>
      <c r="CJ20" s="386" t="s">
        <v>126</v>
      </c>
      <c r="CK20" s="385"/>
      <c r="CL20" s="385"/>
      <c r="CM20" s="385"/>
      <c r="CN20" s="385"/>
      <c r="CP20" s="311" t="s">
        <v>2</v>
      </c>
      <c r="CQ20" s="311" t="s">
        <v>3</v>
      </c>
      <c r="CR20" s="339" t="s">
        <v>43</v>
      </c>
      <c r="CS20" s="339" t="s">
        <v>44</v>
      </c>
      <c r="CT20" s="311" t="s">
        <v>40</v>
      </c>
      <c r="CU20" s="311" t="s">
        <v>41</v>
      </c>
      <c r="CV20" s="311" t="s">
        <v>18</v>
      </c>
      <c r="CW20" s="336" t="s">
        <v>42</v>
      </c>
      <c r="CX20" s="337" t="s">
        <v>16</v>
      </c>
      <c r="CY20" s="338" t="s">
        <v>6</v>
      </c>
      <c r="CZ20" s="273"/>
      <c r="DA20" s="386" t="s">
        <v>126</v>
      </c>
      <c r="DB20" s="385"/>
      <c r="DC20" s="385"/>
      <c r="DD20" s="385"/>
      <c r="DE20" s="385"/>
      <c r="DG20" s="311" t="s">
        <v>2</v>
      </c>
      <c r="DH20" s="311" t="s">
        <v>3</v>
      </c>
      <c r="DI20" s="339" t="s">
        <v>43</v>
      </c>
      <c r="DJ20" s="339" t="s">
        <v>44</v>
      </c>
      <c r="DK20" s="311" t="s">
        <v>40</v>
      </c>
      <c r="DL20" s="311" t="s">
        <v>41</v>
      </c>
      <c r="DM20" s="311" t="s">
        <v>18</v>
      </c>
      <c r="DN20" s="336" t="s">
        <v>42</v>
      </c>
      <c r="DO20" s="337" t="s">
        <v>16</v>
      </c>
      <c r="DP20" s="338" t="s">
        <v>6</v>
      </c>
      <c r="DQ20" s="273"/>
      <c r="DR20" s="386" t="s">
        <v>126</v>
      </c>
      <c r="DS20" s="385"/>
      <c r="DT20" s="385"/>
      <c r="DU20" s="385"/>
      <c r="DV20" s="385"/>
      <c r="DX20" s="311" t="s">
        <v>2</v>
      </c>
      <c r="DY20" s="311" t="s">
        <v>3</v>
      </c>
      <c r="DZ20" s="339" t="s">
        <v>43</v>
      </c>
      <c r="EA20" s="339" t="s">
        <v>44</v>
      </c>
      <c r="EB20" s="311" t="s">
        <v>40</v>
      </c>
      <c r="EC20" s="311" t="s">
        <v>41</v>
      </c>
      <c r="ED20" s="311" t="s">
        <v>18</v>
      </c>
      <c r="EE20" s="336" t="s">
        <v>42</v>
      </c>
      <c r="EF20" s="337" t="s">
        <v>16</v>
      </c>
      <c r="EG20" s="338" t="s">
        <v>6</v>
      </c>
      <c r="EH20" s="273"/>
      <c r="EI20" s="386" t="s">
        <v>126</v>
      </c>
      <c r="EJ20" s="385"/>
      <c r="EK20" s="385"/>
      <c r="EL20" s="385"/>
      <c r="EM20" s="385"/>
      <c r="EO20" s="311" t="s">
        <v>2</v>
      </c>
      <c r="EP20" s="311" t="s">
        <v>3</v>
      </c>
      <c r="EQ20" s="339" t="s">
        <v>43</v>
      </c>
      <c r="ER20" s="339" t="s">
        <v>44</v>
      </c>
      <c r="ES20" s="311" t="s">
        <v>40</v>
      </c>
      <c r="ET20" s="311" t="s">
        <v>41</v>
      </c>
      <c r="EU20" s="311" t="s">
        <v>18</v>
      </c>
      <c r="EV20" s="336" t="s">
        <v>42</v>
      </c>
      <c r="EW20" s="337" t="s">
        <v>16</v>
      </c>
      <c r="EX20" s="338" t="s">
        <v>6</v>
      </c>
      <c r="EY20" s="273"/>
      <c r="EZ20" s="386" t="s">
        <v>126</v>
      </c>
      <c r="FA20" s="385"/>
      <c r="FB20" s="385"/>
      <c r="FC20" s="385"/>
      <c r="FD20" s="385"/>
      <c r="FF20" s="311" t="s">
        <v>2</v>
      </c>
      <c r="FG20" s="311" t="s">
        <v>3</v>
      </c>
      <c r="FH20" s="339" t="s">
        <v>43</v>
      </c>
      <c r="FI20" s="339" t="s">
        <v>44</v>
      </c>
      <c r="FJ20" s="311" t="s">
        <v>40</v>
      </c>
      <c r="FK20" s="311" t="s">
        <v>41</v>
      </c>
      <c r="FL20" s="311" t="s">
        <v>18</v>
      </c>
      <c r="FM20" s="336" t="s">
        <v>42</v>
      </c>
      <c r="FN20" s="337" t="s">
        <v>16</v>
      </c>
      <c r="FO20" s="338" t="s">
        <v>6</v>
      </c>
      <c r="FP20" s="273"/>
      <c r="FQ20" s="386" t="s">
        <v>126</v>
      </c>
      <c r="FR20" s="385"/>
      <c r="FS20" s="385"/>
      <c r="FT20" s="385"/>
      <c r="FU20" s="385"/>
      <c r="FW20" s="311" t="s">
        <v>2</v>
      </c>
      <c r="FX20" s="311" t="s">
        <v>3</v>
      </c>
      <c r="FY20" s="339" t="s">
        <v>43</v>
      </c>
      <c r="FZ20" s="339" t="s">
        <v>44</v>
      </c>
      <c r="GA20" s="311" t="s">
        <v>40</v>
      </c>
      <c r="GB20" s="311" t="s">
        <v>41</v>
      </c>
      <c r="GC20" s="311" t="s">
        <v>18</v>
      </c>
      <c r="GD20" s="336" t="s">
        <v>42</v>
      </c>
      <c r="GE20" s="337" t="s">
        <v>16</v>
      </c>
      <c r="GF20" s="338" t="s">
        <v>6</v>
      </c>
      <c r="GG20" s="273"/>
      <c r="GH20" s="386" t="s">
        <v>126</v>
      </c>
      <c r="GI20" s="385"/>
      <c r="GJ20" s="385"/>
      <c r="GK20" s="385"/>
      <c r="GL20" s="385"/>
      <c r="GN20" s="311" t="s">
        <v>2</v>
      </c>
      <c r="GO20" s="311" t="s">
        <v>3</v>
      </c>
      <c r="GP20" s="339" t="s">
        <v>43</v>
      </c>
      <c r="GQ20" s="339" t="s">
        <v>44</v>
      </c>
      <c r="GR20" s="311" t="s">
        <v>40</v>
      </c>
      <c r="GS20" s="311" t="s">
        <v>41</v>
      </c>
      <c r="GT20" s="311" t="s">
        <v>18</v>
      </c>
      <c r="GU20" s="336" t="s">
        <v>42</v>
      </c>
      <c r="GV20" s="337" t="s">
        <v>16</v>
      </c>
      <c r="GW20" s="338" t="s">
        <v>6</v>
      </c>
      <c r="GX20" s="273"/>
      <c r="GY20" s="386" t="s">
        <v>126</v>
      </c>
      <c r="GZ20" s="385"/>
      <c r="HA20" s="385"/>
      <c r="HB20" s="385"/>
      <c r="HC20" s="385"/>
      <c r="HE20" s="311" t="s">
        <v>2</v>
      </c>
      <c r="HF20" s="311" t="s">
        <v>3</v>
      </c>
      <c r="HG20" s="339" t="s">
        <v>43</v>
      </c>
      <c r="HH20" s="339" t="s">
        <v>44</v>
      </c>
      <c r="HI20" s="311" t="s">
        <v>40</v>
      </c>
      <c r="HJ20" s="311" t="s">
        <v>41</v>
      </c>
      <c r="HK20" s="311" t="s">
        <v>18</v>
      </c>
      <c r="HL20" s="336" t="s">
        <v>42</v>
      </c>
      <c r="HM20" s="337" t="s">
        <v>16</v>
      </c>
      <c r="HN20" s="338" t="s">
        <v>6</v>
      </c>
      <c r="HO20" s="273"/>
      <c r="HP20" s="386" t="s">
        <v>126</v>
      </c>
      <c r="HQ20" s="385"/>
      <c r="HR20" s="385"/>
      <c r="HS20" s="385"/>
      <c r="HT20" s="385"/>
      <c r="HV20" s="311" t="s">
        <v>2</v>
      </c>
      <c r="HW20" s="311" t="s">
        <v>3</v>
      </c>
      <c r="HX20" s="339" t="s">
        <v>43</v>
      </c>
      <c r="HY20" s="339" t="s">
        <v>44</v>
      </c>
      <c r="HZ20" s="311" t="s">
        <v>40</v>
      </c>
      <c r="IA20" s="311" t="s">
        <v>41</v>
      </c>
      <c r="IB20" s="311" t="s">
        <v>18</v>
      </c>
      <c r="IC20" s="336" t="s">
        <v>42</v>
      </c>
      <c r="ID20" s="337" t="s">
        <v>16</v>
      </c>
      <c r="IE20" s="338" t="s">
        <v>6</v>
      </c>
      <c r="IF20" s="273"/>
      <c r="IG20" s="386" t="s">
        <v>126</v>
      </c>
      <c r="IH20" s="385"/>
      <c r="II20" s="385"/>
      <c r="IJ20" s="385"/>
      <c r="IK20" s="385"/>
      <c r="IM20" s="311" t="s">
        <v>2</v>
      </c>
      <c r="IN20" s="311" t="s">
        <v>3</v>
      </c>
      <c r="IO20" s="339" t="s">
        <v>43</v>
      </c>
      <c r="IP20" s="339" t="s">
        <v>44</v>
      </c>
      <c r="IQ20" s="311" t="s">
        <v>40</v>
      </c>
      <c r="IR20" s="311" t="s">
        <v>41</v>
      </c>
      <c r="IS20" s="311" t="s">
        <v>18</v>
      </c>
      <c r="IT20" s="336" t="s">
        <v>42</v>
      </c>
      <c r="IU20" s="337" t="s">
        <v>16</v>
      </c>
      <c r="IV20" s="338" t="s">
        <v>6</v>
      </c>
      <c r="IW20" s="273"/>
      <c r="IX20" s="386" t="s">
        <v>126</v>
      </c>
      <c r="IY20" s="385"/>
      <c r="IZ20" s="385"/>
      <c r="JA20" s="385"/>
      <c r="JB20" s="385"/>
      <c r="JD20" s="311" t="s">
        <v>2</v>
      </c>
      <c r="JE20" s="311" t="s">
        <v>3</v>
      </c>
      <c r="JF20" s="339" t="s">
        <v>43</v>
      </c>
      <c r="JG20" s="339" t="s">
        <v>44</v>
      </c>
      <c r="JH20" s="311" t="s">
        <v>40</v>
      </c>
      <c r="JI20" s="311" t="s">
        <v>41</v>
      </c>
      <c r="JJ20" s="311" t="s">
        <v>18</v>
      </c>
      <c r="JK20" s="336" t="s">
        <v>42</v>
      </c>
      <c r="JL20" s="337" t="s">
        <v>16</v>
      </c>
      <c r="JM20" s="338" t="s">
        <v>6</v>
      </c>
      <c r="JN20" s="273"/>
      <c r="JO20" s="386" t="s">
        <v>126</v>
      </c>
      <c r="JP20" s="385"/>
      <c r="JQ20" s="385"/>
      <c r="JR20" s="385"/>
      <c r="JS20" s="385"/>
      <c r="JU20" s="311" t="s">
        <v>2</v>
      </c>
      <c r="JV20" s="311" t="s">
        <v>3</v>
      </c>
      <c r="JW20" s="339" t="s">
        <v>43</v>
      </c>
      <c r="JX20" s="339" t="s">
        <v>44</v>
      </c>
      <c r="JY20" s="311" t="s">
        <v>40</v>
      </c>
      <c r="JZ20" s="311" t="s">
        <v>41</v>
      </c>
      <c r="KA20" s="311" t="s">
        <v>18</v>
      </c>
      <c r="KB20" s="336" t="s">
        <v>42</v>
      </c>
      <c r="KC20" s="337" t="s">
        <v>16</v>
      </c>
      <c r="KD20" s="338" t="s">
        <v>6</v>
      </c>
      <c r="KE20" s="273"/>
      <c r="KF20" s="386" t="s">
        <v>126</v>
      </c>
      <c r="KG20" s="385"/>
      <c r="KH20" s="385"/>
      <c r="KI20" s="385"/>
      <c r="KJ20" s="385"/>
      <c r="KL20" s="311" t="s">
        <v>2</v>
      </c>
      <c r="KM20" s="311" t="s">
        <v>3</v>
      </c>
      <c r="KN20" s="339" t="s">
        <v>43</v>
      </c>
      <c r="KO20" s="339" t="s">
        <v>44</v>
      </c>
      <c r="KP20" s="311" t="s">
        <v>40</v>
      </c>
      <c r="KQ20" s="311" t="s">
        <v>41</v>
      </c>
      <c r="KR20" s="311" t="s">
        <v>18</v>
      </c>
      <c r="KS20" s="336" t="s">
        <v>42</v>
      </c>
      <c r="KT20" s="337" t="s">
        <v>16</v>
      </c>
      <c r="KU20" s="338" t="s">
        <v>6</v>
      </c>
      <c r="KV20" s="273"/>
      <c r="KW20" s="386" t="s">
        <v>126</v>
      </c>
      <c r="KX20" s="385"/>
      <c r="KY20" s="385"/>
      <c r="KZ20" s="385"/>
      <c r="LA20" s="385"/>
      <c r="LC20" s="311" t="s">
        <v>2</v>
      </c>
      <c r="LD20" s="311" t="s">
        <v>3</v>
      </c>
      <c r="LE20" s="339" t="s">
        <v>43</v>
      </c>
      <c r="LF20" s="339" t="s">
        <v>44</v>
      </c>
      <c r="LG20" s="311" t="s">
        <v>40</v>
      </c>
      <c r="LH20" s="311" t="s">
        <v>41</v>
      </c>
      <c r="LI20" s="311" t="s">
        <v>18</v>
      </c>
      <c r="LJ20" s="336" t="s">
        <v>42</v>
      </c>
      <c r="LK20" s="337" t="s">
        <v>16</v>
      </c>
      <c r="LL20" s="338" t="s">
        <v>6</v>
      </c>
      <c r="LM20" s="273"/>
      <c r="LN20" s="386" t="s">
        <v>126</v>
      </c>
      <c r="LO20" s="385"/>
      <c r="LP20" s="385"/>
      <c r="LQ20" s="385"/>
      <c r="LR20" s="385"/>
      <c r="LT20" s="311" t="s">
        <v>2</v>
      </c>
      <c r="LU20" s="311" t="s">
        <v>3</v>
      </c>
      <c r="LV20" s="339" t="s">
        <v>43</v>
      </c>
      <c r="LW20" s="339" t="s">
        <v>44</v>
      </c>
      <c r="LX20" s="311" t="s">
        <v>40</v>
      </c>
      <c r="LY20" s="311" t="s">
        <v>41</v>
      </c>
      <c r="LZ20" s="311" t="s">
        <v>18</v>
      </c>
      <c r="MA20" s="336" t="s">
        <v>42</v>
      </c>
      <c r="MB20" s="337" t="s">
        <v>16</v>
      </c>
      <c r="MC20" s="338" t="s">
        <v>6</v>
      </c>
      <c r="MD20" s="273"/>
      <c r="ME20" s="386" t="s">
        <v>126</v>
      </c>
      <c r="MF20" s="385"/>
      <c r="MG20" s="385"/>
      <c r="MH20" s="385"/>
      <c r="MI20" s="385"/>
    </row>
    <row r="21" spans="1:348" s="13" customFormat="1" ht="14.1" customHeight="1" outlineLevel="1" x14ac:dyDescent="0.15">
      <c r="A21" s="14"/>
      <c r="B21" s="35">
        <f>SLOPE(G7:G16,J7:J16)</f>
        <v>2.6086605732114103</v>
      </c>
      <c r="C21" s="19">
        <f>INTERCEPT(G7:G16,J7:J16)</f>
        <v>-1.6008128567984956</v>
      </c>
      <c r="D21" s="83">
        <f>CORREL(G7:G16,J7:J16)^2</f>
        <v>0.93922983116751335</v>
      </c>
      <c r="E21" s="84">
        <f>D21/((1-D21)*(COUNT(G7:G16)-2))</f>
        <v>5.1518140627874303</v>
      </c>
      <c r="F21" s="85">
        <f>COUNT(G7:G16)-2</f>
        <v>3</v>
      </c>
      <c r="G21" s="86">
        <f>_xlfn.F.DIST.RT(E21,1,F21)</f>
        <v>0.10794889216031466</v>
      </c>
      <c r="I21" s="71">
        <f>U17/S17</f>
        <v>2.5978569361907526</v>
      </c>
      <c r="J21" s="71">
        <f>N18-J18*I21</f>
        <v>-1.6027233306165873</v>
      </c>
      <c r="K21" s="19">
        <f>SQRT(1/S17)</f>
        <v>0.35291875625394403</v>
      </c>
      <c r="L21" s="17">
        <f>SQRT(1/P17+J18^2*K21^2)</f>
        <v>0.24985677256840763</v>
      </c>
      <c r="M21" s="17">
        <f>I21/K21</f>
        <v>7.3610622562702641</v>
      </c>
      <c r="N21" s="17">
        <f>J21/L21</f>
        <v>-6.4145682910307418</v>
      </c>
      <c r="O21" s="25">
        <f>COUNT(L7:L16)-2</f>
        <v>3</v>
      </c>
      <c r="P21" s="34">
        <f>_xlfn.CHISQ.DIST.RT(V17,O21)</f>
        <v>0.28556666091400407</v>
      </c>
      <c r="Q21" s="17">
        <f>V17/O21</f>
        <v>1.2618634748672679</v>
      </c>
      <c r="R21" s="17">
        <f>IF(P21&gt;0.15,1.96^2*K21^2/I21^2,_xlfn.T.INV.2T(0.05,O21)^2*K21^2*Q21/I21^2)</f>
        <v>7.0897539151976857E-2</v>
      </c>
      <c r="S21" s="60"/>
      <c r="T21" s="268"/>
      <c r="U21" s="270"/>
      <c r="V21" s="270"/>
      <c r="W21" s="270"/>
      <c r="X21" s="270"/>
      <c r="Y21" s="33"/>
      <c r="Z21" s="306">
        <f>AL17/AJ17</f>
        <v>2.5975635484648363</v>
      </c>
      <c r="AA21" s="306">
        <f>AE18-AA18*Z21</f>
        <v>-1.6025330840343448</v>
      </c>
      <c r="AB21" s="274">
        <f>SQRT(1/AJ17)</f>
        <v>0.35247762060698151</v>
      </c>
      <c r="AC21" s="273">
        <f>SQRT(1/AG17+AA18^2*AB21^2)</f>
        <v>0.24990242149993408</v>
      </c>
      <c r="AD21" s="273">
        <f>Z21/AB21</f>
        <v>7.3694424740830948</v>
      </c>
      <c r="AE21" s="273">
        <f>AA21/AC21</f>
        <v>-6.4126352774647586</v>
      </c>
      <c r="AF21" s="266">
        <f>COUNT(AC7:AC16)-2</f>
        <v>3</v>
      </c>
      <c r="AG21" s="271">
        <f>_xlfn.CHISQ.DIST.RT(AM17,AF21)</f>
        <v>0.28923957081974661</v>
      </c>
      <c r="AH21" s="273">
        <f>AM17/AF21</f>
        <v>1.2514535471592476</v>
      </c>
      <c r="AI21" s="273">
        <f>IF(AG21&gt;0.15,1.96^2*AB21^2/Z21^2,_xlfn.T.INV.2T(0.05,AF21)^2*AB21^2*AH21/Z21^2)</f>
        <v>7.0736387474909512E-2</v>
      </c>
      <c r="AJ21" s="295"/>
      <c r="AK21" s="268"/>
      <c r="AL21" s="270"/>
      <c r="AM21" s="270"/>
      <c r="AN21" s="270"/>
      <c r="AO21" s="270"/>
      <c r="AP21" s="33"/>
      <c r="AQ21" s="306">
        <f>BC17/BA17</f>
        <v>2.5975632601413321</v>
      </c>
      <c r="AR21" s="306">
        <f>AV18-AR18*AQ21</f>
        <v>-1.6025336730226105</v>
      </c>
      <c r="AS21" s="274">
        <f>SQRT(1/BA17)</f>
        <v>0.35246750051160852</v>
      </c>
      <c r="AT21" s="273">
        <f>SQRT(1/AX17+AR18^2*AS21^2)</f>
        <v>0.24989601002715683</v>
      </c>
      <c r="AU21" s="273">
        <f>AQ21/AS21</f>
        <v>7.3696532485149824</v>
      </c>
      <c r="AV21" s="273">
        <f>AR21/AT21</f>
        <v>-6.4128021605805516</v>
      </c>
      <c r="AW21" s="266">
        <f>COUNT(AT7:AT16)-2</f>
        <v>3</v>
      </c>
      <c r="AX21" s="271">
        <f>_xlfn.CHISQ.DIST.RT(BD17,AW21)</f>
        <v>0.28926738842296335</v>
      </c>
      <c r="AY21" s="273">
        <f>BD17/AW21</f>
        <v>1.251375158954841</v>
      </c>
      <c r="AZ21" s="273">
        <f>IF(AX21&gt;0.15,1.96^2*AS21^2/AQ21^2,_xlfn.T.INV.2T(0.05,AW21)^2*AS21^2*AY21/AQ21^2)</f>
        <v>7.0732341366314178E-2</v>
      </c>
      <c r="BA21" s="295"/>
      <c r="BB21" s="268"/>
      <c r="BC21" s="270"/>
      <c r="BD21" s="270"/>
      <c r="BE21" s="270"/>
      <c r="BF21" s="270"/>
      <c r="BH21" s="306">
        <f>BT17/BR17</f>
        <v>2.5975632242569096</v>
      </c>
      <c r="BI21" s="306">
        <f>BM18-BI18*BH21</f>
        <v>-1.6025336496319516</v>
      </c>
      <c r="BJ21" s="274">
        <f>SQRT(1/BR17)</f>
        <v>0.35246748521726839</v>
      </c>
      <c r="BK21" s="273">
        <f>SQRT(1/BO17+BI18^2*BJ21^2)</f>
        <v>0.24989602850826773</v>
      </c>
      <c r="BL21" s="273">
        <f>BH21/BJ21</f>
        <v>7.3696534664912896</v>
      </c>
      <c r="BM21" s="273">
        <f>BI21/BK21</f>
        <v>-6.4128015927189184</v>
      </c>
      <c r="BN21" s="266">
        <f>COUNT(BK7:BK16)-2</f>
        <v>3</v>
      </c>
      <c r="BO21" s="271">
        <f>_xlfn.CHISQ.DIST.RT(BU17,BN21)</f>
        <v>0.2892675204447146</v>
      </c>
      <c r="BP21" s="273">
        <f>BU17/BN21</f>
        <v>1.2513747869422174</v>
      </c>
      <c r="BQ21" s="273">
        <f>IF(BO21&gt;0.15,1.96^2*BJ21^2/BH21^2,_xlfn.T.INV.2T(0.05,BN21)^2*BJ21^2*BP21/BH21^2)</f>
        <v>7.0732337182135258E-2</v>
      </c>
      <c r="BR21" s="295"/>
      <c r="BS21" s="268"/>
      <c r="BT21" s="270"/>
      <c r="BU21" s="270"/>
      <c r="BV21" s="270"/>
      <c r="BW21" s="270"/>
      <c r="BY21" s="306">
        <f>CK17/CI17</f>
        <v>2.5975632242258424</v>
      </c>
      <c r="BZ21" s="306">
        <f>CD18-BZ18*BY21</f>
        <v>-1.6025336497068661</v>
      </c>
      <c r="CA21" s="274">
        <f>SQRT(1/CI17)</f>
        <v>0.35246748398039901</v>
      </c>
      <c r="CB21" s="273">
        <f>SQRT(1/CF17+BZ18^2*CA21^2)</f>
        <v>0.24989602772025379</v>
      </c>
      <c r="CC21" s="273">
        <f>BY21/CA21</f>
        <v>7.3696534922645371</v>
      </c>
      <c r="CD21" s="273">
        <f>BZ21/CB21</f>
        <v>-6.4128016132406191</v>
      </c>
      <c r="CE21" s="266">
        <f>COUNT(CB7:CB16)-2</f>
        <v>3</v>
      </c>
      <c r="CF21" s="271">
        <f>_xlfn.CHISQ.DIST.RT(CL17,CE21)</f>
        <v>0.28926752382055232</v>
      </c>
      <c r="CG21" s="273">
        <f>CL17/CE21</f>
        <v>1.2513747774297392</v>
      </c>
      <c r="CH21" s="273">
        <f>IF(CF21&gt;0.15,1.96^2*CA21^2/BY21^2,_xlfn.T.INV.2T(0.05,CE21)^2*CA21^2*CG21/BY21^2)</f>
        <v>7.0732336687403169E-2</v>
      </c>
      <c r="CI21" s="295"/>
      <c r="CJ21" s="268"/>
      <c r="CK21" s="270"/>
      <c r="CL21" s="270"/>
      <c r="CM21" s="270"/>
      <c r="CN21" s="270"/>
      <c r="CP21" s="306">
        <f>DB17/CZ17</f>
        <v>2.5975632242214499</v>
      </c>
      <c r="CQ21" s="306">
        <f>CU18-CQ18*CP21</f>
        <v>-1.6025336497039915</v>
      </c>
      <c r="CR21" s="274">
        <f>SQRT(1/CZ17)</f>
        <v>0.352467483978672</v>
      </c>
      <c r="CS21" s="273">
        <f>SQRT(1/CW17+CQ18^2*CR21^2)</f>
        <v>0.24989602772261074</v>
      </c>
      <c r="CT21" s="273">
        <f>CP21/CR21</f>
        <v>7.3696534922881849</v>
      </c>
      <c r="CU21" s="273">
        <f>CQ21/CS21</f>
        <v>-6.4128016131686323</v>
      </c>
      <c r="CV21" s="266">
        <f>COUNT(CS7:CS16)-2</f>
        <v>3</v>
      </c>
      <c r="CW21" s="271">
        <f>_xlfn.CHISQ.DIST.RT(DC17,CV21)</f>
        <v>0.28926752383632148</v>
      </c>
      <c r="CX21" s="273">
        <f>DC17/CV21</f>
        <v>1.251374777385305</v>
      </c>
      <c r="CY21" s="273">
        <f>IF(CW21&gt;0.15,1.96^2*CR21^2/CP21^2,_xlfn.T.INV.2T(0.05,CV21)^2*CR21^2*CX21/CP21^2)</f>
        <v>7.0732336686949254E-2</v>
      </c>
      <c r="CZ21" s="295"/>
      <c r="DA21" s="268"/>
      <c r="DB21" s="270"/>
      <c r="DC21" s="270"/>
      <c r="DD21" s="270"/>
      <c r="DE21" s="270"/>
      <c r="DG21" s="306">
        <f>DS17/DQ17</f>
        <v>2.5975632242214464</v>
      </c>
      <c r="DH21" s="306">
        <f>DL18-DH18*DG21</f>
        <v>-1.6025336497040008</v>
      </c>
      <c r="DI21" s="274">
        <f>SQRT(1/DQ17)</f>
        <v>0.35246748397852068</v>
      </c>
      <c r="DJ21" s="273">
        <f>SQRT(1/DN17+DH18^2*DI21^2)</f>
        <v>0.24989602772251396</v>
      </c>
      <c r="DK21" s="273">
        <f>DG21/DI21</f>
        <v>7.3696534922913388</v>
      </c>
      <c r="DL21" s="273">
        <f>DH21/DJ21</f>
        <v>-6.4128016131711538</v>
      </c>
      <c r="DM21" s="266">
        <f>COUNT(DJ7:DJ16)-2</f>
        <v>3</v>
      </c>
      <c r="DN21" s="271">
        <f>_xlfn.CHISQ.DIST.RT(DT17,DM21)</f>
        <v>0.28926752383673393</v>
      </c>
      <c r="DO21" s="273">
        <f>DT17/DM21</f>
        <v>1.2513747773841424</v>
      </c>
      <c r="DP21" s="273">
        <f>IF(DN21&gt;0.15,1.96^2*DI21^2/DG21^2,_xlfn.T.INV.2T(0.05,DM21)^2*DI21^2*DO21/DG21^2)</f>
        <v>7.0732336686888719E-2</v>
      </c>
      <c r="DQ21" s="295"/>
      <c r="DR21" s="268"/>
      <c r="DS21" s="270"/>
      <c r="DT21" s="270"/>
      <c r="DU21" s="270"/>
      <c r="DV21" s="270"/>
      <c r="DX21" s="306">
        <f>EJ17/EH17</f>
        <v>2.5975632242214455</v>
      </c>
      <c r="DY21" s="306">
        <f>EC18-DY18*DX21</f>
        <v>-1.6025336497039999</v>
      </c>
      <c r="DZ21" s="274">
        <f>SQRT(1/EH17)</f>
        <v>0.35246748397852046</v>
      </c>
      <c r="EA21" s="273">
        <f>SQRT(1/EE17+DY18^2*DZ21^2)</f>
        <v>0.24989602772251418</v>
      </c>
      <c r="EB21" s="273">
        <f>DX21/DZ21</f>
        <v>7.3696534922913406</v>
      </c>
      <c r="EC21" s="273">
        <f>DY21/EA21</f>
        <v>-6.4128016131711441</v>
      </c>
      <c r="ED21" s="266">
        <f>COUNT(EA7:EA16)-2</f>
        <v>3</v>
      </c>
      <c r="EE21" s="271">
        <f>_xlfn.CHISQ.DIST.RT(EK17,ED21)</f>
        <v>0.28926752383673571</v>
      </c>
      <c r="EF21" s="273">
        <f>EK17/ED21</f>
        <v>1.2513747773841379</v>
      </c>
      <c r="EG21" s="273">
        <f>IF(EE21&gt;0.15,1.96^2*DZ21^2/DX21^2,_xlfn.T.INV.2T(0.05,ED21)^2*DZ21^2*EF21/DX21^2)</f>
        <v>7.0732336686888664E-2</v>
      </c>
      <c r="EH21" s="295"/>
      <c r="EI21" s="268"/>
      <c r="EJ21" s="270"/>
      <c r="EK21" s="270"/>
      <c r="EL21" s="270"/>
      <c r="EM21" s="270"/>
      <c r="EO21" s="306">
        <f>FA17/EY17</f>
        <v>2.5975632242214464</v>
      </c>
      <c r="EP21" s="306">
        <f>ET18-EP18*EO21</f>
        <v>-1.6025336497040006</v>
      </c>
      <c r="EQ21" s="274">
        <f>SQRT(1/EY17)</f>
        <v>0.35246748397852046</v>
      </c>
      <c r="ER21" s="273">
        <f>SQRT(1/EV17+EP18^2*EQ21^2)</f>
        <v>0.24989602772251418</v>
      </c>
      <c r="ES21" s="273">
        <f>EO21/EQ21</f>
        <v>7.3696534922913433</v>
      </c>
      <c r="ET21" s="273">
        <f>EP21/ER21</f>
        <v>-6.4128016131711467</v>
      </c>
      <c r="EU21" s="266">
        <f>COUNT(ER7:ER16)-2</f>
        <v>3</v>
      </c>
      <c r="EV21" s="271">
        <f>_xlfn.CHISQ.DIST.RT(FB17,EU21)</f>
        <v>0.28926752383673615</v>
      </c>
      <c r="EW21" s="273">
        <f>FB17/EU21</f>
        <v>1.2513747773841364</v>
      </c>
      <c r="EX21" s="273">
        <f>IF(EV21&gt;0.15,1.96^2*EQ21^2/EO21^2,_xlfn.T.INV.2T(0.05,EU21)^2*EQ21^2*EW21/EO21^2)</f>
        <v>7.0732336686888622E-2</v>
      </c>
      <c r="EY21" s="295"/>
      <c r="EZ21" s="268"/>
      <c r="FA21" s="270"/>
      <c r="FB21" s="270"/>
      <c r="FC21" s="270"/>
      <c r="FD21" s="270"/>
      <c r="FF21" s="306">
        <f>FR17/FP17</f>
        <v>2.5975632242214464</v>
      </c>
      <c r="FG21" s="306">
        <f>FK18-FG18*FF21</f>
        <v>-1.602533649704001</v>
      </c>
      <c r="FH21" s="274">
        <f>SQRT(1/FP17)</f>
        <v>0.35246748397852051</v>
      </c>
      <c r="FI21" s="273">
        <f>SQRT(1/FM17+FG18^2*FH21^2)</f>
        <v>0.24989602772251426</v>
      </c>
      <c r="FJ21" s="273">
        <f>FF21/FH21</f>
        <v>7.3696534922913424</v>
      </c>
      <c r="FK21" s="273">
        <f>FG21/FI21</f>
        <v>-6.4128016131711467</v>
      </c>
      <c r="FL21" s="266">
        <f>COUNT(FI7:FI16)-2</f>
        <v>3</v>
      </c>
      <c r="FM21" s="271">
        <f>_xlfn.CHISQ.DIST.RT(FS17,FL21)</f>
        <v>0.28926752383673576</v>
      </c>
      <c r="FN21" s="273">
        <f>FS17/FL21</f>
        <v>1.2513747773841375</v>
      </c>
      <c r="FO21" s="273">
        <f>IF(FM21&gt;0.15,1.96^2*FH21^2/FF21^2,_xlfn.T.INV.2T(0.05,FL21)^2*FH21^2*FN21/FF21^2)</f>
        <v>7.073233668688865E-2</v>
      </c>
      <c r="FP21" s="295"/>
      <c r="FQ21" s="268"/>
      <c r="FR21" s="270"/>
      <c r="FS21" s="270"/>
      <c r="FT21" s="270"/>
      <c r="FU21" s="270"/>
      <c r="FW21" s="306">
        <f>GI17/GG17</f>
        <v>2.5975632242214455</v>
      </c>
      <c r="FX21" s="306">
        <f>GB18-FX18*FW21</f>
        <v>-1.6025336497039999</v>
      </c>
      <c r="FY21" s="274">
        <f>SQRT(1/GG17)</f>
        <v>0.35246748397852046</v>
      </c>
      <c r="FZ21" s="273">
        <f>SQRT(1/GD17+FX18^2*FY21^2)</f>
        <v>0.24989602772251418</v>
      </c>
      <c r="GA21" s="273">
        <f>FW21/FY21</f>
        <v>7.3696534922913406</v>
      </c>
      <c r="GB21" s="273">
        <f>FX21/FZ21</f>
        <v>-6.4128016131711441</v>
      </c>
      <c r="GC21" s="266">
        <f>COUNT(FZ7:FZ16)-2</f>
        <v>3</v>
      </c>
      <c r="GD21" s="271">
        <f>_xlfn.CHISQ.DIST.RT(GJ17,GC21)</f>
        <v>0.28926752383673571</v>
      </c>
      <c r="GE21" s="273">
        <f>GJ17/GC21</f>
        <v>1.2513747773841379</v>
      </c>
      <c r="GF21" s="273">
        <f>IF(GD21&gt;0.15,1.96^2*FY21^2/FW21^2,_xlfn.T.INV.2T(0.05,GC21)^2*FY21^2*GE21/FW21^2)</f>
        <v>7.0732336686888664E-2</v>
      </c>
      <c r="GG21" s="295"/>
      <c r="GH21" s="268"/>
      <c r="GI21" s="270"/>
      <c r="GJ21" s="270"/>
      <c r="GK21" s="270"/>
      <c r="GL21" s="270"/>
      <c r="GN21" s="306">
        <f>GZ17/GX17</f>
        <v>2.5975632242214464</v>
      </c>
      <c r="GO21" s="306">
        <f>GS18-GO18*GN21</f>
        <v>-1.6025336497040006</v>
      </c>
      <c r="GP21" s="274">
        <f>SQRT(1/GX17)</f>
        <v>0.35246748397852046</v>
      </c>
      <c r="GQ21" s="273">
        <f>SQRT(1/GU17+GO18^2*GP21^2)</f>
        <v>0.24989602772251418</v>
      </c>
      <c r="GR21" s="273">
        <f>GN21/GP21</f>
        <v>7.3696534922913433</v>
      </c>
      <c r="GS21" s="273">
        <f>GO21/GQ21</f>
        <v>-6.4128016131711467</v>
      </c>
      <c r="GT21" s="266">
        <f>COUNT(GQ7:GQ16)-2</f>
        <v>3</v>
      </c>
      <c r="GU21" s="271">
        <f>_xlfn.CHISQ.DIST.RT(HA17,GT21)</f>
        <v>0.28926752383673615</v>
      </c>
      <c r="GV21" s="273">
        <f>HA17/GT21</f>
        <v>1.2513747773841364</v>
      </c>
      <c r="GW21" s="273">
        <f>IF(GU21&gt;0.15,1.96^2*GP21^2/GN21^2,_xlfn.T.INV.2T(0.05,GT21)^2*GP21^2*GV21/GN21^2)</f>
        <v>7.0732336686888622E-2</v>
      </c>
      <c r="GX21" s="295"/>
      <c r="GY21" s="268"/>
      <c r="GZ21" s="270"/>
      <c r="HA21" s="270"/>
      <c r="HB21" s="270"/>
      <c r="HC21" s="270"/>
      <c r="HE21" s="306">
        <f>HQ17/HO17</f>
        <v>2.5975632242214464</v>
      </c>
      <c r="HF21" s="306">
        <f>HJ18-HF18*HE21</f>
        <v>-1.602533649704001</v>
      </c>
      <c r="HG21" s="274">
        <f>SQRT(1/HO17)</f>
        <v>0.35246748397852051</v>
      </c>
      <c r="HH21" s="273">
        <f>SQRT(1/HL17+HF18^2*HG21^2)</f>
        <v>0.24989602772251426</v>
      </c>
      <c r="HI21" s="273">
        <f>HE21/HG21</f>
        <v>7.3696534922913424</v>
      </c>
      <c r="HJ21" s="273">
        <f>HF21/HH21</f>
        <v>-6.4128016131711467</v>
      </c>
      <c r="HK21" s="266">
        <f>COUNT(HH7:HH16)-2</f>
        <v>3</v>
      </c>
      <c r="HL21" s="271">
        <f>_xlfn.CHISQ.DIST.RT(HR17,HK21)</f>
        <v>0.28926752383673576</v>
      </c>
      <c r="HM21" s="273">
        <f>HR17/HK21</f>
        <v>1.2513747773841375</v>
      </c>
      <c r="HN21" s="273">
        <f>IF(HL21&gt;0.15,1.96^2*HG21^2/HE21^2,_xlfn.T.INV.2T(0.05,HK21)^2*HG21^2*HM21/HE21^2)</f>
        <v>7.073233668688865E-2</v>
      </c>
      <c r="HO21" s="295"/>
      <c r="HP21" s="268"/>
      <c r="HQ21" s="270"/>
      <c r="HR21" s="270"/>
      <c r="HS21" s="270"/>
      <c r="HT21" s="270"/>
      <c r="HV21" s="306">
        <f>IH17/IF17</f>
        <v>2.5975632242214455</v>
      </c>
      <c r="HW21" s="306">
        <f>IA18-HW18*HV21</f>
        <v>-1.6025336497039999</v>
      </c>
      <c r="HX21" s="274">
        <f>SQRT(1/IF17)</f>
        <v>0.35246748397852046</v>
      </c>
      <c r="HY21" s="273">
        <f>SQRT(1/IC17+HW18^2*HX21^2)</f>
        <v>0.24989602772251418</v>
      </c>
      <c r="HZ21" s="273">
        <f>HV21/HX21</f>
        <v>7.3696534922913406</v>
      </c>
      <c r="IA21" s="273">
        <f>HW21/HY21</f>
        <v>-6.4128016131711441</v>
      </c>
      <c r="IB21" s="266">
        <f>COUNT(HY7:HY16)-2</f>
        <v>3</v>
      </c>
      <c r="IC21" s="271">
        <f>_xlfn.CHISQ.DIST.RT(II17,IB21)</f>
        <v>0.28926752383673571</v>
      </c>
      <c r="ID21" s="273">
        <f>II17/IB21</f>
        <v>1.2513747773841379</v>
      </c>
      <c r="IE21" s="273">
        <f>IF(IC21&gt;0.15,1.96^2*HX21^2/HV21^2,_xlfn.T.INV.2T(0.05,IB21)^2*HX21^2*ID21/HV21^2)</f>
        <v>7.0732336686888664E-2</v>
      </c>
      <c r="IF21" s="295"/>
      <c r="IG21" s="268"/>
      <c r="IH21" s="270"/>
      <c r="II21" s="270"/>
      <c r="IJ21" s="270"/>
      <c r="IK21" s="270"/>
      <c r="IM21" s="306">
        <f>IY17/IW17</f>
        <v>2.5975632242214464</v>
      </c>
      <c r="IN21" s="306">
        <f>IR18-IN18*IM21</f>
        <v>-1.6025336497040006</v>
      </c>
      <c r="IO21" s="274">
        <f>SQRT(1/IW17)</f>
        <v>0.35246748397852046</v>
      </c>
      <c r="IP21" s="273">
        <f>SQRT(1/IT17+IN18^2*IO21^2)</f>
        <v>0.24989602772251418</v>
      </c>
      <c r="IQ21" s="273">
        <f>IM21/IO21</f>
        <v>7.3696534922913433</v>
      </c>
      <c r="IR21" s="273">
        <f>IN21/IP21</f>
        <v>-6.4128016131711467</v>
      </c>
      <c r="IS21" s="266">
        <f>COUNT(IP7:IP16)-2</f>
        <v>3</v>
      </c>
      <c r="IT21" s="271">
        <f>_xlfn.CHISQ.DIST.RT(IZ17,IS21)</f>
        <v>0.28926752383673615</v>
      </c>
      <c r="IU21" s="273">
        <f>IZ17/IS21</f>
        <v>1.2513747773841364</v>
      </c>
      <c r="IV21" s="273">
        <f>IF(IT21&gt;0.15,1.96^2*IO21^2/IM21^2,_xlfn.T.INV.2T(0.05,IS21)^2*IO21^2*IU21/IM21^2)</f>
        <v>7.0732336686888622E-2</v>
      </c>
      <c r="IW21" s="295"/>
      <c r="IX21" s="268"/>
      <c r="IY21" s="270"/>
      <c r="IZ21" s="270"/>
      <c r="JA21" s="270"/>
      <c r="JB21" s="270"/>
      <c r="JD21" s="306">
        <f>JP17/JN17</f>
        <v>2.5975632242214464</v>
      </c>
      <c r="JE21" s="306">
        <f>JI18-JE18*JD21</f>
        <v>-1.602533649704001</v>
      </c>
      <c r="JF21" s="274">
        <f>SQRT(1/JN17)</f>
        <v>0.35246748397852051</v>
      </c>
      <c r="JG21" s="273">
        <f>SQRT(1/JK17+JE18^2*JF21^2)</f>
        <v>0.24989602772251426</v>
      </c>
      <c r="JH21" s="273">
        <f>JD21/JF21</f>
        <v>7.3696534922913424</v>
      </c>
      <c r="JI21" s="273">
        <f>JE21/JG21</f>
        <v>-6.4128016131711467</v>
      </c>
      <c r="JJ21" s="266">
        <f>COUNT(JG7:JG16)-2</f>
        <v>3</v>
      </c>
      <c r="JK21" s="271">
        <f>_xlfn.CHISQ.DIST.RT(JQ17,JJ21)</f>
        <v>0.28926752383673576</v>
      </c>
      <c r="JL21" s="273">
        <f>JQ17/JJ21</f>
        <v>1.2513747773841375</v>
      </c>
      <c r="JM21" s="273">
        <f>IF(JK21&gt;0.15,1.96^2*JF21^2/JD21^2,_xlfn.T.INV.2T(0.05,JJ21)^2*JF21^2*JL21/JD21^2)</f>
        <v>7.073233668688865E-2</v>
      </c>
      <c r="JN21" s="295"/>
      <c r="JO21" s="268"/>
      <c r="JP21" s="270"/>
      <c r="JQ21" s="270"/>
      <c r="JR21" s="270"/>
      <c r="JS21" s="270"/>
      <c r="JU21" s="306">
        <f>KG17/KE17</f>
        <v>2.5975632242214455</v>
      </c>
      <c r="JV21" s="306">
        <f>JZ18-JV18*JU21</f>
        <v>-1.6025336497039999</v>
      </c>
      <c r="JW21" s="274">
        <f>SQRT(1/KE17)</f>
        <v>0.35246748397852046</v>
      </c>
      <c r="JX21" s="273">
        <f>SQRT(1/KB17+JV18^2*JW21^2)</f>
        <v>0.24989602772251418</v>
      </c>
      <c r="JY21" s="273">
        <f>JU21/JW21</f>
        <v>7.3696534922913406</v>
      </c>
      <c r="JZ21" s="273">
        <f>JV21/JX21</f>
        <v>-6.4128016131711441</v>
      </c>
      <c r="KA21" s="266">
        <f>COUNT(JX7:JX16)-2</f>
        <v>3</v>
      </c>
      <c r="KB21" s="271">
        <f>_xlfn.CHISQ.DIST.RT(KH17,KA21)</f>
        <v>0.28926752383673571</v>
      </c>
      <c r="KC21" s="273">
        <f>KH17/KA21</f>
        <v>1.2513747773841379</v>
      </c>
      <c r="KD21" s="273">
        <f>IF(KB21&gt;0.15,1.96^2*JW21^2/JU21^2,_xlfn.T.INV.2T(0.05,KA21)^2*JW21^2*KC21/JU21^2)</f>
        <v>7.0732336686888664E-2</v>
      </c>
      <c r="KE21" s="295"/>
      <c r="KF21" s="268"/>
      <c r="KG21" s="270"/>
      <c r="KH21" s="270"/>
      <c r="KI21" s="270"/>
      <c r="KJ21" s="270"/>
      <c r="KL21" s="306">
        <f>KX17/KV17</f>
        <v>2.5975632242214464</v>
      </c>
      <c r="KM21" s="306">
        <f>KQ18-KM18*KL21</f>
        <v>-1.6025336497040006</v>
      </c>
      <c r="KN21" s="274">
        <f>SQRT(1/KV17)</f>
        <v>0.35246748397852046</v>
      </c>
      <c r="KO21" s="273">
        <f>SQRT(1/KS17+KM18^2*KN21^2)</f>
        <v>0.24989602772251418</v>
      </c>
      <c r="KP21" s="273">
        <f>KL21/KN21</f>
        <v>7.3696534922913433</v>
      </c>
      <c r="KQ21" s="273">
        <f>KM21/KO21</f>
        <v>-6.4128016131711467</v>
      </c>
      <c r="KR21" s="266">
        <f>COUNT(KO7:KO16)-2</f>
        <v>3</v>
      </c>
      <c r="KS21" s="271">
        <f>_xlfn.CHISQ.DIST.RT(KY17,KR21)</f>
        <v>0.28926752383673615</v>
      </c>
      <c r="KT21" s="273">
        <f>KY17/KR21</f>
        <v>1.2513747773841364</v>
      </c>
      <c r="KU21" s="273">
        <f>IF(KS21&gt;0.15,1.96^2*KN21^2/KL21^2,_xlfn.T.INV.2T(0.05,KR21)^2*KN21^2*KT21/KL21^2)</f>
        <v>7.0732336686888622E-2</v>
      </c>
      <c r="KV21" s="295"/>
      <c r="KW21" s="268"/>
      <c r="KX21" s="270"/>
      <c r="KY21" s="270"/>
      <c r="KZ21" s="270"/>
      <c r="LA21" s="270"/>
      <c r="LC21" s="306">
        <f>LO17/LM17</f>
        <v>2.5975632242214464</v>
      </c>
      <c r="LD21" s="306">
        <f>LH18-LD18*LC21</f>
        <v>-1.602533649704001</v>
      </c>
      <c r="LE21" s="274">
        <f>SQRT(1/LM17)</f>
        <v>0.35246748397852051</v>
      </c>
      <c r="LF21" s="273">
        <f>SQRT(1/LJ17+LD18^2*LE21^2)</f>
        <v>0.24989602772251426</v>
      </c>
      <c r="LG21" s="273">
        <f>LC21/LE21</f>
        <v>7.3696534922913424</v>
      </c>
      <c r="LH21" s="273">
        <f>LD21/LF21</f>
        <v>-6.4128016131711467</v>
      </c>
      <c r="LI21" s="266">
        <f>COUNT(LF7:LF16)-2</f>
        <v>3</v>
      </c>
      <c r="LJ21" s="271">
        <f>_xlfn.CHISQ.DIST.RT(LP17,LI21)</f>
        <v>0.28926752383673576</v>
      </c>
      <c r="LK21" s="273">
        <f>LP17/LI21</f>
        <v>1.2513747773841375</v>
      </c>
      <c r="LL21" s="273">
        <f>IF(LJ21&gt;0.15,1.96^2*LE21^2/LC21^2,_xlfn.T.INV.2T(0.05,LI21)^2*LE21^2*LK21/LC21^2)</f>
        <v>7.073233668688865E-2</v>
      </c>
      <c r="LM21" s="295"/>
      <c r="LN21" s="268"/>
      <c r="LO21" s="270"/>
      <c r="LP21" s="270"/>
      <c r="LQ21" s="270"/>
      <c r="LR21" s="270"/>
      <c r="LT21" s="306">
        <f>MF17/MD17</f>
        <v>2.5975632242214455</v>
      </c>
      <c r="LU21" s="306">
        <f>LY18-LU18*LT21</f>
        <v>-1.6025336497039999</v>
      </c>
      <c r="LV21" s="274">
        <f>SQRT(1/MD17)</f>
        <v>0.35246748397852046</v>
      </c>
      <c r="LW21" s="273">
        <f>SQRT(1/MA17+LU18^2*LV21^2)</f>
        <v>0.24989602772251418</v>
      </c>
      <c r="LX21" s="273">
        <f>LT21/LV21</f>
        <v>7.3696534922913406</v>
      </c>
      <c r="LY21" s="273">
        <f>LU21/LW21</f>
        <v>-6.4128016131711441</v>
      </c>
      <c r="LZ21" s="266">
        <f>COUNT(LW7:LW16)-2</f>
        <v>3</v>
      </c>
      <c r="MA21" s="271">
        <f>_xlfn.CHISQ.DIST.RT(MG17,LZ21)</f>
        <v>0.28926752383673571</v>
      </c>
      <c r="MB21" s="273">
        <f>MG17/LZ21</f>
        <v>1.2513747773841379</v>
      </c>
      <c r="MC21" s="273">
        <f>IF(MA21&gt;0.15,1.96^2*LV21^2/LT21^2,_xlfn.T.INV.2T(0.05,LZ21)^2*LV21^2*MB21/LT21^2)</f>
        <v>7.0732336686888664E-2</v>
      </c>
      <c r="MD21" s="295"/>
      <c r="ME21" s="268"/>
      <c r="MF21" s="270"/>
      <c r="MG21" s="270"/>
      <c r="MH21" s="270"/>
      <c r="MI21" s="270"/>
    </row>
    <row r="22" spans="1:348" s="13" customFormat="1" ht="14.1" customHeight="1" outlineLevel="1" x14ac:dyDescent="0.15">
      <c r="A22" s="14"/>
      <c r="B22" s="35"/>
      <c r="C22" s="19"/>
      <c r="L22" s="17"/>
      <c r="M22" s="39"/>
      <c r="N22" s="24"/>
      <c r="O22" s="25"/>
      <c r="P22" s="34"/>
      <c r="Q22" s="17"/>
      <c r="R22" s="17"/>
      <c r="S22" s="60"/>
      <c r="T22" s="268"/>
      <c r="U22" s="270"/>
      <c r="V22" s="270"/>
      <c r="W22" s="270"/>
      <c r="X22" s="270"/>
      <c r="Y22" s="33"/>
      <c r="Z22" s="268"/>
      <c r="AA22" s="268"/>
      <c r="AB22" s="268"/>
      <c r="AC22" s="273"/>
      <c r="AD22" s="289"/>
      <c r="AE22" s="277"/>
      <c r="AF22" s="266"/>
      <c r="AG22" s="271"/>
      <c r="AH22" s="273"/>
      <c r="AI22" s="273"/>
      <c r="AJ22" s="295"/>
      <c r="AK22" s="268"/>
      <c r="AL22" s="270"/>
      <c r="AM22" s="270"/>
      <c r="AN22" s="270"/>
      <c r="AO22" s="270"/>
      <c r="AP22" s="33"/>
      <c r="AQ22" s="268"/>
      <c r="AR22" s="268"/>
      <c r="AS22" s="268"/>
      <c r="AT22" s="273"/>
      <c r="AU22" s="289"/>
      <c r="AV22" s="277"/>
      <c r="AW22" s="266"/>
      <c r="AX22" s="271"/>
      <c r="AY22" s="273"/>
      <c r="AZ22" s="273"/>
      <c r="BA22" s="295"/>
      <c r="BB22" s="268"/>
      <c r="BC22" s="270"/>
      <c r="BD22" s="270"/>
      <c r="BE22" s="270"/>
      <c r="BF22" s="270"/>
      <c r="BH22" s="268"/>
      <c r="BI22" s="268"/>
      <c r="BJ22" s="268"/>
      <c r="BK22" s="273"/>
      <c r="BL22" s="289"/>
      <c r="BM22" s="277"/>
      <c r="BN22" s="266"/>
      <c r="BO22" s="271"/>
      <c r="BP22" s="273"/>
      <c r="BQ22" s="273"/>
      <c r="BR22" s="295"/>
      <c r="BS22" s="268"/>
      <c r="BT22" s="270"/>
      <c r="BU22" s="270"/>
      <c r="BV22" s="270"/>
      <c r="BW22" s="270"/>
      <c r="BY22" s="268"/>
      <c r="BZ22" s="268"/>
      <c r="CA22" s="268"/>
      <c r="CB22" s="273"/>
      <c r="CC22" s="289"/>
      <c r="CD22" s="277"/>
      <c r="CE22" s="266"/>
      <c r="CF22" s="271"/>
      <c r="CG22" s="273"/>
      <c r="CH22" s="273"/>
      <c r="CI22" s="295"/>
      <c r="CJ22" s="268"/>
      <c r="CK22" s="270"/>
      <c r="CL22" s="270"/>
      <c r="CM22" s="270"/>
      <c r="CN22" s="270"/>
      <c r="CP22" s="268"/>
      <c r="CQ22" s="268"/>
      <c r="CR22" s="268"/>
      <c r="CS22" s="273"/>
      <c r="CT22" s="289"/>
      <c r="CU22" s="277"/>
      <c r="CV22" s="266"/>
      <c r="CW22" s="271"/>
      <c r="CX22" s="273"/>
      <c r="CY22" s="273"/>
      <c r="CZ22" s="295"/>
      <c r="DA22" s="268"/>
      <c r="DB22" s="270"/>
      <c r="DC22" s="270"/>
      <c r="DD22" s="270"/>
      <c r="DE22" s="270"/>
      <c r="DG22" s="268"/>
      <c r="DH22" s="268"/>
      <c r="DI22" s="268"/>
      <c r="DJ22" s="273"/>
      <c r="DK22" s="289"/>
      <c r="DL22" s="277"/>
      <c r="DM22" s="266"/>
      <c r="DN22" s="271"/>
      <c r="DO22" s="273"/>
      <c r="DP22" s="273"/>
      <c r="DQ22" s="295"/>
      <c r="DR22" s="268"/>
      <c r="DS22" s="270"/>
      <c r="DT22" s="270"/>
      <c r="DU22" s="270"/>
      <c r="DV22" s="270"/>
      <c r="DX22" s="268"/>
      <c r="DY22" s="268"/>
      <c r="DZ22" s="268"/>
      <c r="EA22" s="273"/>
      <c r="EB22" s="289"/>
      <c r="EC22" s="277"/>
      <c r="ED22" s="266"/>
      <c r="EE22" s="271"/>
      <c r="EF22" s="273"/>
      <c r="EG22" s="273"/>
      <c r="EH22" s="295"/>
      <c r="EI22" s="268"/>
      <c r="EJ22" s="270"/>
      <c r="EK22" s="270"/>
      <c r="EL22" s="270"/>
      <c r="EM22" s="270"/>
      <c r="EO22" s="268"/>
      <c r="EP22" s="268"/>
      <c r="EQ22" s="268"/>
      <c r="ER22" s="273"/>
      <c r="ES22" s="289"/>
      <c r="ET22" s="277"/>
      <c r="EU22" s="266"/>
      <c r="EV22" s="271"/>
      <c r="EW22" s="273"/>
      <c r="EX22" s="273"/>
      <c r="EY22" s="295"/>
      <c r="EZ22" s="268"/>
      <c r="FA22" s="270"/>
      <c r="FB22" s="270"/>
      <c r="FC22" s="270"/>
      <c r="FD22" s="270"/>
      <c r="FF22" s="268"/>
      <c r="FG22" s="268"/>
      <c r="FH22" s="268"/>
      <c r="FI22" s="273"/>
      <c r="FJ22" s="289"/>
      <c r="FK22" s="277"/>
      <c r="FL22" s="266"/>
      <c r="FM22" s="271"/>
      <c r="FN22" s="273"/>
      <c r="FO22" s="273"/>
      <c r="FP22" s="295"/>
      <c r="FQ22" s="268"/>
      <c r="FR22" s="270"/>
      <c r="FS22" s="270"/>
      <c r="FT22" s="270"/>
      <c r="FU22" s="270"/>
      <c r="FW22" s="268"/>
      <c r="FX22" s="268"/>
      <c r="FY22" s="268"/>
      <c r="FZ22" s="273"/>
      <c r="GA22" s="289"/>
      <c r="GB22" s="277"/>
      <c r="GC22" s="266"/>
      <c r="GD22" s="271"/>
      <c r="GE22" s="273"/>
      <c r="GF22" s="273"/>
      <c r="GG22" s="295"/>
      <c r="GH22" s="268"/>
      <c r="GI22" s="270"/>
      <c r="GJ22" s="270"/>
      <c r="GK22" s="270"/>
      <c r="GL22" s="270"/>
      <c r="GN22" s="268"/>
      <c r="GO22" s="268"/>
      <c r="GP22" s="268"/>
      <c r="GQ22" s="273"/>
      <c r="GR22" s="289"/>
      <c r="GS22" s="277"/>
      <c r="GT22" s="266"/>
      <c r="GU22" s="271"/>
      <c r="GV22" s="273"/>
      <c r="GW22" s="273"/>
      <c r="GX22" s="295"/>
      <c r="GY22" s="268"/>
      <c r="GZ22" s="270"/>
      <c r="HA22" s="270"/>
      <c r="HB22" s="270"/>
      <c r="HC22" s="270"/>
      <c r="HE22" s="268"/>
      <c r="HF22" s="268"/>
      <c r="HG22" s="268"/>
      <c r="HH22" s="273"/>
      <c r="HI22" s="289"/>
      <c r="HJ22" s="277"/>
      <c r="HK22" s="266"/>
      <c r="HL22" s="271"/>
      <c r="HM22" s="273"/>
      <c r="HN22" s="273"/>
      <c r="HO22" s="295"/>
      <c r="HP22" s="268"/>
      <c r="HQ22" s="270"/>
      <c r="HR22" s="270"/>
      <c r="HS22" s="270"/>
      <c r="HT22" s="270"/>
      <c r="HV22" s="268"/>
      <c r="HW22" s="268"/>
      <c r="HX22" s="268"/>
      <c r="HY22" s="273"/>
      <c r="HZ22" s="289"/>
      <c r="IA22" s="277"/>
      <c r="IB22" s="266"/>
      <c r="IC22" s="271"/>
      <c r="ID22" s="273"/>
      <c r="IE22" s="273"/>
      <c r="IF22" s="295"/>
      <c r="IG22" s="268"/>
      <c r="IH22" s="270"/>
      <c r="II22" s="270"/>
      <c r="IJ22" s="270"/>
      <c r="IK22" s="270"/>
      <c r="IM22" s="268"/>
      <c r="IN22" s="268"/>
      <c r="IO22" s="268"/>
      <c r="IP22" s="273"/>
      <c r="IQ22" s="289"/>
      <c r="IR22" s="277"/>
      <c r="IS22" s="266"/>
      <c r="IT22" s="271"/>
      <c r="IU22" s="273"/>
      <c r="IV22" s="273"/>
      <c r="IW22" s="295"/>
      <c r="IX22" s="268"/>
      <c r="IY22" s="270"/>
      <c r="IZ22" s="270"/>
      <c r="JA22" s="270"/>
      <c r="JB22" s="270"/>
      <c r="JD22" s="268"/>
      <c r="JE22" s="268"/>
      <c r="JF22" s="268"/>
      <c r="JG22" s="273"/>
      <c r="JH22" s="289"/>
      <c r="JI22" s="277"/>
      <c r="JJ22" s="266"/>
      <c r="JK22" s="271"/>
      <c r="JL22" s="273"/>
      <c r="JM22" s="273"/>
      <c r="JN22" s="295"/>
      <c r="JO22" s="268"/>
      <c r="JP22" s="270"/>
      <c r="JQ22" s="270"/>
      <c r="JR22" s="270"/>
      <c r="JS22" s="270"/>
      <c r="JU22" s="268"/>
      <c r="JV22" s="268"/>
      <c r="JW22" s="268"/>
      <c r="JX22" s="273"/>
      <c r="JY22" s="289"/>
      <c r="JZ22" s="277"/>
      <c r="KA22" s="266"/>
      <c r="KB22" s="271"/>
      <c r="KC22" s="273"/>
      <c r="KD22" s="273"/>
      <c r="KE22" s="295"/>
      <c r="KF22" s="268"/>
      <c r="KG22" s="270"/>
      <c r="KH22" s="270"/>
      <c r="KI22" s="270"/>
      <c r="KJ22" s="270"/>
      <c r="KL22" s="268"/>
      <c r="KM22" s="268"/>
      <c r="KN22" s="268"/>
      <c r="KO22" s="273"/>
      <c r="KP22" s="289"/>
      <c r="KQ22" s="277"/>
      <c r="KR22" s="266"/>
      <c r="KS22" s="271"/>
      <c r="KT22" s="273"/>
      <c r="KU22" s="273"/>
      <c r="KV22" s="295"/>
      <c r="KW22" s="268"/>
      <c r="KX22" s="270"/>
      <c r="KY22" s="270"/>
      <c r="KZ22" s="270"/>
      <c r="LA22" s="270"/>
      <c r="LC22" s="268"/>
      <c r="LD22" s="268"/>
      <c r="LE22" s="268"/>
      <c r="LF22" s="273"/>
      <c r="LG22" s="289"/>
      <c r="LH22" s="277"/>
      <c r="LI22" s="266"/>
      <c r="LJ22" s="271"/>
      <c r="LK22" s="273"/>
      <c r="LL22" s="273"/>
      <c r="LM22" s="295"/>
      <c r="LN22" s="268"/>
      <c r="LO22" s="270"/>
      <c r="LP22" s="270"/>
      <c r="LQ22" s="270"/>
      <c r="LR22" s="270"/>
      <c r="LT22" s="268"/>
      <c r="LU22" s="268"/>
      <c r="LV22" s="268"/>
      <c r="LW22" s="273"/>
      <c r="LX22" s="289"/>
      <c r="LY22" s="277"/>
      <c r="LZ22" s="266"/>
      <c r="MA22" s="271"/>
      <c r="MB22" s="273"/>
      <c r="MC22" s="273"/>
      <c r="MD22" s="295"/>
      <c r="ME22" s="268"/>
      <c r="MF22" s="270"/>
      <c r="MG22" s="270"/>
      <c r="MH22" s="270"/>
      <c r="MI22" s="270"/>
    </row>
    <row r="23" spans="1:348" ht="14.1" customHeight="1" outlineLevel="1" x14ac:dyDescent="0.15">
      <c r="A23" s="14"/>
      <c r="B23" s="58"/>
      <c r="C23" s="58"/>
      <c r="D23" s="58"/>
      <c r="E23" s="58"/>
      <c r="F23" s="14"/>
      <c r="J23" s="19"/>
      <c r="K23" s="17"/>
      <c r="L23" s="35"/>
      <c r="M23" s="49"/>
      <c r="N23" s="24"/>
      <c r="O23" s="22"/>
      <c r="P23" s="40" t="s">
        <v>124</v>
      </c>
      <c r="Q23" s="22"/>
      <c r="R23" s="22"/>
      <c r="S23" s="22"/>
      <c r="T23" s="270"/>
      <c r="U23" s="270"/>
      <c r="V23" s="270"/>
      <c r="W23" s="270"/>
      <c r="X23" s="270"/>
      <c r="Y23" s="33"/>
      <c r="Z23" s="261"/>
      <c r="AA23" s="274"/>
      <c r="AB23" s="273"/>
      <c r="AC23" s="269"/>
      <c r="AD23" s="293"/>
      <c r="AE23" s="277"/>
      <c r="AF23" s="276"/>
      <c r="AG23" s="290" t="s">
        <v>120</v>
      </c>
      <c r="AH23" s="276"/>
      <c r="AI23" s="276"/>
      <c r="AJ23" s="276"/>
      <c r="AK23" s="270"/>
      <c r="AL23" s="270"/>
      <c r="AM23" s="270"/>
      <c r="AN23" s="270"/>
      <c r="AO23" s="270"/>
      <c r="AP23" s="33"/>
      <c r="AQ23" s="261"/>
      <c r="AR23" s="274"/>
      <c r="AS23" s="273"/>
      <c r="AT23" s="269"/>
      <c r="AU23" s="293"/>
      <c r="AV23" s="277"/>
      <c r="AW23" s="276"/>
      <c r="AX23" s="290" t="s">
        <v>120</v>
      </c>
      <c r="AY23" s="276"/>
      <c r="AZ23" s="276"/>
      <c r="BA23" s="276"/>
      <c r="BB23" s="270"/>
      <c r="BC23" s="270"/>
      <c r="BD23" s="270"/>
      <c r="BE23" s="270"/>
      <c r="BF23" s="270"/>
      <c r="BH23" s="261"/>
      <c r="BI23" s="274"/>
      <c r="BJ23" s="273"/>
      <c r="BK23" s="269"/>
      <c r="BL23" s="293"/>
      <c r="BM23" s="277"/>
      <c r="BN23" s="276"/>
      <c r="BO23" s="290" t="s">
        <v>120</v>
      </c>
      <c r="BP23" s="276"/>
      <c r="BQ23" s="276"/>
      <c r="BR23" s="276"/>
      <c r="BS23" s="270"/>
      <c r="BT23" s="270"/>
      <c r="BU23" s="270"/>
      <c r="BV23" s="270"/>
      <c r="BW23" s="270"/>
      <c r="BY23" s="261"/>
      <c r="BZ23" s="274"/>
      <c r="CA23" s="273"/>
      <c r="CB23" s="269"/>
      <c r="CC23" s="293"/>
      <c r="CD23" s="277"/>
      <c r="CE23" s="276"/>
      <c r="CF23" s="290" t="s">
        <v>120</v>
      </c>
      <c r="CG23" s="276"/>
      <c r="CH23" s="276"/>
      <c r="CI23" s="276"/>
      <c r="CJ23" s="270"/>
      <c r="CK23" s="270"/>
      <c r="CL23" s="270"/>
      <c r="CM23" s="270"/>
      <c r="CN23" s="270"/>
      <c r="CP23" s="261"/>
      <c r="CQ23" s="274"/>
      <c r="CR23" s="273"/>
      <c r="CS23" s="269"/>
      <c r="CT23" s="293"/>
      <c r="CU23" s="277"/>
      <c r="CV23" s="276"/>
      <c r="CW23" s="290" t="s">
        <v>120</v>
      </c>
      <c r="CX23" s="276"/>
      <c r="CY23" s="276"/>
      <c r="CZ23" s="276"/>
      <c r="DA23" s="270"/>
      <c r="DB23" s="270"/>
      <c r="DC23" s="270"/>
      <c r="DD23" s="270"/>
      <c r="DE23" s="270"/>
      <c r="DG23" s="261"/>
      <c r="DH23" s="274"/>
      <c r="DI23" s="273"/>
      <c r="DJ23" s="269"/>
      <c r="DK23" s="293"/>
      <c r="DL23" s="277"/>
      <c r="DM23" s="276"/>
      <c r="DN23" s="290" t="s">
        <v>120</v>
      </c>
      <c r="DO23" s="276"/>
      <c r="DP23" s="276"/>
      <c r="DQ23" s="276"/>
      <c r="DR23" s="270"/>
      <c r="DS23" s="270"/>
      <c r="DT23" s="270"/>
      <c r="DU23" s="270"/>
      <c r="DV23" s="270"/>
      <c r="DX23" s="261"/>
      <c r="DY23" s="274"/>
      <c r="DZ23" s="273"/>
      <c r="EA23" s="269"/>
      <c r="EB23" s="293"/>
      <c r="EC23" s="277"/>
      <c r="ED23" s="276"/>
      <c r="EE23" s="290" t="s">
        <v>120</v>
      </c>
      <c r="EF23" s="276"/>
      <c r="EG23" s="276"/>
      <c r="EH23" s="276"/>
      <c r="EI23" s="270"/>
      <c r="EJ23" s="270"/>
      <c r="EK23" s="270"/>
      <c r="EL23" s="270"/>
      <c r="EM23" s="270"/>
      <c r="EO23" s="261"/>
      <c r="EP23" s="274"/>
      <c r="EQ23" s="273"/>
      <c r="ER23" s="269"/>
      <c r="ES23" s="293"/>
      <c r="ET23" s="277"/>
      <c r="EU23" s="276"/>
      <c r="EV23" s="290" t="s">
        <v>120</v>
      </c>
      <c r="EW23" s="276"/>
      <c r="EX23" s="276"/>
      <c r="EY23" s="276"/>
      <c r="EZ23" s="270"/>
      <c r="FA23" s="270"/>
      <c r="FB23" s="270"/>
      <c r="FC23" s="270"/>
      <c r="FD23" s="270"/>
      <c r="FF23" s="261"/>
      <c r="FG23" s="274"/>
      <c r="FH23" s="273"/>
      <c r="FI23" s="269"/>
      <c r="FJ23" s="293"/>
      <c r="FK23" s="277"/>
      <c r="FL23" s="276"/>
      <c r="FM23" s="290" t="s">
        <v>120</v>
      </c>
      <c r="FN23" s="276"/>
      <c r="FO23" s="276"/>
      <c r="FP23" s="276"/>
      <c r="FQ23" s="270"/>
      <c r="FR23" s="270"/>
      <c r="FS23" s="270"/>
      <c r="FT23" s="270"/>
      <c r="FU23" s="270"/>
      <c r="FW23" s="261"/>
      <c r="FX23" s="274"/>
      <c r="FY23" s="273"/>
      <c r="FZ23" s="269"/>
      <c r="GA23" s="293"/>
      <c r="GB23" s="277"/>
      <c r="GC23" s="276"/>
      <c r="GD23" s="290" t="s">
        <v>120</v>
      </c>
      <c r="GE23" s="276"/>
      <c r="GF23" s="276"/>
      <c r="GG23" s="276"/>
      <c r="GH23" s="270"/>
      <c r="GI23" s="270"/>
      <c r="GJ23" s="270"/>
      <c r="GK23" s="270"/>
      <c r="GL23" s="270"/>
      <c r="GN23" s="261"/>
      <c r="GO23" s="274"/>
      <c r="GP23" s="273"/>
      <c r="GQ23" s="269"/>
      <c r="GR23" s="293"/>
      <c r="GS23" s="277"/>
      <c r="GT23" s="276"/>
      <c r="GU23" s="290" t="s">
        <v>120</v>
      </c>
      <c r="GV23" s="276"/>
      <c r="GW23" s="276"/>
      <c r="GX23" s="276"/>
      <c r="GY23" s="270"/>
      <c r="GZ23" s="270"/>
      <c r="HA23" s="270"/>
      <c r="HB23" s="270"/>
      <c r="HC23" s="270"/>
      <c r="HE23" s="261"/>
      <c r="HF23" s="274"/>
      <c r="HG23" s="273"/>
      <c r="HH23" s="269"/>
      <c r="HI23" s="293"/>
      <c r="HJ23" s="277"/>
      <c r="HK23" s="276"/>
      <c r="HL23" s="290" t="s">
        <v>120</v>
      </c>
      <c r="HM23" s="276"/>
      <c r="HN23" s="276"/>
      <c r="HO23" s="276"/>
      <c r="HP23" s="270"/>
      <c r="HQ23" s="270"/>
      <c r="HR23" s="270"/>
      <c r="HS23" s="270"/>
      <c r="HT23" s="270"/>
      <c r="HV23" s="261"/>
      <c r="HW23" s="274"/>
      <c r="HX23" s="273"/>
      <c r="HY23" s="269"/>
      <c r="HZ23" s="293"/>
      <c r="IA23" s="277"/>
      <c r="IB23" s="276"/>
      <c r="IC23" s="290" t="s">
        <v>120</v>
      </c>
      <c r="ID23" s="276"/>
      <c r="IE23" s="276"/>
      <c r="IF23" s="276"/>
      <c r="IG23" s="270"/>
      <c r="IH23" s="270"/>
      <c r="II23" s="270"/>
      <c r="IJ23" s="270"/>
      <c r="IK23" s="270"/>
      <c r="IM23" s="261"/>
      <c r="IN23" s="274"/>
      <c r="IO23" s="273"/>
      <c r="IP23" s="269"/>
      <c r="IQ23" s="293"/>
      <c r="IR23" s="277"/>
      <c r="IS23" s="276"/>
      <c r="IT23" s="290" t="s">
        <v>120</v>
      </c>
      <c r="IU23" s="276"/>
      <c r="IV23" s="276"/>
      <c r="IW23" s="276"/>
      <c r="IX23" s="270"/>
      <c r="IY23" s="270"/>
      <c r="IZ23" s="270"/>
      <c r="JA23" s="270"/>
      <c r="JB23" s="270"/>
      <c r="JD23" s="261"/>
      <c r="JE23" s="274"/>
      <c r="JF23" s="273"/>
      <c r="JG23" s="269"/>
      <c r="JH23" s="293"/>
      <c r="JI23" s="277"/>
      <c r="JJ23" s="276"/>
      <c r="JK23" s="290" t="s">
        <v>120</v>
      </c>
      <c r="JL23" s="276"/>
      <c r="JM23" s="276"/>
      <c r="JN23" s="276"/>
      <c r="JO23" s="270"/>
      <c r="JP23" s="270"/>
      <c r="JQ23" s="270"/>
      <c r="JR23" s="270"/>
      <c r="JS23" s="270"/>
      <c r="JU23" s="261"/>
      <c r="JV23" s="274"/>
      <c r="JW23" s="273"/>
      <c r="JX23" s="269"/>
      <c r="JY23" s="293"/>
      <c r="JZ23" s="277"/>
      <c r="KA23" s="276"/>
      <c r="KB23" s="290" t="s">
        <v>120</v>
      </c>
      <c r="KC23" s="276"/>
      <c r="KD23" s="276"/>
      <c r="KE23" s="276"/>
      <c r="KF23" s="270"/>
      <c r="KG23" s="270"/>
      <c r="KH23" s="270"/>
      <c r="KI23" s="270"/>
      <c r="KJ23" s="270"/>
      <c r="KL23" s="261"/>
      <c r="KM23" s="274"/>
      <c r="KN23" s="273"/>
      <c r="KO23" s="269"/>
      <c r="KP23" s="293"/>
      <c r="KQ23" s="277"/>
      <c r="KR23" s="276"/>
      <c r="KS23" s="290" t="s">
        <v>120</v>
      </c>
      <c r="KT23" s="276"/>
      <c r="KU23" s="276"/>
      <c r="KV23" s="276"/>
      <c r="KW23" s="270"/>
      <c r="KX23" s="270"/>
      <c r="KY23" s="270"/>
      <c r="KZ23" s="270"/>
      <c r="LA23" s="270"/>
      <c r="LC23" s="261"/>
      <c r="LD23" s="274"/>
      <c r="LE23" s="273"/>
      <c r="LF23" s="269"/>
      <c r="LG23" s="293"/>
      <c r="LH23" s="277"/>
      <c r="LI23" s="276"/>
      <c r="LJ23" s="290" t="s">
        <v>120</v>
      </c>
      <c r="LK23" s="276"/>
      <c r="LL23" s="276"/>
      <c r="LM23" s="276"/>
      <c r="LN23" s="270"/>
      <c r="LO23" s="270"/>
      <c r="LP23" s="270"/>
      <c r="LQ23" s="270"/>
      <c r="LR23" s="270"/>
      <c r="LT23" s="261"/>
      <c r="LU23" s="274"/>
      <c r="LV23" s="273"/>
      <c r="LW23" s="269"/>
      <c r="LX23" s="293"/>
      <c r="LY23" s="277"/>
      <c r="LZ23" s="276"/>
      <c r="MA23" s="290" t="s">
        <v>120</v>
      </c>
      <c r="MB23" s="276"/>
      <c r="MC23" s="276"/>
      <c r="MD23" s="276"/>
      <c r="ME23" s="270"/>
      <c r="MF23" s="270"/>
      <c r="MG23" s="270"/>
      <c r="MH23" s="270"/>
      <c r="MI23" s="270"/>
    </row>
    <row r="24" spans="1:348" ht="14.1" customHeight="1" outlineLevel="1" thickBot="1" x14ac:dyDescent="0.2">
      <c r="A24" s="14"/>
      <c r="B24" s="58"/>
      <c r="C24" s="58"/>
      <c r="D24" s="58"/>
      <c r="E24" s="58"/>
      <c r="F24" s="14"/>
      <c r="I24" s="19"/>
      <c r="J24" s="17"/>
      <c r="K24" s="35"/>
      <c r="P24" s="61" t="str">
        <f>K3</f>
        <v>Fiarfax</v>
      </c>
      <c r="R24" s="43"/>
      <c r="S24" s="22"/>
      <c r="T24" s="270"/>
      <c r="U24" s="270"/>
      <c r="V24" s="270"/>
      <c r="W24" s="270"/>
      <c r="X24" s="270"/>
      <c r="Y24" s="33"/>
      <c r="Z24" s="274"/>
      <c r="AA24" s="273"/>
      <c r="AB24" s="269"/>
      <c r="AC24" s="261"/>
      <c r="AD24" s="261"/>
      <c r="AE24" s="261"/>
      <c r="AF24" s="261"/>
      <c r="AG24" s="296" t="str">
        <f>AB3</f>
        <v>Fiarfax</v>
      </c>
      <c r="AH24" s="279"/>
      <c r="AI24" s="261"/>
      <c r="AJ24" s="276"/>
      <c r="AK24" s="270"/>
      <c r="AL24" s="270"/>
      <c r="AM24" s="270"/>
      <c r="AN24" s="270"/>
      <c r="AO24" s="270"/>
      <c r="AP24" s="33"/>
      <c r="AQ24" s="274"/>
      <c r="AR24" s="273"/>
      <c r="AS24" s="269"/>
      <c r="AT24" s="261"/>
      <c r="AU24" s="261"/>
      <c r="AV24" s="261"/>
      <c r="AW24" s="261"/>
      <c r="AX24" s="296" t="str">
        <f>AS3</f>
        <v>Fiarfax</v>
      </c>
      <c r="AY24" s="279"/>
      <c r="AZ24" s="261"/>
      <c r="BA24" s="276"/>
      <c r="BB24" s="270"/>
      <c r="BC24" s="270"/>
      <c r="BD24" s="270"/>
      <c r="BE24" s="270"/>
      <c r="BF24" s="270"/>
      <c r="BH24" s="274"/>
      <c r="BI24" s="273"/>
      <c r="BJ24" s="269"/>
      <c r="BK24" s="261"/>
      <c r="BL24" s="261"/>
      <c r="BM24" s="261"/>
      <c r="BN24" s="261"/>
      <c r="BO24" s="296" t="str">
        <f>BJ3</f>
        <v>Fiarfax</v>
      </c>
      <c r="BP24" s="279"/>
      <c r="BQ24" s="261"/>
      <c r="BR24" s="276"/>
      <c r="BS24" s="270"/>
      <c r="BT24" s="270"/>
      <c r="BU24" s="270"/>
      <c r="BV24" s="270"/>
      <c r="BW24" s="270"/>
      <c r="BY24" s="274"/>
      <c r="BZ24" s="273"/>
      <c r="CA24" s="269"/>
      <c r="CB24" s="261"/>
      <c r="CC24" s="261"/>
      <c r="CD24" s="261"/>
      <c r="CE24" s="261"/>
      <c r="CF24" s="296" t="str">
        <f>CA3</f>
        <v>Fiarfax</v>
      </c>
      <c r="CG24" s="279"/>
      <c r="CH24" s="261"/>
      <c r="CI24" s="276"/>
      <c r="CJ24" s="270"/>
      <c r="CK24" s="270"/>
      <c r="CL24" s="270"/>
      <c r="CM24" s="270"/>
      <c r="CN24" s="270"/>
      <c r="CP24" s="274"/>
      <c r="CQ24" s="273"/>
      <c r="CR24" s="269"/>
      <c r="CS24" s="261"/>
      <c r="CT24" s="261"/>
      <c r="CU24" s="261"/>
      <c r="CV24" s="261"/>
      <c r="CW24" s="296" t="str">
        <f>CR3</f>
        <v>Fiarfax</v>
      </c>
      <c r="CX24" s="279"/>
      <c r="CY24" s="261"/>
      <c r="CZ24" s="276"/>
      <c r="DA24" s="270"/>
      <c r="DB24" s="270"/>
      <c r="DC24" s="270"/>
      <c r="DD24" s="270"/>
      <c r="DE24" s="270"/>
      <c r="DG24" s="274"/>
      <c r="DH24" s="273"/>
      <c r="DI24" s="269"/>
      <c r="DJ24" s="261"/>
      <c r="DK24" s="261"/>
      <c r="DL24" s="261"/>
      <c r="DM24" s="261"/>
      <c r="DN24" s="296" t="str">
        <f>DI3</f>
        <v>Fiarfax</v>
      </c>
      <c r="DO24" s="279"/>
      <c r="DP24" s="261"/>
      <c r="DQ24" s="276"/>
      <c r="DR24" s="270"/>
      <c r="DS24" s="270"/>
      <c r="DT24" s="270"/>
      <c r="DU24" s="270"/>
      <c r="DV24" s="270"/>
      <c r="DX24" s="274"/>
      <c r="DY24" s="273"/>
      <c r="DZ24" s="269"/>
      <c r="EA24" s="261"/>
      <c r="EB24" s="261"/>
      <c r="EC24" s="261"/>
      <c r="ED24" s="261"/>
      <c r="EE24" s="296" t="str">
        <f>DZ3</f>
        <v>Fiarfax</v>
      </c>
      <c r="EF24" s="279"/>
      <c r="EG24" s="261"/>
      <c r="EH24" s="276"/>
      <c r="EI24" s="270"/>
      <c r="EJ24" s="270"/>
      <c r="EK24" s="270"/>
      <c r="EL24" s="270"/>
      <c r="EM24" s="270"/>
      <c r="EO24" s="274"/>
      <c r="EP24" s="273"/>
      <c r="EQ24" s="269"/>
      <c r="ER24" s="261"/>
      <c r="ES24" s="261"/>
      <c r="ET24" s="261"/>
      <c r="EU24" s="261"/>
      <c r="EV24" s="296" t="str">
        <f>EQ3</f>
        <v>Fiarfax</v>
      </c>
      <c r="EW24" s="279"/>
      <c r="EX24" s="261"/>
      <c r="EY24" s="276"/>
      <c r="EZ24" s="270"/>
      <c r="FA24" s="270"/>
      <c r="FB24" s="270"/>
      <c r="FC24" s="270"/>
      <c r="FD24" s="270"/>
      <c r="FF24" s="274"/>
      <c r="FG24" s="273"/>
      <c r="FH24" s="269"/>
      <c r="FI24" s="261"/>
      <c r="FJ24" s="261"/>
      <c r="FK24" s="261"/>
      <c r="FL24" s="261"/>
      <c r="FM24" s="296" t="str">
        <f>FH3</f>
        <v>Fiarfax</v>
      </c>
      <c r="FN24" s="279"/>
      <c r="FO24" s="261"/>
      <c r="FP24" s="276"/>
      <c r="FQ24" s="270"/>
      <c r="FR24" s="270"/>
      <c r="FS24" s="270"/>
      <c r="FT24" s="270"/>
      <c r="FU24" s="270"/>
      <c r="FW24" s="274"/>
      <c r="FX24" s="273"/>
      <c r="FY24" s="269"/>
      <c r="FZ24" s="261"/>
      <c r="GA24" s="261"/>
      <c r="GB24" s="261"/>
      <c r="GC24" s="261"/>
      <c r="GD24" s="296" t="str">
        <f>FY3</f>
        <v>Fiarfax</v>
      </c>
      <c r="GE24" s="279"/>
      <c r="GF24" s="261"/>
      <c r="GG24" s="276"/>
      <c r="GH24" s="270"/>
      <c r="GI24" s="270"/>
      <c r="GJ24" s="270"/>
      <c r="GK24" s="270"/>
      <c r="GL24" s="270"/>
      <c r="GN24" s="274"/>
      <c r="GO24" s="273"/>
      <c r="GP24" s="269"/>
      <c r="GQ24" s="261"/>
      <c r="GR24" s="261"/>
      <c r="GS24" s="261"/>
      <c r="GT24" s="261"/>
      <c r="GU24" s="296" t="str">
        <f>GP3</f>
        <v>Fiarfax</v>
      </c>
      <c r="GV24" s="279"/>
      <c r="GW24" s="261"/>
      <c r="GX24" s="276"/>
      <c r="GY24" s="270"/>
      <c r="GZ24" s="270"/>
      <c r="HA24" s="270"/>
      <c r="HB24" s="270"/>
      <c r="HC24" s="270"/>
      <c r="HE24" s="274"/>
      <c r="HF24" s="273"/>
      <c r="HG24" s="269"/>
      <c r="HH24" s="261"/>
      <c r="HI24" s="261"/>
      <c r="HJ24" s="261"/>
      <c r="HK24" s="261"/>
      <c r="HL24" s="296" t="str">
        <f>HG3</f>
        <v>Fiarfax</v>
      </c>
      <c r="HM24" s="279"/>
      <c r="HN24" s="261"/>
      <c r="HO24" s="276"/>
      <c r="HP24" s="270"/>
      <c r="HQ24" s="270"/>
      <c r="HR24" s="270"/>
      <c r="HS24" s="270"/>
      <c r="HT24" s="270"/>
      <c r="HV24" s="274"/>
      <c r="HW24" s="273"/>
      <c r="HX24" s="269"/>
      <c r="HY24" s="261"/>
      <c r="HZ24" s="261"/>
      <c r="IA24" s="261"/>
      <c r="IB24" s="261"/>
      <c r="IC24" s="296" t="str">
        <f>HX3</f>
        <v>Fiarfax</v>
      </c>
      <c r="ID24" s="279"/>
      <c r="IE24" s="261"/>
      <c r="IF24" s="276"/>
      <c r="IG24" s="270"/>
      <c r="IH24" s="270"/>
      <c r="II24" s="270"/>
      <c r="IJ24" s="270"/>
      <c r="IK24" s="270"/>
      <c r="IM24" s="274"/>
      <c r="IN24" s="273"/>
      <c r="IO24" s="269"/>
      <c r="IP24" s="261"/>
      <c r="IQ24" s="261"/>
      <c r="IR24" s="261"/>
      <c r="IS24" s="261"/>
      <c r="IT24" s="296" t="str">
        <f>IO3</f>
        <v>Fiarfax</v>
      </c>
      <c r="IU24" s="279"/>
      <c r="IV24" s="261"/>
      <c r="IW24" s="276"/>
      <c r="IX24" s="270"/>
      <c r="IY24" s="270"/>
      <c r="IZ24" s="270"/>
      <c r="JA24" s="270"/>
      <c r="JB24" s="270"/>
      <c r="JD24" s="274"/>
      <c r="JE24" s="273"/>
      <c r="JF24" s="269"/>
      <c r="JG24" s="261"/>
      <c r="JH24" s="261"/>
      <c r="JI24" s="261"/>
      <c r="JJ24" s="261"/>
      <c r="JK24" s="296" t="str">
        <f>JF3</f>
        <v>Fiarfax</v>
      </c>
      <c r="JL24" s="279"/>
      <c r="JM24" s="261"/>
      <c r="JN24" s="276"/>
      <c r="JO24" s="270"/>
      <c r="JP24" s="270"/>
      <c r="JQ24" s="270"/>
      <c r="JR24" s="270"/>
      <c r="JS24" s="270"/>
      <c r="JU24" s="274"/>
      <c r="JV24" s="273"/>
      <c r="JW24" s="269"/>
      <c r="JX24" s="261"/>
      <c r="JY24" s="261"/>
      <c r="JZ24" s="261"/>
      <c r="KA24" s="261"/>
      <c r="KB24" s="296" t="str">
        <f>JW3</f>
        <v>Fiarfax</v>
      </c>
      <c r="KC24" s="279"/>
      <c r="KD24" s="261"/>
      <c r="KE24" s="276"/>
      <c r="KF24" s="270"/>
      <c r="KG24" s="270"/>
      <c r="KH24" s="270"/>
      <c r="KI24" s="270"/>
      <c r="KJ24" s="270"/>
      <c r="KL24" s="274"/>
      <c r="KM24" s="273"/>
      <c r="KN24" s="269"/>
      <c r="KO24" s="261"/>
      <c r="KP24" s="261"/>
      <c r="KQ24" s="261"/>
      <c r="KR24" s="261"/>
      <c r="KS24" s="296" t="str">
        <f>KN3</f>
        <v>Fiarfax</v>
      </c>
      <c r="KT24" s="279"/>
      <c r="KU24" s="261"/>
      <c r="KV24" s="276"/>
      <c r="KW24" s="270"/>
      <c r="KX24" s="270"/>
      <c r="KY24" s="270"/>
      <c r="KZ24" s="270"/>
      <c r="LA24" s="270"/>
      <c r="LC24" s="274"/>
      <c r="LD24" s="273"/>
      <c r="LE24" s="269"/>
      <c r="LF24" s="261"/>
      <c r="LG24" s="261"/>
      <c r="LH24" s="261"/>
      <c r="LI24" s="261"/>
      <c r="LJ24" s="296" t="str">
        <f>LE3</f>
        <v>Fiarfax</v>
      </c>
      <c r="LK24" s="279"/>
      <c r="LL24" s="261"/>
      <c r="LM24" s="276"/>
      <c r="LN24" s="270"/>
      <c r="LO24" s="270"/>
      <c r="LP24" s="270"/>
      <c r="LQ24" s="270"/>
      <c r="LR24" s="270"/>
      <c r="LT24" s="274"/>
      <c r="LU24" s="273"/>
      <c r="LV24" s="269"/>
      <c r="LW24" s="261"/>
      <c r="LX24" s="261"/>
      <c r="LY24" s="261"/>
      <c r="LZ24" s="261"/>
      <c r="MA24" s="296" t="str">
        <f>LV3</f>
        <v>Fiarfax</v>
      </c>
      <c r="MB24" s="279"/>
      <c r="MC24" s="261"/>
      <c r="MD24" s="276"/>
      <c r="ME24" s="270"/>
      <c r="MF24" s="270"/>
      <c r="MG24" s="270"/>
      <c r="MH24" s="270"/>
      <c r="MI24" s="270"/>
    </row>
    <row r="25" spans="1:348" ht="14.1" customHeight="1" outlineLevel="1" x14ac:dyDescent="0.15">
      <c r="A25" s="14"/>
      <c r="B25" s="14"/>
      <c r="C25" s="14"/>
      <c r="D25" s="14"/>
      <c r="E25" s="16"/>
      <c r="F25" s="15"/>
      <c r="G25" s="16"/>
      <c r="H25" s="16"/>
      <c r="I25" s="127"/>
      <c r="J25" s="87"/>
      <c r="K25" s="87"/>
      <c r="L25" s="88"/>
      <c r="M25" s="89" t="s">
        <v>17</v>
      </c>
      <c r="N25" s="88" t="s">
        <v>45</v>
      </c>
      <c r="O25" s="206"/>
      <c r="P25" s="207"/>
      <c r="Q25" s="208" t="s">
        <v>136</v>
      </c>
      <c r="R25" s="209" t="s">
        <v>46</v>
      </c>
      <c r="S25" s="65"/>
      <c r="T25" s="388"/>
      <c r="U25" s="388"/>
      <c r="V25" s="389"/>
      <c r="W25" s="390"/>
      <c r="X25" s="390"/>
      <c r="Y25" s="14"/>
      <c r="Z25" s="340"/>
      <c r="AA25" s="314"/>
      <c r="AB25" s="314"/>
      <c r="AC25" s="315"/>
      <c r="AD25" s="316" t="s">
        <v>17</v>
      </c>
      <c r="AE25" s="315" t="s">
        <v>45</v>
      </c>
      <c r="AF25" s="206"/>
      <c r="AG25" s="207"/>
      <c r="AH25" s="208" t="s">
        <v>136</v>
      </c>
      <c r="AI25" s="209" t="s">
        <v>46</v>
      </c>
      <c r="AJ25" s="300"/>
      <c r="AK25" s="388"/>
      <c r="AL25" s="388"/>
      <c r="AM25" s="389"/>
      <c r="AN25" s="390"/>
      <c r="AO25" s="390"/>
      <c r="AP25" s="14"/>
      <c r="AQ25" s="340"/>
      <c r="AR25" s="314"/>
      <c r="AS25" s="314"/>
      <c r="AT25" s="315"/>
      <c r="AU25" s="316" t="s">
        <v>17</v>
      </c>
      <c r="AV25" s="315" t="s">
        <v>45</v>
      </c>
      <c r="AW25" s="206"/>
      <c r="AX25" s="207"/>
      <c r="AY25" s="208" t="s">
        <v>136</v>
      </c>
      <c r="AZ25" s="209" t="s">
        <v>46</v>
      </c>
      <c r="BA25" s="300"/>
      <c r="BB25" s="388"/>
      <c r="BC25" s="388"/>
      <c r="BD25" s="389"/>
      <c r="BE25" s="390"/>
      <c r="BF25" s="390"/>
      <c r="BH25" s="340"/>
      <c r="BI25" s="314"/>
      <c r="BJ25" s="314"/>
      <c r="BK25" s="315"/>
      <c r="BL25" s="316" t="s">
        <v>17</v>
      </c>
      <c r="BM25" s="315" t="s">
        <v>45</v>
      </c>
      <c r="BN25" s="206"/>
      <c r="BO25" s="207"/>
      <c r="BP25" s="208" t="s">
        <v>136</v>
      </c>
      <c r="BQ25" s="209" t="s">
        <v>46</v>
      </c>
      <c r="BR25" s="300"/>
      <c r="BS25" s="388"/>
      <c r="BT25" s="388"/>
      <c r="BU25" s="389"/>
      <c r="BV25" s="390"/>
      <c r="BW25" s="390"/>
      <c r="BY25" s="340"/>
      <c r="BZ25" s="314"/>
      <c r="CA25" s="314"/>
      <c r="CB25" s="315"/>
      <c r="CC25" s="316" t="s">
        <v>17</v>
      </c>
      <c r="CD25" s="315" t="s">
        <v>45</v>
      </c>
      <c r="CE25" s="206"/>
      <c r="CF25" s="207"/>
      <c r="CG25" s="208" t="s">
        <v>136</v>
      </c>
      <c r="CH25" s="209" t="s">
        <v>46</v>
      </c>
      <c r="CI25" s="300"/>
      <c r="CJ25" s="388"/>
      <c r="CK25" s="388"/>
      <c r="CL25" s="389"/>
      <c r="CM25" s="390"/>
      <c r="CN25" s="390"/>
      <c r="CP25" s="340"/>
      <c r="CQ25" s="314"/>
      <c r="CR25" s="314"/>
      <c r="CS25" s="315"/>
      <c r="CT25" s="316" t="s">
        <v>17</v>
      </c>
      <c r="CU25" s="315" t="s">
        <v>45</v>
      </c>
      <c r="CV25" s="206"/>
      <c r="CW25" s="207"/>
      <c r="CX25" s="208" t="s">
        <v>136</v>
      </c>
      <c r="CY25" s="209" t="s">
        <v>46</v>
      </c>
      <c r="CZ25" s="300"/>
      <c r="DA25" s="388"/>
      <c r="DB25" s="388"/>
      <c r="DC25" s="389"/>
      <c r="DD25" s="390"/>
      <c r="DE25" s="390"/>
      <c r="DG25" s="340"/>
      <c r="DH25" s="314"/>
      <c r="DI25" s="314"/>
      <c r="DJ25" s="315"/>
      <c r="DK25" s="316" t="s">
        <v>17</v>
      </c>
      <c r="DL25" s="315" t="s">
        <v>45</v>
      </c>
      <c r="DM25" s="206"/>
      <c r="DN25" s="207"/>
      <c r="DO25" s="208" t="s">
        <v>136</v>
      </c>
      <c r="DP25" s="209" t="s">
        <v>46</v>
      </c>
      <c r="DQ25" s="300"/>
      <c r="DR25" s="388"/>
      <c r="DS25" s="388"/>
      <c r="DT25" s="389"/>
      <c r="DU25" s="390"/>
      <c r="DV25" s="390"/>
      <c r="DX25" s="340"/>
      <c r="DY25" s="314"/>
      <c r="DZ25" s="314"/>
      <c r="EA25" s="315"/>
      <c r="EB25" s="316" t="s">
        <v>17</v>
      </c>
      <c r="EC25" s="315" t="s">
        <v>45</v>
      </c>
      <c r="ED25" s="206"/>
      <c r="EE25" s="207"/>
      <c r="EF25" s="208" t="s">
        <v>136</v>
      </c>
      <c r="EG25" s="209" t="s">
        <v>46</v>
      </c>
      <c r="EH25" s="300"/>
      <c r="EI25" s="388"/>
      <c r="EJ25" s="388"/>
      <c r="EK25" s="389"/>
      <c r="EL25" s="390"/>
      <c r="EM25" s="390"/>
      <c r="EO25" s="340"/>
      <c r="EP25" s="314"/>
      <c r="EQ25" s="314"/>
      <c r="ER25" s="315"/>
      <c r="ES25" s="316" t="s">
        <v>17</v>
      </c>
      <c r="ET25" s="315" t="s">
        <v>45</v>
      </c>
      <c r="EU25" s="206"/>
      <c r="EV25" s="207"/>
      <c r="EW25" s="208" t="s">
        <v>136</v>
      </c>
      <c r="EX25" s="209" t="s">
        <v>46</v>
      </c>
      <c r="EY25" s="300"/>
      <c r="EZ25" s="388"/>
      <c r="FA25" s="388"/>
      <c r="FB25" s="389"/>
      <c r="FC25" s="390"/>
      <c r="FD25" s="390"/>
      <c r="FF25" s="340"/>
      <c r="FG25" s="314"/>
      <c r="FH25" s="314"/>
      <c r="FI25" s="315"/>
      <c r="FJ25" s="316" t="s">
        <v>17</v>
      </c>
      <c r="FK25" s="315" t="s">
        <v>45</v>
      </c>
      <c r="FL25" s="206"/>
      <c r="FM25" s="207"/>
      <c r="FN25" s="208" t="s">
        <v>136</v>
      </c>
      <c r="FO25" s="209" t="s">
        <v>46</v>
      </c>
      <c r="FP25" s="300"/>
      <c r="FQ25" s="388"/>
      <c r="FR25" s="388"/>
      <c r="FS25" s="389"/>
      <c r="FT25" s="390"/>
      <c r="FU25" s="390"/>
      <c r="FW25" s="340"/>
      <c r="FX25" s="314"/>
      <c r="FY25" s="314"/>
      <c r="FZ25" s="315"/>
      <c r="GA25" s="316" t="s">
        <v>17</v>
      </c>
      <c r="GB25" s="315" t="s">
        <v>45</v>
      </c>
      <c r="GC25" s="206"/>
      <c r="GD25" s="207"/>
      <c r="GE25" s="208" t="s">
        <v>136</v>
      </c>
      <c r="GF25" s="209" t="s">
        <v>46</v>
      </c>
      <c r="GG25" s="300"/>
      <c r="GH25" s="388"/>
      <c r="GI25" s="388"/>
      <c r="GJ25" s="389"/>
      <c r="GK25" s="390"/>
      <c r="GL25" s="390"/>
      <c r="GN25" s="340"/>
      <c r="GO25" s="314"/>
      <c r="GP25" s="314"/>
      <c r="GQ25" s="315"/>
      <c r="GR25" s="316" t="s">
        <v>17</v>
      </c>
      <c r="GS25" s="315" t="s">
        <v>45</v>
      </c>
      <c r="GT25" s="206"/>
      <c r="GU25" s="207"/>
      <c r="GV25" s="208" t="s">
        <v>136</v>
      </c>
      <c r="GW25" s="209" t="s">
        <v>46</v>
      </c>
      <c r="GX25" s="300"/>
      <c r="GY25" s="388"/>
      <c r="GZ25" s="388"/>
      <c r="HA25" s="389"/>
      <c r="HB25" s="390"/>
      <c r="HC25" s="390"/>
      <c r="HE25" s="340"/>
      <c r="HF25" s="314"/>
      <c r="HG25" s="314"/>
      <c r="HH25" s="315"/>
      <c r="HI25" s="316" t="s">
        <v>17</v>
      </c>
      <c r="HJ25" s="315" t="s">
        <v>45</v>
      </c>
      <c r="HK25" s="206"/>
      <c r="HL25" s="207"/>
      <c r="HM25" s="208" t="s">
        <v>136</v>
      </c>
      <c r="HN25" s="209" t="s">
        <v>46</v>
      </c>
      <c r="HO25" s="300"/>
      <c r="HP25" s="388"/>
      <c r="HQ25" s="388"/>
      <c r="HR25" s="389"/>
      <c r="HS25" s="390"/>
      <c r="HT25" s="390"/>
      <c r="HV25" s="340"/>
      <c r="HW25" s="314"/>
      <c r="HX25" s="314"/>
      <c r="HY25" s="315"/>
      <c r="HZ25" s="316" t="s">
        <v>17</v>
      </c>
      <c r="IA25" s="315" t="s">
        <v>45</v>
      </c>
      <c r="IB25" s="206"/>
      <c r="IC25" s="207"/>
      <c r="ID25" s="208" t="s">
        <v>136</v>
      </c>
      <c r="IE25" s="209" t="s">
        <v>46</v>
      </c>
      <c r="IF25" s="300"/>
      <c r="IG25" s="388"/>
      <c r="IH25" s="388"/>
      <c r="II25" s="389"/>
      <c r="IJ25" s="390"/>
      <c r="IK25" s="390"/>
      <c r="IM25" s="340"/>
      <c r="IN25" s="314"/>
      <c r="IO25" s="314"/>
      <c r="IP25" s="315"/>
      <c r="IQ25" s="316" t="s">
        <v>17</v>
      </c>
      <c r="IR25" s="315" t="s">
        <v>45</v>
      </c>
      <c r="IS25" s="206"/>
      <c r="IT25" s="207"/>
      <c r="IU25" s="208" t="s">
        <v>136</v>
      </c>
      <c r="IV25" s="209" t="s">
        <v>46</v>
      </c>
      <c r="IW25" s="300"/>
      <c r="IX25" s="388"/>
      <c r="IY25" s="388"/>
      <c r="IZ25" s="389"/>
      <c r="JA25" s="390"/>
      <c r="JB25" s="390"/>
      <c r="JD25" s="340"/>
      <c r="JE25" s="314"/>
      <c r="JF25" s="314"/>
      <c r="JG25" s="315"/>
      <c r="JH25" s="316" t="s">
        <v>17</v>
      </c>
      <c r="JI25" s="315" t="s">
        <v>45</v>
      </c>
      <c r="JJ25" s="206"/>
      <c r="JK25" s="207"/>
      <c r="JL25" s="208" t="s">
        <v>136</v>
      </c>
      <c r="JM25" s="209" t="s">
        <v>46</v>
      </c>
      <c r="JN25" s="300"/>
      <c r="JO25" s="388"/>
      <c r="JP25" s="388"/>
      <c r="JQ25" s="389"/>
      <c r="JR25" s="390"/>
      <c r="JS25" s="390"/>
      <c r="JU25" s="340"/>
      <c r="JV25" s="314"/>
      <c r="JW25" s="314"/>
      <c r="JX25" s="315"/>
      <c r="JY25" s="316" t="s">
        <v>17</v>
      </c>
      <c r="JZ25" s="315" t="s">
        <v>45</v>
      </c>
      <c r="KA25" s="206"/>
      <c r="KB25" s="207"/>
      <c r="KC25" s="208" t="s">
        <v>136</v>
      </c>
      <c r="KD25" s="209" t="s">
        <v>46</v>
      </c>
      <c r="KE25" s="300"/>
      <c r="KF25" s="388"/>
      <c r="KG25" s="388"/>
      <c r="KH25" s="389"/>
      <c r="KI25" s="390"/>
      <c r="KJ25" s="390"/>
      <c r="KL25" s="340"/>
      <c r="KM25" s="314"/>
      <c r="KN25" s="314"/>
      <c r="KO25" s="315"/>
      <c r="KP25" s="316" t="s">
        <v>17</v>
      </c>
      <c r="KQ25" s="315" t="s">
        <v>45</v>
      </c>
      <c r="KR25" s="206"/>
      <c r="KS25" s="207"/>
      <c r="KT25" s="208" t="s">
        <v>136</v>
      </c>
      <c r="KU25" s="209" t="s">
        <v>46</v>
      </c>
      <c r="KV25" s="300"/>
      <c r="KW25" s="388"/>
      <c r="KX25" s="388"/>
      <c r="KY25" s="389"/>
      <c r="KZ25" s="390"/>
      <c r="LA25" s="390"/>
      <c r="LC25" s="340"/>
      <c r="LD25" s="314"/>
      <c r="LE25" s="314"/>
      <c r="LF25" s="315"/>
      <c r="LG25" s="316" t="s">
        <v>17</v>
      </c>
      <c r="LH25" s="315" t="s">
        <v>45</v>
      </c>
      <c r="LI25" s="206"/>
      <c r="LJ25" s="207"/>
      <c r="LK25" s="208" t="s">
        <v>136</v>
      </c>
      <c r="LL25" s="209" t="s">
        <v>46</v>
      </c>
      <c r="LM25" s="300"/>
      <c r="LN25" s="388"/>
      <c r="LO25" s="388"/>
      <c r="LP25" s="389"/>
      <c r="LQ25" s="390"/>
      <c r="LR25" s="390"/>
      <c r="LT25" s="340"/>
      <c r="LU25" s="314"/>
      <c r="LV25" s="314"/>
      <c r="LW25" s="315"/>
      <c r="LX25" s="316" t="s">
        <v>17</v>
      </c>
      <c r="LY25" s="315" t="s">
        <v>45</v>
      </c>
      <c r="LZ25" s="206"/>
      <c r="MA25" s="207"/>
      <c r="MB25" s="208" t="s">
        <v>136</v>
      </c>
      <c r="MC25" s="209" t="s">
        <v>46</v>
      </c>
      <c r="MD25" s="300"/>
      <c r="ME25" s="388"/>
      <c r="MF25" s="388"/>
      <c r="MG25" s="389"/>
      <c r="MH25" s="390"/>
      <c r="MI25" s="390"/>
    </row>
    <row r="26" spans="1:348" ht="14.1" customHeight="1" outlineLevel="1" x14ac:dyDescent="0.15">
      <c r="A26" s="14"/>
      <c r="B26" s="22"/>
      <c r="C26" s="22"/>
      <c r="D26" s="35"/>
      <c r="E26" s="24"/>
      <c r="F26" s="25"/>
      <c r="G26" s="34"/>
      <c r="H26" s="34"/>
      <c r="I26" s="91" t="s">
        <v>5</v>
      </c>
      <c r="J26" s="90" t="s">
        <v>133</v>
      </c>
      <c r="K26" s="90" t="s">
        <v>47</v>
      </c>
      <c r="L26" s="90" t="s">
        <v>48</v>
      </c>
      <c r="M26" s="90" t="s">
        <v>1</v>
      </c>
      <c r="N26" s="90" t="s">
        <v>0</v>
      </c>
      <c r="O26" s="210" t="s">
        <v>5</v>
      </c>
      <c r="P26" s="128" t="s">
        <v>49</v>
      </c>
      <c r="Q26" s="91" t="s">
        <v>1</v>
      </c>
      <c r="R26" s="211" t="s">
        <v>0</v>
      </c>
      <c r="S26" s="65"/>
      <c r="T26" s="391"/>
      <c r="U26" s="392"/>
      <c r="V26" s="391"/>
      <c r="W26" s="391"/>
      <c r="X26" s="391"/>
      <c r="Y26" s="14"/>
      <c r="Z26" s="318" t="s">
        <v>5</v>
      </c>
      <c r="AA26" s="317" t="s">
        <v>129</v>
      </c>
      <c r="AB26" s="317" t="s">
        <v>47</v>
      </c>
      <c r="AC26" s="317" t="s">
        <v>48</v>
      </c>
      <c r="AD26" s="317" t="s">
        <v>1</v>
      </c>
      <c r="AE26" s="317" t="s">
        <v>0</v>
      </c>
      <c r="AF26" s="210" t="s">
        <v>5</v>
      </c>
      <c r="AG26" s="341" t="s">
        <v>49</v>
      </c>
      <c r="AH26" s="318" t="s">
        <v>1</v>
      </c>
      <c r="AI26" s="211" t="s">
        <v>0</v>
      </c>
      <c r="AJ26" s="300"/>
      <c r="AK26" s="391"/>
      <c r="AL26" s="392"/>
      <c r="AM26" s="391"/>
      <c r="AN26" s="391"/>
      <c r="AO26" s="391"/>
      <c r="AP26" s="14"/>
      <c r="AQ26" s="318" t="s">
        <v>5</v>
      </c>
      <c r="AR26" s="317" t="s">
        <v>129</v>
      </c>
      <c r="AS26" s="317" t="s">
        <v>47</v>
      </c>
      <c r="AT26" s="317" t="s">
        <v>48</v>
      </c>
      <c r="AU26" s="317" t="s">
        <v>1</v>
      </c>
      <c r="AV26" s="317" t="s">
        <v>0</v>
      </c>
      <c r="AW26" s="210" t="s">
        <v>5</v>
      </c>
      <c r="AX26" s="341" t="s">
        <v>49</v>
      </c>
      <c r="AY26" s="318" t="s">
        <v>1</v>
      </c>
      <c r="AZ26" s="211" t="s">
        <v>0</v>
      </c>
      <c r="BA26" s="300"/>
      <c r="BB26" s="391"/>
      <c r="BC26" s="392"/>
      <c r="BD26" s="391"/>
      <c r="BE26" s="391"/>
      <c r="BF26" s="391"/>
      <c r="BH26" s="318" t="s">
        <v>5</v>
      </c>
      <c r="BI26" s="317" t="s">
        <v>129</v>
      </c>
      <c r="BJ26" s="317" t="s">
        <v>47</v>
      </c>
      <c r="BK26" s="317" t="s">
        <v>48</v>
      </c>
      <c r="BL26" s="317" t="s">
        <v>1</v>
      </c>
      <c r="BM26" s="317" t="s">
        <v>0</v>
      </c>
      <c r="BN26" s="210" t="s">
        <v>5</v>
      </c>
      <c r="BO26" s="341" t="s">
        <v>49</v>
      </c>
      <c r="BP26" s="318" t="s">
        <v>1</v>
      </c>
      <c r="BQ26" s="211" t="s">
        <v>0</v>
      </c>
      <c r="BR26" s="300"/>
      <c r="BS26" s="391"/>
      <c r="BT26" s="392"/>
      <c r="BU26" s="391"/>
      <c r="BV26" s="391"/>
      <c r="BW26" s="391"/>
      <c r="BY26" s="318" t="s">
        <v>5</v>
      </c>
      <c r="BZ26" s="317" t="s">
        <v>129</v>
      </c>
      <c r="CA26" s="317" t="s">
        <v>47</v>
      </c>
      <c r="CB26" s="317" t="s">
        <v>48</v>
      </c>
      <c r="CC26" s="317" t="s">
        <v>1</v>
      </c>
      <c r="CD26" s="317" t="s">
        <v>0</v>
      </c>
      <c r="CE26" s="210" t="s">
        <v>5</v>
      </c>
      <c r="CF26" s="341" t="s">
        <v>49</v>
      </c>
      <c r="CG26" s="318" t="s">
        <v>1</v>
      </c>
      <c r="CH26" s="211" t="s">
        <v>0</v>
      </c>
      <c r="CI26" s="300"/>
      <c r="CJ26" s="391"/>
      <c r="CK26" s="392"/>
      <c r="CL26" s="391"/>
      <c r="CM26" s="391"/>
      <c r="CN26" s="391"/>
      <c r="CP26" s="318" t="s">
        <v>5</v>
      </c>
      <c r="CQ26" s="317" t="s">
        <v>129</v>
      </c>
      <c r="CR26" s="317" t="s">
        <v>47</v>
      </c>
      <c r="CS26" s="317" t="s">
        <v>48</v>
      </c>
      <c r="CT26" s="317" t="s">
        <v>1</v>
      </c>
      <c r="CU26" s="317" t="s">
        <v>0</v>
      </c>
      <c r="CV26" s="210" t="s">
        <v>5</v>
      </c>
      <c r="CW26" s="341" t="s">
        <v>49</v>
      </c>
      <c r="CX26" s="318" t="s">
        <v>1</v>
      </c>
      <c r="CY26" s="211" t="s">
        <v>0</v>
      </c>
      <c r="CZ26" s="300"/>
      <c r="DA26" s="391"/>
      <c r="DB26" s="392"/>
      <c r="DC26" s="391"/>
      <c r="DD26" s="391"/>
      <c r="DE26" s="391"/>
      <c r="DG26" s="318" t="s">
        <v>5</v>
      </c>
      <c r="DH26" s="317" t="s">
        <v>129</v>
      </c>
      <c r="DI26" s="317" t="s">
        <v>47</v>
      </c>
      <c r="DJ26" s="317" t="s">
        <v>48</v>
      </c>
      <c r="DK26" s="317" t="s">
        <v>1</v>
      </c>
      <c r="DL26" s="317" t="s">
        <v>0</v>
      </c>
      <c r="DM26" s="210" t="s">
        <v>5</v>
      </c>
      <c r="DN26" s="341" t="s">
        <v>49</v>
      </c>
      <c r="DO26" s="318" t="s">
        <v>1</v>
      </c>
      <c r="DP26" s="211" t="s">
        <v>0</v>
      </c>
      <c r="DQ26" s="300"/>
      <c r="DR26" s="391"/>
      <c r="DS26" s="392"/>
      <c r="DT26" s="391"/>
      <c r="DU26" s="391"/>
      <c r="DV26" s="391"/>
      <c r="DX26" s="318" t="s">
        <v>5</v>
      </c>
      <c r="DY26" s="317" t="s">
        <v>129</v>
      </c>
      <c r="DZ26" s="317" t="s">
        <v>47</v>
      </c>
      <c r="EA26" s="317" t="s">
        <v>48</v>
      </c>
      <c r="EB26" s="317" t="s">
        <v>1</v>
      </c>
      <c r="EC26" s="317" t="s">
        <v>0</v>
      </c>
      <c r="ED26" s="210" t="s">
        <v>5</v>
      </c>
      <c r="EE26" s="341" t="s">
        <v>49</v>
      </c>
      <c r="EF26" s="318" t="s">
        <v>1</v>
      </c>
      <c r="EG26" s="211" t="s">
        <v>0</v>
      </c>
      <c r="EH26" s="300"/>
      <c r="EI26" s="391"/>
      <c r="EJ26" s="392"/>
      <c r="EK26" s="391"/>
      <c r="EL26" s="391"/>
      <c r="EM26" s="391"/>
      <c r="EO26" s="318" t="s">
        <v>5</v>
      </c>
      <c r="EP26" s="317" t="s">
        <v>129</v>
      </c>
      <c r="EQ26" s="317" t="s">
        <v>47</v>
      </c>
      <c r="ER26" s="317" t="s">
        <v>48</v>
      </c>
      <c r="ES26" s="317" t="s">
        <v>1</v>
      </c>
      <c r="ET26" s="317" t="s">
        <v>0</v>
      </c>
      <c r="EU26" s="210" t="s">
        <v>5</v>
      </c>
      <c r="EV26" s="341" t="s">
        <v>49</v>
      </c>
      <c r="EW26" s="318" t="s">
        <v>1</v>
      </c>
      <c r="EX26" s="211" t="s">
        <v>0</v>
      </c>
      <c r="EY26" s="300"/>
      <c r="EZ26" s="391"/>
      <c r="FA26" s="392"/>
      <c r="FB26" s="391"/>
      <c r="FC26" s="391"/>
      <c r="FD26" s="391"/>
      <c r="FF26" s="318" t="s">
        <v>5</v>
      </c>
      <c r="FG26" s="317" t="s">
        <v>129</v>
      </c>
      <c r="FH26" s="317" t="s">
        <v>47</v>
      </c>
      <c r="FI26" s="317" t="s">
        <v>48</v>
      </c>
      <c r="FJ26" s="317" t="s">
        <v>1</v>
      </c>
      <c r="FK26" s="317" t="s">
        <v>0</v>
      </c>
      <c r="FL26" s="210" t="s">
        <v>5</v>
      </c>
      <c r="FM26" s="341" t="s">
        <v>49</v>
      </c>
      <c r="FN26" s="318" t="s">
        <v>1</v>
      </c>
      <c r="FO26" s="211" t="s">
        <v>0</v>
      </c>
      <c r="FP26" s="300"/>
      <c r="FQ26" s="391"/>
      <c r="FR26" s="392"/>
      <c r="FS26" s="391"/>
      <c r="FT26" s="391"/>
      <c r="FU26" s="391"/>
      <c r="FW26" s="318" t="s">
        <v>5</v>
      </c>
      <c r="FX26" s="317" t="s">
        <v>129</v>
      </c>
      <c r="FY26" s="317" t="s">
        <v>47</v>
      </c>
      <c r="FZ26" s="317" t="s">
        <v>48</v>
      </c>
      <c r="GA26" s="317" t="s">
        <v>1</v>
      </c>
      <c r="GB26" s="317" t="s">
        <v>0</v>
      </c>
      <c r="GC26" s="210" t="s">
        <v>5</v>
      </c>
      <c r="GD26" s="341" t="s">
        <v>49</v>
      </c>
      <c r="GE26" s="318" t="s">
        <v>1</v>
      </c>
      <c r="GF26" s="211" t="s">
        <v>0</v>
      </c>
      <c r="GG26" s="300"/>
      <c r="GH26" s="391"/>
      <c r="GI26" s="392"/>
      <c r="GJ26" s="391"/>
      <c r="GK26" s="391"/>
      <c r="GL26" s="391"/>
      <c r="GN26" s="318" t="s">
        <v>5</v>
      </c>
      <c r="GO26" s="317" t="s">
        <v>129</v>
      </c>
      <c r="GP26" s="317" t="s">
        <v>47</v>
      </c>
      <c r="GQ26" s="317" t="s">
        <v>48</v>
      </c>
      <c r="GR26" s="317" t="s">
        <v>1</v>
      </c>
      <c r="GS26" s="317" t="s">
        <v>0</v>
      </c>
      <c r="GT26" s="210" t="s">
        <v>5</v>
      </c>
      <c r="GU26" s="341" t="s">
        <v>49</v>
      </c>
      <c r="GV26" s="318" t="s">
        <v>1</v>
      </c>
      <c r="GW26" s="211" t="s">
        <v>0</v>
      </c>
      <c r="GX26" s="300"/>
      <c r="GY26" s="391"/>
      <c r="GZ26" s="392"/>
      <c r="HA26" s="391"/>
      <c r="HB26" s="391"/>
      <c r="HC26" s="391"/>
      <c r="HE26" s="318" t="s">
        <v>5</v>
      </c>
      <c r="HF26" s="317" t="s">
        <v>129</v>
      </c>
      <c r="HG26" s="317" t="s">
        <v>47</v>
      </c>
      <c r="HH26" s="317" t="s">
        <v>48</v>
      </c>
      <c r="HI26" s="317" t="s">
        <v>1</v>
      </c>
      <c r="HJ26" s="317" t="s">
        <v>0</v>
      </c>
      <c r="HK26" s="210" t="s">
        <v>5</v>
      </c>
      <c r="HL26" s="341" t="s">
        <v>49</v>
      </c>
      <c r="HM26" s="318" t="s">
        <v>1</v>
      </c>
      <c r="HN26" s="211" t="s">
        <v>0</v>
      </c>
      <c r="HO26" s="300"/>
      <c r="HP26" s="391"/>
      <c r="HQ26" s="392"/>
      <c r="HR26" s="391"/>
      <c r="HS26" s="391"/>
      <c r="HT26" s="391"/>
      <c r="HV26" s="318" t="s">
        <v>5</v>
      </c>
      <c r="HW26" s="317" t="s">
        <v>129</v>
      </c>
      <c r="HX26" s="317" t="s">
        <v>47</v>
      </c>
      <c r="HY26" s="317" t="s">
        <v>48</v>
      </c>
      <c r="HZ26" s="317" t="s">
        <v>1</v>
      </c>
      <c r="IA26" s="317" t="s">
        <v>0</v>
      </c>
      <c r="IB26" s="210" t="s">
        <v>5</v>
      </c>
      <c r="IC26" s="341" t="s">
        <v>49</v>
      </c>
      <c r="ID26" s="318" t="s">
        <v>1</v>
      </c>
      <c r="IE26" s="211" t="s">
        <v>0</v>
      </c>
      <c r="IF26" s="300"/>
      <c r="IG26" s="391"/>
      <c r="IH26" s="392"/>
      <c r="II26" s="391"/>
      <c r="IJ26" s="391"/>
      <c r="IK26" s="391"/>
      <c r="IM26" s="318" t="s">
        <v>5</v>
      </c>
      <c r="IN26" s="317" t="s">
        <v>129</v>
      </c>
      <c r="IO26" s="317" t="s">
        <v>47</v>
      </c>
      <c r="IP26" s="317" t="s">
        <v>48</v>
      </c>
      <c r="IQ26" s="317" t="s">
        <v>1</v>
      </c>
      <c r="IR26" s="317" t="s">
        <v>0</v>
      </c>
      <c r="IS26" s="210" t="s">
        <v>5</v>
      </c>
      <c r="IT26" s="341" t="s">
        <v>49</v>
      </c>
      <c r="IU26" s="318" t="s">
        <v>1</v>
      </c>
      <c r="IV26" s="211" t="s">
        <v>0</v>
      </c>
      <c r="IW26" s="300"/>
      <c r="IX26" s="391"/>
      <c r="IY26" s="392"/>
      <c r="IZ26" s="391"/>
      <c r="JA26" s="391"/>
      <c r="JB26" s="391"/>
      <c r="JD26" s="318" t="s">
        <v>5</v>
      </c>
      <c r="JE26" s="317" t="s">
        <v>129</v>
      </c>
      <c r="JF26" s="317" t="s">
        <v>47</v>
      </c>
      <c r="JG26" s="317" t="s">
        <v>48</v>
      </c>
      <c r="JH26" s="317" t="s">
        <v>1</v>
      </c>
      <c r="JI26" s="317" t="s">
        <v>0</v>
      </c>
      <c r="JJ26" s="210" t="s">
        <v>5</v>
      </c>
      <c r="JK26" s="341" t="s">
        <v>49</v>
      </c>
      <c r="JL26" s="318" t="s">
        <v>1</v>
      </c>
      <c r="JM26" s="211" t="s">
        <v>0</v>
      </c>
      <c r="JN26" s="300"/>
      <c r="JO26" s="391"/>
      <c r="JP26" s="392"/>
      <c r="JQ26" s="391"/>
      <c r="JR26" s="391"/>
      <c r="JS26" s="391"/>
      <c r="JU26" s="318" t="s">
        <v>5</v>
      </c>
      <c r="JV26" s="317" t="s">
        <v>129</v>
      </c>
      <c r="JW26" s="317" t="s">
        <v>47</v>
      </c>
      <c r="JX26" s="317" t="s">
        <v>48</v>
      </c>
      <c r="JY26" s="317" t="s">
        <v>1</v>
      </c>
      <c r="JZ26" s="317" t="s">
        <v>0</v>
      </c>
      <c r="KA26" s="210" t="s">
        <v>5</v>
      </c>
      <c r="KB26" s="341" t="s">
        <v>49</v>
      </c>
      <c r="KC26" s="318" t="s">
        <v>1</v>
      </c>
      <c r="KD26" s="211" t="s">
        <v>0</v>
      </c>
      <c r="KE26" s="300"/>
      <c r="KF26" s="391"/>
      <c r="KG26" s="392"/>
      <c r="KH26" s="391"/>
      <c r="KI26" s="391"/>
      <c r="KJ26" s="391"/>
      <c r="KL26" s="318" t="s">
        <v>5</v>
      </c>
      <c r="KM26" s="317" t="s">
        <v>129</v>
      </c>
      <c r="KN26" s="317" t="s">
        <v>47</v>
      </c>
      <c r="KO26" s="317" t="s">
        <v>48</v>
      </c>
      <c r="KP26" s="317" t="s">
        <v>1</v>
      </c>
      <c r="KQ26" s="317" t="s">
        <v>0</v>
      </c>
      <c r="KR26" s="210" t="s">
        <v>5</v>
      </c>
      <c r="KS26" s="341" t="s">
        <v>49</v>
      </c>
      <c r="KT26" s="318" t="s">
        <v>1</v>
      </c>
      <c r="KU26" s="211" t="s">
        <v>0</v>
      </c>
      <c r="KV26" s="300"/>
      <c r="KW26" s="391"/>
      <c r="KX26" s="392"/>
      <c r="KY26" s="391"/>
      <c r="KZ26" s="391"/>
      <c r="LA26" s="391"/>
      <c r="LC26" s="318" t="s">
        <v>5</v>
      </c>
      <c r="LD26" s="317" t="s">
        <v>129</v>
      </c>
      <c r="LE26" s="317" t="s">
        <v>47</v>
      </c>
      <c r="LF26" s="317" t="s">
        <v>48</v>
      </c>
      <c r="LG26" s="317" t="s">
        <v>1</v>
      </c>
      <c r="LH26" s="317" t="s">
        <v>0</v>
      </c>
      <c r="LI26" s="210" t="s">
        <v>5</v>
      </c>
      <c r="LJ26" s="341" t="s">
        <v>49</v>
      </c>
      <c r="LK26" s="318" t="s">
        <v>1</v>
      </c>
      <c r="LL26" s="211" t="s">
        <v>0</v>
      </c>
      <c r="LM26" s="300"/>
      <c r="LN26" s="391"/>
      <c r="LO26" s="392"/>
      <c r="LP26" s="391"/>
      <c r="LQ26" s="391"/>
      <c r="LR26" s="391"/>
      <c r="LT26" s="318" t="s">
        <v>5</v>
      </c>
      <c r="LU26" s="317" t="s">
        <v>129</v>
      </c>
      <c r="LV26" s="317" t="s">
        <v>47</v>
      </c>
      <c r="LW26" s="317" t="s">
        <v>48</v>
      </c>
      <c r="LX26" s="317" t="s">
        <v>1</v>
      </c>
      <c r="LY26" s="317" t="s">
        <v>0</v>
      </c>
      <c r="LZ26" s="210" t="s">
        <v>5</v>
      </c>
      <c r="MA26" s="341" t="s">
        <v>49</v>
      </c>
      <c r="MB26" s="318" t="s">
        <v>1</v>
      </c>
      <c r="MC26" s="211" t="s">
        <v>0</v>
      </c>
      <c r="MD26" s="300"/>
      <c r="ME26" s="391"/>
      <c r="MF26" s="392"/>
      <c r="MG26" s="391"/>
      <c r="MH26" s="391"/>
      <c r="MI26" s="391"/>
    </row>
    <row r="27" spans="1:348" ht="14.1" customHeight="1" outlineLevel="1" x14ac:dyDescent="0.15">
      <c r="A27" s="14"/>
      <c r="B27" s="58"/>
      <c r="C27" s="10"/>
      <c r="D27" s="10"/>
      <c r="E27" s="19"/>
      <c r="F27" s="19"/>
      <c r="I27" s="10">
        <v>10</v>
      </c>
      <c r="J27" s="274">
        <f>_xlfn.NORM.S.INV(I27/100)</f>
        <v>-1.2815515655446006</v>
      </c>
      <c r="K27" s="19">
        <f>(J27-J21)/I21</f>
        <v>0.1236295042262497</v>
      </c>
      <c r="L27" s="19">
        <f>SQRT(1/P17+(K27-J18)^2/S17)/I21</f>
        <v>8.0591064693883926E-2</v>
      </c>
      <c r="M27" s="19">
        <f>K27-_xlfn.T.INV.2T(0.05,O21)*L27</f>
        <v>-0.1328472318476816</v>
      </c>
      <c r="N27" s="19">
        <f>K27+_xlfn.T.INV.2T(0.05,O21)*L27</f>
        <v>0.38010624030018098</v>
      </c>
      <c r="O27" s="199">
        <f>I27</f>
        <v>10</v>
      </c>
      <c r="P27" s="26">
        <f>10^K27</f>
        <v>1.3293198939132191</v>
      </c>
      <c r="Q27" s="26">
        <f t="shared" ref="Q27:R30" si="281">10^M27</f>
        <v>0.7364661124860753</v>
      </c>
      <c r="R27" s="200">
        <f t="shared" si="281"/>
        <v>2.3994198108970877</v>
      </c>
      <c r="S27" s="65"/>
      <c r="T27" s="322"/>
      <c r="U27" s="267"/>
      <c r="V27" s="267"/>
      <c r="W27" s="267"/>
      <c r="X27" s="267"/>
      <c r="Y27" s="14"/>
      <c r="Z27" s="281">
        <v>10</v>
      </c>
      <c r="AA27" s="274">
        <f>_xlfn.NORM.S.INV(Z27/100)</f>
        <v>-1.2815515655446006</v>
      </c>
      <c r="AB27" s="274">
        <f>(AA27-AA21)/Z21</f>
        <v>0.12357022744619463</v>
      </c>
      <c r="AC27" s="274">
        <f>SQRT(1/AG17+(AB27-AA18)^2/AJ17)/Z21</f>
        <v>8.0641128747298299E-2</v>
      </c>
      <c r="AD27" s="274">
        <f>AB27-_xlfn.T.INV.2T(0.05,AF21)*AC27</f>
        <v>-0.13306583478955275</v>
      </c>
      <c r="AE27" s="274">
        <f>AB27+_xlfn.T.INV.2T(0.05,AF21)*AC27</f>
        <v>0.38020628968194198</v>
      </c>
      <c r="AF27" s="199">
        <f>Z27</f>
        <v>10</v>
      </c>
      <c r="AG27" s="267">
        <f>10^AB27</f>
        <v>1.3291384676484315</v>
      </c>
      <c r="AH27" s="267">
        <f t="shared" ref="AH27:AH30" si="282">10^AD27</f>
        <v>0.7360955041683277</v>
      </c>
      <c r="AI27" s="200">
        <f t="shared" ref="AI27:AI30" si="283">10^AE27</f>
        <v>2.3999726342287762</v>
      </c>
      <c r="AJ27" s="300"/>
      <c r="AK27" s="322"/>
      <c r="AL27" s="267"/>
      <c r="AM27" s="267"/>
      <c r="AN27" s="267"/>
      <c r="AO27" s="267"/>
      <c r="AP27" s="14"/>
      <c r="AQ27" s="281">
        <v>10</v>
      </c>
      <c r="AR27" s="274">
        <f>_xlfn.NORM.S.INV(AQ27/100)</f>
        <v>-1.2815515655446006</v>
      </c>
      <c r="AS27" s="274">
        <f>(AR27-AR21)/AQ21</f>
        <v>0.12357046790866046</v>
      </c>
      <c r="AT27" s="274">
        <f>SQRT(1/AX17+(AS27-AR18)^2/BA17)/AQ21</f>
        <v>8.0639107244410591E-2</v>
      </c>
      <c r="AU27" s="274">
        <f>AS27-_xlfn.T.INV.2T(0.05,AW21)*AT27</f>
        <v>-0.13305916100269083</v>
      </c>
      <c r="AV27" s="274">
        <f>AS27+_xlfn.T.INV.2T(0.05,AW21)*AT27</f>
        <v>0.38020009682001171</v>
      </c>
      <c r="AW27" s="199">
        <f>AQ27</f>
        <v>10</v>
      </c>
      <c r="AX27" s="267">
        <f>10^AS27</f>
        <v>1.329139203573052</v>
      </c>
      <c r="AY27" s="267">
        <f t="shared" ref="AY27:AY30" si="284">10^AU27</f>
        <v>0.73610681580698567</v>
      </c>
      <c r="AZ27" s="200">
        <f t="shared" ref="AZ27:AZ30" si="285">10^AV27</f>
        <v>2.3999384118432476</v>
      </c>
      <c r="BA27" s="300"/>
      <c r="BB27" s="322"/>
      <c r="BC27" s="267"/>
      <c r="BD27" s="267"/>
      <c r="BE27" s="267"/>
      <c r="BF27" s="267"/>
      <c r="BH27" s="281">
        <v>10</v>
      </c>
      <c r="BI27" s="274">
        <f>_xlfn.NORM.S.INV(BH27/100)</f>
        <v>-1.2815515655446006</v>
      </c>
      <c r="BJ27" s="274">
        <f>(BI27-BI21)/BH21</f>
        <v>0.12357046061089619</v>
      </c>
      <c r="BK27" s="274">
        <f>SQRT(1/BO17+(BJ27-BI18)^2/BR17)/BH21</f>
        <v>8.0639116708261696E-2</v>
      </c>
      <c r="BL27" s="274">
        <f>BJ27-_xlfn.T.INV.2T(0.05,BN21)*BK27</f>
        <v>-0.13305919841865307</v>
      </c>
      <c r="BM27" s="274">
        <f>BJ27+_xlfn.T.INV.2T(0.05,BN21)*BK27</f>
        <v>0.38020011964044542</v>
      </c>
      <c r="BN27" s="199">
        <f>BH27</f>
        <v>10</v>
      </c>
      <c r="BO27" s="267">
        <f>10^BJ27</f>
        <v>1.3291391812385651</v>
      </c>
      <c r="BP27" s="267">
        <f t="shared" ref="BP27:BP30" si="286">10^BL27</f>
        <v>0.73610675238885626</v>
      </c>
      <c r="BQ27" s="200">
        <f t="shared" ref="BQ27:BQ30" si="287">10^BM27</f>
        <v>2.3999385379503919</v>
      </c>
      <c r="BR27" s="300"/>
      <c r="BS27" s="322"/>
      <c r="BT27" s="267"/>
      <c r="BU27" s="267"/>
      <c r="BV27" s="267"/>
      <c r="BW27" s="267"/>
      <c r="BY27" s="281">
        <v>10</v>
      </c>
      <c r="BZ27" s="274">
        <f>_xlfn.NORM.S.INV(BY27/100)</f>
        <v>-1.2815515655446006</v>
      </c>
      <c r="CA27" s="274">
        <f>(BZ27-BZ21)/BY21</f>
        <v>0.12357046064121442</v>
      </c>
      <c r="CB27" s="274">
        <f>SQRT(1/CF17+(CA27-BZ18)^2/CI17)/BY21</f>
        <v>8.0639116459312141E-2</v>
      </c>
      <c r="CC27" s="274">
        <f>CA27-_xlfn.T.INV.2T(0.05,CE21)*CB27</f>
        <v>-0.13305919759606627</v>
      </c>
      <c r="CD27" s="274">
        <f>CA27+_xlfn.T.INV.2T(0.05,CE21)*CB27</f>
        <v>0.38020011887849509</v>
      </c>
      <c r="CE27" s="199">
        <f>BY27</f>
        <v>10</v>
      </c>
      <c r="CF27" s="267">
        <f>10^CA27</f>
        <v>1.3291391813313527</v>
      </c>
      <c r="CG27" s="267">
        <f t="shared" ref="CG27:CG30" si="288">10^CC27</f>
        <v>0.73610675378309842</v>
      </c>
      <c r="CH27" s="200">
        <f t="shared" ref="CH27:CH30" si="289">10^CD27</f>
        <v>2.3999385337398067</v>
      </c>
      <c r="CI27" s="300"/>
      <c r="CJ27" s="322"/>
      <c r="CK27" s="267"/>
      <c r="CL27" s="267"/>
      <c r="CM27" s="267"/>
      <c r="CN27" s="267"/>
      <c r="CP27" s="281">
        <v>10</v>
      </c>
      <c r="CQ27" s="274">
        <f>_xlfn.NORM.S.INV(CP27/100)</f>
        <v>-1.2815515655446006</v>
      </c>
      <c r="CR27" s="274">
        <f>(CQ27-CQ21)/CP21</f>
        <v>0.12357046064031672</v>
      </c>
      <c r="CS27" s="274">
        <f>SQRT(1/CW17+(CR27-CQ18)^2/CZ17)/CP21</f>
        <v>8.063911646050087E-2</v>
      </c>
      <c r="CT27" s="274">
        <f>CR27-_xlfn.T.INV.2T(0.05,CV21)*CS27</f>
        <v>-0.13305919760074697</v>
      </c>
      <c r="CU27" s="274">
        <f>CR27+_xlfn.T.INV.2T(0.05,CV21)*CS27</f>
        <v>0.38020011888138044</v>
      </c>
      <c r="CV27" s="199">
        <f>CP27</f>
        <v>10</v>
      </c>
      <c r="CW27" s="267">
        <f>10^CR27</f>
        <v>1.3291391813286053</v>
      </c>
      <c r="CX27" s="267">
        <f t="shared" ref="CX27:CX30" si="290">10^CT27</f>
        <v>0.73610675377516499</v>
      </c>
      <c r="CY27" s="200">
        <f t="shared" ref="CY27:CY30" si="291">10^CU27</f>
        <v>2.3999385337557513</v>
      </c>
      <c r="CZ27" s="300"/>
      <c r="DA27" s="322"/>
      <c r="DB27" s="267"/>
      <c r="DC27" s="267"/>
      <c r="DD27" s="267"/>
      <c r="DE27" s="267"/>
      <c r="DG27" s="281">
        <v>10</v>
      </c>
      <c r="DH27" s="274">
        <f>_xlfn.NORM.S.INV(DG27/100)</f>
        <v>-1.2815515655446006</v>
      </c>
      <c r="DI27" s="274">
        <f>(DH27-DH21)/DG21</f>
        <v>0.12357046064032048</v>
      </c>
      <c r="DJ27" s="274">
        <f>SQRT(1/DN17+(DI27-DH18)^2/DQ17)/DG21</f>
        <v>8.0639116460470242E-2</v>
      </c>
      <c r="DK27" s="274">
        <f>DI27-_xlfn.T.INV.2T(0.05,DM21)*DJ27</f>
        <v>-0.13305919760064575</v>
      </c>
      <c r="DL27" s="274">
        <f>DI27+_xlfn.T.INV.2T(0.05,DM21)*DJ27</f>
        <v>0.38020011888128669</v>
      </c>
      <c r="DM27" s="199">
        <f>DG27</f>
        <v>10</v>
      </c>
      <c r="DN27" s="267">
        <f>10^DI27</f>
        <v>1.3291391813286169</v>
      </c>
      <c r="DO27" s="267">
        <f t="shared" ref="DO27:DO30" si="292">10^DK27</f>
        <v>0.73610675377533652</v>
      </c>
      <c r="DP27" s="200">
        <f t="shared" ref="DP27:DP30" si="293">10^DL27</f>
        <v>2.399938533755233</v>
      </c>
      <c r="DQ27" s="300"/>
      <c r="DR27" s="322"/>
      <c r="DS27" s="267"/>
      <c r="DT27" s="267"/>
      <c r="DU27" s="267"/>
      <c r="DV27" s="267"/>
      <c r="DX27" s="281">
        <v>10</v>
      </c>
      <c r="DY27" s="274">
        <f>_xlfn.NORM.S.INV(DX27/100)</f>
        <v>-1.2815515655446006</v>
      </c>
      <c r="DZ27" s="274">
        <f>(DY27-DY21)/DX21</f>
        <v>0.12357046064032019</v>
      </c>
      <c r="EA27" s="274">
        <f>SQRT(1/EE17+(DZ27-DY18)^2/EH17)/DX21</f>
        <v>8.0639116460470395E-2</v>
      </c>
      <c r="EB27" s="274">
        <f>DZ27-_xlfn.T.INV.2T(0.05,ED21)*EA27</f>
        <v>-0.13305919760064655</v>
      </c>
      <c r="EC27" s="274">
        <f>DZ27+_xlfn.T.INV.2T(0.05,ED21)*EA27</f>
        <v>0.38020011888128691</v>
      </c>
      <c r="ED27" s="199">
        <f>DX27</f>
        <v>10</v>
      </c>
      <c r="EE27" s="267">
        <f>10^DZ27</f>
        <v>1.329139181328616</v>
      </c>
      <c r="EF27" s="267">
        <f t="shared" ref="EF27:EF30" si="294">10^EB27</f>
        <v>0.73610675377533508</v>
      </c>
      <c r="EG27" s="200">
        <f t="shared" ref="EG27:EG30" si="295">10^EC27</f>
        <v>2.3999385337552344</v>
      </c>
      <c r="EH27" s="300"/>
      <c r="EI27" s="322"/>
      <c r="EJ27" s="267"/>
      <c r="EK27" s="267"/>
      <c r="EL27" s="267"/>
      <c r="EM27" s="267"/>
      <c r="EO27" s="281">
        <v>10</v>
      </c>
      <c r="EP27" s="274">
        <f>_xlfn.NORM.S.INV(EO27/100)</f>
        <v>-1.2815515655446006</v>
      </c>
      <c r="EQ27" s="274">
        <f>(EP27-EP21)/EO21</f>
        <v>0.1235704606403204</v>
      </c>
      <c r="ER27" s="274">
        <f>SQRT(1/EV17+(EQ27-EP18)^2/EY17)/EO21</f>
        <v>8.0639116460470339E-2</v>
      </c>
      <c r="ES27" s="274">
        <f>EQ27-_xlfn.T.INV.2T(0.05,EU21)*ER27</f>
        <v>-0.13305919760064616</v>
      </c>
      <c r="ET27" s="274">
        <f>EQ27+_xlfn.T.INV.2T(0.05,EU21)*ER27</f>
        <v>0.38020011888128696</v>
      </c>
      <c r="EU27" s="199">
        <f>EO27</f>
        <v>10</v>
      </c>
      <c r="EV27" s="267">
        <f>10^EQ27</f>
        <v>1.3291391813286166</v>
      </c>
      <c r="EW27" s="267">
        <f t="shared" ref="EW27:EW30" si="296">10^ES27</f>
        <v>0.73610675377533585</v>
      </c>
      <c r="EX27" s="200">
        <f t="shared" ref="EX27:EX30" si="297">10^ET27</f>
        <v>2.3999385337552348</v>
      </c>
      <c r="EY27" s="300"/>
      <c r="EZ27" s="322"/>
      <c r="FA27" s="267"/>
      <c r="FB27" s="267"/>
      <c r="FC27" s="267"/>
      <c r="FD27" s="267"/>
      <c r="FF27" s="281">
        <v>10</v>
      </c>
      <c r="FG27" s="274">
        <f>_xlfn.NORM.S.INV(FF27/100)</f>
        <v>-1.2815515655446006</v>
      </c>
      <c r="FH27" s="274">
        <f>(FG27-FG21)/FF21</f>
        <v>0.12357046064032057</v>
      </c>
      <c r="FI27" s="274">
        <f>SQRT(1/FM17+(FH27-FG18)^2/FP17)/FF21</f>
        <v>8.0639116460470367E-2</v>
      </c>
      <c r="FJ27" s="274">
        <f>FH27-_xlfn.T.INV.2T(0.05,FL21)*FI27</f>
        <v>-0.13305919760064611</v>
      </c>
      <c r="FK27" s="274">
        <f>FH27+_xlfn.T.INV.2T(0.05,FL21)*FI27</f>
        <v>0.38020011888128724</v>
      </c>
      <c r="FL27" s="199">
        <f>FF27</f>
        <v>10</v>
      </c>
      <c r="FM27" s="267">
        <f>10^FH27</f>
        <v>1.3291391813286171</v>
      </c>
      <c r="FN27" s="267">
        <f t="shared" ref="FN27:FN30" si="298">10^FJ27</f>
        <v>0.73610675377533596</v>
      </c>
      <c r="FO27" s="200">
        <f t="shared" ref="FO27:FO30" si="299">10^FK27</f>
        <v>2.3999385337552361</v>
      </c>
      <c r="FP27" s="300"/>
      <c r="FQ27" s="322"/>
      <c r="FR27" s="267"/>
      <c r="FS27" s="267"/>
      <c r="FT27" s="267"/>
      <c r="FU27" s="267"/>
      <c r="FW27" s="281">
        <v>10</v>
      </c>
      <c r="FX27" s="274">
        <f>_xlfn.NORM.S.INV(FW27/100)</f>
        <v>-1.2815515655446006</v>
      </c>
      <c r="FY27" s="274">
        <f>(FX27-FX21)/FW21</f>
        <v>0.12357046064032019</v>
      </c>
      <c r="FZ27" s="274">
        <f>SQRT(1/GD17+(FY27-FX18)^2/GG17)/FW21</f>
        <v>8.0639116460470395E-2</v>
      </c>
      <c r="GA27" s="274">
        <f>FY27-_xlfn.T.INV.2T(0.05,GC21)*FZ27</f>
        <v>-0.13305919760064655</v>
      </c>
      <c r="GB27" s="274">
        <f>FY27+_xlfn.T.INV.2T(0.05,GC21)*FZ27</f>
        <v>0.38020011888128691</v>
      </c>
      <c r="GC27" s="199">
        <f>FW27</f>
        <v>10</v>
      </c>
      <c r="GD27" s="267">
        <f>10^FY27</f>
        <v>1.329139181328616</v>
      </c>
      <c r="GE27" s="267">
        <f t="shared" ref="GE27:GE30" si="300">10^GA27</f>
        <v>0.73610675377533508</v>
      </c>
      <c r="GF27" s="200">
        <f t="shared" ref="GF27:GF30" si="301">10^GB27</f>
        <v>2.3999385337552344</v>
      </c>
      <c r="GG27" s="300"/>
      <c r="GH27" s="322"/>
      <c r="GI27" s="267"/>
      <c r="GJ27" s="267"/>
      <c r="GK27" s="267"/>
      <c r="GL27" s="267"/>
      <c r="GN27" s="281">
        <v>10</v>
      </c>
      <c r="GO27" s="274">
        <f>_xlfn.NORM.S.INV(GN27/100)</f>
        <v>-1.2815515655446006</v>
      </c>
      <c r="GP27" s="274">
        <f>(GO27-GO21)/GN21</f>
        <v>0.1235704606403204</v>
      </c>
      <c r="GQ27" s="274">
        <f>SQRT(1/GU17+(GP27-GO18)^2/GX17)/GN21</f>
        <v>8.0639116460470339E-2</v>
      </c>
      <c r="GR27" s="274">
        <f>GP27-_xlfn.T.INV.2T(0.05,GT21)*GQ27</f>
        <v>-0.13305919760064616</v>
      </c>
      <c r="GS27" s="274">
        <f>GP27+_xlfn.T.INV.2T(0.05,GT21)*GQ27</f>
        <v>0.38020011888128696</v>
      </c>
      <c r="GT27" s="199">
        <f>GN27</f>
        <v>10</v>
      </c>
      <c r="GU27" s="267">
        <f>10^GP27</f>
        <v>1.3291391813286166</v>
      </c>
      <c r="GV27" s="267">
        <f t="shared" ref="GV27:GV30" si="302">10^GR27</f>
        <v>0.73610675377533585</v>
      </c>
      <c r="GW27" s="200">
        <f t="shared" ref="GW27:GW30" si="303">10^GS27</f>
        <v>2.3999385337552348</v>
      </c>
      <c r="GX27" s="300"/>
      <c r="GY27" s="322"/>
      <c r="GZ27" s="267"/>
      <c r="HA27" s="267"/>
      <c r="HB27" s="267"/>
      <c r="HC27" s="267"/>
      <c r="HE27" s="281">
        <v>10</v>
      </c>
      <c r="HF27" s="274">
        <f>_xlfn.NORM.S.INV(HE27/100)</f>
        <v>-1.2815515655446006</v>
      </c>
      <c r="HG27" s="274">
        <f>(HF27-HF21)/HE21</f>
        <v>0.12357046064032057</v>
      </c>
      <c r="HH27" s="274">
        <f>SQRT(1/HL17+(HG27-HF18)^2/HO17)/HE21</f>
        <v>8.0639116460470367E-2</v>
      </c>
      <c r="HI27" s="274">
        <f>HG27-_xlfn.T.INV.2T(0.05,HK21)*HH27</f>
        <v>-0.13305919760064611</v>
      </c>
      <c r="HJ27" s="274">
        <f>HG27+_xlfn.T.INV.2T(0.05,HK21)*HH27</f>
        <v>0.38020011888128724</v>
      </c>
      <c r="HK27" s="199">
        <f>HE27</f>
        <v>10</v>
      </c>
      <c r="HL27" s="267">
        <f>10^HG27</f>
        <v>1.3291391813286171</v>
      </c>
      <c r="HM27" s="267">
        <f t="shared" ref="HM27:HM30" si="304">10^HI27</f>
        <v>0.73610675377533596</v>
      </c>
      <c r="HN27" s="200">
        <f t="shared" ref="HN27:HN30" si="305">10^HJ27</f>
        <v>2.3999385337552361</v>
      </c>
      <c r="HO27" s="300"/>
      <c r="HP27" s="322"/>
      <c r="HQ27" s="267"/>
      <c r="HR27" s="267"/>
      <c r="HS27" s="267"/>
      <c r="HT27" s="267"/>
      <c r="HV27" s="281">
        <v>10</v>
      </c>
      <c r="HW27" s="274">
        <f>_xlfn.NORM.S.INV(HV27/100)</f>
        <v>-1.2815515655446006</v>
      </c>
      <c r="HX27" s="274">
        <f>(HW27-HW21)/HV21</f>
        <v>0.12357046064032019</v>
      </c>
      <c r="HY27" s="274">
        <f>SQRT(1/IC17+(HX27-HW18)^2/IF17)/HV21</f>
        <v>8.0639116460470395E-2</v>
      </c>
      <c r="HZ27" s="274">
        <f>HX27-_xlfn.T.INV.2T(0.05,IB21)*HY27</f>
        <v>-0.13305919760064655</v>
      </c>
      <c r="IA27" s="274">
        <f>HX27+_xlfn.T.INV.2T(0.05,IB21)*HY27</f>
        <v>0.38020011888128691</v>
      </c>
      <c r="IB27" s="199">
        <f>HV27</f>
        <v>10</v>
      </c>
      <c r="IC27" s="267">
        <f>10^HX27</f>
        <v>1.329139181328616</v>
      </c>
      <c r="ID27" s="267">
        <f t="shared" ref="ID27:ID30" si="306">10^HZ27</f>
        <v>0.73610675377533508</v>
      </c>
      <c r="IE27" s="200">
        <f t="shared" ref="IE27:IE30" si="307">10^IA27</f>
        <v>2.3999385337552344</v>
      </c>
      <c r="IF27" s="300"/>
      <c r="IG27" s="322"/>
      <c r="IH27" s="267"/>
      <c r="II27" s="267"/>
      <c r="IJ27" s="267"/>
      <c r="IK27" s="267"/>
      <c r="IM27" s="281">
        <v>10</v>
      </c>
      <c r="IN27" s="274">
        <f>_xlfn.NORM.S.INV(IM27/100)</f>
        <v>-1.2815515655446006</v>
      </c>
      <c r="IO27" s="274">
        <f>(IN27-IN21)/IM21</f>
        <v>0.1235704606403204</v>
      </c>
      <c r="IP27" s="274">
        <f>SQRT(1/IT17+(IO27-IN18)^2/IW17)/IM21</f>
        <v>8.0639116460470339E-2</v>
      </c>
      <c r="IQ27" s="274">
        <f>IO27-_xlfn.T.INV.2T(0.05,IS21)*IP27</f>
        <v>-0.13305919760064616</v>
      </c>
      <c r="IR27" s="274">
        <f>IO27+_xlfn.T.INV.2T(0.05,IS21)*IP27</f>
        <v>0.38020011888128696</v>
      </c>
      <c r="IS27" s="199">
        <f>IM27</f>
        <v>10</v>
      </c>
      <c r="IT27" s="267">
        <f>10^IO27</f>
        <v>1.3291391813286166</v>
      </c>
      <c r="IU27" s="267">
        <f t="shared" ref="IU27:IU30" si="308">10^IQ27</f>
        <v>0.73610675377533585</v>
      </c>
      <c r="IV27" s="200">
        <f t="shared" ref="IV27:IV30" si="309">10^IR27</f>
        <v>2.3999385337552348</v>
      </c>
      <c r="IW27" s="300"/>
      <c r="IX27" s="322"/>
      <c r="IY27" s="267"/>
      <c r="IZ27" s="267"/>
      <c r="JA27" s="267"/>
      <c r="JB27" s="267"/>
      <c r="JD27" s="281">
        <v>10</v>
      </c>
      <c r="JE27" s="274">
        <f>_xlfn.NORM.S.INV(JD27/100)</f>
        <v>-1.2815515655446006</v>
      </c>
      <c r="JF27" s="274">
        <f>(JE27-JE21)/JD21</f>
        <v>0.12357046064032057</v>
      </c>
      <c r="JG27" s="274">
        <f>SQRT(1/JK17+(JF27-JE18)^2/JN17)/JD21</f>
        <v>8.0639116460470367E-2</v>
      </c>
      <c r="JH27" s="274">
        <f>JF27-_xlfn.T.INV.2T(0.05,JJ21)*JG27</f>
        <v>-0.13305919760064611</v>
      </c>
      <c r="JI27" s="274">
        <f>JF27+_xlfn.T.INV.2T(0.05,JJ21)*JG27</f>
        <v>0.38020011888128724</v>
      </c>
      <c r="JJ27" s="199">
        <f>JD27</f>
        <v>10</v>
      </c>
      <c r="JK27" s="267">
        <f>10^JF27</f>
        <v>1.3291391813286171</v>
      </c>
      <c r="JL27" s="267">
        <f t="shared" ref="JL27:JL30" si="310">10^JH27</f>
        <v>0.73610675377533596</v>
      </c>
      <c r="JM27" s="200">
        <f t="shared" ref="JM27:JM30" si="311">10^JI27</f>
        <v>2.3999385337552361</v>
      </c>
      <c r="JN27" s="300"/>
      <c r="JO27" s="322"/>
      <c r="JP27" s="267"/>
      <c r="JQ27" s="267"/>
      <c r="JR27" s="267"/>
      <c r="JS27" s="267"/>
      <c r="JU27" s="281">
        <v>10</v>
      </c>
      <c r="JV27" s="274">
        <f>_xlfn.NORM.S.INV(JU27/100)</f>
        <v>-1.2815515655446006</v>
      </c>
      <c r="JW27" s="274">
        <f>(JV27-JV21)/JU21</f>
        <v>0.12357046064032019</v>
      </c>
      <c r="JX27" s="274">
        <f>SQRT(1/KB17+(JW27-JV18)^2/KE17)/JU21</f>
        <v>8.0639116460470395E-2</v>
      </c>
      <c r="JY27" s="274">
        <f>JW27-_xlfn.T.INV.2T(0.05,KA21)*JX27</f>
        <v>-0.13305919760064655</v>
      </c>
      <c r="JZ27" s="274">
        <f>JW27+_xlfn.T.INV.2T(0.05,KA21)*JX27</f>
        <v>0.38020011888128691</v>
      </c>
      <c r="KA27" s="199">
        <f>JU27</f>
        <v>10</v>
      </c>
      <c r="KB27" s="267">
        <f>10^JW27</f>
        <v>1.329139181328616</v>
      </c>
      <c r="KC27" s="267">
        <f t="shared" ref="KC27:KC30" si="312">10^JY27</f>
        <v>0.73610675377533508</v>
      </c>
      <c r="KD27" s="200">
        <f t="shared" ref="KD27:KD30" si="313">10^JZ27</f>
        <v>2.3999385337552344</v>
      </c>
      <c r="KE27" s="300"/>
      <c r="KF27" s="322"/>
      <c r="KG27" s="267"/>
      <c r="KH27" s="267"/>
      <c r="KI27" s="267"/>
      <c r="KJ27" s="267"/>
      <c r="KL27" s="281">
        <v>10</v>
      </c>
      <c r="KM27" s="274">
        <f>_xlfn.NORM.S.INV(KL27/100)</f>
        <v>-1.2815515655446006</v>
      </c>
      <c r="KN27" s="274">
        <f>(KM27-KM21)/KL21</f>
        <v>0.1235704606403204</v>
      </c>
      <c r="KO27" s="274">
        <f>SQRT(1/KS17+(KN27-KM18)^2/KV17)/KL21</f>
        <v>8.0639116460470339E-2</v>
      </c>
      <c r="KP27" s="274">
        <f>KN27-_xlfn.T.INV.2T(0.05,KR21)*KO27</f>
        <v>-0.13305919760064616</v>
      </c>
      <c r="KQ27" s="274">
        <f>KN27+_xlfn.T.INV.2T(0.05,KR21)*KO27</f>
        <v>0.38020011888128696</v>
      </c>
      <c r="KR27" s="199">
        <f>KL27</f>
        <v>10</v>
      </c>
      <c r="KS27" s="267">
        <f>10^KN27</f>
        <v>1.3291391813286166</v>
      </c>
      <c r="KT27" s="267">
        <f t="shared" ref="KT27:KT30" si="314">10^KP27</f>
        <v>0.73610675377533585</v>
      </c>
      <c r="KU27" s="200">
        <f t="shared" ref="KU27:KU30" si="315">10^KQ27</f>
        <v>2.3999385337552348</v>
      </c>
      <c r="KV27" s="300"/>
      <c r="KW27" s="322"/>
      <c r="KX27" s="267"/>
      <c r="KY27" s="267"/>
      <c r="KZ27" s="267"/>
      <c r="LA27" s="267"/>
      <c r="LC27" s="281">
        <v>10</v>
      </c>
      <c r="LD27" s="274">
        <f>_xlfn.NORM.S.INV(LC27/100)</f>
        <v>-1.2815515655446006</v>
      </c>
      <c r="LE27" s="274">
        <f>(LD27-LD21)/LC21</f>
        <v>0.12357046064032057</v>
      </c>
      <c r="LF27" s="274">
        <f>SQRT(1/LJ17+(LE27-LD18)^2/LM17)/LC21</f>
        <v>8.0639116460470367E-2</v>
      </c>
      <c r="LG27" s="274">
        <f>LE27-_xlfn.T.INV.2T(0.05,LI21)*LF27</f>
        <v>-0.13305919760064611</v>
      </c>
      <c r="LH27" s="274">
        <f>LE27+_xlfn.T.INV.2T(0.05,LI21)*LF27</f>
        <v>0.38020011888128724</v>
      </c>
      <c r="LI27" s="199">
        <f>LC27</f>
        <v>10</v>
      </c>
      <c r="LJ27" s="267">
        <f>10^LE27</f>
        <v>1.3291391813286171</v>
      </c>
      <c r="LK27" s="267">
        <f t="shared" ref="LK27:LK30" si="316">10^LG27</f>
        <v>0.73610675377533596</v>
      </c>
      <c r="LL27" s="200">
        <f t="shared" ref="LL27:LL30" si="317">10^LH27</f>
        <v>2.3999385337552361</v>
      </c>
      <c r="LM27" s="300"/>
      <c r="LN27" s="322"/>
      <c r="LO27" s="267"/>
      <c r="LP27" s="267"/>
      <c r="LQ27" s="267"/>
      <c r="LR27" s="267"/>
      <c r="LT27" s="281">
        <v>10</v>
      </c>
      <c r="LU27" s="274">
        <f>_xlfn.NORM.S.INV(LT27/100)</f>
        <v>-1.2815515655446006</v>
      </c>
      <c r="LV27" s="274">
        <f>(LU27-LU21)/LT21</f>
        <v>0.12357046064032019</v>
      </c>
      <c r="LW27" s="274">
        <f>SQRT(1/MA17+(LV27-LU18)^2/MD17)/LT21</f>
        <v>8.0639116460470395E-2</v>
      </c>
      <c r="LX27" s="274">
        <f>LV27-_xlfn.T.INV.2T(0.05,LZ21)*LW27</f>
        <v>-0.13305919760064655</v>
      </c>
      <c r="LY27" s="274">
        <f>LV27+_xlfn.T.INV.2T(0.05,LZ21)*LW27</f>
        <v>0.38020011888128691</v>
      </c>
      <c r="LZ27" s="199">
        <f>LT27</f>
        <v>10</v>
      </c>
      <c r="MA27" s="267">
        <f>10^LV27</f>
        <v>1.329139181328616</v>
      </c>
      <c r="MB27" s="267">
        <f t="shared" ref="MB27:MB30" si="318">10^LX27</f>
        <v>0.73610675377533508</v>
      </c>
      <c r="MC27" s="200">
        <f t="shared" ref="MC27:MC30" si="319">10^LY27</f>
        <v>2.3999385337552344</v>
      </c>
      <c r="MD27" s="300"/>
      <c r="ME27" s="322"/>
      <c r="MF27" s="267"/>
      <c r="MG27" s="267"/>
      <c r="MH27" s="267"/>
      <c r="MI27" s="267"/>
    </row>
    <row r="28" spans="1:348" ht="14.1" customHeight="1" outlineLevel="1" x14ac:dyDescent="0.15">
      <c r="A28" s="14"/>
      <c r="B28" s="58"/>
      <c r="C28" s="10"/>
      <c r="D28" s="10"/>
      <c r="E28" s="19"/>
      <c r="F28" s="19"/>
      <c r="I28" s="99">
        <v>50</v>
      </c>
      <c r="J28" s="324">
        <f t="shared" ref="J28:J30" si="320">_xlfn.NORM.S.INV(I28/100)</f>
        <v>0</v>
      </c>
      <c r="K28" s="100">
        <f>(J28-J21)/I21</f>
        <v>0.61694056677603903</v>
      </c>
      <c r="L28" s="100">
        <f>SQRT(1/P17+(K28-J18)^2/S17)/I21</f>
        <v>3.3427028792658658E-2</v>
      </c>
      <c r="M28" s="100">
        <f>K28-_xlfn.T.INV.2T(0.05,O21)*L28</f>
        <v>0.51056084249823031</v>
      </c>
      <c r="N28" s="100">
        <f>K28+_xlfn.T.INV.2T(0.05,O21)*L28</f>
        <v>0.72332029105384776</v>
      </c>
      <c r="O28" s="201">
        <f>I28</f>
        <v>50</v>
      </c>
      <c r="P28" s="94">
        <f>10^K28</f>
        <v>4.1394302281774884</v>
      </c>
      <c r="Q28" s="94">
        <f t="shared" si="281"/>
        <v>3.2401181169966611</v>
      </c>
      <c r="R28" s="202">
        <f t="shared" si="281"/>
        <v>5.2883512252424465</v>
      </c>
      <c r="S28" s="65"/>
      <c r="T28" s="322"/>
      <c r="U28" s="267"/>
      <c r="V28" s="267"/>
      <c r="W28" s="267"/>
      <c r="X28" s="267"/>
      <c r="Y28" s="14"/>
      <c r="Z28" s="323">
        <v>50</v>
      </c>
      <c r="AA28" s="324">
        <f t="shared" ref="AA28:AA30" si="321">_xlfn.NORM.S.INV(Z28/100)</f>
        <v>0</v>
      </c>
      <c r="AB28" s="324">
        <f>(AA28-AA21)/Z21</f>
        <v>0.61693700813650709</v>
      </c>
      <c r="AC28" s="324">
        <f>SQRT(1/AG17+(AB28-AA18)^2/AJ17)/Z21</f>
        <v>3.3423656971310375E-2</v>
      </c>
      <c r="AD28" s="324">
        <f>AB28-_xlfn.T.INV.2T(0.05,AF21)*AC28</f>
        <v>0.51056801449909028</v>
      </c>
      <c r="AE28" s="324">
        <f>AB28+_xlfn.T.INV.2T(0.05,AF21)*AC28</f>
        <v>0.7233060017739239</v>
      </c>
      <c r="AF28" s="201">
        <f>Z28</f>
        <v>50</v>
      </c>
      <c r="AG28" s="321">
        <f>10^AB28</f>
        <v>4.1393963095340078</v>
      </c>
      <c r="AH28" s="321">
        <f t="shared" si="282"/>
        <v>3.240171625210027</v>
      </c>
      <c r="AI28" s="202">
        <f t="shared" si="283"/>
        <v>5.2881772292765827</v>
      </c>
      <c r="AJ28" s="300"/>
      <c r="AK28" s="322"/>
      <c r="AL28" s="267"/>
      <c r="AM28" s="267"/>
      <c r="AN28" s="267"/>
      <c r="AO28" s="267"/>
      <c r="AP28" s="14"/>
      <c r="AQ28" s="323">
        <v>50</v>
      </c>
      <c r="AR28" s="324">
        <f t="shared" ref="AR28:AR30" si="322">_xlfn.NORM.S.INV(AQ28/100)</f>
        <v>0</v>
      </c>
      <c r="AS28" s="324">
        <f>(AR28-AR21)/AQ21</f>
        <v>0.61693730336154262</v>
      </c>
      <c r="AT28" s="324">
        <f>SQRT(1/AX17+(AS28-AR18)^2/BA17)/AQ21</f>
        <v>3.3423105297088813E-2</v>
      </c>
      <c r="AU28" s="324">
        <f>AS28-_xlfn.T.INV.2T(0.05,AW21)*AT28</f>
        <v>0.51057006539771399</v>
      </c>
      <c r="AV28" s="324">
        <f>AS28+_xlfn.T.INV.2T(0.05,AW21)*AT28</f>
        <v>0.72330454132537125</v>
      </c>
      <c r="AW28" s="201">
        <f>AQ28</f>
        <v>50</v>
      </c>
      <c r="AX28" s="321">
        <f>10^AS28</f>
        <v>4.1393991234169576</v>
      </c>
      <c r="AY28" s="321">
        <f t="shared" si="284"/>
        <v>3.2401869265308916</v>
      </c>
      <c r="AZ28" s="202">
        <f t="shared" si="285"/>
        <v>5.2881594461867287</v>
      </c>
      <c r="BA28" s="300"/>
      <c r="BB28" s="322"/>
      <c r="BC28" s="267"/>
      <c r="BD28" s="267"/>
      <c r="BE28" s="267"/>
      <c r="BF28" s="267"/>
      <c r="BH28" s="323">
        <v>50</v>
      </c>
      <c r="BI28" s="324">
        <f t="shared" ref="BI28:BI30" si="323">_xlfn.NORM.S.INV(BH28/100)</f>
        <v>0</v>
      </c>
      <c r="BJ28" s="324">
        <f>(BI28-BI21)/BH21</f>
        <v>0.61693730287946769</v>
      </c>
      <c r="BK28" s="324">
        <f>SQRT(1/BO17+(BJ28-BI18)^2/BR17)/BH21</f>
        <v>3.342310640912724E-2</v>
      </c>
      <c r="BL28" s="324">
        <f>BJ28-_xlfn.T.INV.2T(0.05,BN21)*BK28</f>
        <v>0.51057006137663641</v>
      </c>
      <c r="BM28" s="324">
        <f>BJ28+_xlfn.T.INV.2T(0.05,BN21)*BK28</f>
        <v>0.72330454438229896</v>
      </c>
      <c r="BN28" s="201">
        <f>BH28</f>
        <v>50</v>
      </c>
      <c r="BO28" s="321">
        <f>10^BJ28</f>
        <v>4.1393991188221477</v>
      </c>
      <c r="BP28" s="321">
        <f t="shared" si="286"/>
        <v>3.2401868965304117</v>
      </c>
      <c r="BQ28" s="202">
        <f t="shared" si="287"/>
        <v>5.2881594834092169</v>
      </c>
      <c r="BR28" s="300"/>
      <c r="BS28" s="322"/>
      <c r="BT28" s="267"/>
      <c r="BU28" s="267"/>
      <c r="BV28" s="267"/>
      <c r="BW28" s="267"/>
      <c r="BY28" s="323">
        <v>50</v>
      </c>
      <c r="BZ28" s="324">
        <f t="shared" ref="BZ28:BZ30" si="324">_xlfn.NORM.S.INV(BY28/100)</f>
        <v>0</v>
      </c>
      <c r="CA28" s="324">
        <f>(BZ28-BZ21)/BY21</f>
        <v>0.6169373029156866</v>
      </c>
      <c r="CB28" s="324">
        <f>SQRT(1/CF17+(CA28-BZ18)^2/CI17)/BY21</f>
        <v>3.3423106341414606E-2</v>
      </c>
      <c r="CC28" s="324">
        <f>CA28-_xlfn.T.INV.2T(0.05,CE21)*CB28</f>
        <v>0.51057006162834717</v>
      </c>
      <c r="CD28" s="324">
        <f>CA28+_xlfn.T.INV.2T(0.05,CE21)*CB28</f>
        <v>0.72330454420302603</v>
      </c>
      <c r="CE28" s="201">
        <f>BY28</f>
        <v>50</v>
      </c>
      <c r="CF28" s="321">
        <f>10^CA28</f>
        <v>4.1393991191673614</v>
      </c>
      <c r="CG28" s="321">
        <f t="shared" si="288"/>
        <v>3.240186898408377</v>
      </c>
      <c r="CH28" s="202">
        <f t="shared" si="289"/>
        <v>5.2881594812263115</v>
      </c>
      <c r="CI28" s="300"/>
      <c r="CJ28" s="322"/>
      <c r="CK28" s="267"/>
      <c r="CL28" s="267"/>
      <c r="CM28" s="267"/>
      <c r="CN28" s="267"/>
      <c r="CP28" s="323">
        <v>50</v>
      </c>
      <c r="CQ28" s="324">
        <f t="shared" ref="CQ28:CQ30" si="325">_xlfn.NORM.S.INV(CP28/100)</f>
        <v>0</v>
      </c>
      <c r="CR28" s="324">
        <f>(CQ28-CQ21)/CP21</f>
        <v>0.61693730291562321</v>
      </c>
      <c r="CS28" s="324">
        <f>SQRT(1/CW17+(CR28-CQ18)^2/CZ17)/CP21</f>
        <v>3.3423106341558845E-2</v>
      </c>
      <c r="CT28" s="324">
        <f>CR28-_xlfn.T.INV.2T(0.05,CV21)*CS28</f>
        <v>0.51057006162782481</v>
      </c>
      <c r="CU28" s="324">
        <f>CR28+_xlfn.T.INV.2T(0.05,CV21)*CS28</f>
        <v>0.72330454420342161</v>
      </c>
      <c r="CV28" s="201">
        <f>CP28</f>
        <v>50</v>
      </c>
      <c r="CW28" s="321">
        <f>10^CR28</f>
        <v>4.1393991191667583</v>
      </c>
      <c r="CX28" s="321">
        <f t="shared" si="290"/>
        <v>3.2401868984044797</v>
      </c>
      <c r="CY28" s="202">
        <f t="shared" si="291"/>
        <v>5.2881594812311281</v>
      </c>
      <c r="CZ28" s="300"/>
      <c r="DA28" s="322"/>
      <c r="DB28" s="267"/>
      <c r="DC28" s="267"/>
      <c r="DD28" s="267"/>
      <c r="DE28" s="267"/>
      <c r="DG28" s="323">
        <v>50</v>
      </c>
      <c r="DH28" s="324">
        <f t="shared" ref="DH28:DH30" si="326">_xlfn.NORM.S.INV(DG28/100)</f>
        <v>0</v>
      </c>
      <c r="DI28" s="324">
        <f>(DH28-DH21)/DG21</f>
        <v>0.61693730291562765</v>
      </c>
      <c r="DJ28" s="324">
        <f>SQRT(1/DN17+(DI28-DH18)^2/DQ17)/DG21</f>
        <v>3.3423106341550539E-2</v>
      </c>
      <c r="DK28" s="324">
        <f>DI28-_xlfn.T.INV.2T(0.05,DM21)*DJ28</f>
        <v>0.51057006162785568</v>
      </c>
      <c r="DL28" s="324">
        <f>DI28+_xlfn.T.INV.2T(0.05,DM21)*DJ28</f>
        <v>0.72330454420339962</v>
      </c>
      <c r="DM28" s="201">
        <f>DG28</f>
        <v>50</v>
      </c>
      <c r="DN28" s="321">
        <f>10^DI28</f>
        <v>4.1393991191668</v>
      </c>
      <c r="DO28" s="321">
        <f t="shared" si="292"/>
        <v>3.2401868984047097</v>
      </c>
      <c r="DP28" s="202">
        <f t="shared" si="293"/>
        <v>5.2881594812308599</v>
      </c>
      <c r="DQ28" s="300"/>
      <c r="DR28" s="322"/>
      <c r="DS28" s="267"/>
      <c r="DT28" s="267"/>
      <c r="DU28" s="267"/>
      <c r="DV28" s="267"/>
      <c r="DX28" s="323">
        <v>50</v>
      </c>
      <c r="DY28" s="324">
        <f t="shared" ref="DY28:DY30" si="327">_xlfn.NORM.S.INV(DX28/100)</f>
        <v>0</v>
      </c>
      <c r="DZ28" s="324">
        <f>(DY28-DY21)/DX21</f>
        <v>0.61693730291562754</v>
      </c>
      <c r="EA28" s="324">
        <f>SQRT(1/EE17+(DZ28-DY18)^2/EH17)/DX21</f>
        <v>3.342310634155056E-2</v>
      </c>
      <c r="EB28" s="324">
        <f>DZ28-_xlfn.T.INV.2T(0.05,ED21)*EA28</f>
        <v>0.51057006162785545</v>
      </c>
      <c r="EC28" s="324">
        <f>DZ28+_xlfn.T.INV.2T(0.05,ED21)*EA28</f>
        <v>0.72330454420339962</v>
      </c>
      <c r="ED28" s="201">
        <f>DX28</f>
        <v>50</v>
      </c>
      <c r="EE28" s="321">
        <f>10^DZ28</f>
        <v>4.1393991191667991</v>
      </c>
      <c r="EF28" s="321">
        <f t="shared" si="294"/>
        <v>3.2401868984047084</v>
      </c>
      <c r="EG28" s="202">
        <f t="shared" si="295"/>
        <v>5.2881594812308599</v>
      </c>
      <c r="EH28" s="300"/>
      <c r="EI28" s="322"/>
      <c r="EJ28" s="267"/>
      <c r="EK28" s="267"/>
      <c r="EL28" s="267"/>
      <c r="EM28" s="267"/>
      <c r="EO28" s="323">
        <v>50</v>
      </c>
      <c r="EP28" s="324">
        <f t="shared" ref="EP28:EP30" si="328">_xlfn.NORM.S.INV(EO28/100)</f>
        <v>0</v>
      </c>
      <c r="EQ28" s="324">
        <f>(EP28-EP21)/EO21</f>
        <v>0.61693730291562754</v>
      </c>
      <c r="ER28" s="324">
        <f>SQRT(1/EV17+(EQ28-EP18)^2/EY17)/EO21</f>
        <v>3.3423106341550546E-2</v>
      </c>
      <c r="ES28" s="324">
        <f>EQ28-_xlfn.T.INV.2T(0.05,EU21)*ER28</f>
        <v>0.51057006162785545</v>
      </c>
      <c r="ET28" s="324">
        <f>EQ28+_xlfn.T.INV.2T(0.05,EU21)*ER28</f>
        <v>0.72330454420339962</v>
      </c>
      <c r="EU28" s="201">
        <f>EO28</f>
        <v>50</v>
      </c>
      <c r="EV28" s="321">
        <f>10^EQ28</f>
        <v>4.1393991191667991</v>
      </c>
      <c r="EW28" s="321">
        <f t="shared" si="296"/>
        <v>3.2401868984047084</v>
      </c>
      <c r="EX28" s="202">
        <f t="shared" si="297"/>
        <v>5.2881594812308599</v>
      </c>
      <c r="EY28" s="300"/>
      <c r="EZ28" s="322"/>
      <c r="FA28" s="267"/>
      <c r="FB28" s="267"/>
      <c r="FC28" s="267"/>
      <c r="FD28" s="267"/>
      <c r="FF28" s="323">
        <v>50</v>
      </c>
      <c r="FG28" s="324">
        <f t="shared" ref="FG28:FG30" si="329">_xlfn.NORM.S.INV(FF28/100)</f>
        <v>0</v>
      </c>
      <c r="FH28" s="324">
        <f>(FG28-FG21)/FF21</f>
        <v>0.61693730291562776</v>
      </c>
      <c r="FI28" s="324">
        <f>SQRT(1/FM17+(FH28-FG18)^2/FP17)/FF21</f>
        <v>3.3423106341550546E-2</v>
      </c>
      <c r="FJ28" s="324">
        <f>FH28-_xlfn.T.INV.2T(0.05,FL21)*FI28</f>
        <v>0.51057006162785568</v>
      </c>
      <c r="FK28" s="324">
        <f>FH28+_xlfn.T.INV.2T(0.05,FL21)*FI28</f>
        <v>0.72330454420339985</v>
      </c>
      <c r="FL28" s="201">
        <f>FF28</f>
        <v>50</v>
      </c>
      <c r="FM28" s="321">
        <f>10^FH28</f>
        <v>4.1393991191668009</v>
      </c>
      <c r="FN28" s="321">
        <f t="shared" si="298"/>
        <v>3.2401868984047097</v>
      </c>
      <c r="FO28" s="202">
        <f t="shared" si="299"/>
        <v>5.2881594812308625</v>
      </c>
      <c r="FP28" s="300"/>
      <c r="FQ28" s="322"/>
      <c r="FR28" s="267"/>
      <c r="FS28" s="267"/>
      <c r="FT28" s="267"/>
      <c r="FU28" s="267"/>
      <c r="FW28" s="323">
        <v>50</v>
      </c>
      <c r="FX28" s="324">
        <f t="shared" ref="FX28:FX30" si="330">_xlfn.NORM.S.INV(FW28/100)</f>
        <v>0</v>
      </c>
      <c r="FY28" s="324">
        <f>(FX28-FX21)/FW21</f>
        <v>0.61693730291562754</v>
      </c>
      <c r="FZ28" s="324">
        <f>SQRT(1/GD17+(FY28-FX18)^2/GG17)/FW21</f>
        <v>3.342310634155056E-2</v>
      </c>
      <c r="GA28" s="324">
        <f>FY28-_xlfn.T.INV.2T(0.05,GC21)*FZ28</f>
        <v>0.51057006162785545</v>
      </c>
      <c r="GB28" s="324">
        <f>FY28+_xlfn.T.INV.2T(0.05,GC21)*FZ28</f>
        <v>0.72330454420339962</v>
      </c>
      <c r="GC28" s="201">
        <f>FW28</f>
        <v>50</v>
      </c>
      <c r="GD28" s="321">
        <f>10^FY28</f>
        <v>4.1393991191667991</v>
      </c>
      <c r="GE28" s="321">
        <f t="shared" si="300"/>
        <v>3.2401868984047084</v>
      </c>
      <c r="GF28" s="202">
        <f t="shared" si="301"/>
        <v>5.2881594812308599</v>
      </c>
      <c r="GG28" s="300"/>
      <c r="GH28" s="322"/>
      <c r="GI28" s="267"/>
      <c r="GJ28" s="267"/>
      <c r="GK28" s="267"/>
      <c r="GL28" s="267"/>
      <c r="GN28" s="323">
        <v>50</v>
      </c>
      <c r="GO28" s="324">
        <f t="shared" ref="GO28:GO30" si="331">_xlfn.NORM.S.INV(GN28/100)</f>
        <v>0</v>
      </c>
      <c r="GP28" s="324">
        <f>(GO28-GO21)/GN21</f>
        <v>0.61693730291562754</v>
      </c>
      <c r="GQ28" s="324">
        <f>SQRT(1/GU17+(GP28-GO18)^2/GX17)/GN21</f>
        <v>3.3423106341550546E-2</v>
      </c>
      <c r="GR28" s="324">
        <f>GP28-_xlfn.T.INV.2T(0.05,GT21)*GQ28</f>
        <v>0.51057006162785545</v>
      </c>
      <c r="GS28" s="324">
        <f>GP28+_xlfn.T.INV.2T(0.05,GT21)*GQ28</f>
        <v>0.72330454420339962</v>
      </c>
      <c r="GT28" s="201">
        <f>GN28</f>
        <v>50</v>
      </c>
      <c r="GU28" s="321">
        <f>10^GP28</f>
        <v>4.1393991191667991</v>
      </c>
      <c r="GV28" s="321">
        <f t="shared" si="302"/>
        <v>3.2401868984047084</v>
      </c>
      <c r="GW28" s="202">
        <f t="shared" si="303"/>
        <v>5.2881594812308599</v>
      </c>
      <c r="GX28" s="300"/>
      <c r="GY28" s="322"/>
      <c r="GZ28" s="267"/>
      <c r="HA28" s="267"/>
      <c r="HB28" s="267"/>
      <c r="HC28" s="267"/>
      <c r="HE28" s="323">
        <v>50</v>
      </c>
      <c r="HF28" s="324">
        <f t="shared" ref="HF28:HF30" si="332">_xlfn.NORM.S.INV(HE28/100)</f>
        <v>0</v>
      </c>
      <c r="HG28" s="324">
        <f>(HF28-HF21)/HE21</f>
        <v>0.61693730291562776</v>
      </c>
      <c r="HH28" s="324">
        <f>SQRT(1/HL17+(HG28-HF18)^2/HO17)/HE21</f>
        <v>3.3423106341550546E-2</v>
      </c>
      <c r="HI28" s="324">
        <f>HG28-_xlfn.T.INV.2T(0.05,HK21)*HH28</f>
        <v>0.51057006162785568</v>
      </c>
      <c r="HJ28" s="324">
        <f>HG28+_xlfn.T.INV.2T(0.05,HK21)*HH28</f>
        <v>0.72330454420339985</v>
      </c>
      <c r="HK28" s="201">
        <f>HE28</f>
        <v>50</v>
      </c>
      <c r="HL28" s="321">
        <f>10^HG28</f>
        <v>4.1393991191668009</v>
      </c>
      <c r="HM28" s="321">
        <f t="shared" si="304"/>
        <v>3.2401868984047097</v>
      </c>
      <c r="HN28" s="202">
        <f t="shared" si="305"/>
        <v>5.2881594812308625</v>
      </c>
      <c r="HO28" s="300"/>
      <c r="HP28" s="322"/>
      <c r="HQ28" s="267"/>
      <c r="HR28" s="267"/>
      <c r="HS28" s="267"/>
      <c r="HT28" s="267"/>
      <c r="HV28" s="323">
        <v>50</v>
      </c>
      <c r="HW28" s="324">
        <f t="shared" ref="HW28:HW30" si="333">_xlfn.NORM.S.INV(HV28/100)</f>
        <v>0</v>
      </c>
      <c r="HX28" s="324">
        <f>(HW28-HW21)/HV21</f>
        <v>0.61693730291562754</v>
      </c>
      <c r="HY28" s="324">
        <f>SQRT(1/IC17+(HX28-HW18)^2/IF17)/HV21</f>
        <v>3.342310634155056E-2</v>
      </c>
      <c r="HZ28" s="324">
        <f>HX28-_xlfn.T.INV.2T(0.05,IB21)*HY28</f>
        <v>0.51057006162785545</v>
      </c>
      <c r="IA28" s="324">
        <f>HX28+_xlfn.T.INV.2T(0.05,IB21)*HY28</f>
        <v>0.72330454420339962</v>
      </c>
      <c r="IB28" s="201">
        <f>HV28</f>
        <v>50</v>
      </c>
      <c r="IC28" s="321">
        <f>10^HX28</f>
        <v>4.1393991191667991</v>
      </c>
      <c r="ID28" s="321">
        <f t="shared" si="306"/>
        <v>3.2401868984047084</v>
      </c>
      <c r="IE28" s="202">
        <f t="shared" si="307"/>
        <v>5.2881594812308599</v>
      </c>
      <c r="IF28" s="300"/>
      <c r="IG28" s="322"/>
      <c r="IH28" s="267"/>
      <c r="II28" s="267"/>
      <c r="IJ28" s="267"/>
      <c r="IK28" s="267"/>
      <c r="IM28" s="323">
        <v>50</v>
      </c>
      <c r="IN28" s="324">
        <f t="shared" ref="IN28:IN30" si="334">_xlfn.NORM.S.INV(IM28/100)</f>
        <v>0</v>
      </c>
      <c r="IO28" s="324">
        <f>(IN28-IN21)/IM21</f>
        <v>0.61693730291562754</v>
      </c>
      <c r="IP28" s="324">
        <f>SQRT(1/IT17+(IO28-IN18)^2/IW17)/IM21</f>
        <v>3.3423106341550546E-2</v>
      </c>
      <c r="IQ28" s="324">
        <f>IO28-_xlfn.T.INV.2T(0.05,IS21)*IP28</f>
        <v>0.51057006162785545</v>
      </c>
      <c r="IR28" s="324">
        <f>IO28+_xlfn.T.INV.2T(0.05,IS21)*IP28</f>
        <v>0.72330454420339962</v>
      </c>
      <c r="IS28" s="201">
        <f>IM28</f>
        <v>50</v>
      </c>
      <c r="IT28" s="321">
        <f>10^IO28</f>
        <v>4.1393991191667991</v>
      </c>
      <c r="IU28" s="321">
        <f t="shared" si="308"/>
        <v>3.2401868984047084</v>
      </c>
      <c r="IV28" s="202">
        <f t="shared" si="309"/>
        <v>5.2881594812308599</v>
      </c>
      <c r="IW28" s="300"/>
      <c r="IX28" s="322"/>
      <c r="IY28" s="267"/>
      <c r="IZ28" s="267"/>
      <c r="JA28" s="267"/>
      <c r="JB28" s="267"/>
      <c r="JD28" s="323">
        <v>50</v>
      </c>
      <c r="JE28" s="324">
        <f t="shared" ref="JE28:JE30" si="335">_xlfn.NORM.S.INV(JD28/100)</f>
        <v>0</v>
      </c>
      <c r="JF28" s="324">
        <f>(JE28-JE21)/JD21</f>
        <v>0.61693730291562776</v>
      </c>
      <c r="JG28" s="324">
        <f>SQRT(1/JK17+(JF28-JE18)^2/JN17)/JD21</f>
        <v>3.3423106341550546E-2</v>
      </c>
      <c r="JH28" s="324">
        <f>JF28-_xlfn.T.INV.2T(0.05,JJ21)*JG28</f>
        <v>0.51057006162785568</v>
      </c>
      <c r="JI28" s="324">
        <f>JF28+_xlfn.T.INV.2T(0.05,JJ21)*JG28</f>
        <v>0.72330454420339985</v>
      </c>
      <c r="JJ28" s="201">
        <f>JD28</f>
        <v>50</v>
      </c>
      <c r="JK28" s="321">
        <f>10^JF28</f>
        <v>4.1393991191668009</v>
      </c>
      <c r="JL28" s="321">
        <f t="shared" si="310"/>
        <v>3.2401868984047097</v>
      </c>
      <c r="JM28" s="202">
        <f t="shared" si="311"/>
        <v>5.2881594812308625</v>
      </c>
      <c r="JN28" s="300"/>
      <c r="JO28" s="322"/>
      <c r="JP28" s="267"/>
      <c r="JQ28" s="267"/>
      <c r="JR28" s="267"/>
      <c r="JS28" s="267"/>
      <c r="JU28" s="323">
        <v>50</v>
      </c>
      <c r="JV28" s="324">
        <f t="shared" ref="JV28:JV30" si="336">_xlfn.NORM.S.INV(JU28/100)</f>
        <v>0</v>
      </c>
      <c r="JW28" s="324">
        <f>(JV28-JV21)/JU21</f>
        <v>0.61693730291562754</v>
      </c>
      <c r="JX28" s="324">
        <f>SQRT(1/KB17+(JW28-JV18)^2/KE17)/JU21</f>
        <v>3.342310634155056E-2</v>
      </c>
      <c r="JY28" s="324">
        <f>JW28-_xlfn.T.INV.2T(0.05,KA21)*JX28</f>
        <v>0.51057006162785545</v>
      </c>
      <c r="JZ28" s="324">
        <f>JW28+_xlfn.T.INV.2T(0.05,KA21)*JX28</f>
        <v>0.72330454420339962</v>
      </c>
      <c r="KA28" s="201">
        <f>JU28</f>
        <v>50</v>
      </c>
      <c r="KB28" s="321">
        <f>10^JW28</f>
        <v>4.1393991191667991</v>
      </c>
      <c r="KC28" s="321">
        <f t="shared" si="312"/>
        <v>3.2401868984047084</v>
      </c>
      <c r="KD28" s="202">
        <f t="shared" si="313"/>
        <v>5.2881594812308599</v>
      </c>
      <c r="KE28" s="300"/>
      <c r="KF28" s="322"/>
      <c r="KG28" s="267"/>
      <c r="KH28" s="267"/>
      <c r="KI28" s="267"/>
      <c r="KJ28" s="267"/>
      <c r="KL28" s="323">
        <v>50</v>
      </c>
      <c r="KM28" s="324">
        <f t="shared" ref="KM28:KM30" si="337">_xlfn.NORM.S.INV(KL28/100)</f>
        <v>0</v>
      </c>
      <c r="KN28" s="324">
        <f>(KM28-KM21)/KL21</f>
        <v>0.61693730291562754</v>
      </c>
      <c r="KO28" s="324">
        <f>SQRT(1/KS17+(KN28-KM18)^2/KV17)/KL21</f>
        <v>3.3423106341550546E-2</v>
      </c>
      <c r="KP28" s="324">
        <f>KN28-_xlfn.T.INV.2T(0.05,KR21)*KO28</f>
        <v>0.51057006162785545</v>
      </c>
      <c r="KQ28" s="324">
        <f>KN28+_xlfn.T.INV.2T(0.05,KR21)*KO28</f>
        <v>0.72330454420339962</v>
      </c>
      <c r="KR28" s="201">
        <f>KL28</f>
        <v>50</v>
      </c>
      <c r="KS28" s="321">
        <f>10^KN28</f>
        <v>4.1393991191667991</v>
      </c>
      <c r="KT28" s="321">
        <f t="shared" si="314"/>
        <v>3.2401868984047084</v>
      </c>
      <c r="KU28" s="202">
        <f t="shared" si="315"/>
        <v>5.2881594812308599</v>
      </c>
      <c r="KV28" s="300"/>
      <c r="KW28" s="322"/>
      <c r="KX28" s="267"/>
      <c r="KY28" s="267"/>
      <c r="KZ28" s="267"/>
      <c r="LA28" s="267"/>
      <c r="LC28" s="323">
        <v>50</v>
      </c>
      <c r="LD28" s="324">
        <f t="shared" ref="LD28:LD30" si="338">_xlfn.NORM.S.INV(LC28/100)</f>
        <v>0</v>
      </c>
      <c r="LE28" s="324">
        <f>(LD28-LD21)/LC21</f>
        <v>0.61693730291562776</v>
      </c>
      <c r="LF28" s="324">
        <f>SQRT(1/LJ17+(LE28-LD18)^2/LM17)/LC21</f>
        <v>3.3423106341550546E-2</v>
      </c>
      <c r="LG28" s="324">
        <f>LE28-_xlfn.T.INV.2T(0.05,LI21)*LF28</f>
        <v>0.51057006162785568</v>
      </c>
      <c r="LH28" s="324">
        <f>LE28+_xlfn.T.INV.2T(0.05,LI21)*LF28</f>
        <v>0.72330454420339985</v>
      </c>
      <c r="LI28" s="201">
        <f>LC28</f>
        <v>50</v>
      </c>
      <c r="LJ28" s="321">
        <f>10^LE28</f>
        <v>4.1393991191668009</v>
      </c>
      <c r="LK28" s="321">
        <f t="shared" si="316"/>
        <v>3.2401868984047097</v>
      </c>
      <c r="LL28" s="202">
        <f t="shared" si="317"/>
        <v>5.2881594812308625</v>
      </c>
      <c r="LM28" s="300"/>
      <c r="LN28" s="322"/>
      <c r="LO28" s="267"/>
      <c r="LP28" s="267"/>
      <c r="LQ28" s="267"/>
      <c r="LR28" s="267"/>
      <c r="LT28" s="323">
        <v>50</v>
      </c>
      <c r="LU28" s="324">
        <f t="shared" ref="LU28:LU30" si="339">_xlfn.NORM.S.INV(LT28/100)</f>
        <v>0</v>
      </c>
      <c r="LV28" s="324">
        <f>(LU28-LU21)/LT21</f>
        <v>0.61693730291562754</v>
      </c>
      <c r="LW28" s="324">
        <f>SQRT(1/MA17+(LV28-LU18)^2/MD17)/LT21</f>
        <v>3.342310634155056E-2</v>
      </c>
      <c r="LX28" s="324">
        <f>LV28-_xlfn.T.INV.2T(0.05,LZ21)*LW28</f>
        <v>0.51057006162785545</v>
      </c>
      <c r="LY28" s="324">
        <f>LV28+_xlfn.T.INV.2T(0.05,LZ21)*LW28</f>
        <v>0.72330454420339962</v>
      </c>
      <c r="LZ28" s="201">
        <f>LT28</f>
        <v>50</v>
      </c>
      <c r="MA28" s="321">
        <f>10^LV28</f>
        <v>4.1393991191667991</v>
      </c>
      <c r="MB28" s="321">
        <f t="shared" si="318"/>
        <v>3.2401868984047084</v>
      </c>
      <c r="MC28" s="202">
        <f t="shared" si="319"/>
        <v>5.2881594812308599</v>
      </c>
      <c r="MD28" s="300"/>
      <c r="ME28" s="322"/>
      <c r="MF28" s="267"/>
      <c r="MG28" s="267"/>
      <c r="MH28" s="267"/>
      <c r="MI28" s="267"/>
    </row>
    <row r="29" spans="1:348" ht="14.1" customHeight="1" outlineLevel="1" x14ac:dyDescent="0.15">
      <c r="A29" s="14"/>
      <c r="B29" s="58"/>
      <c r="C29" s="10"/>
      <c r="D29" s="10"/>
      <c r="E29" s="19"/>
      <c r="F29" s="19"/>
      <c r="I29" s="10">
        <v>90</v>
      </c>
      <c r="J29" s="274">
        <f t="shared" si="320"/>
        <v>1.2815515655446006</v>
      </c>
      <c r="K29" s="19">
        <f>(J29-J21)/I21</f>
        <v>1.1102516293258284</v>
      </c>
      <c r="L29" s="19">
        <f>SQRT(1/P17+(K29-J18)^2/S17)/I21</f>
        <v>6.8718107583779262E-2</v>
      </c>
      <c r="M29" s="19">
        <f>K29-_xlfn.T.INV.2T(0.05,O21)*L29</f>
        <v>0.89155994173974173</v>
      </c>
      <c r="N29" s="19">
        <f>K29+_xlfn.T.INV.2T(0.05,O21)*L29</f>
        <v>1.3289433169119151</v>
      </c>
      <c r="O29" s="199">
        <f>I29</f>
        <v>90</v>
      </c>
      <c r="P29" s="26">
        <f>10^K29</f>
        <v>12.88996177098373</v>
      </c>
      <c r="Q29" s="26">
        <f t="shared" si="281"/>
        <v>7.7904033102528336</v>
      </c>
      <c r="R29" s="200">
        <f t="shared" si="281"/>
        <v>21.327665313393084</v>
      </c>
      <c r="S29" s="65"/>
      <c r="T29" s="322"/>
      <c r="U29" s="267"/>
      <c r="V29" s="267"/>
      <c r="W29" s="267"/>
      <c r="X29" s="267"/>
      <c r="Y29" s="14"/>
      <c r="Z29" s="281">
        <v>90</v>
      </c>
      <c r="AA29" s="274">
        <f t="shared" si="321"/>
        <v>1.2815515655446006</v>
      </c>
      <c r="AB29" s="274">
        <f>(AA29-AA21)/Z21</f>
        <v>1.1103037888268195</v>
      </c>
      <c r="AC29" s="274">
        <f>SQRT(1/AG17+(AB29-AA18)^2/AJ17)/Z21</f>
        <v>6.8521989240398137E-2</v>
      </c>
      <c r="AD29" s="274">
        <f>AB29-_xlfn.T.INV.2T(0.05,AF21)*AC29</f>
        <v>0.89223623733802437</v>
      </c>
      <c r="AE29" s="274">
        <f>AB29+_xlfn.T.INV.2T(0.05,AF21)*AC29</f>
        <v>1.3283713403156145</v>
      </c>
      <c r="AF29" s="199">
        <f>Z29</f>
        <v>90</v>
      </c>
      <c r="AG29" s="267">
        <f>10^AB29</f>
        <v>12.891509970138046</v>
      </c>
      <c r="AH29" s="267">
        <f t="shared" si="282"/>
        <v>7.8025441963005884</v>
      </c>
      <c r="AI29" s="200">
        <f t="shared" si="283"/>
        <v>21.299594738465522</v>
      </c>
      <c r="AJ29" s="300"/>
      <c r="AK29" s="322"/>
      <c r="AL29" s="267"/>
      <c r="AM29" s="267"/>
      <c r="AN29" s="267"/>
      <c r="AO29" s="267"/>
      <c r="AP29" s="14"/>
      <c r="AQ29" s="281">
        <v>90</v>
      </c>
      <c r="AR29" s="274">
        <f t="shared" si="322"/>
        <v>1.2815515655446006</v>
      </c>
      <c r="AS29" s="274">
        <f>(AR29-AR21)/AQ21</f>
        <v>1.1103041388144246</v>
      </c>
      <c r="AT29" s="274">
        <f>SQRT(1/AX17+(AS29-AR18)^2/BA17)/AQ21</f>
        <v>6.8520103143998326E-2</v>
      </c>
      <c r="AU29" s="274">
        <f>AS29-_xlfn.T.INV.2T(0.05,AW21)*AT29</f>
        <v>0.89224258972614845</v>
      </c>
      <c r="AV29" s="274">
        <f>AS29+_xlfn.T.INV.2T(0.05,AW21)*AT29</f>
        <v>1.3283656879027008</v>
      </c>
      <c r="AW29" s="199">
        <f>AQ29</f>
        <v>90</v>
      </c>
      <c r="AX29" s="267">
        <f>10^AS29</f>
        <v>12.891520359103843</v>
      </c>
      <c r="AY29" s="267">
        <f t="shared" si="284"/>
        <v>7.8026583242797534</v>
      </c>
      <c r="AZ29" s="200">
        <f t="shared" si="285"/>
        <v>21.299317522599555</v>
      </c>
      <c r="BA29" s="300"/>
      <c r="BB29" s="322"/>
      <c r="BC29" s="267"/>
      <c r="BD29" s="267"/>
      <c r="BE29" s="267"/>
      <c r="BF29" s="267"/>
      <c r="BH29" s="281">
        <v>90</v>
      </c>
      <c r="BI29" s="274">
        <f t="shared" si="323"/>
        <v>1.2815515655446006</v>
      </c>
      <c r="BJ29" s="274">
        <f>(BI29-BI21)/BH21</f>
        <v>1.1103041451480391</v>
      </c>
      <c r="BK29" s="274">
        <f>SQRT(1/BO17+(BJ29-BI18)^2/BR17)/BH21</f>
        <v>6.8520091029141236E-2</v>
      </c>
      <c r="BL29" s="274">
        <f>BJ29-_xlfn.T.INV.2T(0.05,BN21)*BK29</f>
        <v>0.89224263461464515</v>
      </c>
      <c r="BM29" s="274">
        <f>BJ29+_xlfn.T.INV.2T(0.05,BN21)*BK29</f>
        <v>1.3283656556814329</v>
      </c>
      <c r="BN29" s="199">
        <f>BH29</f>
        <v>90</v>
      </c>
      <c r="BO29" s="267">
        <f>10^BJ29</f>
        <v>12.891520547109739</v>
      </c>
      <c r="BP29" s="267">
        <f t="shared" si="286"/>
        <v>7.8026591307593067</v>
      </c>
      <c r="BQ29" s="200">
        <f t="shared" si="287"/>
        <v>21.299315942356145</v>
      </c>
      <c r="BR29" s="300"/>
      <c r="BS29" s="322"/>
      <c r="BT29" s="267"/>
      <c r="BU29" s="267"/>
      <c r="BV29" s="267"/>
      <c r="BW29" s="267"/>
      <c r="BY29" s="281">
        <v>90</v>
      </c>
      <c r="BZ29" s="274">
        <f t="shared" si="324"/>
        <v>1.2815515655446006</v>
      </c>
      <c r="CA29" s="274">
        <f>(BZ29-BZ21)/BY21</f>
        <v>1.1103041451901587</v>
      </c>
      <c r="CB29" s="274">
        <f>SQRT(1/CF17+(CA29-BZ18)^2/CI17)/BY21</f>
        <v>6.8520090800139904E-2</v>
      </c>
      <c r="CC29" s="274">
        <f>CA29-_xlfn.T.INV.2T(0.05,CE21)*CB29</f>
        <v>0.89224263538554927</v>
      </c>
      <c r="CD29" s="274">
        <f>CA29+_xlfn.T.INV.2T(0.05,CE21)*CB29</f>
        <v>1.3283656549947682</v>
      </c>
      <c r="CE29" s="199">
        <f>BY29</f>
        <v>90</v>
      </c>
      <c r="CF29" s="267">
        <f>10^CA29</f>
        <v>12.891520548360006</v>
      </c>
      <c r="CG29" s="267">
        <f t="shared" si="288"/>
        <v>7.8026591446095921</v>
      </c>
      <c r="CH29" s="200">
        <f t="shared" si="289"/>
        <v>21.299315908679716</v>
      </c>
      <c r="CI29" s="300"/>
      <c r="CJ29" s="322"/>
      <c r="CK29" s="267"/>
      <c r="CL29" s="267"/>
      <c r="CM29" s="267"/>
      <c r="CN29" s="267"/>
      <c r="CP29" s="281">
        <v>90</v>
      </c>
      <c r="CQ29" s="274">
        <f t="shared" si="325"/>
        <v>1.2815515655446006</v>
      </c>
      <c r="CR29" s="274">
        <f>(CQ29-CQ21)/CP21</f>
        <v>1.1103041451909297</v>
      </c>
      <c r="CS29" s="274">
        <f>SQRT(1/CW17+(CR29-CQ18)^2/CZ17)/CP21</f>
        <v>6.8520090798683111E-2</v>
      </c>
      <c r="CT29" s="274">
        <f>CR29-_xlfn.T.INV.2T(0.05,CV21)*CS29</f>
        <v>0.89224263539095627</v>
      </c>
      <c r="CU29" s="274">
        <f>CR29+_xlfn.T.INV.2T(0.05,CV21)*CS29</f>
        <v>1.3283656549909031</v>
      </c>
      <c r="CV29" s="199">
        <f>CP29</f>
        <v>90</v>
      </c>
      <c r="CW29" s="267">
        <f>10^CR29</f>
        <v>12.891520548382895</v>
      </c>
      <c r="CX29" s="267">
        <f t="shared" si="290"/>
        <v>7.8026591447067357</v>
      </c>
      <c r="CY29" s="200">
        <f t="shared" si="291"/>
        <v>21.299315908490154</v>
      </c>
      <c r="CZ29" s="300"/>
      <c r="DA29" s="322"/>
      <c r="DB29" s="267"/>
      <c r="DC29" s="267"/>
      <c r="DD29" s="267"/>
      <c r="DE29" s="267"/>
      <c r="DG29" s="281">
        <v>90</v>
      </c>
      <c r="DH29" s="274">
        <f t="shared" si="326"/>
        <v>1.2815515655446006</v>
      </c>
      <c r="DI29" s="274">
        <f>(DH29-DH21)/DG21</f>
        <v>1.1103041451909348</v>
      </c>
      <c r="DJ29" s="274">
        <f>SQRT(1/DN17+(DI29-DH18)^2/DQ17)/DG21</f>
        <v>6.8520090798655245E-2</v>
      </c>
      <c r="DK29" s="274">
        <f>DI29-_xlfn.T.INV.2T(0.05,DM21)*DJ29</f>
        <v>0.8922426353910502</v>
      </c>
      <c r="DL29" s="274">
        <f>DI29+_xlfn.T.INV.2T(0.05,DM21)*DJ29</f>
        <v>1.3283656549908194</v>
      </c>
      <c r="DM29" s="199">
        <f>DG29</f>
        <v>90</v>
      </c>
      <c r="DN29" s="267">
        <f>10^DI29</f>
        <v>12.891520548383044</v>
      </c>
      <c r="DO29" s="267">
        <f t="shared" si="292"/>
        <v>7.8026591447084233</v>
      </c>
      <c r="DP29" s="200">
        <f t="shared" si="293"/>
        <v>21.299315908486047</v>
      </c>
      <c r="DQ29" s="300"/>
      <c r="DR29" s="322"/>
      <c r="DS29" s="267"/>
      <c r="DT29" s="267"/>
      <c r="DU29" s="267"/>
      <c r="DV29" s="267"/>
      <c r="DX29" s="281">
        <v>90</v>
      </c>
      <c r="DY29" s="274">
        <f t="shared" si="327"/>
        <v>1.2815515655446006</v>
      </c>
      <c r="DZ29" s="274">
        <f>(DY29-DY21)/DX21</f>
        <v>1.1103041451909348</v>
      </c>
      <c r="EA29" s="274">
        <f>SQRT(1/EE17+(DZ29-DY18)^2/EH17)/DX21</f>
        <v>6.8520090798655064E-2</v>
      </c>
      <c r="EB29" s="274">
        <f>DZ29-_xlfn.T.INV.2T(0.05,ED21)*EA29</f>
        <v>0.89224263539105064</v>
      </c>
      <c r="EC29" s="274">
        <f>DZ29+_xlfn.T.INV.2T(0.05,ED21)*EA29</f>
        <v>1.3283656549908189</v>
      </c>
      <c r="ED29" s="199">
        <f>DX29</f>
        <v>90</v>
      </c>
      <c r="EE29" s="267">
        <f>10^DZ29</f>
        <v>12.891520548383044</v>
      </c>
      <c r="EF29" s="267">
        <f t="shared" si="294"/>
        <v>7.8026591447084304</v>
      </c>
      <c r="EG29" s="200">
        <f t="shared" si="295"/>
        <v>21.29931590848603</v>
      </c>
      <c r="EH29" s="300"/>
      <c r="EI29" s="322"/>
      <c r="EJ29" s="267"/>
      <c r="EK29" s="267"/>
      <c r="EL29" s="267"/>
      <c r="EM29" s="267"/>
      <c r="EO29" s="281">
        <v>90</v>
      </c>
      <c r="EP29" s="274">
        <f t="shared" si="328"/>
        <v>1.2815515655446006</v>
      </c>
      <c r="EQ29" s="274">
        <f>(EP29-EP21)/EO21</f>
        <v>1.1103041451909346</v>
      </c>
      <c r="ER29" s="274">
        <f>SQRT(1/EV17+(EQ29-EP18)^2/EY17)/EO21</f>
        <v>6.8520090798655037E-2</v>
      </c>
      <c r="ES29" s="274">
        <f>EQ29-_xlfn.T.INV.2T(0.05,EU21)*ER29</f>
        <v>0.89224263539105064</v>
      </c>
      <c r="ET29" s="274">
        <f>EQ29+_xlfn.T.INV.2T(0.05,EU21)*ER29</f>
        <v>1.3283656549908185</v>
      </c>
      <c r="EU29" s="199">
        <f>EO29</f>
        <v>90</v>
      </c>
      <c r="EV29" s="267">
        <f>10^EQ29</f>
        <v>12.891520548383038</v>
      </c>
      <c r="EW29" s="267">
        <f t="shared" si="296"/>
        <v>7.8026591447084304</v>
      </c>
      <c r="EX29" s="200">
        <f t="shared" si="297"/>
        <v>21.299315908486008</v>
      </c>
      <c r="EY29" s="300"/>
      <c r="EZ29" s="322"/>
      <c r="FA29" s="267"/>
      <c r="FB29" s="267"/>
      <c r="FC29" s="267"/>
      <c r="FD29" s="267"/>
      <c r="FF29" s="281">
        <v>90</v>
      </c>
      <c r="FG29" s="274">
        <f t="shared" si="329"/>
        <v>1.2815515655446006</v>
      </c>
      <c r="FH29" s="274">
        <f>(FG29-FG21)/FF21</f>
        <v>1.110304145190935</v>
      </c>
      <c r="FI29" s="274">
        <f>SQRT(1/FM17+(FH29-FG18)^2/FP17)/FF21</f>
        <v>6.8520090798655078E-2</v>
      </c>
      <c r="FJ29" s="274">
        <f>FH29-_xlfn.T.INV.2T(0.05,FL21)*FI29</f>
        <v>0.89224263539105086</v>
      </c>
      <c r="FK29" s="274">
        <f>FH29+_xlfn.T.INV.2T(0.05,FL21)*FI29</f>
        <v>1.3283656549908192</v>
      </c>
      <c r="FL29" s="199">
        <f>FF29</f>
        <v>90</v>
      </c>
      <c r="FM29" s="267">
        <f>10^FH29</f>
        <v>12.891520548383049</v>
      </c>
      <c r="FN29" s="267">
        <f t="shared" si="298"/>
        <v>7.8026591447084339</v>
      </c>
      <c r="FO29" s="200">
        <f t="shared" si="299"/>
        <v>21.299315908486037</v>
      </c>
      <c r="FP29" s="300"/>
      <c r="FQ29" s="322"/>
      <c r="FR29" s="267"/>
      <c r="FS29" s="267"/>
      <c r="FT29" s="267"/>
      <c r="FU29" s="267"/>
      <c r="FW29" s="281">
        <v>90</v>
      </c>
      <c r="FX29" s="274">
        <f t="shared" si="330"/>
        <v>1.2815515655446006</v>
      </c>
      <c r="FY29" s="274">
        <f>(FX29-FX21)/FW21</f>
        <v>1.1103041451909348</v>
      </c>
      <c r="FZ29" s="274">
        <f>SQRT(1/GD17+(FY29-FX18)^2/GG17)/FW21</f>
        <v>6.8520090798655078E-2</v>
      </c>
      <c r="GA29" s="274">
        <f>FY29-_xlfn.T.INV.2T(0.05,GC21)*FZ29</f>
        <v>0.89224263539105064</v>
      </c>
      <c r="GB29" s="274">
        <f>FY29+_xlfn.T.INV.2T(0.05,GC21)*FZ29</f>
        <v>1.3283656549908189</v>
      </c>
      <c r="GC29" s="199">
        <f>FW29</f>
        <v>90</v>
      </c>
      <c r="GD29" s="267">
        <f>10^FY29</f>
        <v>12.891520548383044</v>
      </c>
      <c r="GE29" s="267">
        <f t="shared" si="300"/>
        <v>7.8026591447084304</v>
      </c>
      <c r="GF29" s="200">
        <f t="shared" si="301"/>
        <v>21.29931590848603</v>
      </c>
      <c r="GG29" s="300"/>
      <c r="GH29" s="322"/>
      <c r="GI29" s="267"/>
      <c r="GJ29" s="267"/>
      <c r="GK29" s="267"/>
      <c r="GL29" s="267"/>
      <c r="GN29" s="281">
        <v>90</v>
      </c>
      <c r="GO29" s="274">
        <f t="shared" si="331"/>
        <v>1.2815515655446006</v>
      </c>
      <c r="GP29" s="274">
        <f>(GO29-GO21)/GN21</f>
        <v>1.1103041451909346</v>
      </c>
      <c r="GQ29" s="274">
        <f>SQRT(1/GU17+(GP29-GO18)^2/GX17)/GN21</f>
        <v>6.8520090798655037E-2</v>
      </c>
      <c r="GR29" s="274">
        <f>GP29-_xlfn.T.INV.2T(0.05,GT21)*GQ29</f>
        <v>0.89224263539105064</v>
      </c>
      <c r="GS29" s="274">
        <f>GP29+_xlfn.T.INV.2T(0.05,GT21)*GQ29</f>
        <v>1.3283656549908185</v>
      </c>
      <c r="GT29" s="199">
        <f>GN29</f>
        <v>90</v>
      </c>
      <c r="GU29" s="267">
        <f>10^GP29</f>
        <v>12.891520548383038</v>
      </c>
      <c r="GV29" s="267">
        <f t="shared" si="302"/>
        <v>7.8026591447084304</v>
      </c>
      <c r="GW29" s="200">
        <f t="shared" si="303"/>
        <v>21.299315908486008</v>
      </c>
      <c r="GX29" s="300"/>
      <c r="GY29" s="322"/>
      <c r="GZ29" s="267"/>
      <c r="HA29" s="267"/>
      <c r="HB29" s="267"/>
      <c r="HC29" s="267"/>
      <c r="HE29" s="281">
        <v>90</v>
      </c>
      <c r="HF29" s="274">
        <f t="shared" si="332"/>
        <v>1.2815515655446006</v>
      </c>
      <c r="HG29" s="274">
        <f>(HF29-HF21)/HE21</f>
        <v>1.110304145190935</v>
      </c>
      <c r="HH29" s="274">
        <f>SQRT(1/HL17+(HG29-HF18)^2/HO17)/HE21</f>
        <v>6.8520090798655078E-2</v>
      </c>
      <c r="HI29" s="274">
        <f>HG29-_xlfn.T.INV.2T(0.05,HK21)*HH29</f>
        <v>0.89224263539105086</v>
      </c>
      <c r="HJ29" s="274">
        <f>HG29+_xlfn.T.INV.2T(0.05,HK21)*HH29</f>
        <v>1.3283656549908192</v>
      </c>
      <c r="HK29" s="199">
        <f>HE29</f>
        <v>90</v>
      </c>
      <c r="HL29" s="267">
        <f>10^HG29</f>
        <v>12.891520548383049</v>
      </c>
      <c r="HM29" s="267">
        <f t="shared" si="304"/>
        <v>7.8026591447084339</v>
      </c>
      <c r="HN29" s="200">
        <f t="shared" si="305"/>
        <v>21.299315908486037</v>
      </c>
      <c r="HO29" s="300"/>
      <c r="HP29" s="322"/>
      <c r="HQ29" s="267"/>
      <c r="HR29" s="267"/>
      <c r="HS29" s="267"/>
      <c r="HT29" s="267"/>
      <c r="HV29" s="281">
        <v>90</v>
      </c>
      <c r="HW29" s="274">
        <f t="shared" si="333"/>
        <v>1.2815515655446006</v>
      </c>
      <c r="HX29" s="274">
        <f>(HW29-HW21)/HV21</f>
        <v>1.1103041451909348</v>
      </c>
      <c r="HY29" s="274">
        <f>SQRT(1/IC17+(HX29-HW18)^2/IF17)/HV21</f>
        <v>6.8520090798655078E-2</v>
      </c>
      <c r="HZ29" s="274">
        <f>HX29-_xlfn.T.INV.2T(0.05,IB21)*HY29</f>
        <v>0.89224263539105064</v>
      </c>
      <c r="IA29" s="274">
        <f>HX29+_xlfn.T.INV.2T(0.05,IB21)*HY29</f>
        <v>1.3283656549908189</v>
      </c>
      <c r="IB29" s="199">
        <f>HV29</f>
        <v>90</v>
      </c>
      <c r="IC29" s="267">
        <f>10^HX29</f>
        <v>12.891520548383044</v>
      </c>
      <c r="ID29" s="267">
        <f t="shared" si="306"/>
        <v>7.8026591447084304</v>
      </c>
      <c r="IE29" s="200">
        <f t="shared" si="307"/>
        <v>21.29931590848603</v>
      </c>
      <c r="IF29" s="300"/>
      <c r="IG29" s="322"/>
      <c r="IH29" s="267"/>
      <c r="II29" s="267"/>
      <c r="IJ29" s="267"/>
      <c r="IK29" s="267"/>
      <c r="IM29" s="281">
        <v>90</v>
      </c>
      <c r="IN29" s="274">
        <f t="shared" si="334"/>
        <v>1.2815515655446006</v>
      </c>
      <c r="IO29" s="274">
        <f>(IN29-IN21)/IM21</f>
        <v>1.1103041451909346</v>
      </c>
      <c r="IP29" s="274">
        <f>SQRT(1/IT17+(IO29-IN18)^2/IW17)/IM21</f>
        <v>6.8520090798655037E-2</v>
      </c>
      <c r="IQ29" s="274">
        <f>IO29-_xlfn.T.INV.2T(0.05,IS21)*IP29</f>
        <v>0.89224263539105064</v>
      </c>
      <c r="IR29" s="274">
        <f>IO29+_xlfn.T.INV.2T(0.05,IS21)*IP29</f>
        <v>1.3283656549908185</v>
      </c>
      <c r="IS29" s="199">
        <f>IM29</f>
        <v>90</v>
      </c>
      <c r="IT29" s="267">
        <f>10^IO29</f>
        <v>12.891520548383038</v>
      </c>
      <c r="IU29" s="267">
        <f t="shared" si="308"/>
        <v>7.8026591447084304</v>
      </c>
      <c r="IV29" s="200">
        <f t="shared" si="309"/>
        <v>21.299315908486008</v>
      </c>
      <c r="IW29" s="300"/>
      <c r="IX29" s="322"/>
      <c r="IY29" s="267"/>
      <c r="IZ29" s="267"/>
      <c r="JA29" s="267"/>
      <c r="JB29" s="267"/>
      <c r="JD29" s="281">
        <v>90</v>
      </c>
      <c r="JE29" s="274">
        <f t="shared" si="335"/>
        <v>1.2815515655446006</v>
      </c>
      <c r="JF29" s="274">
        <f>(JE29-JE21)/JD21</f>
        <v>1.110304145190935</v>
      </c>
      <c r="JG29" s="274">
        <f>SQRT(1/JK17+(JF29-JE18)^2/JN17)/JD21</f>
        <v>6.8520090798655078E-2</v>
      </c>
      <c r="JH29" s="274">
        <f>JF29-_xlfn.T.INV.2T(0.05,JJ21)*JG29</f>
        <v>0.89224263539105086</v>
      </c>
      <c r="JI29" s="274">
        <f>JF29+_xlfn.T.INV.2T(0.05,JJ21)*JG29</f>
        <v>1.3283656549908192</v>
      </c>
      <c r="JJ29" s="199">
        <f>JD29</f>
        <v>90</v>
      </c>
      <c r="JK29" s="267">
        <f>10^JF29</f>
        <v>12.891520548383049</v>
      </c>
      <c r="JL29" s="267">
        <f t="shared" si="310"/>
        <v>7.8026591447084339</v>
      </c>
      <c r="JM29" s="200">
        <f t="shared" si="311"/>
        <v>21.299315908486037</v>
      </c>
      <c r="JN29" s="300"/>
      <c r="JO29" s="322"/>
      <c r="JP29" s="267"/>
      <c r="JQ29" s="267"/>
      <c r="JR29" s="267"/>
      <c r="JS29" s="267"/>
      <c r="JU29" s="281">
        <v>90</v>
      </c>
      <c r="JV29" s="274">
        <f t="shared" si="336"/>
        <v>1.2815515655446006</v>
      </c>
      <c r="JW29" s="274">
        <f>(JV29-JV21)/JU21</f>
        <v>1.1103041451909348</v>
      </c>
      <c r="JX29" s="274">
        <f>SQRT(1/KB17+(JW29-JV18)^2/KE17)/JU21</f>
        <v>6.8520090798655078E-2</v>
      </c>
      <c r="JY29" s="274">
        <f>JW29-_xlfn.T.INV.2T(0.05,KA21)*JX29</f>
        <v>0.89224263539105064</v>
      </c>
      <c r="JZ29" s="274">
        <f>JW29+_xlfn.T.INV.2T(0.05,KA21)*JX29</f>
        <v>1.3283656549908189</v>
      </c>
      <c r="KA29" s="199">
        <f>JU29</f>
        <v>90</v>
      </c>
      <c r="KB29" s="267">
        <f>10^JW29</f>
        <v>12.891520548383044</v>
      </c>
      <c r="KC29" s="267">
        <f t="shared" si="312"/>
        <v>7.8026591447084304</v>
      </c>
      <c r="KD29" s="200">
        <f t="shared" si="313"/>
        <v>21.29931590848603</v>
      </c>
      <c r="KE29" s="300"/>
      <c r="KF29" s="322"/>
      <c r="KG29" s="267"/>
      <c r="KH29" s="267"/>
      <c r="KI29" s="267"/>
      <c r="KJ29" s="267"/>
      <c r="KL29" s="281">
        <v>90</v>
      </c>
      <c r="KM29" s="274">
        <f t="shared" si="337"/>
        <v>1.2815515655446006</v>
      </c>
      <c r="KN29" s="274">
        <f>(KM29-KM21)/KL21</f>
        <v>1.1103041451909346</v>
      </c>
      <c r="KO29" s="274">
        <f>SQRT(1/KS17+(KN29-KM18)^2/KV17)/KL21</f>
        <v>6.8520090798655037E-2</v>
      </c>
      <c r="KP29" s="274">
        <f>KN29-_xlfn.T.INV.2T(0.05,KR21)*KO29</f>
        <v>0.89224263539105064</v>
      </c>
      <c r="KQ29" s="274">
        <f>KN29+_xlfn.T.INV.2T(0.05,KR21)*KO29</f>
        <v>1.3283656549908185</v>
      </c>
      <c r="KR29" s="199">
        <f>KL29</f>
        <v>90</v>
      </c>
      <c r="KS29" s="267">
        <f>10^KN29</f>
        <v>12.891520548383038</v>
      </c>
      <c r="KT29" s="267">
        <f t="shared" si="314"/>
        <v>7.8026591447084304</v>
      </c>
      <c r="KU29" s="200">
        <f t="shared" si="315"/>
        <v>21.299315908486008</v>
      </c>
      <c r="KV29" s="300"/>
      <c r="KW29" s="322"/>
      <c r="KX29" s="267"/>
      <c r="KY29" s="267"/>
      <c r="KZ29" s="267"/>
      <c r="LA29" s="267"/>
      <c r="LC29" s="281">
        <v>90</v>
      </c>
      <c r="LD29" s="274">
        <f t="shared" si="338"/>
        <v>1.2815515655446006</v>
      </c>
      <c r="LE29" s="274">
        <f>(LD29-LD21)/LC21</f>
        <v>1.110304145190935</v>
      </c>
      <c r="LF29" s="274">
        <f>SQRT(1/LJ17+(LE29-LD18)^2/LM17)/LC21</f>
        <v>6.8520090798655078E-2</v>
      </c>
      <c r="LG29" s="274">
        <f>LE29-_xlfn.T.INV.2T(0.05,LI21)*LF29</f>
        <v>0.89224263539105086</v>
      </c>
      <c r="LH29" s="274">
        <f>LE29+_xlfn.T.INV.2T(0.05,LI21)*LF29</f>
        <v>1.3283656549908192</v>
      </c>
      <c r="LI29" s="199">
        <f>LC29</f>
        <v>90</v>
      </c>
      <c r="LJ29" s="267">
        <f>10^LE29</f>
        <v>12.891520548383049</v>
      </c>
      <c r="LK29" s="267">
        <f t="shared" si="316"/>
        <v>7.8026591447084339</v>
      </c>
      <c r="LL29" s="200">
        <f t="shared" si="317"/>
        <v>21.299315908486037</v>
      </c>
      <c r="LM29" s="300"/>
      <c r="LN29" s="322"/>
      <c r="LO29" s="267"/>
      <c r="LP29" s="267"/>
      <c r="LQ29" s="267"/>
      <c r="LR29" s="267"/>
      <c r="LT29" s="281">
        <v>90</v>
      </c>
      <c r="LU29" s="274">
        <f t="shared" si="339"/>
        <v>1.2815515655446006</v>
      </c>
      <c r="LV29" s="274">
        <f>(LU29-LU21)/LT21</f>
        <v>1.1103041451909348</v>
      </c>
      <c r="LW29" s="274">
        <f>SQRT(1/MA17+(LV29-LU18)^2/MD17)/LT21</f>
        <v>6.8520090798655078E-2</v>
      </c>
      <c r="LX29" s="274">
        <f>LV29-_xlfn.T.INV.2T(0.05,LZ21)*LW29</f>
        <v>0.89224263539105064</v>
      </c>
      <c r="LY29" s="274">
        <f>LV29+_xlfn.T.INV.2T(0.05,LZ21)*LW29</f>
        <v>1.3283656549908189</v>
      </c>
      <c r="LZ29" s="199">
        <f>LT29</f>
        <v>90</v>
      </c>
      <c r="MA29" s="267">
        <f>10^LV29</f>
        <v>12.891520548383044</v>
      </c>
      <c r="MB29" s="267">
        <f t="shared" si="318"/>
        <v>7.8026591447084304</v>
      </c>
      <c r="MC29" s="200">
        <f t="shared" si="319"/>
        <v>21.29931590848603</v>
      </c>
      <c r="MD29" s="300"/>
      <c r="ME29" s="322"/>
      <c r="MF29" s="267"/>
      <c r="MG29" s="267"/>
      <c r="MH29" s="267"/>
      <c r="MI29" s="267"/>
    </row>
    <row r="30" spans="1:348" ht="14.1" customHeight="1" thickBot="1" x14ac:dyDescent="0.2">
      <c r="A30" s="22"/>
      <c r="B30" s="24"/>
      <c r="C30" s="24"/>
      <c r="D30" s="24"/>
      <c r="E30" s="24"/>
      <c r="F30" s="24"/>
      <c r="G30" s="24"/>
      <c r="H30" s="24"/>
      <c r="I30" s="192">
        <v>99</v>
      </c>
      <c r="J30" s="324">
        <f t="shared" si="320"/>
        <v>2.3263478740408408</v>
      </c>
      <c r="K30" s="100">
        <f>(J30-J21)/I21</f>
        <v>1.5124278592564224</v>
      </c>
      <c r="L30" s="100">
        <f>SQRT(1/P17+(K30-J18)^2/S17)/I21</f>
        <v>0.1196142193786106</v>
      </c>
      <c r="M30" s="100">
        <f>K30-_xlfn.T.INV.2T(0.05,O21)*L30</f>
        <v>1.1317620287355681</v>
      </c>
      <c r="N30" s="100">
        <f>K30+_xlfn.T.INV.2T(0.05,O21)*L30</f>
        <v>1.8930936897772768</v>
      </c>
      <c r="O30" s="203">
        <f>I30</f>
        <v>99</v>
      </c>
      <c r="P30" s="204">
        <f>10^K30</f>
        <v>32.540772546576918</v>
      </c>
      <c r="Q30" s="204">
        <f t="shared" si="281"/>
        <v>13.544470409605623</v>
      </c>
      <c r="R30" s="205">
        <f t="shared" si="281"/>
        <v>78.179644231574457</v>
      </c>
      <c r="S30" s="65"/>
      <c r="T30" s="393"/>
      <c r="U30" s="267"/>
      <c r="V30" s="267"/>
      <c r="W30" s="267"/>
      <c r="X30" s="267"/>
      <c r="Y30" s="22"/>
      <c r="Z30" s="192">
        <v>99</v>
      </c>
      <c r="AA30" s="324">
        <f t="shared" si="321"/>
        <v>2.3263478740408408</v>
      </c>
      <c r="AB30" s="324">
        <f>(AA30-AA21)/Z21</f>
        <v>1.5125254434668827</v>
      </c>
      <c r="AC30" s="324">
        <f>SQRT(1/AG17+(AB30-AA18)^2/AJ17)/Z21</f>
        <v>0.11935358137154824</v>
      </c>
      <c r="AD30" s="324">
        <f>AB30-_xlfn.T.INV.2T(0.05,AF21)*AC30</f>
        <v>1.1326890794086204</v>
      </c>
      <c r="AE30" s="324">
        <f>AB30+_xlfn.T.INV.2T(0.05,AF21)*AC30</f>
        <v>1.8923618075251449</v>
      </c>
      <c r="AF30" s="203">
        <f>Z30</f>
        <v>99</v>
      </c>
      <c r="AG30" s="204">
        <f>10^AB30</f>
        <v>32.548085147848425</v>
      </c>
      <c r="AH30" s="204">
        <f t="shared" si="282"/>
        <v>13.573413493187738</v>
      </c>
      <c r="AI30" s="205">
        <f t="shared" si="283"/>
        <v>78.0480051921556</v>
      </c>
      <c r="AJ30" s="300"/>
      <c r="AK30" s="393"/>
      <c r="AL30" s="267"/>
      <c r="AM30" s="267"/>
      <c r="AN30" s="267"/>
      <c r="AO30" s="267"/>
      <c r="AP30" s="22"/>
      <c r="AQ30" s="192">
        <v>99</v>
      </c>
      <c r="AR30" s="324">
        <f t="shared" si="322"/>
        <v>2.3263478740408408</v>
      </c>
      <c r="AS30" s="324">
        <f>(AR30-AR21)/AQ21</f>
        <v>1.5125258381001596</v>
      </c>
      <c r="AT30" s="324">
        <f>SQRT(1/AX17+(AS30-AR18)^2/BA17)/AQ21</f>
        <v>0.1193501584556068</v>
      </c>
      <c r="AU30" s="324">
        <f>AS30-_xlfn.T.INV.2T(0.05,AW21)*AT30</f>
        <v>1.1327003672880886</v>
      </c>
      <c r="AV30" s="324">
        <f>AS30+_xlfn.T.INV.2T(0.05,AW21)*AT30</f>
        <v>1.8923513089122306</v>
      </c>
      <c r="AW30" s="203">
        <f>AQ30</f>
        <v>99</v>
      </c>
      <c r="AX30" s="204">
        <f>10^AS30</f>
        <v>32.548114723548501</v>
      </c>
      <c r="AY30" s="204">
        <f t="shared" si="284"/>
        <v>13.573766288475303</v>
      </c>
      <c r="AZ30" s="205">
        <f t="shared" si="285"/>
        <v>78.046118486416887</v>
      </c>
      <c r="BA30" s="300"/>
      <c r="BB30" s="393"/>
      <c r="BC30" s="267"/>
      <c r="BD30" s="267"/>
      <c r="BE30" s="267"/>
      <c r="BF30" s="267"/>
      <c r="BH30" s="192">
        <v>99</v>
      </c>
      <c r="BI30" s="324">
        <f t="shared" si="323"/>
        <v>2.3263478740408408</v>
      </c>
      <c r="BJ30" s="324">
        <f>(BI30-BI21)/BH21</f>
        <v>1.5125258499903254</v>
      </c>
      <c r="BK30" s="324">
        <f>SQRT(1/BO17+(BJ30-BI18)^2/BR17)/BH21</f>
        <v>0.11935014470014736</v>
      </c>
      <c r="BL30" s="324">
        <f>BJ30-_xlfn.T.INV.2T(0.05,BN21)*BK30</f>
        <v>1.1327004229542652</v>
      </c>
      <c r="BM30" s="324">
        <f>BJ30+_xlfn.T.INV.2T(0.05,BN21)*BK30</f>
        <v>1.8923512770263855</v>
      </c>
      <c r="BN30" s="203">
        <f>BH30</f>
        <v>99</v>
      </c>
      <c r="BO30" s="204">
        <f>10^BJ30</f>
        <v>32.548115614654641</v>
      </c>
      <c r="BP30" s="204">
        <f t="shared" si="286"/>
        <v>13.573768028307953</v>
      </c>
      <c r="BQ30" s="205">
        <f t="shared" si="287"/>
        <v>78.046112756281076</v>
      </c>
      <c r="BR30" s="300"/>
      <c r="BS30" s="393"/>
      <c r="BT30" s="267"/>
      <c r="BU30" s="267"/>
      <c r="BV30" s="267"/>
      <c r="BW30" s="267"/>
      <c r="BY30" s="192">
        <v>99</v>
      </c>
      <c r="BZ30" s="324">
        <f t="shared" si="324"/>
        <v>2.3263478740408408</v>
      </c>
      <c r="CA30" s="324">
        <f>(BZ30-BZ21)/BY21</f>
        <v>1.5125258500372558</v>
      </c>
      <c r="CB30" s="324">
        <f>SQRT(1/CF17+(CA30-BZ18)^2/CI17)/BY21</f>
        <v>0.11935014428326823</v>
      </c>
      <c r="CC30" s="324">
        <f>CA30-_xlfn.T.INV.2T(0.05,CE21)*CB30</f>
        <v>1.1327004243278913</v>
      </c>
      <c r="CD30" s="324">
        <f>CA30+_xlfn.T.INV.2T(0.05,CE21)*CB30</f>
        <v>1.8923512757466203</v>
      </c>
      <c r="CE30" s="203">
        <f>BY30</f>
        <v>99</v>
      </c>
      <c r="CF30" s="204">
        <f>10^CA30</f>
        <v>32.548115618171835</v>
      </c>
      <c r="CG30" s="204">
        <f t="shared" si="288"/>
        <v>13.5737680712403</v>
      </c>
      <c r="CH30" s="205">
        <f t="shared" si="289"/>
        <v>78.046112526297264</v>
      </c>
      <c r="CI30" s="300"/>
      <c r="CJ30" s="393"/>
      <c r="CK30" s="267"/>
      <c r="CL30" s="267"/>
      <c r="CM30" s="267"/>
      <c r="CN30" s="267"/>
      <c r="CP30" s="192">
        <v>99</v>
      </c>
      <c r="CQ30" s="324">
        <f t="shared" si="325"/>
        <v>2.3263478740408408</v>
      </c>
      <c r="CR30" s="324">
        <f>(CQ30-CQ21)/CP21</f>
        <v>1.5125258500387067</v>
      </c>
      <c r="CS30" s="324">
        <f>SQRT(1/CW17+(CR30-CQ18)^2/CZ17)/CP21</f>
        <v>0.11935014428163275</v>
      </c>
      <c r="CT30" s="324">
        <f>CR30-_xlfn.T.INV.2T(0.05,CV21)*CS30</f>
        <v>1.1327004243345469</v>
      </c>
      <c r="CU30" s="324">
        <f>CR30+_xlfn.T.INV.2T(0.05,CV21)*CS30</f>
        <v>1.8923512757428664</v>
      </c>
      <c r="CV30" s="203">
        <f>CP30</f>
        <v>99</v>
      </c>
      <c r="CW30" s="204">
        <f>10^CR30</f>
        <v>32.548115618280576</v>
      </c>
      <c r="CX30" s="204">
        <f t="shared" si="290"/>
        <v>13.573768071448319</v>
      </c>
      <c r="CY30" s="205">
        <f t="shared" si="291"/>
        <v>78.046112525622661</v>
      </c>
      <c r="CZ30" s="300"/>
      <c r="DA30" s="393"/>
      <c r="DB30" s="267"/>
      <c r="DC30" s="267"/>
      <c r="DD30" s="267"/>
      <c r="DE30" s="267"/>
      <c r="DG30" s="192">
        <v>99</v>
      </c>
      <c r="DH30" s="324">
        <f t="shared" si="326"/>
        <v>2.3263478740408408</v>
      </c>
      <c r="DI30" s="324">
        <f>(DH30-DH21)/DG21</f>
        <v>1.5125258500387124</v>
      </c>
      <c r="DJ30" s="324">
        <f>SQRT(1/DN17+(DI30-DH18)^2/DQ17)/DG21</f>
        <v>0.11935014428158187</v>
      </c>
      <c r="DK30" s="324">
        <f>DI30-_xlfn.T.INV.2T(0.05,DM21)*DJ30</f>
        <v>1.1327004243347145</v>
      </c>
      <c r="DL30" s="324">
        <f>DI30+_xlfn.T.INV.2T(0.05,DM21)*DJ30</f>
        <v>1.8923512757427103</v>
      </c>
      <c r="DM30" s="203">
        <f>DG30</f>
        <v>99</v>
      </c>
      <c r="DN30" s="204">
        <f>10^DI30</f>
        <v>32.54811561828101</v>
      </c>
      <c r="DO30" s="204">
        <f t="shared" si="292"/>
        <v>13.573768071453557</v>
      </c>
      <c r="DP30" s="205">
        <f t="shared" si="293"/>
        <v>78.046112525594651</v>
      </c>
      <c r="DQ30" s="300"/>
      <c r="DR30" s="393"/>
      <c r="DS30" s="267"/>
      <c r="DT30" s="267"/>
      <c r="DU30" s="267"/>
      <c r="DV30" s="267"/>
      <c r="DX30" s="192">
        <v>99</v>
      </c>
      <c r="DY30" s="324">
        <f t="shared" si="327"/>
        <v>2.3263478740408408</v>
      </c>
      <c r="DZ30" s="324">
        <f>(DY30-DY21)/DX21</f>
        <v>1.5125258500387126</v>
      </c>
      <c r="EA30" s="324">
        <f>SQRT(1/EE17+(DZ30-DY18)^2/EH17)/DX21</f>
        <v>0.11935014428158172</v>
      </c>
      <c r="EB30" s="324">
        <f>DZ30-_xlfn.T.INV.2T(0.05,ED21)*EA30</f>
        <v>1.1327004243347152</v>
      </c>
      <c r="EC30" s="324">
        <f>DZ30+_xlfn.T.INV.2T(0.05,ED21)*EA30</f>
        <v>1.8923512757427101</v>
      </c>
      <c r="ED30" s="203">
        <f>DX30</f>
        <v>99</v>
      </c>
      <c r="EE30" s="204">
        <f>10^DZ30</f>
        <v>32.548115618281024</v>
      </c>
      <c r="EF30" s="204">
        <f t="shared" si="294"/>
        <v>13.573768071453575</v>
      </c>
      <c r="EG30" s="205">
        <f t="shared" si="295"/>
        <v>78.04611252559458</v>
      </c>
      <c r="EH30" s="300"/>
      <c r="EI30" s="393"/>
      <c r="EJ30" s="267"/>
      <c r="EK30" s="267"/>
      <c r="EL30" s="267"/>
      <c r="EM30" s="267"/>
      <c r="EO30" s="192">
        <v>99</v>
      </c>
      <c r="EP30" s="324">
        <f t="shared" si="328"/>
        <v>2.3263478740408408</v>
      </c>
      <c r="EQ30" s="324">
        <f>(EP30-EP21)/EO21</f>
        <v>1.5125258500387122</v>
      </c>
      <c r="ER30" s="324">
        <f>SQRT(1/EV17+(EQ30-EP18)^2/EY17)/EO21</f>
        <v>0.11935014428158162</v>
      </c>
      <c r="ES30" s="324">
        <f>EQ30-_xlfn.T.INV.2T(0.05,EU21)*ER30</f>
        <v>1.1327004243347152</v>
      </c>
      <c r="ET30" s="324">
        <f>EQ30+_xlfn.T.INV.2T(0.05,EU21)*ER30</f>
        <v>1.8923512757427092</v>
      </c>
      <c r="EU30" s="203">
        <f>EO30</f>
        <v>99</v>
      </c>
      <c r="EV30" s="204">
        <f>10^EQ30</f>
        <v>32.548115618280981</v>
      </c>
      <c r="EW30" s="204">
        <f t="shared" si="296"/>
        <v>13.573768071453575</v>
      </c>
      <c r="EX30" s="205">
        <f t="shared" si="297"/>
        <v>78.046112525594452</v>
      </c>
      <c r="EY30" s="300"/>
      <c r="EZ30" s="393"/>
      <c r="FA30" s="267"/>
      <c r="FB30" s="267"/>
      <c r="FC30" s="267"/>
      <c r="FD30" s="267"/>
      <c r="FF30" s="192">
        <v>99</v>
      </c>
      <c r="FG30" s="324">
        <f t="shared" si="329"/>
        <v>2.3263478740408408</v>
      </c>
      <c r="FH30" s="324">
        <f>(FG30-FG21)/FF21</f>
        <v>1.5125258500387124</v>
      </c>
      <c r="FI30" s="324">
        <f>SQRT(1/FM17+(FH30-FG18)^2/FP17)/FF21</f>
        <v>0.11935014428158164</v>
      </c>
      <c r="FJ30" s="324">
        <f>FH30-_xlfn.T.INV.2T(0.05,FL21)*FI30</f>
        <v>1.1327004243347154</v>
      </c>
      <c r="FK30" s="324">
        <f>FH30+_xlfn.T.INV.2T(0.05,FL21)*FI30</f>
        <v>1.8923512757427094</v>
      </c>
      <c r="FL30" s="203">
        <f>FF30</f>
        <v>99</v>
      </c>
      <c r="FM30" s="204">
        <f>10^FH30</f>
        <v>32.54811561828101</v>
      </c>
      <c r="FN30" s="204">
        <f t="shared" si="298"/>
        <v>13.573768071453587</v>
      </c>
      <c r="FO30" s="205">
        <f t="shared" si="299"/>
        <v>78.046112525594452</v>
      </c>
      <c r="FP30" s="300"/>
      <c r="FQ30" s="393"/>
      <c r="FR30" s="267"/>
      <c r="FS30" s="267"/>
      <c r="FT30" s="267"/>
      <c r="FU30" s="267"/>
      <c r="FW30" s="192">
        <v>99</v>
      </c>
      <c r="FX30" s="324">
        <f t="shared" si="330"/>
        <v>2.3263478740408408</v>
      </c>
      <c r="FY30" s="324">
        <f>(FX30-FX21)/FW21</f>
        <v>1.5125258500387126</v>
      </c>
      <c r="FZ30" s="324">
        <f>SQRT(1/GD17+(FY30-FX18)^2/GG17)/FW21</f>
        <v>0.11935014428158172</v>
      </c>
      <c r="GA30" s="324">
        <f>FY30-_xlfn.T.INV.2T(0.05,GC21)*FZ30</f>
        <v>1.1327004243347152</v>
      </c>
      <c r="GB30" s="324">
        <f>FY30+_xlfn.T.INV.2T(0.05,GC21)*FZ30</f>
        <v>1.8923512757427101</v>
      </c>
      <c r="GC30" s="203">
        <f>FW30</f>
        <v>99</v>
      </c>
      <c r="GD30" s="204">
        <f>10^FY30</f>
        <v>32.548115618281024</v>
      </c>
      <c r="GE30" s="204">
        <f t="shared" si="300"/>
        <v>13.573768071453575</v>
      </c>
      <c r="GF30" s="205">
        <f t="shared" si="301"/>
        <v>78.04611252559458</v>
      </c>
      <c r="GG30" s="300"/>
      <c r="GH30" s="393"/>
      <c r="GI30" s="267"/>
      <c r="GJ30" s="267"/>
      <c r="GK30" s="267"/>
      <c r="GL30" s="267"/>
      <c r="GN30" s="192">
        <v>99</v>
      </c>
      <c r="GO30" s="324">
        <f t="shared" si="331"/>
        <v>2.3263478740408408</v>
      </c>
      <c r="GP30" s="324">
        <f>(GO30-GO21)/GN21</f>
        <v>1.5125258500387122</v>
      </c>
      <c r="GQ30" s="324">
        <f>SQRT(1/GU17+(GP30-GO18)^2/GX17)/GN21</f>
        <v>0.11935014428158162</v>
      </c>
      <c r="GR30" s="324">
        <f>GP30-_xlfn.T.INV.2T(0.05,GT21)*GQ30</f>
        <v>1.1327004243347152</v>
      </c>
      <c r="GS30" s="324">
        <f>GP30+_xlfn.T.INV.2T(0.05,GT21)*GQ30</f>
        <v>1.8923512757427092</v>
      </c>
      <c r="GT30" s="203">
        <f>GN30</f>
        <v>99</v>
      </c>
      <c r="GU30" s="204">
        <f>10^GP30</f>
        <v>32.548115618280981</v>
      </c>
      <c r="GV30" s="204">
        <f t="shared" si="302"/>
        <v>13.573768071453575</v>
      </c>
      <c r="GW30" s="205">
        <f t="shared" si="303"/>
        <v>78.046112525594452</v>
      </c>
      <c r="GX30" s="300"/>
      <c r="GY30" s="393"/>
      <c r="GZ30" s="267"/>
      <c r="HA30" s="267"/>
      <c r="HB30" s="267"/>
      <c r="HC30" s="267"/>
      <c r="HE30" s="192">
        <v>99</v>
      </c>
      <c r="HF30" s="324">
        <f t="shared" si="332"/>
        <v>2.3263478740408408</v>
      </c>
      <c r="HG30" s="324">
        <f>(HF30-HF21)/HE21</f>
        <v>1.5125258500387124</v>
      </c>
      <c r="HH30" s="324">
        <f>SQRT(1/HL17+(HG30-HF18)^2/HO17)/HE21</f>
        <v>0.11935014428158164</v>
      </c>
      <c r="HI30" s="324">
        <f>HG30-_xlfn.T.INV.2T(0.05,HK21)*HH30</f>
        <v>1.1327004243347154</v>
      </c>
      <c r="HJ30" s="324">
        <f>HG30+_xlfn.T.INV.2T(0.05,HK21)*HH30</f>
        <v>1.8923512757427094</v>
      </c>
      <c r="HK30" s="203">
        <f>HE30</f>
        <v>99</v>
      </c>
      <c r="HL30" s="204">
        <f>10^HG30</f>
        <v>32.54811561828101</v>
      </c>
      <c r="HM30" s="204">
        <f t="shared" si="304"/>
        <v>13.573768071453587</v>
      </c>
      <c r="HN30" s="205">
        <f t="shared" si="305"/>
        <v>78.046112525594452</v>
      </c>
      <c r="HO30" s="300"/>
      <c r="HP30" s="393"/>
      <c r="HQ30" s="267"/>
      <c r="HR30" s="267"/>
      <c r="HS30" s="267"/>
      <c r="HT30" s="267"/>
      <c r="HV30" s="192">
        <v>99</v>
      </c>
      <c r="HW30" s="324">
        <f t="shared" si="333"/>
        <v>2.3263478740408408</v>
      </c>
      <c r="HX30" s="324">
        <f>(HW30-HW21)/HV21</f>
        <v>1.5125258500387126</v>
      </c>
      <c r="HY30" s="324">
        <f>SQRT(1/IC17+(HX30-HW18)^2/IF17)/HV21</f>
        <v>0.11935014428158172</v>
      </c>
      <c r="HZ30" s="324">
        <f>HX30-_xlfn.T.INV.2T(0.05,IB21)*HY30</f>
        <v>1.1327004243347152</v>
      </c>
      <c r="IA30" s="324">
        <f>HX30+_xlfn.T.INV.2T(0.05,IB21)*HY30</f>
        <v>1.8923512757427101</v>
      </c>
      <c r="IB30" s="203">
        <f>HV30</f>
        <v>99</v>
      </c>
      <c r="IC30" s="204">
        <f>10^HX30</f>
        <v>32.548115618281024</v>
      </c>
      <c r="ID30" s="204">
        <f t="shared" si="306"/>
        <v>13.573768071453575</v>
      </c>
      <c r="IE30" s="205">
        <f t="shared" si="307"/>
        <v>78.04611252559458</v>
      </c>
      <c r="IF30" s="300"/>
      <c r="IG30" s="393"/>
      <c r="IH30" s="267"/>
      <c r="II30" s="267"/>
      <c r="IJ30" s="267"/>
      <c r="IK30" s="267"/>
      <c r="IM30" s="192">
        <v>99</v>
      </c>
      <c r="IN30" s="324">
        <f t="shared" si="334"/>
        <v>2.3263478740408408</v>
      </c>
      <c r="IO30" s="324">
        <f>(IN30-IN21)/IM21</f>
        <v>1.5125258500387122</v>
      </c>
      <c r="IP30" s="324">
        <f>SQRT(1/IT17+(IO30-IN18)^2/IW17)/IM21</f>
        <v>0.11935014428158162</v>
      </c>
      <c r="IQ30" s="324">
        <f>IO30-_xlfn.T.INV.2T(0.05,IS21)*IP30</f>
        <v>1.1327004243347152</v>
      </c>
      <c r="IR30" s="324">
        <f>IO30+_xlfn.T.INV.2T(0.05,IS21)*IP30</f>
        <v>1.8923512757427092</v>
      </c>
      <c r="IS30" s="203">
        <f>IM30</f>
        <v>99</v>
      </c>
      <c r="IT30" s="204">
        <f>10^IO30</f>
        <v>32.548115618280981</v>
      </c>
      <c r="IU30" s="204">
        <f t="shared" si="308"/>
        <v>13.573768071453575</v>
      </c>
      <c r="IV30" s="205">
        <f t="shared" si="309"/>
        <v>78.046112525594452</v>
      </c>
      <c r="IW30" s="300"/>
      <c r="IX30" s="393"/>
      <c r="IY30" s="267"/>
      <c r="IZ30" s="267"/>
      <c r="JA30" s="267"/>
      <c r="JB30" s="267"/>
      <c r="JD30" s="192">
        <v>99</v>
      </c>
      <c r="JE30" s="324">
        <f t="shared" si="335"/>
        <v>2.3263478740408408</v>
      </c>
      <c r="JF30" s="324">
        <f>(JE30-JE21)/JD21</f>
        <v>1.5125258500387124</v>
      </c>
      <c r="JG30" s="324">
        <f>SQRT(1/JK17+(JF30-JE18)^2/JN17)/JD21</f>
        <v>0.11935014428158164</v>
      </c>
      <c r="JH30" s="324">
        <f>JF30-_xlfn.T.INV.2T(0.05,JJ21)*JG30</f>
        <v>1.1327004243347154</v>
      </c>
      <c r="JI30" s="324">
        <f>JF30+_xlfn.T.INV.2T(0.05,JJ21)*JG30</f>
        <v>1.8923512757427094</v>
      </c>
      <c r="JJ30" s="203">
        <f>JD30</f>
        <v>99</v>
      </c>
      <c r="JK30" s="204">
        <f>10^JF30</f>
        <v>32.54811561828101</v>
      </c>
      <c r="JL30" s="204">
        <f t="shared" si="310"/>
        <v>13.573768071453587</v>
      </c>
      <c r="JM30" s="205">
        <f t="shared" si="311"/>
        <v>78.046112525594452</v>
      </c>
      <c r="JN30" s="300"/>
      <c r="JO30" s="393"/>
      <c r="JP30" s="267"/>
      <c r="JQ30" s="267"/>
      <c r="JR30" s="267"/>
      <c r="JS30" s="267"/>
      <c r="JU30" s="192">
        <v>99</v>
      </c>
      <c r="JV30" s="324">
        <f t="shared" si="336"/>
        <v>2.3263478740408408</v>
      </c>
      <c r="JW30" s="324">
        <f>(JV30-JV21)/JU21</f>
        <v>1.5125258500387126</v>
      </c>
      <c r="JX30" s="324">
        <f>SQRT(1/KB17+(JW30-JV18)^2/KE17)/JU21</f>
        <v>0.11935014428158172</v>
      </c>
      <c r="JY30" s="324">
        <f>JW30-_xlfn.T.INV.2T(0.05,KA21)*JX30</f>
        <v>1.1327004243347152</v>
      </c>
      <c r="JZ30" s="324">
        <f>JW30+_xlfn.T.INV.2T(0.05,KA21)*JX30</f>
        <v>1.8923512757427101</v>
      </c>
      <c r="KA30" s="203">
        <f>JU30</f>
        <v>99</v>
      </c>
      <c r="KB30" s="204">
        <f>10^JW30</f>
        <v>32.548115618281024</v>
      </c>
      <c r="KC30" s="204">
        <f t="shared" si="312"/>
        <v>13.573768071453575</v>
      </c>
      <c r="KD30" s="205">
        <f t="shared" si="313"/>
        <v>78.04611252559458</v>
      </c>
      <c r="KE30" s="300"/>
      <c r="KF30" s="393"/>
      <c r="KG30" s="267"/>
      <c r="KH30" s="267"/>
      <c r="KI30" s="267"/>
      <c r="KJ30" s="267"/>
      <c r="KL30" s="192">
        <v>99</v>
      </c>
      <c r="KM30" s="324">
        <f t="shared" si="337"/>
        <v>2.3263478740408408</v>
      </c>
      <c r="KN30" s="324">
        <f>(KM30-KM21)/KL21</f>
        <v>1.5125258500387122</v>
      </c>
      <c r="KO30" s="324">
        <f>SQRT(1/KS17+(KN30-KM18)^2/KV17)/KL21</f>
        <v>0.11935014428158162</v>
      </c>
      <c r="KP30" s="324">
        <f>KN30-_xlfn.T.INV.2T(0.05,KR21)*KO30</f>
        <v>1.1327004243347152</v>
      </c>
      <c r="KQ30" s="324">
        <f>KN30+_xlfn.T.INV.2T(0.05,KR21)*KO30</f>
        <v>1.8923512757427092</v>
      </c>
      <c r="KR30" s="203">
        <f>KL30</f>
        <v>99</v>
      </c>
      <c r="KS30" s="204">
        <f>10^KN30</f>
        <v>32.548115618280981</v>
      </c>
      <c r="KT30" s="204">
        <f t="shared" si="314"/>
        <v>13.573768071453575</v>
      </c>
      <c r="KU30" s="205">
        <f t="shared" si="315"/>
        <v>78.046112525594452</v>
      </c>
      <c r="KV30" s="300"/>
      <c r="KW30" s="393"/>
      <c r="KX30" s="267"/>
      <c r="KY30" s="267"/>
      <c r="KZ30" s="267"/>
      <c r="LA30" s="267"/>
      <c r="LC30" s="192">
        <v>99</v>
      </c>
      <c r="LD30" s="324">
        <f t="shared" si="338"/>
        <v>2.3263478740408408</v>
      </c>
      <c r="LE30" s="324">
        <f>(LD30-LD21)/LC21</f>
        <v>1.5125258500387124</v>
      </c>
      <c r="LF30" s="324">
        <f>SQRT(1/LJ17+(LE30-LD18)^2/LM17)/LC21</f>
        <v>0.11935014428158164</v>
      </c>
      <c r="LG30" s="324">
        <f>LE30-_xlfn.T.INV.2T(0.05,LI21)*LF30</f>
        <v>1.1327004243347154</v>
      </c>
      <c r="LH30" s="324">
        <f>LE30+_xlfn.T.INV.2T(0.05,LI21)*LF30</f>
        <v>1.8923512757427094</v>
      </c>
      <c r="LI30" s="203">
        <f>LC30</f>
        <v>99</v>
      </c>
      <c r="LJ30" s="204">
        <f>10^LE30</f>
        <v>32.54811561828101</v>
      </c>
      <c r="LK30" s="204">
        <f t="shared" si="316"/>
        <v>13.573768071453587</v>
      </c>
      <c r="LL30" s="205">
        <f t="shared" si="317"/>
        <v>78.046112525594452</v>
      </c>
      <c r="LM30" s="300"/>
      <c r="LN30" s="393"/>
      <c r="LO30" s="267"/>
      <c r="LP30" s="267"/>
      <c r="LQ30" s="267"/>
      <c r="LR30" s="267"/>
      <c r="LT30" s="192">
        <v>99</v>
      </c>
      <c r="LU30" s="324">
        <f t="shared" si="339"/>
        <v>2.3263478740408408</v>
      </c>
      <c r="LV30" s="324">
        <f>(LU30-LU21)/LT21</f>
        <v>1.5125258500387126</v>
      </c>
      <c r="LW30" s="324">
        <f>SQRT(1/MA17+(LV30-LU18)^2/MD17)/LT21</f>
        <v>0.11935014428158172</v>
      </c>
      <c r="LX30" s="324">
        <f>LV30-_xlfn.T.INV.2T(0.05,LZ21)*LW30</f>
        <v>1.1327004243347152</v>
      </c>
      <c r="LY30" s="324">
        <f>LV30+_xlfn.T.INV.2T(0.05,LZ21)*LW30</f>
        <v>1.8923512757427101</v>
      </c>
      <c r="LZ30" s="203">
        <f>LT30</f>
        <v>99</v>
      </c>
      <c r="MA30" s="204">
        <f>10^LV30</f>
        <v>32.548115618281024</v>
      </c>
      <c r="MB30" s="204">
        <f t="shared" si="318"/>
        <v>13.573768071453575</v>
      </c>
      <c r="MC30" s="205">
        <f t="shared" si="319"/>
        <v>78.04611252559458</v>
      </c>
      <c r="MD30" s="300"/>
      <c r="ME30" s="393"/>
      <c r="MF30" s="267"/>
      <c r="MG30" s="267"/>
      <c r="MH30" s="267"/>
      <c r="MI30" s="267"/>
    </row>
    <row r="31" spans="1:348" ht="14.1" customHeight="1" x14ac:dyDescent="0.2">
      <c r="A31" s="22"/>
      <c r="B31" s="24"/>
      <c r="C31" s="24"/>
      <c r="D31" s="24"/>
      <c r="E31" s="24"/>
      <c r="F31" s="24"/>
      <c r="G31" s="24"/>
      <c r="H31" s="24"/>
      <c r="J31" s="31"/>
      <c r="K31" s="17"/>
      <c r="L31" s="17"/>
      <c r="M31" s="19"/>
      <c r="N31" s="19"/>
      <c r="O31" s="19"/>
      <c r="P31" s="26"/>
      <c r="Q31" s="26"/>
      <c r="R31" s="26"/>
      <c r="S31" s="65"/>
      <c r="T31" s="22"/>
      <c r="U31" s="22"/>
      <c r="V31" s="22"/>
      <c r="W31" s="22"/>
      <c r="X31" s="22"/>
      <c r="Y31" s="22"/>
      <c r="Z31" s="261"/>
      <c r="AA31" s="287"/>
      <c r="AB31" s="273"/>
      <c r="AC31" s="273"/>
      <c r="AD31" s="274"/>
      <c r="AE31" s="274"/>
      <c r="AF31" s="274"/>
      <c r="AG31" s="267"/>
      <c r="AH31" s="267"/>
      <c r="AI31" s="267"/>
      <c r="AJ31" s="300"/>
      <c r="AK31" s="276"/>
      <c r="AL31" s="276"/>
      <c r="AM31" s="276"/>
      <c r="AN31" s="276"/>
      <c r="AO31" s="276"/>
      <c r="AP31" s="22"/>
      <c r="AQ31" s="261"/>
      <c r="AR31" s="287"/>
      <c r="AS31" s="273"/>
      <c r="AT31" s="273"/>
      <c r="AU31" s="274"/>
      <c r="AV31" s="274"/>
      <c r="AW31" s="274"/>
      <c r="AX31" s="267"/>
      <c r="AY31" s="267"/>
      <c r="AZ31" s="267"/>
      <c r="BA31" s="300"/>
      <c r="BB31" s="276"/>
      <c r="BC31" s="276"/>
      <c r="BD31" s="276"/>
      <c r="BE31" s="276"/>
      <c r="BF31" s="276"/>
      <c r="BH31" s="261"/>
      <c r="BI31" s="287"/>
      <c r="BJ31" s="273"/>
      <c r="BK31" s="273"/>
      <c r="BL31" s="274"/>
      <c r="BM31" s="274"/>
      <c r="BN31" s="274"/>
      <c r="BO31" s="267"/>
      <c r="BP31" s="267"/>
      <c r="BQ31" s="267"/>
      <c r="BR31" s="300"/>
      <c r="BS31" s="276"/>
      <c r="BT31" s="276"/>
      <c r="BU31" s="276"/>
      <c r="BV31" s="276"/>
      <c r="BW31" s="276"/>
      <c r="BY31" s="261"/>
      <c r="BZ31" s="287"/>
      <c r="CA31" s="273"/>
      <c r="CB31" s="273"/>
      <c r="CC31" s="274"/>
      <c r="CD31" s="274"/>
      <c r="CE31" s="274"/>
      <c r="CF31" s="267"/>
      <c r="CG31" s="267"/>
      <c r="CH31" s="267"/>
      <c r="CI31" s="300"/>
      <c r="CJ31" s="276"/>
      <c r="CK31" s="276"/>
      <c r="CL31" s="276"/>
      <c r="CM31" s="276"/>
      <c r="CN31" s="276"/>
      <c r="CP31" s="261"/>
      <c r="CQ31" s="287"/>
      <c r="CR31" s="273"/>
      <c r="CS31" s="273"/>
      <c r="CT31" s="274"/>
      <c r="CU31" s="274"/>
      <c r="CV31" s="274"/>
      <c r="CW31" s="267"/>
      <c r="CX31" s="267"/>
      <c r="CY31" s="267"/>
      <c r="CZ31" s="300"/>
      <c r="DA31" s="276"/>
      <c r="DB31" s="276"/>
      <c r="DC31" s="276"/>
      <c r="DD31" s="276"/>
      <c r="DE31" s="276"/>
      <c r="DG31" s="261"/>
      <c r="DH31" s="287"/>
      <c r="DI31" s="273"/>
      <c r="DJ31" s="273"/>
      <c r="DK31" s="274"/>
      <c r="DL31" s="274"/>
      <c r="DM31" s="274"/>
      <c r="DN31" s="267"/>
      <c r="DO31" s="267"/>
      <c r="DP31" s="267"/>
      <c r="DQ31" s="300"/>
      <c r="DR31" s="276"/>
      <c r="DS31" s="276"/>
      <c r="DT31" s="276"/>
      <c r="DU31" s="276"/>
      <c r="DV31" s="276"/>
      <c r="DX31" s="261"/>
      <c r="DY31" s="287"/>
      <c r="DZ31" s="273"/>
      <c r="EA31" s="273"/>
      <c r="EB31" s="274"/>
      <c r="EC31" s="274"/>
      <c r="ED31" s="274"/>
      <c r="EE31" s="267"/>
      <c r="EF31" s="267"/>
      <c r="EG31" s="267"/>
      <c r="EH31" s="300"/>
      <c r="EI31" s="276"/>
      <c r="EJ31" s="276"/>
      <c r="EK31" s="276"/>
      <c r="EL31" s="276"/>
      <c r="EM31" s="276"/>
      <c r="EO31" s="261"/>
      <c r="EP31" s="287"/>
      <c r="EQ31" s="273"/>
      <c r="ER31" s="273"/>
      <c r="ES31" s="274"/>
      <c r="ET31" s="274"/>
      <c r="EU31" s="274"/>
      <c r="EV31" s="267"/>
      <c r="EW31" s="267"/>
      <c r="EX31" s="267"/>
      <c r="EY31" s="300"/>
      <c r="EZ31" s="276"/>
      <c r="FA31" s="276"/>
      <c r="FB31" s="276"/>
      <c r="FC31" s="276"/>
      <c r="FD31" s="276"/>
      <c r="FF31" s="261"/>
      <c r="FG31" s="287"/>
      <c r="FH31" s="273"/>
      <c r="FI31" s="273"/>
      <c r="FJ31" s="274"/>
      <c r="FK31" s="274"/>
      <c r="FL31" s="274"/>
      <c r="FM31" s="267"/>
      <c r="FN31" s="267"/>
      <c r="FO31" s="267"/>
      <c r="FP31" s="300"/>
      <c r="FQ31" s="276"/>
      <c r="FR31" s="276"/>
      <c r="FS31" s="276"/>
      <c r="FT31" s="276"/>
      <c r="FU31" s="276"/>
      <c r="FW31" s="261"/>
      <c r="FX31" s="287"/>
      <c r="FY31" s="273"/>
      <c r="FZ31" s="273"/>
      <c r="GA31" s="274"/>
      <c r="GB31" s="274"/>
      <c r="GC31" s="274"/>
      <c r="GD31" s="267"/>
      <c r="GE31" s="267"/>
      <c r="GF31" s="267"/>
      <c r="GG31" s="300"/>
      <c r="GH31" s="276"/>
      <c r="GI31" s="276"/>
      <c r="GJ31" s="276"/>
      <c r="GK31" s="276"/>
      <c r="GL31" s="276"/>
      <c r="GN31" s="261"/>
      <c r="GO31" s="287"/>
      <c r="GP31" s="273"/>
      <c r="GQ31" s="273"/>
      <c r="GR31" s="274"/>
      <c r="GS31" s="274"/>
      <c r="GT31" s="274"/>
      <c r="GU31" s="267"/>
      <c r="GV31" s="267"/>
      <c r="GW31" s="267"/>
      <c r="GX31" s="300"/>
      <c r="GY31" s="276"/>
      <c r="GZ31" s="276"/>
      <c r="HA31" s="276"/>
      <c r="HB31" s="276"/>
      <c r="HC31" s="276"/>
      <c r="HE31" s="261"/>
      <c r="HF31" s="287"/>
      <c r="HG31" s="273"/>
      <c r="HH31" s="273"/>
      <c r="HI31" s="274"/>
      <c r="HJ31" s="274"/>
      <c r="HK31" s="274"/>
      <c r="HL31" s="267"/>
      <c r="HM31" s="267"/>
      <c r="HN31" s="267"/>
      <c r="HO31" s="300"/>
      <c r="HP31" s="276"/>
      <c r="HQ31" s="276"/>
      <c r="HR31" s="276"/>
      <c r="HS31" s="276"/>
      <c r="HT31" s="276"/>
      <c r="HV31" s="261"/>
      <c r="HW31" s="287"/>
      <c r="HX31" s="273"/>
      <c r="HY31" s="273"/>
      <c r="HZ31" s="274"/>
      <c r="IA31" s="274"/>
      <c r="IB31" s="274"/>
      <c r="IC31" s="267"/>
      <c r="ID31" s="267"/>
      <c r="IE31" s="267"/>
      <c r="IF31" s="300"/>
      <c r="IG31" s="276"/>
      <c r="IH31" s="276"/>
      <c r="II31" s="276"/>
      <c r="IJ31" s="276"/>
      <c r="IK31" s="276"/>
      <c r="IM31" s="261"/>
      <c r="IN31" s="287"/>
      <c r="IO31" s="273"/>
      <c r="IP31" s="273"/>
      <c r="IQ31" s="274"/>
      <c r="IR31" s="274"/>
      <c r="IS31" s="274"/>
      <c r="IT31" s="267"/>
      <c r="IU31" s="267"/>
      <c r="IV31" s="267"/>
      <c r="IW31" s="300"/>
      <c r="IX31" s="276"/>
      <c r="IY31" s="276"/>
      <c r="IZ31" s="276"/>
      <c r="JA31" s="276"/>
      <c r="JB31" s="276"/>
      <c r="JD31" s="261"/>
      <c r="JE31" s="287"/>
      <c r="JF31" s="273"/>
      <c r="JG31" s="273"/>
      <c r="JH31" s="274"/>
      <c r="JI31" s="274"/>
      <c r="JJ31" s="274"/>
      <c r="JK31" s="267"/>
      <c r="JL31" s="267"/>
      <c r="JM31" s="267"/>
      <c r="JN31" s="300"/>
      <c r="JO31" s="276"/>
      <c r="JP31" s="276"/>
      <c r="JQ31" s="276"/>
      <c r="JR31" s="276"/>
      <c r="JS31" s="276"/>
      <c r="JU31" s="261"/>
      <c r="JV31" s="287"/>
      <c r="JW31" s="273"/>
      <c r="JX31" s="273"/>
      <c r="JY31" s="274"/>
      <c r="JZ31" s="274"/>
      <c r="KA31" s="274"/>
      <c r="KB31" s="267"/>
      <c r="KC31" s="267"/>
      <c r="KD31" s="267"/>
      <c r="KE31" s="300"/>
      <c r="KF31" s="276"/>
      <c r="KG31" s="276"/>
      <c r="KH31" s="276"/>
      <c r="KI31" s="276"/>
      <c r="KJ31" s="276"/>
      <c r="KL31" s="261"/>
      <c r="KM31" s="287"/>
      <c r="KN31" s="273"/>
      <c r="KO31" s="273"/>
      <c r="KP31" s="274"/>
      <c r="KQ31" s="274"/>
      <c r="KR31" s="274"/>
      <c r="KS31" s="267"/>
      <c r="KT31" s="267"/>
      <c r="KU31" s="267"/>
      <c r="KV31" s="300"/>
      <c r="KW31" s="276"/>
      <c r="KX31" s="276"/>
      <c r="KY31" s="276"/>
      <c r="KZ31" s="276"/>
      <c r="LA31" s="276"/>
      <c r="LC31" s="261"/>
      <c r="LD31" s="287"/>
      <c r="LE31" s="273"/>
      <c r="LF31" s="273"/>
      <c r="LG31" s="274"/>
      <c r="LH31" s="274"/>
      <c r="LI31" s="274"/>
      <c r="LJ31" s="267"/>
      <c r="LK31" s="267"/>
      <c r="LL31" s="267"/>
      <c r="LM31" s="300"/>
      <c r="LN31" s="276"/>
      <c r="LO31" s="276"/>
      <c r="LP31" s="276"/>
      <c r="LQ31" s="276"/>
      <c r="LR31" s="276"/>
      <c r="LT31" s="261"/>
      <c r="LU31" s="287"/>
      <c r="LV31" s="273"/>
      <c r="LW31" s="273"/>
      <c r="LX31" s="274"/>
      <c r="LY31" s="274"/>
      <c r="LZ31" s="274"/>
      <c r="MA31" s="267"/>
      <c r="MB31" s="267"/>
      <c r="MC31" s="267"/>
      <c r="MD31" s="300"/>
      <c r="ME31" s="276"/>
      <c r="MF31" s="276"/>
      <c r="MG31" s="276"/>
      <c r="MH31" s="276"/>
      <c r="MI31" s="276"/>
    </row>
    <row r="32" spans="1:348" ht="14.1" customHeight="1" x14ac:dyDescent="0.2">
      <c r="A32" s="22"/>
      <c r="B32" s="22"/>
      <c r="C32" s="22"/>
      <c r="D32" s="22"/>
      <c r="E32" s="22"/>
      <c r="F32" s="22"/>
      <c r="J32" s="31"/>
      <c r="K32" s="17"/>
      <c r="L32" s="17"/>
      <c r="M32" s="19"/>
      <c r="N32" s="19"/>
      <c r="O32" s="19"/>
      <c r="P32" s="80"/>
      <c r="Q32" s="26"/>
      <c r="R32" s="26"/>
      <c r="S32" s="65"/>
      <c r="T32" s="22"/>
      <c r="U32" s="22"/>
      <c r="V32" s="22"/>
      <c r="W32" s="22"/>
      <c r="X32" s="22"/>
      <c r="Y32" s="22"/>
      <c r="Z32" s="261"/>
      <c r="AA32" s="287"/>
      <c r="AB32" s="273"/>
      <c r="AC32" s="273"/>
      <c r="AD32" s="274"/>
      <c r="AE32" s="274"/>
      <c r="AF32" s="274"/>
      <c r="AG32" s="312"/>
      <c r="AH32" s="267"/>
      <c r="AI32" s="267"/>
      <c r="AJ32" s="300"/>
      <c r="AK32" s="276"/>
      <c r="AL32" s="276"/>
      <c r="AM32" s="276"/>
      <c r="AN32" s="276"/>
      <c r="AO32" s="276"/>
      <c r="AP32" s="22"/>
      <c r="AQ32" s="261"/>
      <c r="AR32" s="287"/>
      <c r="AS32" s="273"/>
      <c r="AT32" s="273"/>
      <c r="AU32" s="274"/>
      <c r="AV32" s="274"/>
      <c r="AW32" s="274"/>
      <c r="AX32" s="312"/>
      <c r="AY32" s="267"/>
      <c r="AZ32" s="267"/>
      <c r="BA32" s="300"/>
      <c r="BB32" s="276"/>
      <c r="BC32" s="276"/>
      <c r="BD32" s="276"/>
      <c r="BE32" s="276"/>
      <c r="BF32" s="276"/>
      <c r="BH32" s="261"/>
      <c r="BI32" s="287"/>
      <c r="BJ32" s="273"/>
      <c r="BK32" s="273"/>
      <c r="BL32" s="274"/>
      <c r="BM32" s="274"/>
      <c r="BN32" s="274"/>
      <c r="BO32" s="312"/>
      <c r="BP32" s="267"/>
      <c r="BQ32" s="267"/>
      <c r="BR32" s="300"/>
      <c r="BS32" s="276"/>
      <c r="BT32" s="276"/>
      <c r="BU32" s="276"/>
      <c r="BV32" s="276"/>
      <c r="BW32" s="276"/>
      <c r="BY32" s="261"/>
      <c r="BZ32" s="287"/>
      <c r="CA32" s="273"/>
      <c r="CB32" s="273"/>
      <c r="CC32" s="274"/>
      <c r="CD32" s="274"/>
      <c r="CE32" s="274"/>
      <c r="CF32" s="312"/>
      <c r="CG32" s="267"/>
      <c r="CH32" s="267"/>
      <c r="CI32" s="300"/>
      <c r="CJ32" s="276"/>
      <c r="CK32" s="276"/>
      <c r="CL32" s="276"/>
      <c r="CM32" s="276"/>
      <c r="CN32" s="276"/>
      <c r="CP32" s="261"/>
      <c r="CQ32" s="287"/>
      <c r="CR32" s="273"/>
      <c r="CS32" s="273"/>
      <c r="CT32" s="274"/>
      <c r="CU32" s="274"/>
      <c r="CV32" s="274"/>
      <c r="CW32" s="312"/>
      <c r="CX32" s="267"/>
      <c r="CY32" s="267"/>
      <c r="CZ32" s="300"/>
      <c r="DA32" s="276"/>
      <c r="DB32" s="276"/>
      <c r="DC32" s="276"/>
      <c r="DD32" s="276"/>
      <c r="DE32" s="276"/>
      <c r="DG32" s="261"/>
      <c r="DH32" s="287"/>
      <c r="DI32" s="273"/>
      <c r="DJ32" s="273"/>
      <c r="DK32" s="274"/>
      <c r="DL32" s="274"/>
      <c r="DM32" s="274"/>
      <c r="DN32" s="312"/>
      <c r="DO32" s="267"/>
      <c r="DP32" s="267"/>
      <c r="DQ32" s="300"/>
      <c r="DR32" s="276"/>
      <c r="DS32" s="276"/>
      <c r="DT32" s="276"/>
      <c r="DU32" s="276"/>
      <c r="DV32" s="276"/>
      <c r="DX32" s="261"/>
      <c r="DY32" s="287"/>
      <c r="DZ32" s="273"/>
      <c r="EA32" s="273"/>
      <c r="EB32" s="274"/>
      <c r="EC32" s="274"/>
      <c r="ED32" s="274"/>
      <c r="EE32" s="312"/>
      <c r="EF32" s="267"/>
      <c r="EG32" s="267"/>
      <c r="EH32" s="300"/>
      <c r="EI32" s="276"/>
      <c r="EJ32" s="276"/>
      <c r="EK32" s="276"/>
      <c r="EL32" s="276"/>
      <c r="EM32" s="276"/>
      <c r="EO32" s="261"/>
      <c r="EP32" s="287"/>
      <c r="EQ32" s="273"/>
      <c r="ER32" s="273"/>
      <c r="ES32" s="274"/>
      <c r="ET32" s="274"/>
      <c r="EU32" s="274"/>
      <c r="EV32" s="312"/>
      <c r="EW32" s="267"/>
      <c r="EX32" s="267"/>
      <c r="EY32" s="300"/>
      <c r="EZ32" s="276"/>
      <c r="FA32" s="276"/>
      <c r="FB32" s="276"/>
      <c r="FC32" s="276"/>
      <c r="FD32" s="276"/>
      <c r="FF32" s="261"/>
      <c r="FG32" s="287"/>
      <c r="FH32" s="273"/>
      <c r="FI32" s="273"/>
      <c r="FJ32" s="274"/>
      <c r="FK32" s="274"/>
      <c r="FL32" s="274"/>
      <c r="FM32" s="312"/>
      <c r="FN32" s="267"/>
      <c r="FO32" s="267"/>
      <c r="FP32" s="300"/>
      <c r="FQ32" s="276"/>
      <c r="FR32" s="276"/>
      <c r="FS32" s="276"/>
      <c r="FT32" s="276"/>
      <c r="FU32" s="276"/>
      <c r="FW32" s="261"/>
      <c r="FX32" s="287"/>
      <c r="FY32" s="273"/>
      <c r="FZ32" s="273"/>
      <c r="GA32" s="274"/>
      <c r="GB32" s="274"/>
      <c r="GC32" s="274"/>
      <c r="GD32" s="312"/>
      <c r="GE32" s="267"/>
      <c r="GF32" s="267"/>
      <c r="GG32" s="300"/>
      <c r="GH32" s="276"/>
      <c r="GI32" s="276"/>
      <c r="GJ32" s="276"/>
      <c r="GK32" s="276"/>
      <c r="GL32" s="276"/>
      <c r="GN32" s="261"/>
      <c r="GO32" s="287"/>
      <c r="GP32" s="273"/>
      <c r="GQ32" s="273"/>
      <c r="GR32" s="274"/>
      <c r="GS32" s="274"/>
      <c r="GT32" s="274"/>
      <c r="GU32" s="312"/>
      <c r="GV32" s="267"/>
      <c r="GW32" s="267"/>
      <c r="GX32" s="300"/>
      <c r="GY32" s="276"/>
      <c r="GZ32" s="276"/>
      <c r="HA32" s="276"/>
      <c r="HB32" s="276"/>
      <c r="HC32" s="276"/>
      <c r="HE32" s="261"/>
      <c r="HF32" s="287"/>
      <c r="HG32" s="273"/>
      <c r="HH32" s="273"/>
      <c r="HI32" s="274"/>
      <c r="HJ32" s="274"/>
      <c r="HK32" s="274"/>
      <c r="HL32" s="312"/>
      <c r="HM32" s="267"/>
      <c r="HN32" s="267"/>
      <c r="HO32" s="300"/>
      <c r="HP32" s="276"/>
      <c r="HQ32" s="276"/>
      <c r="HR32" s="276"/>
      <c r="HS32" s="276"/>
      <c r="HT32" s="276"/>
      <c r="HV32" s="261"/>
      <c r="HW32" s="287"/>
      <c r="HX32" s="273"/>
      <c r="HY32" s="273"/>
      <c r="HZ32" s="274"/>
      <c r="IA32" s="274"/>
      <c r="IB32" s="274"/>
      <c r="IC32" s="312"/>
      <c r="ID32" s="267"/>
      <c r="IE32" s="267"/>
      <c r="IF32" s="300"/>
      <c r="IG32" s="276"/>
      <c r="IH32" s="276"/>
      <c r="II32" s="276"/>
      <c r="IJ32" s="276"/>
      <c r="IK32" s="276"/>
      <c r="IM32" s="261"/>
      <c r="IN32" s="287"/>
      <c r="IO32" s="273"/>
      <c r="IP32" s="273"/>
      <c r="IQ32" s="274"/>
      <c r="IR32" s="274"/>
      <c r="IS32" s="274"/>
      <c r="IT32" s="312"/>
      <c r="IU32" s="267"/>
      <c r="IV32" s="267"/>
      <c r="IW32" s="300"/>
      <c r="IX32" s="276"/>
      <c r="IY32" s="276"/>
      <c r="IZ32" s="276"/>
      <c r="JA32" s="276"/>
      <c r="JB32" s="276"/>
      <c r="JD32" s="261"/>
      <c r="JE32" s="287"/>
      <c r="JF32" s="273"/>
      <c r="JG32" s="273"/>
      <c r="JH32" s="274"/>
      <c r="JI32" s="274"/>
      <c r="JJ32" s="274"/>
      <c r="JK32" s="312"/>
      <c r="JL32" s="267"/>
      <c r="JM32" s="267"/>
      <c r="JN32" s="300"/>
      <c r="JO32" s="276"/>
      <c r="JP32" s="276"/>
      <c r="JQ32" s="276"/>
      <c r="JR32" s="276"/>
      <c r="JS32" s="276"/>
      <c r="JU32" s="261"/>
      <c r="JV32" s="287"/>
      <c r="JW32" s="273"/>
      <c r="JX32" s="273"/>
      <c r="JY32" s="274"/>
      <c r="JZ32" s="274"/>
      <c r="KA32" s="274"/>
      <c r="KB32" s="312"/>
      <c r="KC32" s="267"/>
      <c r="KD32" s="267"/>
      <c r="KE32" s="300"/>
      <c r="KF32" s="276"/>
      <c r="KG32" s="276"/>
      <c r="KH32" s="276"/>
      <c r="KI32" s="276"/>
      <c r="KJ32" s="276"/>
      <c r="KL32" s="261"/>
      <c r="KM32" s="287"/>
      <c r="KN32" s="273"/>
      <c r="KO32" s="273"/>
      <c r="KP32" s="274"/>
      <c r="KQ32" s="274"/>
      <c r="KR32" s="274"/>
      <c r="KS32" s="312"/>
      <c r="KT32" s="267"/>
      <c r="KU32" s="267"/>
      <c r="KV32" s="300"/>
      <c r="KW32" s="276"/>
      <c r="KX32" s="276"/>
      <c r="KY32" s="276"/>
      <c r="KZ32" s="276"/>
      <c r="LA32" s="276"/>
      <c r="LC32" s="261"/>
      <c r="LD32" s="287"/>
      <c r="LE32" s="273"/>
      <c r="LF32" s="273"/>
      <c r="LG32" s="274"/>
      <c r="LH32" s="274"/>
      <c r="LI32" s="274"/>
      <c r="LJ32" s="312"/>
      <c r="LK32" s="267"/>
      <c r="LL32" s="267"/>
      <c r="LM32" s="300"/>
      <c r="LN32" s="276"/>
      <c r="LO32" s="276"/>
      <c r="LP32" s="276"/>
      <c r="LQ32" s="276"/>
      <c r="LR32" s="276"/>
      <c r="LT32" s="261"/>
      <c r="LU32" s="287"/>
      <c r="LV32" s="273"/>
      <c r="LW32" s="273"/>
      <c r="LX32" s="274"/>
      <c r="LY32" s="274"/>
      <c r="LZ32" s="274"/>
      <c r="MA32" s="312"/>
      <c r="MB32" s="267"/>
      <c r="MC32" s="267"/>
      <c r="MD32" s="300"/>
      <c r="ME32" s="276"/>
      <c r="MF32" s="276"/>
      <c r="MG32" s="276"/>
      <c r="MH32" s="276"/>
      <c r="MI32" s="276"/>
    </row>
    <row r="33" spans="1:347" ht="15.75" customHeight="1" outlineLevel="1" x14ac:dyDescent="0.15">
      <c r="A33" s="14"/>
      <c r="B33" s="42" t="s">
        <v>27</v>
      </c>
      <c r="C33" s="10"/>
      <c r="D33" s="62" t="s">
        <v>109</v>
      </c>
      <c r="E33" s="14"/>
      <c r="F33" s="14"/>
      <c r="G33" s="32"/>
      <c r="H33" s="32"/>
      <c r="I33" s="42" t="s">
        <v>27</v>
      </c>
      <c r="J33" s="14"/>
      <c r="K33" s="64" t="str">
        <f>D33</f>
        <v>Scheafer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91" t="s">
        <v>27</v>
      </c>
      <c r="AA33" s="272"/>
      <c r="AB33" s="299" t="str">
        <f>K33</f>
        <v>Scheafer</v>
      </c>
      <c r="AC33" s="261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14"/>
      <c r="AQ33" s="291" t="s">
        <v>27</v>
      </c>
      <c r="AR33" s="272"/>
      <c r="AS33" s="299" t="str">
        <f>AB33</f>
        <v>Scheafer</v>
      </c>
      <c r="AT33" s="261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H33" s="291" t="s">
        <v>27</v>
      </c>
      <c r="BI33" s="272"/>
      <c r="BJ33" s="299" t="str">
        <f>AS33</f>
        <v>Scheafer</v>
      </c>
      <c r="BK33" s="261"/>
      <c r="BL33" s="272"/>
      <c r="BM33" s="272"/>
      <c r="BN33" s="272"/>
      <c r="BO33" s="272"/>
      <c r="BP33" s="272"/>
      <c r="BQ33" s="272"/>
      <c r="BR33" s="272"/>
      <c r="BS33" s="272"/>
      <c r="BT33" s="272"/>
      <c r="BU33" s="272"/>
      <c r="BV33" s="272"/>
      <c r="BW33" s="272"/>
      <c r="BY33" s="291" t="s">
        <v>27</v>
      </c>
      <c r="BZ33" s="272"/>
      <c r="CA33" s="299" t="str">
        <f>BJ33</f>
        <v>Scheafer</v>
      </c>
      <c r="CB33" s="261"/>
      <c r="CC33" s="272"/>
      <c r="CD33" s="272"/>
      <c r="CE33" s="272"/>
      <c r="CF33" s="272"/>
      <c r="CG33" s="272"/>
      <c r="CH33" s="272"/>
      <c r="CI33" s="272"/>
      <c r="CJ33" s="272"/>
      <c r="CK33" s="272"/>
      <c r="CL33" s="272"/>
      <c r="CM33" s="272"/>
      <c r="CN33" s="272"/>
      <c r="CP33" s="291" t="s">
        <v>27</v>
      </c>
      <c r="CQ33" s="272"/>
      <c r="CR33" s="299" t="str">
        <f>CA33</f>
        <v>Scheafer</v>
      </c>
      <c r="CS33" s="261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2"/>
      <c r="DE33" s="272"/>
      <c r="DG33" s="291" t="s">
        <v>27</v>
      </c>
      <c r="DH33" s="272"/>
      <c r="DI33" s="299" t="str">
        <f>CR33</f>
        <v>Scheafer</v>
      </c>
      <c r="DJ33" s="261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X33" s="291" t="s">
        <v>27</v>
      </c>
      <c r="DY33" s="272"/>
      <c r="DZ33" s="299" t="str">
        <f>DI33</f>
        <v>Scheafer</v>
      </c>
      <c r="EA33" s="261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O33" s="291" t="s">
        <v>27</v>
      </c>
      <c r="EP33" s="272"/>
      <c r="EQ33" s="299" t="str">
        <f>DZ33</f>
        <v>Scheafer</v>
      </c>
      <c r="ER33" s="261"/>
      <c r="ES33" s="272"/>
      <c r="ET33" s="272"/>
      <c r="EU33" s="272"/>
      <c r="EV33" s="272"/>
      <c r="EW33" s="272"/>
      <c r="EX33" s="272"/>
      <c r="EY33" s="272"/>
      <c r="EZ33" s="272"/>
      <c r="FA33" s="272"/>
      <c r="FB33" s="272"/>
      <c r="FC33" s="272"/>
      <c r="FD33" s="272"/>
      <c r="FF33" s="291" t="s">
        <v>27</v>
      </c>
      <c r="FG33" s="272"/>
      <c r="FH33" s="299" t="str">
        <f>EQ33</f>
        <v>Scheafer</v>
      </c>
      <c r="FI33" s="261"/>
      <c r="FJ33" s="272"/>
      <c r="FK33" s="272"/>
      <c r="FL33" s="272"/>
      <c r="FM33" s="272"/>
      <c r="FN33" s="272"/>
      <c r="FO33" s="272"/>
      <c r="FP33" s="272"/>
      <c r="FQ33" s="272"/>
      <c r="FR33" s="272"/>
      <c r="FS33" s="272"/>
      <c r="FT33" s="272"/>
      <c r="FU33" s="272"/>
      <c r="FW33" s="291" t="s">
        <v>27</v>
      </c>
      <c r="FX33" s="272"/>
      <c r="FY33" s="299" t="str">
        <f>FH33</f>
        <v>Scheafer</v>
      </c>
      <c r="FZ33" s="261"/>
      <c r="GA33" s="272"/>
      <c r="GB33" s="272"/>
      <c r="GC33" s="272"/>
      <c r="GD33" s="272"/>
      <c r="GE33" s="272"/>
      <c r="GF33" s="272"/>
      <c r="GG33" s="272"/>
      <c r="GH33" s="272"/>
      <c r="GI33" s="272"/>
      <c r="GJ33" s="272"/>
      <c r="GK33" s="272"/>
      <c r="GL33" s="272"/>
      <c r="GN33" s="291" t="s">
        <v>27</v>
      </c>
      <c r="GO33" s="272"/>
      <c r="GP33" s="299" t="str">
        <f>FY33</f>
        <v>Scheafer</v>
      </c>
      <c r="GQ33" s="261"/>
      <c r="GR33" s="272"/>
      <c r="GS33" s="272"/>
      <c r="GT33" s="272"/>
      <c r="GU33" s="272"/>
      <c r="GV33" s="272"/>
      <c r="GW33" s="272"/>
      <c r="GX33" s="272"/>
      <c r="GY33" s="272"/>
      <c r="GZ33" s="272"/>
      <c r="HA33" s="272"/>
      <c r="HB33" s="272"/>
      <c r="HC33" s="272"/>
      <c r="HE33" s="291" t="s">
        <v>27</v>
      </c>
      <c r="HF33" s="272"/>
      <c r="HG33" s="299" t="str">
        <f>GP33</f>
        <v>Scheafer</v>
      </c>
      <c r="HH33" s="261"/>
      <c r="HI33" s="272"/>
      <c r="HJ33" s="272"/>
      <c r="HK33" s="272"/>
      <c r="HL33" s="272"/>
      <c r="HM33" s="272"/>
      <c r="HN33" s="272"/>
      <c r="HO33" s="272"/>
      <c r="HP33" s="272"/>
      <c r="HQ33" s="272"/>
      <c r="HR33" s="272"/>
      <c r="HS33" s="272"/>
      <c r="HT33" s="272"/>
      <c r="HV33" s="291" t="s">
        <v>27</v>
      </c>
      <c r="HW33" s="272"/>
      <c r="HX33" s="299" t="str">
        <f>HG33</f>
        <v>Scheafer</v>
      </c>
      <c r="HY33" s="261"/>
      <c r="HZ33" s="272"/>
      <c r="IA33" s="272"/>
      <c r="IB33" s="272"/>
      <c r="IC33" s="272"/>
      <c r="ID33" s="272"/>
      <c r="IE33" s="272"/>
      <c r="IF33" s="272"/>
      <c r="IG33" s="272"/>
      <c r="IH33" s="272"/>
      <c r="II33" s="272"/>
      <c r="IJ33" s="272"/>
      <c r="IK33" s="272"/>
      <c r="IM33" s="291" t="s">
        <v>27</v>
      </c>
      <c r="IN33" s="272"/>
      <c r="IO33" s="299" t="str">
        <f>HX33</f>
        <v>Scheafer</v>
      </c>
      <c r="IP33" s="261"/>
      <c r="IQ33" s="272"/>
      <c r="IR33" s="272"/>
      <c r="IS33" s="272"/>
      <c r="IT33" s="272"/>
      <c r="IU33" s="272"/>
      <c r="IV33" s="272"/>
      <c r="IW33" s="272"/>
      <c r="IX33" s="272"/>
      <c r="IY33" s="272"/>
      <c r="IZ33" s="272"/>
      <c r="JA33" s="272"/>
      <c r="JB33" s="272"/>
      <c r="JD33" s="291" t="s">
        <v>27</v>
      </c>
      <c r="JE33" s="272"/>
      <c r="JF33" s="299" t="str">
        <f>IO33</f>
        <v>Scheafer</v>
      </c>
      <c r="JG33" s="261"/>
      <c r="JH33" s="272"/>
      <c r="JI33" s="272"/>
      <c r="JJ33" s="272"/>
      <c r="JK33" s="272"/>
      <c r="JL33" s="272"/>
      <c r="JM33" s="272"/>
      <c r="JN33" s="272"/>
      <c r="JO33" s="272"/>
      <c r="JP33" s="272"/>
      <c r="JQ33" s="272"/>
      <c r="JR33" s="272"/>
      <c r="JS33" s="272"/>
      <c r="JU33" s="291" t="s">
        <v>27</v>
      </c>
      <c r="JV33" s="272"/>
      <c r="JW33" s="299" t="str">
        <f>JF33</f>
        <v>Scheafer</v>
      </c>
      <c r="JX33" s="261"/>
      <c r="JY33" s="272"/>
      <c r="JZ33" s="272"/>
      <c r="KA33" s="272"/>
      <c r="KB33" s="272"/>
      <c r="KC33" s="272"/>
      <c r="KD33" s="272"/>
      <c r="KE33" s="272"/>
      <c r="KF33" s="272"/>
      <c r="KG33" s="272"/>
      <c r="KH33" s="272"/>
      <c r="KI33" s="272"/>
      <c r="KJ33" s="272"/>
      <c r="KL33" s="291" t="s">
        <v>27</v>
      </c>
      <c r="KM33" s="272"/>
      <c r="KN33" s="299" t="str">
        <f>JW33</f>
        <v>Scheafer</v>
      </c>
      <c r="KO33" s="261"/>
      <c r="KP33" s="272"/>
      <c r="KQ33" s="272"/>
      <c r="KR33" s="272"/>
      <c r="KS33" s="272"/>
      <c r="KT33" s="272"/>
      <c r="KU33" s="272"/>
      <c r="KV33" s="272"/>
      <c r="KW33" s="272"/>
      <c r="KX33" s="272"/>
      <c r="KY33" s="272"/>
      <c r="KZ33" s="272"/>
      <c r="LA33" s="272"/>
      <c r="LC33" s="291" t="s">
        <v>27</v>
      </c>
      <c r="LD33" s="272"/>
      <c r="LE33" s="299" t="str">
        <f>KN33</f>
        <v>Scheafer</v>
      </c>
      <c r="LF33" s="261"/>
      <c r="LG33" s="272"/>
      <c r="LH33" s="272"/>
      <c r="LI33" s="272"/>
      <c r="LJ33" s="272"/>
      <c r="LK33" s="272"/>
      <c r="LL33" s="272"/>
      <c r="LM33" s="272"/>
      <c r="LN33" s="272"/>
      <c r="LO33" s="272"/>
      <c r="LP33" s="272"/>
      <c r="LQ33" s="272"/>
      <c r="LR33" s="272"/>
      <c r="LT33" s="291" t="s">
        <v>27</v>
      </c>
      <c r="LU33" s="272"/>
      <c r="LV33" s="299" t="str">
        <f>LE33</f>
        <v>Scheafer</v>
      </c>
      <c r="LW33" s="261"/>
      <c r="LX33" s="272"/>
      <c r="LY33" s="272"/>
      <c r="LZ33" s="272"/>
      <c r="MA33" s="272"/>
      <c r="MB33" s="272"/>
      <c r="MC33" s="272"/>
      <c r="MD33" s="272"/>
      <c r="ME33" s="272"/>
      <c r="MF33" s="272"/>
      <c r="MG33" s="272"/>
      <c r="MH33" s="272"/>
      <c r="MI33" s="272"/>
    </row>
    <row r="34" spans="1:347" s="46" customFormat="1" ht="15" customHeight="1" outlineLevel="1" x14ac:dyDescent="0.15">
      <c r="A34" s="14"/>
      <c r="B34" s="41" t="s">
        <v>15</v>
      </c>
      <c r="C34" s="14"/>
      <c r="D34" s="14"/>
      <c r="E34" s="14"/>
      <c r="F34" s="14"/>
      <c r="G34" s="14" t="s">
        <v>132</v>
      </c>
      <c r="H34" s="14"/>
      <c r="I34" s="290" t="s">
        <v>82</v>
      </c>
      <c r="J34" s="299"/>
      <c r="K34" s="299"/>
      <c r="L34" s="280"/>
      <c r="M34" s="299"/>
      <c r="N34" s="299"/>
      <c r="O34" s="299"/>
      <c r="P34" s="299"/>
      <c r="Q34" s="304"/>
      <c r="R34" s="304"/>
      <c r="S34" s="299"/>
      <c r="T34" s="299"/>
      <c r="U34" s="299"/>
      <c r="V34" s="299"/>
      <c r="W34" s="299"/>
      <c r="X34" s="299"/>
      <c r="Y34" s="299"/>
      <c r="Z34" s="290" t="s">
        <v>84</v>
      </c>
      <c r="AA34" s="299"/>
      <c r="AB34" s="299"/>
      <c r="AC34" s="280"/>
      <c r="AD34" s="299"/>
      <c r="AE34" s="299"/>
      <c r="AF34" s="299"/>
      <c r="AG34" s="299"/>
      <c r="AH34" s="304"/>
      <c r="AI34" s="304"/>
      <c r="AJ34" s="299"/>
      <c r="AK34" s="299"/>
      <c r="AL34" s="299"/>
      <c r="AM34" s="299"/>
      <c r="AN34" s="299"/>
      <c r="AO34" s="299"/>
      <c r="AP34" s="303"/>
      <c r="AQ34" s="290" t="s">
        <v>85</v>
      </c>
      <c r="AR34" s="299"/>
      <c r="AS34" s="299"/>
      <c r="AT34" s="280"/>
      <c r="AU34" s="299"/>
      <c r="AV34" s="299"/>
      <c r="AW34" s="299"/>
      <c r="AX34" s="299"/>
      <c r="AY34" s="304"/>
      <c r="AZ34" s="304"/>
      <c r="BA34" s="299"/>
      <c r="BB34" s="299"/>
      <c r="BC34" s="299"/>
      <c r="BD34" s="299"/>
      <c r="BE34" s="299"/>
      <c r="BF34" s="299"/>
      <c r="BG34" s="303"/>
      <c r="BH34" s="290" t="s">
        <v>100</v>
      </c>
      <c r="BI34" s="299"/>
      <c r="BJ34" s="299"/>
      <c r="BK34" s="280"/>
      <c r="BL34" s="299"/>
      <c r="BM34" s="299"/>
      <c r="BN34" s="299"/>
      <c r="BO34" s="299"/>
      <c r="BP34" s="304"/>
      <c r="BQ34" s="304"/>
      <c r="BR34" s="299"/>
      <c r="BS34" s="299"/>
      <c r="BT34" s="299"/>
      <c r="BU34" s="299"/>
      <c r="BV34" s="299"/>
      <c r="BW34" s="299"/>
      <c r="BX34" s="303"/>
      <c r="BY34" s="290" t="s">
        <v>86</v>
      </c>
      <c r="BZ34" s="299"/>
      <c r="CA34" s="299"/>
      <c r="CB34" s="280"/>
      <c r="CC34" s="299"/>
      <c r="CD34" s="299"/>
      <c r="CE34" s="299"/>
      <c r="CF34" s="299"/>
      <c r="CG34" s="304"/>
      <c r="CH34" s="304"/>
      <c r="CI34" s="299"/>
      <c r="CJ34" s="299"/>
      <c r="CK34" s="299"/>
      <c r="CL34" s="299"/>
      <c r="CM34" s="299"/>
      <c r="CN34" s="299"/>
      <c r="CO34" s="303"/>
      <c r="CP34" s="290" t="s">
        <v>87</v>
      </c>
      <c r="CQ34" s="299"/>
      <c r="CR34" s="299"/>
      <c r="CS34" s="280"/>
      <c r="CT34" s="299"/>
      <c r="CU34" s="299"/>
      <c r="CV34" s="299"/>
      <c r="CW34" s="299"/>
      <c r="CX34" s="304"/>
      <c r="CY34" s="304"/>
      <c r="CZ34" s="299"/>
      <c r="DA34" s="299"/>
      <c r="DB34" s="299"/>
      <c r="DC34" s="299"/>
      <c r="DD34" s="299"/>
      <c r="DE34" s="299"/>
      <c r="DF34" s="303"/>
      <c r="DG34" s="290" t="s">
        <v>88</v>
      </c>
      <c r="DH34" s="299"/>
      <c r="DI34" s="299"/>
      <c r="DJ34" s="280"/>
      <c r="DK34" s="299"/>
      <c r="DL34" s="299"/>
      <c r="DM34" s="299"/>
      <c r="DN34" s="299"/>
      <c r="DO34" s="304"/>
      <c r="DP34" s="304"/>
      <c r="DQ34" s="299"/>
      <c r="DR34" s="299"/>
      <c r="DS34" s="299"/>
      <c r="DT34" s="299"/>
      <c r="DU34" s="299"/>
      <c r="DV34" s="299"/>
      <c r="DW34" s="303"/>
      <c r="DX34" s="290" t="s">
        <v>101</v>
      </c>
      <c r="DY34" s="299"/>
      <c r="DZ34" s="299"/>
      <c r="EA34" s="280"/>
      <c r="EB34" s="299"/>
      <c r="EC34" s="299"/>
      <c r="ED34" s="299"/>
      <c r="EE34" s="299"/>
      <c r="EF34" s="304"/>
      <c r="EG34" s="304"/>
      <c r="EH34" s="299"/>
      <c r="EI34" s="299"/>
      <c r="EJ34" s="299"/>
      <c r="EK34" s="299"/>
      <c r="EL34" s="299"/>
      <c r="EM34" s="299"/>
      <c r="EN34" s="303"/>
      <c r="EO34" s="290" t="s">
        <v>102</v>
      </c>
      <c r="EP34" s="299"/>
      <c r="EQ34" s="299"/>
      <c r="ER34" s="280"/>
      <c r="ES34" s="299"/>
      <c r="ET34" s="299"/>
      <c r="EU34" s="299"/>
      <c r="EV34" s="299"/>
      <c r="EW34" s="304"/>
      <c r="EX34" s="304"/>
      <c r="EY34" s="299"/>
      <c r="EZ34" s="299"/>
      <c r="FA34" s="299"/>
      <c r="FB34" s="299"/>
      <c r="FC34" s="299"/>
      <c r="FD34" s="299"/>
      <c r="FE34" s="303"/>
      <c r="FF34" s="290" t="s">
        <v>89</v>
      </c>
      <c r="FG34" s="299"/>
      <c r="FH34" s="299"/>
      <c r="FI34" s="280"/>
      <c r="FJ34" s="299"/>
      <c r="FK34" s="299"/>
      <c r="FL34" s="299"/>
      <c r="FM34" s="299"/>
      <c r="FN34" s="304"/>
      <c r="FO34" s="304"/>
      <c r="FP34" s="299"/>
      <c r="FQ34" s="299"/>
      <c r="FR34" s="299"/>
      <c r="FS34" s="299"/>
      <c r="FT34" s="299"/>
      <c r="FU34" s="299"/>
      <c r="FV34" s="303"/>
      <c r="FW34" s="290" t="s">
        <v>103</v>
      </c>
      <c r="FX34" s="299"/>
      <c r="FY34" s="299"/>
      <c r="FZ34" s="280"/>
      <c r="GA34" s="299"/>
      <c r="GB34" s="299"/>
      <c r="GC34" s="299"/>
      <c r="GD34" s="299"/>
      <c r="GE34" s="304"/>
      <c r="GF34" s="304"/>
      <c r="GG34" s="299"/>
      <c r="GH34" s="299"/>
      <c r="GI34" s="299"/>
      <c r="GJ34" s="299"/>
      <c r="GK34" s="299"/>
      <c r="GL34" s="299"/>
      <c r="GM34" s="303"/>
      <c r="GN34" s="290" t="s">
        <v>104</v>
      </c>
      <c r="GO34" s="299"/>
      <c r="GP34" s="299"/>
      <c r="GQ34" s="280"/>
      <c r="GR34" s="299"/>
      <c r="GS34" s="299"/>
      <c r="GT34" s="299"/>
      <c r="GU34" s="299"/>
      <c r="GV34" s="304"/>
      <c r="GW34" s="304"/>
      <c r="GX34" s="299"/>
      <c r="GY34" s="299"/>
      <c r="GZ34" s="299"/>
      <c r="HA34" s="299"/>
      <c r="HB34" s="299"/>
      <c r="HC34" s="299"/>
      <c r="HD34" s="303"/>
      <c r="HE34" s="290" t="s">
        <v>94</v>
      </c>
      <c r="HF34" s="299"/>
      <c r="HG34" s="299"/>
      <c r="HH34" s="280"/>
      <c r="HI34" s="299"/>
      <c r="HJ34" s="299"/>
      <c r="HK34" s="299"/>
      <c r="HL34" s="299"/>
      <c r="HM34" s="304"/>
      <c r="HN34" s="304"/>
      <c r="HO34" s="299"/>
      <c r="HP34" s="299"/>
      <c r="HQ34" s="299"/>
      <c r="HR34" s="299"/>
      <c r="HS34" s="299"/>
      <c r="HT34" s="299"/>
      <c r="HU34" s="303"/>
      <c r="HV34" s="290" t="s">
        <v>105</v>
      </c>
      <c r="HW34" s="299"/>
      <c r="HX34" s="299"/>
      <c r="HY34" s="280"/>
      <c r="HZ34" s="299"/>
      <c r="IA34" s="299"/>
      <c r="IB34" s="299"/>
      <c r="IC34" s="299"/>
      <c r="ID34" s="304"/>
      <c r="IE34" s="304"/>
      <c r="IF34" s="299"/>
      <c r="IG34" s="299"/>
      <c r="IH34" s="299"/>
      <c r="II34" s="299"/>
      <c r="IJ34" s="299"/>
      <c r="IK34" s="299"/>
      <c r="IL34" s="303"/>
      <c r="IM34" s="290" t="s">
        <v>93</v>
      </c>
      <c r="IN34" s="299"/>
      <c r="IO34" s="299"/>
      <c r="IP34" s="280"/>
      <c r="IQ34" s="299"/>
      <c r="IR34" s="299"/>
      <c r="IS34" s="299"/>
      <c r="IT34" s="299"/>
      <c r="IU34" s="304"/>
      <c r="IV34" s="304"/>
      <c r="IW34" s="299"/>
      <c r="IX34" s="299"/>
      <c r="IY34" s="299"/>
      <c r="IZ34" s="299"/>
      <c r="JA34" s="299"/>
      <c r="JB34" s="299"/>
      <c r="JC34" s="303"/>
      <c r="JD34" s="290" t="s">
        <v>92</v>
      </c>
      <c r="JE34" s="299"/>
      <c r="JF34" s="299"/>
      <c r="JG34" s="280"/>
      <c r="JH34" s="299"/>
      <c r="JI34" s="299"/>
      <c r="JJ34" s="299"/>
      <c r="JK34" s="299"/>
      <c r="JL34" s="304"/>
      <c r="JM34" s="304"/>
      <c r="JN34" s="299"/>
      <c r="JO34" s="299"/>
      <c r="JP34" s="299"/>
      <c r="JQ34" s="299"/>
      <c r="JR34" s="299"/>
      <c r="JS34" s="299"/>
      <c r="JT34" s="303"/>
      <c r="JU34" s="290" t="s">
        <v>91</v>
      </c>
      <c r="JV34" s="299"/>
      <c r="JW34" s="299"/>
      <c r="JX34" s="280"/>
      <c r="JY34" s="299"/>
      <c r="JZ34" s="299"/>
      <c r="KA34" s="299"/>
      <c r="KB34" s="299"/>
      <c r="KC34" s="304"/>
      <c r="KD34" s="304"/>
      <c r="KE34" s="299"/>
      <c r="KF34" s="299"/>
      <c r="KG34" s="299"/>
      <c r="KH34" s="299"/>
      <c r="KI34" s="299"/>
      <c r="KJ34" s="299"/>
      <c r="KK34" s="303"/>
      <c r="KL34" s="290" t="s">
        <v>106</v>
      </c>
      <c r="KM34" s="299"/>
      <c r="KN34" s="299"/>
      <c r="KO34" s="280"/>
      <c r="KP34" s="299"/>
      <c r="KQ34" s="299"/>
      <c r="KR34" s="299"/>
      <c r="KS34" s="299"/>
      <c r="KT34" s="304"/>
      <c r="KU34" s="304"/>
      <c r="KV34" s="299"/>
      <c r="KW34" s="299"/>
      <c r="KX34" s="299"/>
      <c r="KY34" s="299"/>
      <c r="KZ34" s="299"/>
      <c r="LA34" s="299"/>
      <c r="LB34" s="303"/>
      <c r="LC34" s="290" t="s">
        <v>90</v>
      </c>
      <c r="LD34" s="299"/>
      <c r="LE34" s="299"/>
      <c r="LF34" s="280"/>
      <c r="LG34" s="299"/>
      <c r="LH34" s="299"/>
      <c r="LI34" s="299"/>
      <c r="LJ34" s="299"/>
      <c r="LK34" s="304"/>
      <c r="LL34" s="304"/>
      <c r="LM34" s="299"/>
      <c r="LN34" s="299"/>
      <c r="LO34" s="299"/>
      <c r="LP34" s="299"/>
      <c r="LQ34" s="299"/>
      <c r="LR34" s="299"/>
      <c r="LS34" s="303"/>
      <c r="LT34" s="290" t="s">
        <v>107</v>
      </c>
      <c r="LU34" s="299"/>
      <c r="LV34" s="299"/>
      <c r="LW34" s="280"/>
      <c r="LX34" s="299"/>
      <c r="LY34" s="299"/>
      <c r="LZ34" s="299"/>
      <c r="MA34" s="299"/>
      <c r="MB34" s="304"/>
      <c r="MC34" s="304"/>
      <c r="MD34" s="299"/>
      <c r="ME34" s="299"/>
      <c r="MF34" s="299"/>
      <c r="MG34" s="299"/>
      <c r="MH34" s="299"/>
      <c r="MI34" s="299"/>
    </row>
    <row r="35" spans="1:347" s="46" customFormat="1" ht="24" customHeight="1" outlineLevel="1" x14ac:dyDescent="0.15">
      <c r="A35" s="258" t="s">
        <v>122</v>
      </c>
      <c r="B35" s="103" t="s">
        <v>31</v>
      </c>
      <c r="C35" s="104" t="s">
        <v>9</v>
      </c>
      <c r="D35" s="104" t="s">
        <v>8</v>
      </c>
      <c r="E35" s="105" t="s">
        <v>34</v>
      </c>
      <c r="F35" s="106" t="s">
        <v>35</v>
      </c>
      <c r="G35" s="106" t="s">
        <v>36</v>
      </c>
      <c r="H35" s="38"/>
      <c r="I35" s="107" t="s">
        <v>116</v>
      </c>
      <c r="J35" s="107" t="s">
        <v>7</v>
      </c>
      <c r="K35" s="108" t="s">
        <v>13</v>
      </c>
      <c r="L35" s="108" t="s">
        <v>12</v>
      </c>
      <c r="M35" s="108" t="s">
        <v>14</v>
      </c>
      <c r="N35" s="108" t="s">
        <v>10</v>
      </c>
      <c r="O35" s="108" t="s">
        <v>11</v>
      </c>
      <c r="P35" s="108" t="s">
        <v>32</v>
      </c>
      <c r="Q35" s="327" t="s">
        <v>142</v>
      </c>
      <c r="R35" s="327" t="s">
        <v>141</v>
      </c>
      <c r="S35" s="109" t="s">
        <v>37</v>
      </c>
      <c r="T35" s="109" t="s">
        <v>38</v>
      </c>
      <c r="U35" s="109" t="s">
        <v>39</v>
      </c>
      <c r="V35" s="110" t="s">
        <v>97</v>
      </c>
      <c r="W35" s="111" t="s">
        <v>23</v>
      </c>
      <c r="X35" s="111" t="s">
        <v>30</v>
      </c>
      <c r="Y35" s="44"/>
      <c r="Z35" s="326" t="s">
        <v>116</v>
      </c>
      <c r="AA35" s="326" t="s">
        <v>7</v>
      </c>
      <c r="AB35" s="327" t="s">
        <v>13</v>
      </c>
      <c r="AC35" s="327" t="s">
        <v>12</v>
      </c>
      <c r="AD35" s="327" t="s">
        <v>14</v>
      </c>
      <c r="AE35" s="327" t="s">
        <v>10</v>
      </c>
      <c r="AF35" s="327" t="s">
        <v>11</v>
      </c>
      <c r="AG35" s="327" t="s">
        <v>32</v>
      </c>
      <c r="AH35" s="327" t="s">
        <v>142</v>
      </c>
      <c r="AI35" s="327" t="s">
        <v>141</v>
      </c>
      <c r="AJ35" s="328" t="s">
        <v>37</v>
      </c>
      <c r="AK35" s="328" t="s">
        <v>38</v>
      </c>
      <c r="AL35" s="328" t="s">
        <v>39</v>
      </c>
      <c r="AM35" s="329" t="s">
        <v>97</v>
      </c>
      <c r="AN35" s="330" t="s">
        <v>23</v>
      </c>
      <c r="AO35" s="330" t="s">
        <v>30</v>
      </c>
      <c r="AP35" s="44"/>
      <c r="AQ35" s="326" t="s">
        <v>116</v>
      </c>
      <c r="AR35" s="326" t="s">
        <v>7</v>
      </c>
      <c r="AS35" s="327" t="s">
        <v>13</v>
      </c>
      <c r="AT35" s="327" t="s">
        <v>12</v>
      </c>
      <c r="AU35" s="327" t="s">
        <v>14</v>
      </c>
      <c r="AV35" s="327" t="s">
        <v>10</v>
      </c>
      <c r="AW35" s="327" t="s">
        <v>11</v>
      </c>
      <c r="AX35" s="327" t="s">
        <v>32</v>
      </c>
      <c r="AY35" s="327" t="s">
        <v>142</v>
      </c>
      <c r="AZ35" s="327" t="s">
        <v>141</v>
      </c>
      <c r="BA35" s="328" t="s">
        <v>37</v>
      </c>
      <c r="BB35" s="328" t="s">
        <v>38</v>
      </c>
      <c r="BC35" s="328" t="s">
        <v>39</v>
      </c>
      <c r="BD35" s="329" t="s">
        <v>97</v>
      </c>
      <c r="BE35" s="330" t="s">
        <v>23</v>
      </c>
      <c r="BF35" s="330" t="s">
        <v>30</v>
      </c>
      <c r="BH35" s="326" t="s">
        <v>116</v>
      </c>
      <c r="BI35" s="326" t="s">
        <v>7</v>
      </c>
      <c r="BJ35" s="327" t="s">
        <v>13</v>
      </c>
      <c r="BK35" s="327" t="s">
        <v>12</v>
      </c>
      <c r="BL35" s="327" t="s">
        <v>14</v>
      </c>
      <c r="BM35" s="327" t="s">
        <v>10</v>
      </c>
      <c r="BN35" s="327" t="s">
        <v>11</v>
      </c>
      <c r="BO35" s="327" t="s">
        <v>32</v>
      </c>
      <c r="BP35" s="327" t="s">
        <v>142</v>
      </c>
      <c r="BQ35" s="327" t="s">
        <v>141</v>
      </c>
      <c r="BR35" s="328" t="s">
        <v>37</v>
      </c>
      <c r="BS35" s="328" t="s">
        <v>38</v>
      </c>
      <c r="BT35" s="328" t="s">
        <v>39</v>
      </c>
      <c r="BU35" s="329" t="s">
        <v>97</v>
      </c>
      <c r="BV35" s="330" t="s">
        <v>23</v>
      </c>
      <c r="BW35" s="330" t="s">
        <v>30</v>
      </c>
      <c r="BY35" s="326" t="s">
        <v>116</v>
      </c>
      <c r="BZ35" s="326" t="s">
        <v>7</v>
      </c>
      <c r="CA35" s="327" t="s">
        <v>13</v>
      </c>
      <c r="CB35" s="327" t="s">
        <v>12</v>
      </c>
      <c r="CC35" s="327" t="s">
        <v>14</v>
      </c>
      <c r="CD35" s="327" t="s">
        <v>10</v>
      </c>
      <c r="CE35" s="327" t="s">
        <v>11</v>
      </c>
      <c r="CF35" s="327" t="s">
        <v>32</v>
      </c>
      <c r="CG35" s="327" t="s">
        <v>142</v>
      </c>
      <c r="CH35" s="327" t="s">
        <v>141</v>
      </c>
      <c r="CI35" s="328" t="s">
        <v>37</v>
      </c>
      <c r="CJ35" s="328" t="s">
        <v>38</v>
      </c>
      <c r="CK35" s="328" t="s">
        <v>39</v>
      </c>
      <c r="CL35" s="329" t="s">
        <v>97</v>
      </c>
      <c r="CM35" s="330" t="s">
        <v>23</v>
      </c>
      <c r="CN35" s="330" t="s">
        <v>30</v>
      </c>
      <c r="CP35" s="326" t="s">
        <v>116</v>
      </c>
      <c r="CQ35" s="326" t="s">
        <v>7</v>
      </c>
      <c r="CR35" s="327" t="s">
        <v>13</v>
      </c>
      <c r="CS35" s="327" t="s">
        <v>12</v>
      </c>
      <c r="CT35" s="327" t="s">
        <v>14</v>
      </c>
      <c r="CU35" s="327" t="s">
        <v>10</v>
      </c>
      <c r="CV35" s="327" t="s">
        <v>11</v>
      </c>
      <c r="CW35" s="327" t="s">
        <v>32</v>
      </c>
      <c r="CX35" s="327" t="s">
        <v>142</v>
      </c>
      <c r="CY35" s="327" t="s">
        <v>141</v>
      </c>
      <c r="CZ35" s="328" t="s">
        <v>37</v>
      </c>
      <c r="DA35" s="328" t="s">
        <v>38</v>
      </c>
      <c r="DB35" s="328" t="s">
        <v>39</v>
      </c>
      <c r="DC35" s="329" t="s">
        <v>97</v>
      </c>
      <c r="DD35" s="330" t="s">
        <v>23</v>
      </c>
      <c r="DE35" s="330" t="s">
        <v>30</v>
      </c>
      <c r="DG35" s="326" t="s">
        <v>116</v>
      </c>
      <c r="DH35" s="326" t="s">
        <v>7</v>
      </c>
      <c r="DI35" s="327" t="s">
        <v>13</v>
      </c>
      <c r="DJ35" s="327" t="s">
        <v>12</v>
      </c>
      <c r="DK35" s="327" t="s">
        <v>14</v>
      </c>
      <c r="DL35" s="327" t="s">
        <v>10</v>
      </c>
      <c r="DM35" s="327" t="s">
        <v>11</v>
      </c>
      <c r="DN35" s="327" t="s">
        <v>32</v>
      </c>
      <c r="DO35" s="327" t="s">
        <v>142</v>
      </c>
      <c r="DP35" s="327" t="s">
        <v>141</v>
      </c>
      <c r="DQ35" s="328" t="s">
        <v>37</v>
      </c>
      <c r="DR35" s="328" t="s">
        <v>38</v>
      </c>
      <c r="DS35" s="328" t="s">
        <v>39</v>
      </c>
      <c r="DT35" s="329" t="s">
        <v>97</v>
      </c>
      <c r="DU35" s="330" t="s">
        <v>23</v>
      </c>
      <c r="DV35" s="330" t="s">
        <v>30</v>
      </c>
      <c r="DX35" s="326" t="s">
        <v>116</v>
      </c>
      <c r="DY35" s="326" t="s">
        <v>7</v>
      </c>
      <c r="DZ35" s="327" t="s">
        <v>13</v>
      </c>
      <c r="EA35" s="327" t="s">
        <v>12</v>
      </c>
      <c r="EB35" s="327" t="s">
        <v>14</v>
      </c>
      <c r="EC35" s="327" t="s">
        <v>10</v>
      </c>
      <c r="ED35" s="327" t="s">
        <v>11</v>
      </c>
      <c r="EE35" s="327" t="s">
        <v>32</v>
      </c>
      <c r="EF35" s="327" t="s">
        <v>142</v>
      </c>
      <c r="EG35" s="327" t="s">
        <v>141</v>
      </c>
      <c r="EH35" s="328" t="s">
        <v>37</v>
      </c>
      <c r="EI35" s="328" t="s">
        <v>38</v>
      </c>
      <c r="EJ35" s="328" t="s">
        <v>39</v>
      </c>
      <c r="EK35" s="329" t="s">
        <v>97</v>
      </c>
      <c r="EL35" s="330" t="s">
        <v>23</v>
      </c>
      <c r="EM35" s="330" t="s">
        <v>30</v>
      </c>
      <c r="EO35" s="326" t="s">
        <v>116</v>
      </c>
      <c r="EP35" s="326" t="s">
        <v>7</v>
      </c>
      <c r="EQ35" s="327" t="s">
        <v>13</v>
      </c>
      <c r="ER35" s="327" t="s">
        <v>12</v>
      </c>
      <c r="ES35" s="327" t="s">
        <v>14</v>
      </c>
      <c r="ET35" s="327" t="s">
        <v>10</v>
      </c>
      <c r="EU35" s="327" t="s">
        <v>11</v>
      </c>
      <c r="EV35" s="327" t="s">
        <v>32</v>
      </c>
      <c r="EW35" s="327" t="s">
        <v>142</v>
      </c>
      <c r="EX35" s="327" t="s">
        <v>141</v>
      </c>
      <c r="EY35" s="328" t="s">
        <v>37</v>
      </c>
      <c r="EZ35" s="328" t="s">
        <v>38</v>
      </c>
      <c r="FA35" s="328" t="s">
        <v>39</v>
      </c>
      <c r="FB35" s="329" t="s">
        <v>97</v>
      </c>
      <c r="FC35" s="330" t="s">
        <v>23</v>
      </c>
      <c r="FD35" s="330" t="s">
        <v>30</v>
      </c>
      <c r="FF35" s="326" t="s">
        <v>116</v>
      </c>
      <c r="FG35" s="326" t="s">
        <v>7</v>
      </c>
      <c r="FH35" s="327" t="s">
        <v>13</v>
      </c>
      <c r="FI35" s="327" t="s">
        <v>12</v>
      </c>
      <c r="FJ35" s="327" t="s">
        <v>14</v>
      </c>
      <c r="FK35" s="327" t="s">
        <v>10</v>
      </c>
      <c r="FL35" s="327" t="s">
        <v>11</v>
      </c>
      <c r="FM35" s="327" t="s">
        <v>32</v>
      </c>
      <c r="FN35" s="327" t="s">
        <v>142</v>
      </c>
      <c r="FO35" s="327" t="s">
        <v>141</v>
      </c>
      <c r="FP35" s="328" t="s">
        <v>37</v>
      </c>
      <c r="FQ35" s="328" t="s">
        <v>38</v>
      </c>
      <c r="FR35" s="328" t="s">
        <v>39</v>
      </c>
      <c r="FS35" s="329" t="s">
        <v>97</v>
      </c>
      <c r="FT35" s="330" t="s">
        <v>23</v>
      </c>
      <c r="FU35" s="330" t="s">
        <v>30</v>
      </c>
      <c r="FW35" s="326" t="s">
        <v>116</v>
      </c>
      <c r="FX35" s="326" t="s">
        <v>7</v>
      </c>
      <c r="FY35" s="327" t="s">
        <v>13</v>
      </c>
      <c r="FZ35" s="327" t="s">
        <v>12</v>
      </c>
      <c r="GA35" s="327" t="s">
        <v>14</v>
      </c>
      <c r="GB35" s="327" t="s">
        <v>10</v>
      </c>
      <c r="GC35" s="327" t="s">
        <v>11</v>
      </c>
      <c r="GD35" s="327" t="s">
        <v>32</v>
      </c>
      <c r="GE35" s="327" t="s">
        <v>142</v>
      </c>
      <c r="GF35" s="327" t="s">
        <v>141</v>
      </c>
      <c r="GG35" s="328" t="s">
        <v>37</v>
      </c>
      <c r="GH35" s="328" t="s">
        <v>38</v>
      </c>
      <c r="GI35" s="328" t="s">
        <v>39</v>
      </c>
      <c r="GJ35" s="329" t="s">
        <v>97</v>
      </c>
      <c r="GK35" s="330" t="s">
        <v>23</v>
      </c>
      <c r="GL35" s="330" t="s">
        <v>30</v>
      </c>
      <c r="GN35" s="326" t="s">
        <v>116</v>
      </c>
      <c r="GO35" s="326" t="s">
        <v>7</v>
      </c>
      <c r="GP35" s="327" t="s">
        <v>13</v>
      </c>
      <c r="GQ35" s="327" t="s">
        <v>12</v>
      </c>
      <c r="GR35" s="327" t="s">
        <v>14</v>
      </c>
      <c r="GS35" s="327" t="s">
        <v>10</v>
      </c>
      <c r="GT35" s="327" t="s">
        <v>11</v>
      </c>
      <c r="GU35" s="327" t="s">
        <v>32</v>
      </c>
      <c r="GV35" s="327" t="s">
        <v>142</v>
      </c>
      <c r="GW35" s="327" t="s">
        <v>141</v>
      </c>
      <c r="GX35" s="328" t="s">
        <v>37</v>
      </c>
      <c r="GY35" s="328" t="s">
        <v>38</v>
      </c>
      <c r="GZ35" s="328" t="s">
        <v>39</v>
      </c>
      <c r="HA35" s="329" t="s">
        <v>97</v>
      </c>
      <c r="HB35" s="330" t="s">
        <v>23</v>
      </c>
      <c r="HC35" s="330" t="s">
        <v>30</v>
      </c>
      <c r="HE35" s="326" t="s">
        <v>116</v>
      </c>
      <c r="HF35" s="326" t="s">
        <v>7</v>
      </c>
      <c r="HG35" s="327" t="s">
        <v>13</v>
      </c>
      <c r="HH35" s="327" t="s">
        <v>12</v>
      </c>
      <c r="HI35" s="327" t="s">
        <v>14</v>
      </c>
      <c r="HJ35" s="327" t="s">
        <v>10</v>
      </c>
      <c r="HK35" s="327" t="s">
        <v>11</v>
      </c>
      <c r="HL35" s="327" t="s">
        <v>32</v>
      </c>
      <c r="HM35" s="327" t="s">
        <v>142</v>
      </c>
      <c r="HN35" s="327" t="s">
        <v>141</v>
      </c>
      <c r="HO35" s="328" t="s">
        <v>37</v>
      </c>
      <c r="HP35" s="328" t="s">
        <v>38</v>
      </c>
      <c r="HQ35" s="328" t="s">
        <v>39</v>
      </c>
      <c r="HR35" s="329" t="s">
        <v>97</v>
      </c>
      <c r="HS35" s="330" t="s">
        <v>23</v>
      </c>
      <c r="HT35" s="330" t="s">
        <v>30</v>
      </c>
      <c r="HV35" s="326" t="s">
        <v>116</v>
      </c>
      <c r="HW35" s="326" t="s">
        <v>7</v>
      </c>
      <c r="HX35" s="327" t="s">
        <v>13</v>
      </c>
      <c r="HY35" s="327" t="s">
        <v>12</v>
      </c>
      <c r="HZ35" s="327" t="s">
        <v>14</v>
      </c>
      <c r="IA35" s="327" t="s">
        <v>10</v>
      </c>
      <c r="IB35" s="327" t="s">
        <v>11</v>
      </c>
      <c r="IC35" s="327" t="s">
        <v>32</v>
      </c>
      <c r="ID35" s="327" t="s">
        <v>142</v>
      </c>
      <c r="IE35" s="327" t="s">
        <v>141</v>
      </c>
      <c r="IF35" s="328" t="s">
        <v>37</v>
      </c>
      <c r="IG35" s="328" t="s">
        <v>38</v>
      </c>
      <c r="IH35" s="328" t="s">
        <v>39</v>
      </c>
      <c r="II35" s="329" t="s">
        <v>97</v>
      </c>
      <c r="IJ35" s="330" t="s">
        <v>23</v>
      </c>
      <c r="IK35" s="330" t="s">
        <v>30</v>
      </c>
      <c r="IM35" s="326" t="s">
        <v>116</v>
      </c>
      <c r="IN35" s="326" t="s">
        <v>7</v>
      </c>
      <c r="IO35" s="327" t="s">
        <v>13</v>
      </c>
      <c r="IP35" s="327" t="s">
        <v>12</v>
      </c>
      <c r="IQ35" s="327" t="s">
        <v>14</v>
      </c>
      <c r="IR35" s="327" t="s">
        <v>10</v>
      </c>
      <c r="IS35" s="327" t="s">
        <v>11</v>
      </c>
      <c r="IT35" s="327" t="s">
        <v>32</v>
      </c>
      <c r="IU35" s="327" t="s">
        <v>142</v>
      </c>
      <c r="IV35" s="327" t="s">
        <v>141</v>
      </c>
      <c r="IW35" s="328" t="s">
        <v>37</v>
      </c>
      <c r="IX35" s="328" t="s">
        <v>38</v>
      </c>
      <c r="IY35" s="328" t="s">
        <v>39</v>
      </c>
      <c r="IZ35" s="329" t="s">
        <v>97</v>
      </c>
      <c r="JA35" s="330" t="s">
        <v>23</v>
      </c>
      <c r="JB35" s="330" t="s">
        <v>30</v>
      </c>
      <c r="JD35" s="326" t="s">
        <v>116</v>
      </c>
      <c r="JE35" s="326" t="s">
        <v>7</v>
      </c>
      <c r="JF35" s="327" t="s">
        <v>13</v>
      </c>
      <c r="JG35" s="327" t="s">
        <v>12</v>
      </c>
      <c r="JH35" s="327" t="s">
        <v>14</v>
      </c>
      <c r="JI35" s="327" t="s">
        <v>10</v>
      </c>
      <c r="JJ35" s="327" t="s">
        <v>11</v>
      </c>
      <c r="JK35" s="327" t="s">
        <v>32</v>
      </c>
      <c r="JL35" s="327" t="s">
        <v>142</v>
      </c>
      <c r="JM35" s="327" t="s">
        <v>141</v>
      </c>
      <c r="JN35" s="328" t="s">
        <v>37</v>
      </c>
      <c r="JO35" s="328" t="s">
        <v>38</v>
      </c>
      <c r="JP35" s="328" t="s">
        <v>39</v>
      </c>
      <c r="JQ35" s="329" t="s">
        <v>97</v>
      </c>
      <c r="JR35" s="330" t="s">
        <v>23</v>
      </c>
      <c r="JS35" s="330" t="s">
        <v>30</v>
      </c>
      <c r="JU35" s="326" t="s">
        <v>116</v>
      </c>
      <c r="JV35" s="326" t="s">
        <v>7</v>
      </c>
      <c r="JW35" s="327" t="s">
        <v>13</v>
      </c>
      <c r="JX35" s="327" t="s">
        <v>12</v>
      </c>
      <c r="JY35" s="327" t="s">
        <v>14</v>
      </c>
      <c r="JZ35" s="327" t="s">
        <v>10</v>
      </c>
      <c r="KA35" s="327" t="s">
        <v>11</v>
      </c>
      <c r="KB35" s="327" t="s">
        <v>32</v>
      </c>
      <c r="KC35" s="327" t="s">
        <v>142</v>
      </c>
      <c r="KD35" s="327" t="s">
        <v>141</v>
      </c>
      <c r="KE35" s="328" t="s">
        <v>37</v>
      </c>
      <c r="KF35" s="328" t="s">
        <v>38</v>
      </c>
      <c r="KG35" s="328" t="s">
        <v>39</v>
      </c>
      <c r="KH35" s="329" t="s">
        <v>97</v>
      </c>
      <c r="KI35" s="330" t="s">
        <v>23</v>
      </c>
      <c r="KJ35" s="330" t="s">
        <v>30</v>
      </c>
      <c r="KL35" s="326" t="s">
        <v>116</v>
      </c>
      <c r="KM35" s="326" t="s">
        <v>7</v>
      </c>
      <c r="KN35" s="327" t="s">
        <v>13</v>
      </c>
      <c r="KO35" s="327" t="s">
        <v>12</v>
      </c>
      <c r="KP35" s="327" t="s">
        <v>14</v>
      </c>
      <c r="KQ35" s="327" t="s">
        <v>10</v>
      </c>
      <c r="KR35" s="327" t="s">
        <v>11</v>
      </c>
      <c r="KS35" s="327" t="s">
        <v>32</v>
      </c>
      <c r="KT35" s="327" t="s">
        <v>142</v>
      </c>
      <c r="KU35" s="327" t="s">
        <v>141</v>
      </c>
      <c r="KV35" s="328" t="s">
        <v>37</v>
      </c>
      <c r="KW35" s="328" t="s">
        <v>38</v>
      </c>
      <c r="KX35" s="328" t="s">
        <v>39</v>
      </c>
      <c r="KY35" s="329" t="s">
        <v>97</v>
      </c>
      <c r="KZ35" s="330" t="s">
        <v>23</v>
      </c>
      <c r="LA35" s="330" t="s">
        <v>30</v>
      </c>
      <c r="LC35" s="326" t="s">
        <v>116</v>
      </c>
      <c r="LD35" s="326" t="s">
        <v>7</v>
      </c>
      <c r="LE35" s="327" t="s">
        <v>13</v>
      </c>
      <c r="LF35" s="327" t="s">
        <v>12</v>
      </c>
      <c r="LG35" s="327" t="s">
        <v>14</v>
      </c>
      <c r="LH35" s="327" t="s">
        <v>10</v>
      </c>
      <c r="LI35" s="327" t="s">
        <v>11</v>
      </c>
      <c r="LJ35" s="327" t="s">
        <v>32</v>
      </c>
      <c r="LK35" s="327" t="s">
        <v>142</v>
      </c>
      <c r="LL35" s="327" t="s">
        <v>141</v>
      </c>
      <c r="LM35" s="328" t="s">
        <v>37</v>
      </c>
      <c r="LN35" s="328" t="s">
        <v>38</v>
      </c>
      <c r="LO35" s="328" t="s">
        <v>39</v>
      </c>
      <c r="LP35" s="329" t="s">
        <v>97</v>
      </c>
      <c r="LQ35" s="330" t="s">
        <v>23</v>
      </c>
      <c r="LR35" s="330" t="s">
        <v>30</v>
      </c>
      <c r="LT35" s="326" t="s">
        <v>116</v>
      </c>
      <c r="LU35" s="326" t="s">
        <v>7</v>
      </c>
      <c r="LV35" s="327" t="s">
        <v>13</v>
      </c>
      <c r="LW35" s="327" t="s">
        <v>12</v>
      </c>
      <c r="LX35" s="327" t="s">
        <v>14</v>
      </c>
      <c r="LY35" s="327" t="s">
        <v>10</v>
      </c>
      <c r="LZ35" s="327" t="s">
        <v>11</v>
      </c>
      <c r="MA35" s="327" t="s">
        <v>32</v>
      </c>
      <c r="MB35" s="327" t="s">
        <v>142</v>
      </c>
      <c r="MC35" s="327" t="s">
        <v>141</v>
      </c>
      <c r="MD35" s="328" t="s">
        <v>37</v>
      </c>
      <c r="ME35" s="328" t="s">
        <v>38</v>
      </c>
      <c r="MF35" s="328" t="s">
        <v>39</v>
      </c>
      <c r="MG35" s="329" t="s">
        <v>97</v>
      </c>
      <c r="MH35" s="330" t="s">
        <v>23</v>
      </c>
      <c r="MI35" s="330" t="s">
        <v>30</v>
      </c>
    </row>
    <row r="36" spans="1:347" ht="14.1" customHeight="1" outlineLevel="1" x14ac:dyDescent="0.15">
      <c r="A36" s="15" t="s">
        <v>22</v>
      </c>
      <c r="B36" s="460">
        <v>0</v>
      </c>
      <c r="C36" s="442">
        <v>60</v>
      </c>
      <c r="D36" s="443">
        <v>0</v>
      </c>
      <c r="E36" s="23">
        <f>D36/C36</f>
        <v>0</v>
      </c>
      <c r="F36" s="14" t="s">
        <v>4</v>
      </c>
      <c r="G36" s="14" t="s">
        <v>4</v>
      </c>
      <c r="H36" s="14"/>
      <c r="I36" s="14"/>
      <c r="J36" s="58" t="s">
        <v>4</v>
      </c>
      <c r="K36" s="14"/>
      <c r="L36" s="17"/>
      <c r="M36" s="17"/>
      <c r="N36" s="17"/>
      <c r="O36" s="17"/>
      <c r="P36" s="34"/>
      <c r="Q36" s="16"/>
      <c r="R36" s="16"/>
      <c r="S36" s="17"/>
      <c r="T36" s="34"/>
      <c r="U36" s="34"/>
      <c r="V36" s="34"/>
      <c r="W36" s="34"/>
      <c r="X36" s="34"/>
      <c r="Y36" s="44"/>
      <c r="Z36" s="272"/>
      <c r="AA36" s="282" t="s">
        <v>4</v>
      </c>
      <c r="AB36" s="272"/>
      <c r="AC36" s="273"/>
      <c r="AD36" s="273"/>
      <c r="AE36" s="273"/>
      <c r="AF36" s="273"/>
      <c r="AG36" s="271"/>
      <c r="AH36" s="262"/>
      <c r="AI36" s="262"/>
      <c r="AJ36" s="273"/>
      <c r="AK36" s="271"/>
      <c r="AL36" s="271"/>
      <c r="AM36" s="271"/>
      <c r="AN36" s="271"/>
      <c r="AO36" s="271"/>
      <c r="AP36" s="44"/>
      <c r="AQ36" s="272"/>
      <c r="AR36" s="282" t="s">
        <v>4</v>
      </c>
      <c r="AS36" s="272"/>
      <c r="AT36" s="273"/>
      <c r="AU36" s="273"/>
      <c r="AV36" s="273"/>
      <c r="AW36" s="273"/>
      <c r="AX36" s="271"/>
      <c r="AY36" s="262"/>
      <c r="AZ36" s="262"/>
      <c r="BA36" s="273"/>
      <c r="BB36" s="271"/>
      <c r="BC36" s="271"/>
      <c r="BD36" s="271"/>
      <c r="BE36" s="271"/>
      <c r="BF36" s="271"/>
      <c r="BH36" s="272"/>
      <c r="BI36" s="282" t="s">
        <v>4</v>
      </c>
      <c r="BJ36" s="272"/>
      <c r="BK36" s="273"/>
      <c r="BL36" s="273"/>
      <c r="BM36" s="273"/>
      <c r="BN36" s="273"/>
      <c r="BO36" s="271"/>
      <c r="BP36" s="262"/>
      <c r="BQ36" s="262"/>
      <c r="BR36" s="273"/>
      <c r="BS36" s="271"/>
      <c r="BT36" s="271"/>
      <c r="BU36" s="271"/>
      <c r="BV36" s="271"/>
      <c r="BW36" s="271"/>
      <c r="BY36" s="272"/>
      <c r="BZ36" s="282" t="s">
        <v>4</v>
      </c>
      <c r="CA36" s="272"/>
      <c r="CB36" s="273"/>
      <c r="CC36" s="273"/>
      <c r="CD36" s="273"/>
      <c r="CE36" s="273"/>
      <c r="CF36" s="271"/>
      <c r="CG36" s="262"/>
      <c r="CH36" s="262"/>
      <c r="CI36" s="273"/>
      <c r="CJ36" s="271"/>
      <c r="CK36" s="271"/>
      <c r="CL36" s="271"/>
      <c r="CM36" s="271"/>
      <c r="CN36" s="271"/>
      <c r="CP36" s="272"/>
      <c r="CQ36" s="282" t="s">
        <v>4</v>
      </c>
      <c r="CR36" s="272"/>
      <c r="CS36" s="273"/>
      <c r="CT36" s="273"/>
      <c r="CU36" s="273"/>
      <c r="CV36" s="273"/>
      <c r="CW36" s="271"/>
      <c r="CX36" s="262"/>
      <c r="CY36" s="262"/>
      <c r="CZ36" s="273"/>
      <c r="DA36" s="271"/>
      <c r="DB36" s="271"/>
      <c r="DC36" s="271"/>
      <c r="DD36" s="271"/>
      <c r="DE36" s="271"/>
      <c r="DG36" s="272"/>
      <c r="DH36" s="282" t="s">
        <v>4</v>
      </c>
      <c r="DI36" s="272"/>
      <c r="DJ36" s="273"/>
      <c r="DK36" s="273"/>
      <c r="DL36" s="273"/>
      <c r="DM36" s="273"/>
      <c r="DN36" s="271"/>
      <c r="DO36" s="262"/>
      <c r="DP36" s="262"/>
      <c r="DQ36" s="273"/>
      <c r="DR36" s="271"/>
      <c r="DS36" s="271"/>
      <c r="DT36" s="271"/>
      <c r="DU36" s="271"/>
      <c r="DV36" s="271"/>
      <c r="DX36" s="272"/>
      <c r="DY36" s="282" t="s">
        <v>4</v>
      </c>
      <c r="DZ36" s="272"/>
      <c r="EA36" s="273"/>
      <c r="EB36" s="273"/>
      <c r="EC36" s="273"/>
      <c r="ED36" s="273"/>
      <c r="EE36" s="271"/>
      <c r="EF36" s="262"/>
      <c r="EG36" s="262"/>
      <c r="EH36" s="273"/>
      <c r="EI36" s="271"/>
      <c r="EJ36" s="271"/>
      <c r="EK36" s="271"/>
      <c r="EL36" s="271"/>
      <c r="EM36" s="271"/>
      <c r="EO36" s="272"/>
      <c r="EP36" s="282" t="s">
        <v>4</v>
      </c>
      <c r="EQ36" s="272"/>
      <c r="ER36" s="273"/>
      <c r="ES36" s="273"/>
      <c r="ET36" s="273"/>
      <c r="EU36" s="273"/>
      <c r="EV36" s="271"/>
      <c r="EW36" s="262"/>
      <c r="EX36" s="262"/>
      <c r="EY36" s="273"/>
      <c r="EZ36" s="271"/>
      <c r="FA36" s="271"/>
      <c r="FB36" s="271"/>
      <c r="FC36" s="271"/>
      <c r="FD36" s="271"/>
      <c r="FF36" s="272"/>
      <c r="FG36" s="282" t="s">
        <v>4</v>
      </c>
      <c r="FH36" s="272"/>
      <c r="FI36" s="273"/>
      <c r="FJ36" s="273"/>
      <c r="FK36" s="273"/>
      <c r="FL36" s="273"/>
      <c r="FM36" s="271"/>
      <c r="FN36" s="262"/>
      <c r="FO36" s="262"/>
      <c r="FP36" s="273"/>
      <c r="FQ36" s="271"/>
      <c r="FR36" s="271"/>
      <c r="FS36" s="271"/>
      <c r="FT36" s="271"/>
      <c r="FU36" s="271"/>
      <c r="FW36" s="272"/>
      <c r="FX36" s="282" t="s">
        <v>4</v>
      </c>
      <c r="FY36" s="272"/>
      <c r="FZ36" s="273"/>
      <c r="GA36" s="273"/>
      <c r="GB36" s="273"/>
      <c r="GC36" s="273"/>
      <c r="GD36" s="271"/>
      <c r="GE36" s="262"/>
      <c r="GF36" s="262"/>
      <c r="GG36" s="273"/>
      <c r="GH36" s="271"/>
      <c r="GI36" s="271"/>
      <c r="GJ36" s="271"/>
      <c r="GK36" s="271"/>
      <c r="GL36" s="271"/>
      <c r="GN36" s="272"/>
      <c r="GO36" s="282" t="s">
        <v>4</v>
      </c>
      <c r="GP36" s="272"/>
      <c r="GQ36" s="273"/>
      <c r="GR36" s="273"/>
      <c r="GS36" s="273"/>
      <c r="GT36" s="273"/>
      <c r="GU36" s="271"/>
      <c r="GV36" s="262"/>
      <c r="GW36" s="262"/>
      <c r="GX36" s="273"/>
      <c r="GY36" s="271"/>
      <c r="GZ36" s="271"/>
      <c r="HA36" s="271"/>
      <c r="HB36" s="271"/>
      <c r="HC36" s="271"/>
      <c r="HE36" s="272"/>
      <c r="HF36" s="282" t="s">
        <v>4</v>
      </c>
      <c r="HG36" s="272"/>
      <c r="HH36" s="273"/>
      <c r="HI36" s="273"/>
      <c r="HJ36" s="273"/>
      <c r="HK36" s="273"/>
      <c r="HL36" s="271"/>
      <c r="HM36" s="262"/>
      <c r="HN36" s="262"/>
      <c r="HO36" s="273"/>
      <c r="HP36" s="271"/>
      <c r="HQ36" s="271"/>
      <c r="HR36" s="271"/>
      <c r="HS36" s="271"/>
      <c r="HT36" s="271"/>
      <c r="HV36" s="272"/>
      <c r="HW36" s="282" t="s">
        <v>4</v>
      </c>
      <c r="HX36" s="272"/>
      <c r="HY36" s="273"/>
      <c r="HZ36" s="273"/>
      <c r="IA36" s="273"/>
      <c r="IB36" s="273"/>
      <c r="IC36" s="271"/>
      <c r="ID36" s="262"/>
      <c r="IE36" s="262"/>
      <c r="IF36" s="273"/>
      <c r="IG36" s="271"/>
      <c r="IH36" s="271"/>
      <c r="II36" s="271"/>
      <c r="IJ36" s="271"/>
      <c r="IK36" s="271"/>
      <c r="IM36" s="272"/>
      <c r="IN36" s="282" t="s">
        <v>4</v>
      </c>
      <c r="IO36" s="272"/>
      <c r="IP36" s="273"/>
      <c r="IQ36" s="273"/>
      <c r="IR36" s="273"/>
      <c r="IS36" s="273"/>
      <c r="IT36" s="271"/>
      <c r="IU36" s="262"/>
      <c r="IV36" s="262"/>
      <c r="IW36" s="273"/>
      <c r="IX36" s="271"/>
      <c r="IY36" s="271"/>
      <c r="IZ36" s="271"/>
      <c r="JA36" s="271"/>
      <c r="JB36" s="271"/>
      <c r="JD36" s="272"/>
      <c r="JE36" s="282" t="s">
        <v>4</v>
      </c>
      <c r="JF36" s="272"/>
      <c r="JG36" s="273"/>
      <c r="JH36" s="273"/>
      <c r="JI36" s="273"/>
      <c r="JJ36" s="273"/>
      <c r="JK36" s="271"/>
      <c r="JL36" s="262"/>
      <c r="JM36" s="262"/>
      <c r="JN36" s="273"/>
      <c r="JO36" s="271"/>
      <c r="JP36" s="271"/>
      <c r="JQ36" s="271"/>
      <c r="JR36" s="271"/>
      <c r="JS36" s="271"/>
      <c r="JU36" s="272"/>
      <c r="JV36" s="282" t="s">
        <v>4</v>
      </c>
      <c r="JW36" s="272"/>
      <c r="JX36" s="273"/>
      <c r="JY36" s="273"/>
      <c r="JZ36" s="273"/>
      <c r="KA36" s="273"/>
      <c r="KB36" s="271"/>
      <c r="KC36" s="262"/>
      <c r="KD36" s="262"/>
      <c r="KE36" s="273"/>
      <c r="KF36" s="271"/>
      <c r="KG36" s="271"/>
      <c r="KH36" s="271"/>
      <c r="KI36" s="271"/>
      <c r="KJ36" s="271"/>
      <c r="KL36" s="272"/>
      <c r="KM36" s="282" t="s">
        <v>4</v>
      </c>
      <c r="KN36" s="272"/>
      <c r="KO36" s="273"/>
      <c r="KP36" s="273"/>
      <c r="KQ36" s="273"/>
      <c r="KR36" s="273"/>
      <c r="KS36" s="271"/>
      <c r="KT36" s="262"/>
      <c r="KU36" s="262"/>
      <c r="KV36" s="273"/>
      <c r="KW36" s="271"/>
      <c r="KX36" s="271"/>
      <c r="KY36" s="271"/>
      <c r="KZ36" s="271"/>
      <c r="LA36" s="271"/>
      <c r="LC36" s="272"/>
      <c r="LD36" s="282" t="s">
        <v>4</v>
      </c>
      <c r="LE36" s="272"/>
      <c r="LF36" s="273"/>
      <c r="LG36" s="273"/>
      <c r="LH36" s="273"/>
      <c r="LI36" s="273"/>
      <c r="LJ36" s="271"/>
      <c r="LK36" s="262"/>
      <c r="LL36" s="262"/>
      <c r="LM36" s="273"/>
      <c r="LN36" s="271"/>
      <c r="LO36" s="271"/>
      <c r="LP36" s="271"/>
      <c r="LQ36" s="271"/>
      <c r="LR36" s="271"/>
      <c r="LT36" s="272"/>
      <c r="LU36" s="282" t="s">
        <v>4</v>
      </c>
      <c r="LV36" s="272"/>
      <c r="LW36" s="273"/>
      <c r="LX36" s="273"/>
      <c r="LY36" s="273"/>
      <c r="LZ36" s="273"/>
      <c r="MA36" s="271"/>
      <c r="MB36" s="262"/>
      <c r="MC36" s="262"/>
      <c r="MD36" s="273"/>
      <c r="ME36" s="271"/>
      <c r="MF36" s="271"/>
      <c r="MG36" s="271"/>
      <c r="MH36" s="271"/>
      <c r="MI36" s="271"/>
    </row>
    <row r="37" spans="1:347" ht="14.1" customHeight="1" outlineLevel="1" x14ac:dyDescent="0.2">
      <c r="A37" s="14">
        <v>1</v>
      </c>
      <c r="B37" s="461">
        <v>2</v>
      </c>
      <c r="C37" s="445">
        <v>60</v>
      </c>
      <c r="D37" s="446">
        <v>15</v>
      </c>
      <c r="E37" s="17">
        <f t="shared" ref="E37:E46" si="340">IFERROR(D37/C37,"")</f>
        <v>0.25</v>
      </c>
      <c r="F37" s="34">
        <f>IFERROR((E37-E36)/(1-E36),"")</f>
        <v>0.25</v>
      </c>
      <c r="G37" s="17">
        <f t="shared" ref="G37:G46" si="341">IFERROR(_xlfn.NORM.S.INV(F37),"")</f>
        <v>-0.67448975019608193</v>
      </c>
      <c r="H37" s="17"/>
      <c r="I37" s="34"/>
      <c r="J37" s="18">
        <f>IFERROR(LOG10($B37),"")</f>
        <v>0.3010299956639812</v>
      </c>
      <c r="K37" s="17">
        <f>IFERROR(C51+B51*J37,"")</f>
        <v>-0.60255830926569875</v>
      </c>
      <c r="L37" s="37">
        <f>IFERROR(_xlfn.NORM.S.DIST(K37,TRUE)*(1-$E$36)+$E$36,"")</f>
        <v>0.27340128103628158</v>
      </c>
      <c r="M37" s="37">
        <f t="shared" ref="M37:M46" si="342">IFERROR(1/SQRT(2*PI())*EXP(-0.5*(K37)^2),"")</f>
        <v>0.33271241151200115</v>
      </c>
      <c r="N37" s="37">
        <f>IFERROR(K37-L37/M37+$F37/M37,"")</f>
        <v>-0.67289316972351942</v>
      </c>
      <c r="O37" s="37">
        <f>IFERROR(M37^2/((1-L37)*(L37+$E$36/(1-$E$36))),"")</f>
        <v>0.55724070270789972</v>
      </c>
      <c r="P37" s="17">
        <f>IFERROR($C37*O37,"")</f>
        <v>33.434442162473985</v>
      </c>
      <c r="Q37" s="17">
        <f t="shared" ref="Q37:Q46" si="343">IFERROR(P37*J37,"")</f>
        <v>10.064769979197173</v>
      </c>
      <c r="R37" s="17">
        <f>IFERROR(P37*N37,"")</f>
        <v>-22.497807764644801</v>
      </c>
      <c r="S37" s="34">
        <f t="shared" ref="S37:S46" si="344">IFERROR(P37*(J37-J$48)^2,"")</f>
        <v>4.1671644404040675</v>
      </c>
      <c r="T37" s="34">
        <f>IFERROR(P37*(N37-N48)^2,"")</f>
        <v>25.917107306638997</v>
      </c>
      <c r="U37" s="34">
        <f t="shared" ref="U37:U46" si="345">IFERROR(P37*(J37-J$48)*(N37-N$48),"")</f>
        <v>10.392345643133819</v>
      </c>
      <c r="V37" s="34">
        <f>IFERROR($C37*($F37-L37)^2/(L37*(1-L37)),"")</f>
        <v>0.16539993781648057</v>
      </c>
      <c r="W37" s="39">
        <f>IFERROR($D37-$C37*L37,"")</f>
        <v>-1.4040768621768933</v>
      </c>
      <c r="X37" s="34">
        <f>IFERROR(W37/SQRT($C37*L37*(1-L37)),"")</f>
        <v>-0.40669391170323682</v>
      </c>
      <c r="Y37" s="44"/>
      <c r="Z37" s="271"/>
      <c r="AA37" s="263">
        <f>IFERROR(LOG10($B37),"")</f>
        <v>0.3010299956639812</v>
      </c>
      <c r="AB37" s="273">
        <f>IFERROR(J51+I51*AA37,"")</f>
        <v>-0.75539726890119463</v>
      </c>
      <c r="AC37" s="264">
        <f>IFERROR(_xlfn.NORM.S.DIST(AB37,TRUE)*(1-$E$36)+$E$36,"")</f>
        <v>0.22500532571998719</v>
      </c>
      <c r="AD37" s="264">
        <f t="shared" ref="AD37:AD46" si="346">IFERROR(1/SQRT(2*PI())*EXP(-0.5*(AB37)^2),"")</f>
        <v>0.2999165378689041</v>
      </c>
      <c r="AE37" s="264">
        <f>IFERROR(AB37-AC37/AD37+$F37/AD37,"")</f>
        <v>-0.67205850253100452</v>
      </c>
      <c r="AF37" s="264">
        <f>IFERROR(AD37^2/((1-AC37)*(AC37+$E$36/(1-$E$36))),"")</f>
        <v>0.51583322581261126</v>
      </c>
      <c r="AG37" s="273">
        <f>IFERROR($C37*AF37,"")</f>
        <v>30.949993548756677</v>
      </c>
      <c r="AH37" s="273">
        <f t="shared" ref="AH37:AH46" si="347">IFERROR(AG37*AA37,"")</f>
        <v>9.3168764237824693</v>
      </c>
      <c r="AI37" s="273">
        <f>IFERROR(AG37*AE37,"")</f>
        <v>-20.800206317721663</v>
      </c>
      <c r="AJ37" s="271">
        <f t="shared" ref="AJ37:AJ46" si="348">IFERROR(AG37*(AA37-AA$48)^2,"")</f>
        <v>3.3253313667785247</v>
      </c>
      <c r="AK37" s="271">
        <f>IFERROR(AG37*(AE37-AE48)^2,"")</f>
        <v>20.716365270708057</v>
      </c>
      <c r="AL37" s="271">
        <f t="shared" ref="AL37:AL46" si="349">IFERROR(AG37*(AA37-AA$48)*(AE37-AE$48),"")</f>
        <v>8.2999264599348574</v>
      </c>
      <c r="AM37" s="271">
        <f>IFERROR($C37*($F37-AC37)^2/(AC37*(1-AC37)),"")</f>
        <v>0.21495853707811005</v>
      </c>
      <c r="AN37" s="289">
        <f>IFERROR($D37-$C37*AC37,"")</f>
        <v>1.4996804568007693</v>
      </c>
      <c r="AO37" s="271">
        <f>IFERROR(AN37/SQRT($C37*AC37*(1-AC37)),"")</f>
        <v>0.46363621200043276</v>
      </c>
      <c r="AP37" s="44"/>
      <c r="AQ37" s="271"/>
      <c r="AR37" s="263">
        <f>IFERROR(LOG10($B37),"")</f>
        <v>0.3010299956639812</v>
      </c>
      <c r="AS37" s="273">
        <f>IFERROR(AA51+Z51*AR37,"")</f>
        <v>-0.77617110652971877</v>
      </c>
      <c r="AT37" s="264">
        <f>IFERROR(_xlfn.NORM.S.DIST(AS37,TRUE)*(1-$E$36)+$E$36,"")</f>
        <v>0.21882398181780163</v>
      </c>
      <c r="AU37" s="264">
        <f t="shared" ref="AU37:AU46" si="350">IFERROR(1/SQRT(2*PI())*EXP(-0.5*(AS37)^2),"")</f>
        <v>0.29518313267873725</v>
      </c>
      <c r="AV37" s="264">
        <f>IFERROR(AS37-AT37/AU37+$F37/AU37,"")</f>
        <v>-0.67055525409505823</v>
      </c>
      <c r="AW37" s="264">
        <f>IFERROR(AU37^2/((1-AT37)*(AT37+$E$36/(1-$E$36))),"")</f>
        <v>0.50972889881318739</v>
      </c>
      <c r="AX37" s="273">
        <f>IFERROR($C37*AW37,"")</f>
        <v>30.583733928791244</v>
      </c>
      <c r="AY37" s="273">
        <f t="shared" ref="AY37:AY46" si="351">IFERROR(AX37*AR37,"")</f>
        <v>9.2066212919723824</v>
      </c>
      <c r="AZ37" s="273">
        <f>IFERROR(AX37*AV37,"")</f>
        <v>-20.508083475796266</v>
      </c>
      <c r="BA37" s="271">
        <f t="shared" ref="BA37:BA46" si="352">IFERROR(AX37*(AR37-AR$48)^2,"")</f>
        <v>3.1932558149490617</v>
      </c>
      <c r="BB37" s="271">
        <f>IFERROR(AX37*(AV37-AV48)^2,"")</f>
        <v>19.763678603462768</v>
      </c>
      <c r="BC37" s="271">
        <f t="shared" ref="BC37:BC46" si="353">IFERROR(AX37*(AR37-AR$48)*(AV37-AV$48),"")</f>
        <v>7.9442105728191681</v>
      </c>
      <c r="BD37" s="271">
        <f>IFERROR($C37*($F37-AT37)^2/(AT37*(1-AT37)),"")</f>
        <v>0.34115263025701553</v>
      </c>
      <c r="BE37" s="289">
        <f>IFERROR($D37-$C37*AT37,"")</f>
        <v>1.8705610909319024</v>
      </c>
      <c r="BF37" s="271">
        <f>IFERROR(BE37/SQRT($C37*AT37*(1-AT37)),"")</f>
        <v>0.58408272552525953</v>
      </c>
      <c r="BH37" s="271"/>
      <c r="BI37" s="263">
        <f>IFERROR(LOG10($B37),"")</f>
        <v>0.3010299956639812</v>
      </c>
      <c r="BJ37" s="273">
        <f>IFERROR(AR51+AQ51*BI37,"")</f>
        <v>-0.77522664827736143</v>
      </c>
      <c r="BK37" s="264">
        <f>IFERROR(_xlfn.NORM.S.DIST(BJ37,TRUE)*(1-$E$36)+$E$36,"")</f>
        <v>0.21910287213130833</v>
      </c>
      <c r="BL37" s="264">
        <f t="shared" ref="BL37:BL46" si="354">IFERROR(1/SQRT(2*PI())*EXP(-0.5*(BJ37)^2),"")</f>
        <v>0.29539946756576219</v>
      </c>
      <c r="BM37" s="264">
        <f>IFERROR(BJ37-BK37/BL37+$F37/BL37,"")</f>
        <v>-0.67063225573055252</v>
      </c>
      <c r="BN37" s="264">
        <f>IFERROR(BL37^2/((1-BK37)*(BK37+$E$36/(1-$E$36))),"")</f>
        <v>0.5100086245037545</v>
      </c>
      <c r="BO37" s="273">
        <f>IFERROR($C37*BN37,"")</f>
        <v>30.60051747022527</v>
      </c>
      <c r="BP37" s="273">
        <f t="shared" ref="BP37:BP46" si="355">IFERROR(BO37*BI37,"")</f>
        <v>9.2116736413774944</v>
      </c>
      <c r="BQ37" s="273">
        <f>IFERROR(BO37*BM37,"")</f>
        <v>-20.521694057579353</v>
      </c>
      <c r="BR37" s="271">
        <f t="shared" ref="BR37:BR46" si="356">IFERROR(BO37*(BI37-BI$48)^2,"")</f>
        <v>3.1954589098378938</v>
      </c>
      <c r="BS37" s="271">
        <f>IFERROR(BO37*(BM37-BM48)^2,"")</f>
        <v>19.781604398568884</v>
      </c>
      <c r="BT37" s="271">
        <f t="shared" ref="BT37:BT46" si="357">IFERROR(BO37*(BI37-BI$48)*(BM37-BM$48),"")</f>
        <v>7.9505536930641139</v>
      </c>
      <c r="BU37" s="271">
        <f>IFERROR($C37*($F37-BK37)^2/(BK37*(1-BK37)),"")</f>
        <v>0.33476926185593275</v>
      </c>
      <c r="BV37" s="289">
        <f>IFERROR($D37-$C37*BK37,"")</f>
        <v>1.8538276721215006</v>
      </c>
      <c r="BW37" s="271">
        <f>IFERROR(BV37/SQRT($C37*BK37*(1-BK37)),"")</f>
        <v>0.57859248340773739</v>
      </c>
      <c r="BY37" s="271"/>
      <c r="BZ37" s="263">
        <f>IFERROR(LOG10($B37),"")</f>
        <v>0.3010299956639812</v>
      </c>
      <c r="CA37" s="273">
        <f>IFERROR(BI51+BH51*BZ37,"")</f>
        <v>-0.77525828866756563</v>
      </c>
      <c r="CB37" s="264">
        <f>IFERROR(_xlfn.NORM.S.DIST(CA37,TRUE)*(1-$E$36)+$E$36,"")</f>
        <v>0.21909352569151738</v>
      </c>
      <c r="CC37" s="264">
        <f t="shared" ref="CC37:CC46" si="358">IFERROR(1/SQRT(2*PI())*EXP(-0.5*(CA37)^2),"")</f>
        <v>0.29539222180870789</v>
      </c>
      <c r="CD37" s="264">
        <f>IFERROR(CA37-CB37/CC37+$F37/CC37,"")</f>
        <v>-0.67062968971787074</v>
      </c>
      <c r="CE37" s="264">
        <f>IFERROR(CC37^2/((1-CB37)*(CB37+$E$36/(1-$E$36))),"")</f>
        <v>0.50999925672765378</v>
      </c>
      <c r="CF37" s="273">
        <f>IFERROR($C37*CE37,"")</f>
        <v>30.599955403659227</v>
      </c>
      <c r="CG37" s="273">
        <f t="shared" ref="CG37:CG46" si="359">IFERROR(CF37*BZ37,"")</f>
        <v>9.2115044424815551</v>
      </c>
      <c r="CH37" s="273">
        <f>IFERROR(CF37*CD37,"")</f>
        <v>-20.521238597736669</v>
      </c>
      <c r="CI37" s="271">
        <f t="shared" ref="CI37:CI46" si="360">IFERROR(CF37*(BZ37-BZ$48)^2,"")</f>
        <v>3.1953077662398606</v>
      </c>
      <c r="CJ37" s="271">
        <f>IFERROR(CF37*(CD37-CD48)^2,"")</f>
        <v>19.78046850915355</v>
      </c>
      <c r="CK37" s="271">
        <f t="shared" ref="CK37:CK46" si="361">IFERROR(CF37*(BZ37-BZ$48)*(CD37-CD$48),"")</f>
        <v>7.9501373980052286</v>
      </c>
      <c r="CL37" s="271">
        <f>IFERROR($C37*($F37-CB37)^2/(CB37*(1-CB37)),"")</f>
        <v>0.33498210957363683</v>
      </c>
      <c r="CM37" s="289">
        <f>IFERROR($D37-$C37*CB37,"")</f>
        <v>1.8543884585089572</v>
      </c>
      <c r="CN37" s="271">
        <f>IFERROR(CM37/SQRT($C37*CB37*(1-CB37)),"")</f>
        <v>0.57877638995871006</v>
      </c>
      <c r="CP37" s="271"/>
      <c r="CQ37" s="263">
        <f>IFERROR(LOG10($B37),"")</f>
        <v>0.3010299956639812</v>
      </c>
      <c r="CR37" s="273">
        <f>IFERROR(BZ51+BY51*CQ37,"")</f>
        <v>-0.775256300582707</v>
      </c>
      <c r="CS37" s="264">
        <f>IFERROR(_xlfn.NORM.S.DIST(CR37,TRUE)*(1-$E$36)+$E$36,"")</f>
        <v>0.21909411295677353</v>
      </c>
      <c r="CT37" s="264">
        <f t="shared" ref="CT37:CT46" si="362">IFERROR(1/SQRT(2*PI())*EXP(-0.5*(CR37)^2),"")</f>
        <v>0.29539267709038153</v>
      </c>
      <c r="CU37" s="264">
        <f>IFERROR(CR37-CS37/CT37+$F37/CT37,"")</f>
        <v>-0.67062985097789785</v>
      </c>
      <c r="CV37" s="264">
        <f>IFERROR(CT37^2/((1-CS37)*(CS37+$E$36/(1-$E$36))),"")</f>
        <v>0.50999984534712683</v>
      </c>
      <c r="CW37" s="273">
        <f>IFERROR($C37*CV37,"")</f>
        <v>30.599990720827609</v>
      </c>
      <c r="CX37" s="273">
        <f t="shared" ref="CX37:CX46" si="363">IFERROR(CW37*CQ37,"")</f>
        <v>9.2115150740086005</v>
      </c>
      <c r="CY37" s="273">
        <f>IFERROR(CW37*CU37,"")</f>
        <v>-20.521267217033678</v>
      </c>
      <c r="CZ37" s="271">
        <f t="shared" ref="CZ37:CZ46" si="364">IFERROR(CW37*(CQ37-CQ$48)^2,"")</f>
        <v>3.1953162589192083</v>
      </c>
      <c r="DA37" s="271">
        <f>IFERROR(CW37*(CU37-CU48)^2,"")</f>
        <v>19.780532924828762</v>
      </c>
      <c r="DB37" s="271">
        <f t="shared" ref="DB37:DB46" si="365">IFERROR(CW37*(CQ37-CQ$48)*(CU37-CU$48),"")</f>
        <v>7.9501609081069597</v>
      </c>
      <c r="DC37" s="271">
        <f>IFERROR($C37*($F37-CS37)^2/(CS37*(1-CS37)),"")</f>
        <v>0.33496873350511447</v>
      </c>
      <c r="DD37" s="289">
        <f>IFERROR($D37-$C37*CS37,"")</f>
        <v>1.8543532225935877</v>
      </c>
      <c r="DE37" s="271">
        <f>IFERROR(DD37/SQRT($C37*CS37*(1-CS37)),"")</f>
        <v>0.57876483437153847</v>
      </c>
      <c r="DG37" s="271"/>
      <c r="DH37" s="263">
        <f>IFERROR(LOG10($B37),"")</f>
        <v>0.3010299956639812</v>
      </c>
      <c r="DI37" s="273">
        <f>IFERROR(CQ51+CP51*DH37,"")</f>
        <v>-0.77525641336913609</v>
      </c>
      <c r="DJ37" s="264">
        <f>IFERROR(_xlfn.NORM.S.DIST(DI37,TRUE)*(1-$E$36)+$E$36,"")</f>
        <v>0.21909407964048971</v>
      </c>
      <c r="DK37" s="264">
        <f t="shared" ref="DK37:DK46" si="366">IFERROR(1/SQRT(2*PI())*EXP(-0.5*(DI37)^2),"")</f>
        <v>0.29539265126172076</v>
      </c>
      <c r="DL37" s="264">
        <f>IFERROR(DI37-DJ37/DK37+$F37/DK37,"")</f>
        <v>-0.67062984182952345</v>
      </c>
      <c r="DM37" s="264">
        <f>IFERROR(DK37^2/((1-DJ37)*(DJ37+$E$36/(1-$E$36))),"")</f>
        <v>0.50999981195406552</v>
      </c>
      <c r="DN37" s="273">
        <f>IFERROR($C37*DM37,"")</f>
        <v>30.599988717243932</v>
      </c>
      <c r="DO37" s="273">
        <f t="shared" ref="DO37:DO46" si="367">IFERROR(DN37*DH37,"")</f>
        <v>9.2115144708698136</v>
      </c>
      <c r="DP37" s="273">
        <f>IFERROR(DN37*DL37,"")</f>
        <v>-20.521265593430499</v>
      </c>
      <c r="DQ37" s="271">
        <f t="shared" ref="DQ37:DQ46" si="368">IFERROR(DN37*(DH37-DH$48)^2,"")</f>
        <v>3.1953157700047852</v>
      </c>
      <c r="DR37" s="271">
        <f>IFERROR(DN37*(DL37-DL48)^2,"")</f>
        <v>19.780529221159128</v>
      </c>
      <c r="DS37" s="271">
        <f t="shared" ref="DS37:DS46" si="369">IFERROR(DN37*(DH37-DH$48)*(DL37-DL$48),"")</f>
        <v>7.9501595555944808</v>
      </c>
      <c r="DT37" s="271">
        <f>IFERROR($C37*($F37-DJ37)^2/(DJ37*(1-DJ37)),"")</f>
        <v>0.33496949233812534</v>
      </c>
      <c r="DU37" s="289">
        <f>IFERROR($D37-$C37*DJ37,"")</f>
        <v>1.8543552215706178</v>
      </c>
      <c r="DV37" s="271">
        <f>IFERROR(DU37/SQRT($C37*DJ37*(1-DJ37)),"")</f>
        <v>0.57876548993363941</v>
      </c>
      <c r="DX37" s="271"/>
      <c r="DY37" s="263">
        <f>IFERROR(LOG10($B37),"")</f>
        <v>0.3010299956639812</v>
      </c>
      <c r="DZ37" s="273">
        <f>IFERROR(DH51+DG51*DY37,"")</f>
        <v>-0.77525640688440189</v>
      </c>
      <c r="EA37" s="264">
        <f>IFERROR(_xlfn.NORM.S.DIST(DZ37,TRUE)*(1-$E$36)+$E$36,"")</f>
        <v>0.21909408155603255</v>
      </c>
      <c r="EB37" s="264">
        <f t="shared" ref="EB37:EB46" si="370">IFERROR(1/SQRT(2*PI())*EXP(-0.5*(DZ37)^2),"")</f>
        <v>0.29539265274675758</v>
      </c>
      <c r="EC37" s="264">
        <f>IFERROR(DZ37-EA37/EB37+$F37/EB37,"")</f>
        <v>-0.67062984235551593</v>
      </c>
      <c r="ED37" s="264">
        <f>IFERROR(EB37^2/((1-EA37)*(EA37+$E$36/(1-$E$36))),"")</f>
        <v>0.50999981387402282</v>
      </c>
      <c r="EE37" s="273">
        <f>IFERROR($C37*ED37,"")</f>
        <v>30.599988832441369</v>
      </c>
      <c r="EF37" s="273">
        <f t="shared" ref="EF37:EF46" si="371">IFERROR(EE37*DY37,"")</f>
        <v>9.211514505547699</v>
      </c>
      <c r="EG37" s="273">
        <f>IFERROR(EE37*EC37,"")</f>
        <v>-20.521265686780705</v>
      </c>
      <c r="EH37" s="271">
        <f t="shared" ref="EH37:EH46" si="372">IFERROR(EE37*(DY37-DY$48)^2,"")</f>
        <v>3.1953157980599292</v>
      </c>
      <c r="EI37" s="271">
        <f>IFERROR(EE37*(EC37-EC48)^2,"")</f>
        <v>19.780529433720798</v>
      </c>
      <c r="EJ37" s="271">
        <f t="shared" ref="EJ37:EJ46" si="373">IFERROR(EE37*(DY37-DY$48)*(EC37-EC$48),"")</f>
        <v>7.9501596332122482</v>
      </c>
      <c r="EK37" s="271">
        <f>IFERROR($C37*($F37-EA37)^2/(EA37*(1-EA37)),"")</f>
        <v>0.33496944870846962</v>
      </c>
      <c r="EL37" s="289">
        <f>IFERROR($D37-$C37*EA37,"")</f>
        <v>1.8543551066380477</v>
      </c>
      <c r="EM37" s="271">
        <f>IFERROR(EL37/SQRT($C37*EA37*(1-EA37)),"")</f>
        <v>0.57876545224163978</v>
      </c>
      <c r="EO37" s="271"/>
      <c r="EP37" s="263">
        <f>IFERROR(LOG10($B37),"")</f>
        <v>0.3010299956639812</v>
      </c>
      <c r="EQ37" s="273">
        <f>IFERROR(DY51+DX51*EP37,"")</f>
        <v>-0.77525640725657285</v>
      </c>
      <c r="ER37" s="264">
        <f>IFERROR(_xlfn.NORM.S.DIST(EQ37,TRUE)*(1-$E$36)+$E$36,"")</f>
        <v>0.21909408144609602</v>
      </c>
      <c r="ES37" s="264">
        <f t="shared" ref="ES37:ES46" si="374">IFERROR(1/SQRT(2*PI())*EXP(-0.5*(EQ37)^2),"")</f>
        <v>0.29539265266152859</v>
      </c>
      <c r="ET37" s="264">
        <f>IFERROR(EQ37-ER37/ES37+$F37/ES37,"")</f>
        <v>-0.67062984232532818</v>
      </c>
      <c r="EU37" s="264">
        <f>IFERROR(ES37^2/((1-ER37)*(ER37+$E$36/(1-$E$36))),"")</f>
        <v>0.50999981376383297</v>
      </c>
      <c r="EV37" s="273">
        <f>IFERROR($C37*EU37,"")</f>
        <v>30.599988825829978</v>
      </c>
      <c r="EW37" s="273">
        <f t="shared" ref="EW37:EW46" si="375">IFERROR(EV37*EP37,"")</f>
        <v>9.2115145035574724</v>
      </c>
      <c r="EX37" s="273">
        <f>IFERROR(EV37*ET37,"")</f>
        <v>-20.521265681423163</v>
      </c>
      <c r="EY37" s="271">
        <f t="shared" ref="EY37:EY46" si="376">IFERROR(EV37*(EP37-EP$48)^2,"")</f>
        <v>3.1953157964493815</v>
      </c>
      <c r="EZ37" s="271">
        <f>IFERROR(EV37*(ET37-ET48)^2,"")</f>
        <v>19.780529421518555</v>
      </c>
      <c r="FA37" s="271">
        <f t="shared" ref="FA37:FA46" si="377">IFERROR(EV37*(EP37-EP$48)*(ET37-ET$48),"")</f>
        <v>7.9501596287565199</v>
      </c>
      <c r="FB37" s="271">
        <f>IFERROR($C37*($F37-ER37)^2/(ER37*(1-ER37)),"")</f>
        <v>0.33496945121245586</v>
      </c>
      <c r="FC37" s="289">
        <f>IFERROR($D37-$C37*ER37,"")</f>
        <v>1.8543551132342397</v>
      </c>
      <c r="FD37" s="271">
        <f>IFERROR(FC37/SQRT($C37*ER37*(1-ER37)),"")</f>
        <v>0.57876545440485316</v>
      </c>
      <c r="FF37" s="271"/>
      <c r="FG37" s="263">
        <f>IFERROR(LOG10($B37),"")</f>
        <v>0.3010299956639812</v>
      </c>
      <c r="FH37" s="273">
        <f>IFERROR(EP51+EO51*FG37,"")</f>
        <v>-0.77525640723520195</v>
      </c>
      <c r="FI37" s="264">
        <f>IFERROR(_xlfn.NORM.S.DIST(FH37,TRUE)*(1-$E$36)+$E$36,"")</f>
        <v>0.21909408145240883</v>
      </c>
      <c r="FJ37" s="264">
        <f t="shared" ref="FJ37:FJ46" si="378">IFERROR(1/SQRT(2*PI())*EXP(-0.5*(FH37)^2),"")</f>
        <v>0.29539265266642262</v>
      </c>
      <c r="FK37" s="264">
        <f>IFERROR(FH37-FI37/FJ37+$F37/FJ37,"")</f>
        <v>-0.67062984232706169</v>
      </c>
      <c r="FL37" s="264">
        <f>IFERROR(FJ37^2/((1-FI37)*(FI37+$E$36/(1-$E$36))),"")</f>
        <v>0.50999981377016024</v>
      </c>
      <c r="FM37" s="273">
        <f>IFERROR($C37*FL37,"")</f>
        <v>30.599988826209614</v>
      </c>
      <c r="FN37" s="273">
        <f t="shared" ref="FN37:FN46" si="379">IFERROR(FM37*FG37,"")</f>
        <v>9.2115145036717525</v>
      </c>
      <c r="FO37" s="273">
        <f>IFERROR(FM37*FK37,"")</f>
        <v>-20.521265681730803</v>
      </c>
      <c r="FP37" s="271">
        <f t="shared" ref="FP37:FP46" si="380">IFERROR(FM37*(FG37-FG$48)^2,"")</f>
        <v>3.1953157965418506</v>
      </c>
      <c r="FQ37" s="271">
        <f>IFERROR(FM37*(FK37-FK48)^2,"")</f>
        <v>19.780529422219278</v>
      </c>
      <c r="FR37" s="271">
        <f t="shared" ref="FR37:FR46" si="381">IFERROR(FM37*(FG37-FG$48)*(FK37-FK$48),"")</f>
        <v>7.9501596290123695</v>
      </c>
      <c r="FS37" s="271">
        <f>IFERROR($C37*($F37-FI37)^2/(FI37*(1-FI37)),"")</f>
        <v>0.3349694510686711</v>
      </c>
      <c r="FT37" s="289">
        <f>IFERROR($D37-$C37*FI37,"")</f>
        <v>1.8543551128554707</v>
      </c>
      <c r="FU37" s="271">
        <f>IFERROR(FT37/SQRT($C37*FI37*(1-FI37)),"")</f>
        <v>0.5787654542806363</v>
      </c>
      <c r="FW37" s="271"/>
      <c r="FX37" s="263">
        <f>IFERROR(LOG10($B37),"")</f>
        <v>0.3010299956639812</v>
      </c>
      <c r="FY37" s="273">
        <f>IFERROR(FG51+FF51*FX37,"")</f>
        <v>-0.77525640723643952</v>
      </c>
      <c r="FZ37" s="264">
        <f>IFERROR(_xlfn.NORM.S.DIST(FY37,TRUE)*(1-$E$36)+$E$36,"")</f>
        <v>0.21909408145204323</v>
      </c>
      <c r="GA37" s="264">
        <f t="shared" ref="GA37:GA46" si="382">IFERROR(1/SQRT(2*PI())*EXP(-0.5*(FY37)^2),"")</f>
        <v>0.29539265266613923</v>
      </c>
      <c r="GB37" s="264">
        <f>IFERROR(FY37-FZ37/GA37+$F37/GA37,"")</f>
        <v>-0.67062984232696121</v>
      </c>
      <c r="GC37" s="264">
        <f>IFERROR(GA37^2/((1-FZ37)*(FZ37+$E$36/(1-$E$36))),"")</f>
        <v>0.50999981376979409</v>
      </c>
      <c r="GD37" s="273">
        <f>IFERROR($C37*GC37,"")</f>
        <v>30.599988826187644</v>
      </c>
      <c r="GE37" s="273">
        <f t="shared" ref="GE37:GE46" si="383">IFERROR(GD37*FX37,"")</f>
        <v>9.2115145036651391</v>
      </c>
      <c r="GF37" s="273">
        <f>IFERROR(GD37*GB37,"")</f>
        <v>-20.521265681712993</v>
      </c>
      <c r="GG37" s="271">
        <f t="shared" ref="GG37:GG46" si="384">IFERROR(GD37*(FX37-FX$48)^2,"")</f>
        <v>3.1953157965364869</v>
      </c>
      <c r="GH37" s="271">
        <f>IFERROR(GD37*(GB37-GB48)^2,"")</f>
        <v>19.780529422178613</v>
      </c>
      <c r="GI37" s="271">
        <f t="shared" ref="GI37:GI46" si="385">IFERROR(GD37*(FX37-FX$48)*(GB37-GB$48),"")</f>
        <v>7.9501596289975263</v>
      </c>
      <c r="GJ37" s="271">
        <f>IFERROR($C37*($F37-FZ37)^2/(FZ37*(1-FZ37)),"")</f>
        <v>0.33496945107699827</v>
      </c>
      <c r="GK37" s="289">
        <f>IFERROR($D37-$C37*FZ37,"")</f>
        <v>1.854355112877407</v>
      </c>
      <c r="GL37" s="271">
        <f>IFERROR(GK37/SQRT($C37*FZ37*(1-FZ37)),"")</f>
        <v>0.57876545428783033</v>
      </c>
      <c r="GN37" s="271"/>
      <c r="GO37" s="263">
        <f>IFERROR(LOG10($B37),"")</f>
        <v>0.3010299956639812</v>
      </c>
      <c r="GP37" s="273">
        <f>IFERROR(FX51+FW51*GO37,"")</f>
        <v>-0.77525640723636546</v>
      </c>
      <c r="GQ37" s="264">
        <f>IFERROR(_xlfn.NORM.S.DIST(GP37,TRUE)*(1-$E$36)+$E$36,"")</f>
        <v>0.21909408145206508</v>
      </c>
      <c r="GR37" s="264">
        <f t="shared" ref="GR37:GR46" si="386">IFERROR(1/SQRT(2*PI())*EXP(-0.5*(GP37)^2),"")</f>
        <v>0.29539265266615616</v>
      </c>
      <c r="GS37" s="264">
        <f>IFERROR(GP37-GQ37/GR37+$F37/GR37,"")</f>
        <v>-0.6706298423269671</v>
      </c>
      <c r="GT37" s="264">
        <f>IFERROR(GR37^2/((1-GQ37)*(GQ37+$E$36/(1-$E$36))),"")</f>
        <v>0.50999981376981596</v>
      </c>
      <c r="GU37" s="273">
        <f>IFERROR($C37*GT37,"")</f>
        <v>30.599988826188959</v>
      </c>
      <c r="GV37" s="273">
        <f t="shared" ref="GV37:GV46" si="387">IFERROR(GU37*GO37,"")</f>
        <v>9.2115145036655353</v>
      </c>
      <c r="GW37" s="273">
        <f>IFERROR(GU37*GS37,"")</f>
        <v>-20.521265681714056</v>
      </c>
      <c r="GX37" s="271">
        <f t="shared" ref="GX37:GX46" si="388">IFERROR(GU37*(GO37-GO$48)^2,"")</f>
        <v>3.1953157965368129</v>
      </c>
      <c r="GY37" s="271">
        <f>IFERROR(GU37*(GS37-GS48)^2,"")</f>
        <v>19.780529422181054</v>
      </c>
      <c r="GZ37" s="271">
        <f t="shared" ref="GZ37:GZ46" si="389">IFERROR(GU37*(GO37-GO$48)*(GS37-GS$48),"")</f>
        <v>7.9501596289984224</v>
      </c>
      <c r="HA37" s="271">
        <f>IFERROR($C37*($F37-GQ37)^2/(GQ37*(1-GQ37)),"")</f>
        <v>0.33496945107650072</v>
      </c>
      <c r="HB37" s="289">
        <f>IFERROR($D37-$C37*GQ37,"")</f>
        <v>1.854355112876096</v>
      </c>
      <c r="HC37" s="271">
        <f>IFERROR(HB37/SQRT($C37*GQ37*(1-GQ37)),"")</f>
        <v>0.57876545428740034</v>
      </c>
      <c r="HE37" s="271"/>
      <c r="HF37" s="263">
        <f>IFERROR(LOG10($B37),"")</f>
        <v>0.3010299956639812</v>
      </c>
      <c r="HG37" s="273">
        <f>IFERROR(GO51+GN51*HF37,"")</f>
        <v>-0.77525640723636791</v>
      </c>
      <c r="HH37" s="264">
        <f>IFERROR(_xlfn.NORM.S.DIST(HG37,TRUE)*(1-$E$36)+$E$36,"")</f>
        <v>0.21909408145206435</v>
      </c>
      <c r="HI37" s="264">
        <f t="shared" ref="HI37:HI46" si="390">IFERROR(1/SQRT(2*PI())*EXP(-0.5*(HG37)^2),"")</f>
        <v>0.29539265266615561</v>
      </c>
      <c r="HJ37" s="264">
        <f>IFERROR(HG37-HH37/HI37+$F37/HI37,"")</f>
        <v>-0.6706298423269671</v>
      </c>
      <c r="HK37" s="264">
        <f>IFERROR(HI37^2/((1-HH37)*(HH37+$E$36/(1-$E$36))),"")</f>
        <v>0.50999981376981518</v>
      </c>
      <c r="HL37" s="273">
        <f>IFERROR($C37*HK37,"")</f>
        <v>30.599988826188913</v>
      </c>
      <c r="HM37" s="273">
        <f t="shared" ref="HM37:HM46" si="391">IFERROR(HL37*HF37,"")</f>
        <v>9.211514503665521</v>
      </c>
      <c r="HN37" s="273">
        <f>IFERROR(HL37*HJ37,"")</f>
        <v>-20.521265681714027</v>
      </c>
      <c r="HO37" s="271">
        <f t="shared" ref="HO37:HO46" si="392">IFERROR(HL37*(HF37-HF$48)^2,"")</f>
        <v>3.1953157965368018</v>
      </c>
      <c r="HP37" s="271">
        <f>IFERROR(HL37*(HJ37-HJ48)^2,"")</f>
        <v>19.780529422180994</v>
      </c>
      <c r="HQ37" s="271">
        <f t="shared" ref="HQ37:HQ46" si="393">IFERROR(HL37*(HF37-HF$48)*(HJ37-HJ$48),"")</f>
        <v>7.9501596289983949</v>
      </c>
      <c r="HR37" s="271">
        <f>IFERROR($C37*($F37-HH37)^2/(HH37*(1-HH37)),"")</f>
        <v>0.33496945107651716</v>
      </c>
      <c r="HS37" s="289">
        <f>IFERROR($D37-$C37*HH37,"")</f>
        <v>1.8543551128761386</v>
      </c>
      <c r="HT37" s="271">
        <f>IFERROR(HS37/SQRT($C37*HH37*(1-HH37)),"")</f>
        <v>0.57876545428741433</v>
      </c>
      <c r="HV37" s="271"/>
      <c r="HW37" s="263">
        <f>IFERROR(LOG10($B37),"")</f>
        <v>0.3010299956639812</v>
      </c>
      <c r="HX37" s="273">
        <f>IFERROR(HF51+HE51*HW37,"")</f>
        <v>-0.77525640723636846</v>
      </c>
      <c r="HY37" s="264">
        <f>IFERROR(_xlfn.NORM.S.DIST(HX37,TRUE)*(1-$E$36)+$E$36,"")</f>
        <v>0.21909408145206424</v>
      </c>
      <c r="HZ37" s="264">
        <f t="shared" ref="HZ37:HZ46" si="394">IFERROR(1/SQRT(2*PI())*EXP(-0.5*(HX37)^2),"")</f>
        <v>0.2953926526661555</v>
      </c>
      <c r="IA37" s="264">
        <f>IFERROR(HX37-HY37/HZ37+$F37/HZ37,"")</f>
        <v>-0.67062984232696721</v>
      </c>
      <c r="IB37" s="264">
        <f>IFERROR(HZ37^2/((1-HY37)*(HY37+$E$36/(1-$E$36))),"")</f>
        <v>0.50999981376981496</v>
      </c>
      <c r="IC37" s="273">
        <f>IFERROR($C37*IB37,"")</f>
        <v>30.599988826188898</v>
      </c>
      <c r="ID37" s="273">
        <f t="shared" ref="ID37:ID46" si="395">IFERROR(IC37*HW37,"")</f>
        <v>9.2115145036655175</v>
      </c>
      <c r="IE37" s="273">
        <f>IFERROR(IC37*IA37,"")</f>
        <v>-20.52126568171402</v>
      </c>
      <c r="IF37" s="271">
        <f t="shared" ref="IF37:IF46" si="396">IFERROR(IC37*(HW37-HW$48)^2,"")</f>
        <v>3.1953157965368004</v>
      </c>
      <c r="IG37" s="271">
        <f>IFERROR(IC37*(IA37-IA48)^2,"")</f>
        <v>19.780529422180969</v>
      </c>
      <c r="IH37" s="271">
        <f t="shared" ref="IH37:IH46" si="397">IFERROR(IC37*(HW37-HW$48)*(IA37-IA$48),"")</f>
        <v>7.9501596289983887</v>
      </c>
      <c r="II37" s="271">
        <f>IFERROR($C37*($F37-HY37)^2/(HY37*(1-HY37)),"")</f>
        <v>0.33496945107651965</v>
      </c>
      <c r="IJ37" s="289">
        <f>IFERROR($D37-$C37*HY37,"")</f>
        <v>1.8543551128761457</v>
      </c>
      <c r="IK37" s="271">
        <f>IFERROR(IJ37/SQRT($C37*HY37*(1-HY37)),"")</f>
        <v>0.57876545428741666</v>
      </c>
      <c r="IM37" s="271"/>
      <c r="IN37" s="263">
        <f>IFERROR(LOG10($B37),"")</f>
        <v>0.3010299956639812</v>
      </c>
      <c r="IO37" s="273">
        <f>IFERROR(HW51+HV51*IN37,"")</f>
        <v>-0.77525640723636868</v>
      </c>
      <c r="IP37" s="264">
        <f>IFERROR(_xlfn.NORM.S.DIST(IO37,TRUE)*(1-$E$36)+$E$36,"")</f>
        <v>0.2190940814520641</v>
      </c>
      <c r="IQ37" s="264">
        <f t="shared" ref="IQ37:IQ46" si="398">IFERROR(1/SQRT(2*PI())*EXP(-0.5*(IO37)^2),"")</f>
        <v>0.29539265266615544</v>
      </c>
      <c r="IR37" s="264">
        <f>IFERROR(IO37-IP37/IQ37+$F37/IQ37,"")</f>
        <v>-0.67062984232696676</v>
      </c>
      <c r="IS37" s="264">
        <f>IFERROR(IQ37^2/((1-IP37)*(IP37+$E$36/(1-$E$36))),"")</f>
        <v>0.50999981376981496</v>
      </c>
      <c r="IT37" s="273">
        <f>IFERROR($C37*IS37,"")</f>
        <v>30.599988826188898</v>
      </c>
      <c r="IU37" s="273">
        <f t="shared" ref="IU37:IU46" si="399">IFERROR(IT37*IN37,"")</f>
        <v>9.2115145036655175</v>
      </c>
      <c r="IV37" s="273">
        <f>IFERROR(IT37*IR37,"")</f>
        <v>-20.521265681714006</v>
      </c>
      <c r="IW37" s="271">
        <f t="shared" ref="IW37:IW46" si="400">IFERROR(IT37*(IN37-IN$48)^2,"")</f>
        <v>3.1953157965368004</v>
      </c>
      <c r="IX37" s="271">
        <f>IFERROR(IT37*(IR37-IR48)^2,"")</f>
        <v>19.780529422180951</v>
      </c>
      <c r="IY37" s="271">
        <f t="shared" ref="IY37:IY46" si="401">IFERROR(IT37*(IN37-IN$48)*(IR37-IR$48),"")</f>
        <v>7.9501596289983851</v>
      </c>
      <c r="IZ37" s="271">
        <f>IFERROR($C37*($F37-IP37)^2/(IP37*(1-IP37)),"")</f>
        <v>0.33496945107652282</v>
      </c>
      <c r="JA37" s="289">
        <f>IFERROR($D37-$C37*IP37,"")</f>
        <v>1.8543551128761528</v>
      </c>
      <c r="JB37" s="271">
        <f>IFERROR(JA37/SQRT($C37*IP37*(1-IP37)),"")</f>
        <v>0.57876545428741899</v>
      </c>
      <c r="JD37" s="271"/>
      <c r="JE37" s="263">
        <f>IFERROR(LOG10($B37),"")</f>
        <v>0.3010299956639812</v>
      </c>
      <c r="JF37" s="273">
        <f>IFERROR(IN51+IM51*JE37,"")</f>
        <v>-0.77525640723636879</v>
      </c>
      <c r="JG37" s="264">
        <f>IFERROR(_xlfn.NORM.S.DIST(JF37,TRUE)*(1-$E$36)+$E$36,"")</f>
        <v>0.2190940814520641</v>
      </c>
      <c r="JH37" s="264">
        <f t="shared" ref="JH37:JH46" si="402">IFERROR(1/SQRT(2*PI())*EXP(-0.5*(JF37)^2),"")</f>
        <v>0.29539265266615539</v>
      </c>
      <c r="JI37" s="264">
        <f>IFERROR(JF37-JG37/JH37+$F37/JH37,"")</f>
        <v>-0.6706298423269671</v>
      </c>
      <c r="JJ37" s="264">
        <f>IFERROR(JH37^2/((1-JG37)*(JG37+$E$36/(1-$E$36))),"")</f>
        <v>0.50999981376981474</v>
      </c>
      <c r="JK37" s="273">
        <f>IFERROR($C37*JJ37,"")</f>
        <v>30.599988826188884</v>
      </c>
      <c r="JL37" s="273">
        <f t="shared" ref="JL37:JL46" si="403">IFERROR(JK37*JE37,"")</f>
        <v>9.2115145036655122</v>
      </c>
      <c r="JM37" s="273">
        <f>IFERROR(JK37*JI37,"")</f>
        <v>-20.521265681714006</v>
      </c>
      <c r="JN37" s="271">
        <f t="shared" ref="JN37:JN46" si="404">IFERROR(JK37*(JE37-JE$48)^2,"")</f>
        <v>3.1953157965367964</v>
      </c>
      <c r="JO37" s="271">
        <f>IFERROR(JK37*(JI37-JI48)^2,"")</f>
        <v>19.780529422180951</v>
      </c>
      <c r="JP37" s="271">
        <f t="shared" ref="JP37:JP46" si="405">IFERROR(JK37*(JE37-JE$48)*(JI37-JI$48),"")</f>
        <v>7.9501596289983798</v>
      </c>
      <c r="JQ37" s="271">
        <f>IFERROR($C37*($F37-JG37)^2/(JG37*(1-JG37)),"")</f>
        <v>0.33496945107652282</v>
      </c>
      <c r="JR37" s="289">
        <f>IFERROR($D37-$C37*JG37,"")</f>
        <v>1.8543551128761528</v>
      </c>
      <c r="JS37" s="271">
        <f>IFERROR(JR37/SQRT($C37*JG37*(1-JG37)),"")</f>
        <v>0.57876545428741899</v>
      </c>
      <c r="JU37" s="271"/>
      <c r="JV37" s="263">
        <f>IFERROR(LOG10($B37),"")</f>
        <v>0.3010299956639812</v>
      </c>
      <c r="JW37" s="273">
        <f>IFERROR(JE51+JD51*JV37,"")</f>
        <v>-0.77525640723636868</v>
      </c>
      <c r="JX37" s="264">
        <f>IFERROR(_xlfn.NORM.S.DIST(JW37,TRUE)*(1-$E$36)+$E$36,"")</f>
        <v>0.2190940814520641</v>
      </c>
      <c r="JY37" s="264">
        <f t="shared" ref="JY37:JY46" si="406">IFERROR(1/SQRT(2*PI())*EXP(-0.5*(JW37)^2),"")</f>
        <v>0.29539265266615544</v>
      </c>
      <c r="JZ37" s="264">
        <f>IFERROR(JW37-JX37/JY37+$F37/JY37,"")</f>
        <v>-0.67062984232696676</v>
      </c>
      <c r="KA37" s="264">
        <f>IFERROR(JY37^2/((1-JX37)*(JX37+$E$36/(1-$E$36))),"")</f>
        <v>0.50999981376981496</v>
      </c>
      <c r="KB37" s="273">
        <f>IFERROR($C37*KA37,"")</f>
        <v>30.599988826188898</v>
      </c>
      <c r="KC37" s="273">
        <f t="shared" ref="KC37:KC46" si="407">IFERROR(KB37*JV37,"")</f>
        <v>9.2115145036655175</v>
      </c>
      <c r="KD37" s="273">
        <f>IFERROR(KB37*JZ37,"")</f>
        <v>-20.521265681714006</v>
      </c>
      <c r="KE37" s="271">
        <f t="shared" ref="KE37:KE46" si="408">IFERROR(KB37*(JV37-JV$48)^2,"")</f>
        <v>3.1953157965368004</v>
      </c>
      <c r="KF37" s="271">
        <f>IFERROR(KB37*(JZ37-JZ48)^2,"")</f>
        <v>19.780529422180951</v>
      </c>
      <c r="KG37" s="271">
        <f t="shared" ref="KG37:KG46" si="409">IFERROR(KB37*(JV37-JV$48)*(JZ37-JZ$48),"")</f>
        <v>7.9501596289983851</v>
      </c>
      <c r="KH37" s="271">
        <f>IFERROR($C37*($F37-JX37)^2/(JX37*(1-JX37)),"")</f>
        <v>0.33496945107652282</v>
      </c>
      <c r="KI37" s="289">
        <f>IFERROR($D37-$C37*JX37,"")</f>
        <v>1.8543551128761528</v>
      </c>
      <c r="KJ37" s="271">
        <f>IFERROR(KI37/SQRT($C37*JX37*(1-JX37)),"")</f>
        <v>0.57876545428741899</v>
      </c>
      <c r="KL37" s="271"/>
      <c r="KM37" s="263">
        <f>IFERROR(LOG10($B37),"")</f>
        <v>0.3010299956639812</v>
      </c>
      <c r="KN37" s="273">
        <f>IFERROR(JV51+JU51*KM37,"")</f>
        <v>-0.77525640723636879</v>
      </c>
      <c r="KO37" s="264">
        <f>IFERROR(_xlfn.NORM.S.DIST(KN37,TRUE)*(1-$E$36)+$E$36,"")</f>
        <v>0.2190940814520641</v>
      </c>
      <c r="KP37" s="264">
        <f t="shared" ref="KP37:KP46" si="410">IFERROR(1/SQRT(2*PI())*EXP(-0.5*(KN37)^2),"")</f>
        <v>0.29539265266615539</v>
      </c>
      <c r="KQ37" s="264">
        <f>IFERROR(KN37-KO37/KP37+$F37/KP37,"")</f>
        <v>-0.6706298423269671</v>
      </c>
      <c r="KR37" s="264">
        <f>IFERROR(KP37^2/((1-KO37)*(KO37+$E$36/(1-$E$36))),"")</f>
        <v>0.50999981376981474</v>
      </c>
      <c r="KS37" s="273">
        <f>IFERROR($C37*KR37,"")</f>
        <v>30.599988826188884</v>
      </c>
      <c r="KT37" s="273">
        <f t="shared" ref="KT37:KT46" si="411">IFERROR(KS37*KM37,"")</f>
        <v>9.2115145036655122</v>
      </c>
      <c r="KU37" s="273">
        <f>IFERROR(KS37*KQ37,"")</f>
        <v>-20.521265681714006</v>
      </c>
      <c r="KV37" s="271">
        <f t="shared" ref="KV37:KV46" si="412">IFERROR(KS37*(KM37-KM$48)^2,"")</f>
        <v>3.1953157965367964</v>
      </c>
      <c r="KW37" s="271">
        <f>IFERROR(KS37*(KQ37-KQ48)^2,"")</f>
        <v>19.780529422180951</v>
      </c>
      <c r="KX37" s="271">
        <f t="shared" ref="KX37:KX46" si="413">IFERROR(KS37*(KM37-KM$48)*(KQ37-KQ$48),"")</f>
        <v>7.9501596289983798</v>
      </c>
      <c r="KY37" s="271">
        <f>IFERROR($C37*($F37-KO37)^2/(KO37*(1-KO37)),"")</f>
        <v>0.33496945107652282</v>
      </c>
      <c r="KZ37" s="289">
        <f>IFERROR($D37-$C37*KO37,"")</f>
        <v>1.8543551128761528</v>
      </c>
      <c r="LA37" s="271">
        <f>IFERROR(KZ37/SQRT($C37*KO37*(1-KO37)),"")</f>
        <v>0.57876545428741899</v>
      </c>
      <c r="LC37" s="271"/>
      <c r="LD37" s="263">
        <f>IFERROR(LOG10($B37),"")</f>
        <v>0.3010299956639812</v>
      </c>
      <c r="LE37" s="273">
        <f>IFERROR(KM51+KL51*LD37,"")</f>
        <v>-0.77525640723636868</v>
      </c>
      <c r="LF37" s="264">
        <f>IFERROR(_xlfn.NORM.S.DIST(LE37,TRUE)*(1-$E$36)+$E$36,"")</f>
        <v>0.2190940814520641</v>
      </c>
      <c r="LG37" s="264">
        <f t="shared" ref="LG37:LG46" si="414">IFERROR(1/SQRT(2*PI())*EXP(-0.5*(LE37)^2),"")</f>
        <v>0.29539265266615544</v>
      </c>
      <c r="LH37" s="264">
        <f>IFERROR(LE37-LF37/LG37+$F37/LG37,"")</f>
        <v>-0.67062984232696676</v>
      </c>
      <c r="LI37" s="264">
        <f>IFERROR(LG37^2/((1-LF37)*(LF37+$E$36/(1-$E$36))),"")</f>
        <v>0.50999981376981496</v>
      </c>
      <c r="LJ37" s="273">
        <f>IFERROR($C37*LI37,"")</f>
        <v>30.599988826188898</v>
      </c>
      <c r="LK37" s="273">
        <f t="shared" ref="LK37:LK46" si="415">IFERROR(LJ37*LD37,"")</f>
        <v>9.2115145036655175</v>
      </c>
      <c r="LL37" s="273">
        <f>IFERROR(LJ37*LH37,"")</f>
        <v>-20.521265681714006</v>
      </c>
      <c r="LM37" s="271">
        <f t="shared" ref="LM37:LM46" si="416">IFERROR(LJ37*(LD37-LD$48)^2,"")</f>
        <v>3.1953157965368004</v>
      </c>
      <c r="LN37" s="271">
        <f>IFERROR(LJ37*(LH37-LH48)^2,"")</f>
        <v>19.780529422180951</v>
      </c>
      <c r="LO37" s="271">
        <f t="shared" ref="LO37:LO46" si="417">IFERROR(LJ37*(LD37-LD$48)*(LH37-LH$48),"")</f>
        <v>7.9501596289983851</v>
      </c>
      <c r="LP37" s="271">
        <f>IFERROR($C37*($F37-LF37)^2/(LF37*(1-LF37)),"")</f>
        <v>0.33496945107652282</v>
      </c>
      <c r="LQ37" s="289">
        <f>IFERROR($D37-$C37*LF37,"")</f>
        <v>1.8543551128761528</v>
      </c>
      <c r="LR37" s="271">
        <f>IFERROR(LQ37/SQRT($C37*LF37*(1-LF37)),"")</f>
        <v>0.57876545428741899</v>
      </c>
      <c r="LT37" s="271"/>
      <c r="LU37" s="475">
        <f>IFERROR(LOG10($B37),"")</f>
        <v>0.3010299956639812</v>
      </c>
      <c r="LV37" s="474">
        <f>IFERROR(LD51+LC51*LU37,"")</f>
        <v>-0.77525640723636879</v>
      </c>
      <c r="LW37" s="477">
        <f>IFERROR(_xlfn.NORM.S.DIST(LV37,TRUE)*(1-$E$36)+$E$36,"")</f>
        <v>0.2190940814520641</v>
      </c>
      <c r="LX37" s="264">
        <f t="shared" ref="LX37:LX46" si="418">IFERROR(1/SQRT(2*PI())*EXP(-0.5*(LV37)^2),"")</f>
        <v>0.29539265266615539</v>
      </c>
      <c r="LY37" s="264">
        <f>IFERROR(LV37-LW37/LX37+$F37/LX37,"")</f>
        <v>-0.6706298423269671</v>
      </c>
      <c r="LZ37" s="264">
        <f>IFERROR(LX37^2/((1-LW37)*(LW37+$E$36/(1-$E$36))),"")</f>
        <v>0.50999981376981474</v>
      </c>
      <c r="MA37" s="273">
        <f>IFERROR($C37*LZ37,"")</f>
        <v>30.599988826188884</v>
      </c>
      <c r="MB37" s="273">
        <f t="shared" ref="MB37:MB46" si="419">IFERROR(MA37*LU37,"")</f>
        <v>9.2115145036655122</v>
      </c>
      <c r="MC37" s="273">
        <f>IFERROR(MA37*LY37,"")</f>
        <v>-20.521265681714006</v>
      </c>
      <c r="MD37" s="271">
        <f t="shared" ref="MD37:MD46" si="420">IFERROR(MA37*(LU37-LU$48)^2,"")</f>
        <v>3.1953157965367964</v>
      </c>
      <c r="ME37" s="271">
        <f>IFERROR(MA37*(LY37-LY48)^2,"")</f>
        <v>19.780529422180951</v>
      </c>
      <c r="MF37" s="271">
        <f t="shared" ref="MF37:MF46" si="421">IFERROR(MA37*(LU37-LU$48)*(LY37-LY$48),"")</f>
        <v>7.9501596289983798</v>
      </c>
      <c r="MG37" s="271">
        <f>IFERROR($C37*($F37-LW37)^2/(LW37*(1-LW37)),"")</f>
        <v>0.33496945107652282</v>
      </c>
      <c r="MH37" s="289">
        <f>IFERROR($D37-$C37*LW37,"")</f>
        <v>1.8543551128761528</v>
      </c>
      <c r="MI37" s="476">
        <f>IFERROR(MH37/SQRT($C37*LW37*(1-LW37)),"")</f>
        <v>0.57876545428741899</v>
      </c>
    </row>
    <row r="38" spans="1:347" ht="14.1" customHeight="1" outlineLevel="1" x14ac:dyDescent="0.2">
      <c r="A38" s="14">
        <v>2</v>
      </c>
      <c r="B38" s="461">
        <v>3</v>
      </c>
      <c r="C38" s="445">
        <v>120</v>
      </c>
      <c r="D38" s="446">
        <v>41</v>
      </c>
      <c r="E38" s="17">
        <f t="shared" si="340"/>
        <v>0.34166666666666667</v>
      </c>
      <c r="F38" s="34">
        <f>IFERROR((E38-E36)/(1-E36),"")</f>
        <v>0.34166666666666667</v>
      </c>
      <c r="G38" s="17">
        <f t="shared" si="341"/>
        <v>-0.40791874094503477</v>
      </c>
      <c r="H38" s="17"/>
      <c r="I38" s="34"/>
      <c r="J38" s="18">
        <f t="shared" ref="J38:J46" si="422">IFERROR(LOG10($B38),"")</f>
        <v>0.47712125471966244</v>
      </c>
      <c r="K38" s="17">
        <f>IFERROR(C51+B51*J38,"")</f>
        <v>-0.20087698041467483</v>
      </c>
      <c r="L38" s="37">
        <f t="shared" ref="L38:L46" si="423">IFERROR(_xlfn.NORM.S.DIST(K38,TRUE)*(1-$E$36)+$E$36,"")</f>
        <v>0.42039738389405751</v>
      </c>
      <c r="M38" s="37">
        <f t="shared" si="342"/>
        <v>0.3909739622852777</v>
      </c>
      <c r="N38" s="37">
        <f t="shared" ref="N38:N46" si="424">IFERROR(K38-L38/M38+$F38/M38,"")</f>
        <v>-0.40224772328257019</v>
      </c>
      <c r="O38" s="37">
        <f t="shared" ref="O38:O46" si="425">IFERROR(M38^2/((1-L38)*(L38+$E$36/(1-$E$36))),"")</f>
        <v>0.62734339435786202</v>
      </c>
      <c r="P38" s="17">
        <f t="shared" ref="P38:P46" si="426">IFERROR($C38*O38,"")</f>
        <v>75.281207322943445</v>
      </c>
      <c r="Q38" s="17">
        <f t="shared" si="343"/>
        <v>35.918264094733814</v>
      </c>
      <c r="R38" s="17">
        <f t="shared" ref="R38:R46" si="427">IFERROR(P38*N38,"")</f>
        <v>-30.28169425161715</v>
      </c>
      <c r="S38" s="34">
        <f t="shared" si="344"/>
        <v>2.3571053374132309</v>
      </c>
      <c r="T38" s="34">
        <f>IFERROR(P38*(N38-N48)^2,"")</f>
        <v>27.992612234439203</v>
      </c>
      <c r="U38" s="34">
        <f t="shared" si="345"/>
        <v>8.1229019264013989</v>
      </c>
      <c r="V38" s="34">
        <f t="shared" ref="V38:V46" si="428">IFERROR($C38*($F38-L38)^2/(L38*(1-L38)),"")</f>
        <v>3.0526662126988322</v>
      </c>
      <c r="W38" s="39">
        <f t="shared" ref="W38:W46" si="429">IFERROR($D38-$C38*L38,"")</f>
        <v>-9.4476860672869023</v>
      </c>
      <c r="X38" s="34">
        <f t="shared" ref="X38:X46" si="430">IFERROR(W38/SQRT($C38*L38*(1-L38)),"")</f>
        <v>-1.7471880873846506</v>
      </c>
      <c r="Y38" s="44"/>
      <c r="Z38" s="271"/>
      <c r="AA38" s="263">
        <f t="shared" ref="AA38:AA46" si="431">IFERROR(LOG10($B38),"")</f>
        <v>0.47712125471966244</v>
      </c>
      <c r="AB38" s="273">
        <f>IFERROR(J51+I51*AA38,"")</f>
        <v>-0.27509752234834206</v>
      </c>
      <c r="AC38" s="264">
        <f t="shared" ref="AC38:AC46" si="432">IFERROR(_xlfn.NORM.S.DIST(AB38,TRUE)*(1-$E$36)+$E$36,"")</f>
        <v>0.39162065752689162</v>
      </c>
      <c r="AD38" s="264">
        <f t="shared" si="346"/>
        <v>0.38412861153169386</v>
      </c>
      <c r="AE38" s="264">
        <f t="shared" ref="AE38:AE46" si="433">IFERROR(AB38-AC38/AD38+$F38/AD38,"")</f>
        <v>-0.40514248479213355</v>
      </c>
      <c r="AF38" s="264">
        <f t="shared" ref="AF38:AF46" si="434">IFERROR(AD38^2/((1-AC38)*(AC38+$E$36/(1-$E$36))),"")</f>
        <v>0.61931737097306594</v>
      </c>
      <c r="AG38" s="273">
        <f t="shared" ref="AG38:AG46" si="435">IFERROR($C38*AF38,"")</f>
        <v>74.318084516767911</v>
      </c>
      <c r="AH38" s="273">
        <f t="shared" si="347"/>
        <v>35.458737733002224</v>
      </c>
      <c r="AI38" s="273">
        <f t="shared" ref="AI38:AI46" si="436">IFERROR(AG38*AE38,"")</f>
        <v>-30.10941342611514</v>
      </c>
      <c r="AJ38" s="271">
        <f t="shared" si="348"/>
        <v>1.710100570001112</v>
      </c>
      <c r="AK38" s="271">
        <f>IFERROR(AG38*(AE38-AE48)^2,"")</f>
        <v>22.581218235186579</v>
      </c>
      <c r="AL38" s="271">
        <f t="shared" si="349"/>
        <v>6.2141897440705876</v>
      </c>
      <c r="AM38" s="271">
        <f t="shared" ref="AM38:AM46" si="437">IFERROR($C38*($F38-AC38)^2/(AC38*(1-AC38)),"")</f>
        <v>1.2568445744778287</v>
      </c>
      <c r="AN38" s="289">
        <f t="shared" ref="AN38:AN46" si="438">IFERROR($D38-$C38*AC38,"")</f>
        <v>-5.9944789032269981</v>
      </c>
      <c r="AO38" s="271">
        <f t="shared" ref="AO38:AO46" si="439">IFERROR(AN38/SQRT($C38*AC38*(1-AC38)),"")</f>
        <v>-1.1210907967144457</v>
      </c>
      <c r="AP38" s="44"/>
      <c r="AQ38" s="271"/>
      <c r="AR38" s="263">
        <f t="shared" ref="AR38:AR46" si="440">IFERROR(LOG10($B38),"")</f>
        <v>0.47712125471966244</v>
      </c>
      <c r="AS38" s="273">
        <f>IFERROR(AA51+Z51*AR38,"")</f>
        <v>-0.28072148020422683</v>
      </c>
      <c r="AT38" s="264">
        <f t="shared" ref="AT38:AT46" si="441">IFERROR(_xlfn.NORM.S.DIST(AS38,TRUE)*(1-$E$36)+$E$36,"")</f>
        <v>0.38946201607552161</v>
      </c>
      <c r="AU38" s="264">
        <f t="shared" si="350"/>
        <v>0.38352870614370743</v>
      </c>
      <c r="AV38" s="264">
        <f t="shared" ref="AV38:AV46" si="442">IFERROR(AS38-AT38/AU38+$F38/AU38,"")</f>
        <v>-0.40534148554731098</v>
      </c>
      <c r="AW38" s="264">
        <f t="shared" ref="AW38:AW46" si="443">IFERROR(AU38^2/((1-AT38)*(AT38+$E$36/(1-$E$36))),"")</f>
        <v>0.61861145078799407</v>
      </c>
      <c r="AX38" s="273">
        <f t="shared" ref="AX38:AX46" si="444">IFERROR($C38*AW38,"")</f>
        <v>74.233374094559281</v>
      </c>
      <c r="AY38" s="273">
        <f t="shared" si="351"/>
        <v>35.418320590070209</v>
      </c>
      <c r="AZ38" s="273">
        <f t="shared" ref="AZ38:AZ46" si="445">IFERROR(AX38*AV38,"")</f>
        <v>-30.08986613267793</v>
      </c>
      <c r="BA38" s="271">
        <f t="shared" si="352"/>
        <v>1.6048623727632119</v>
      </c>
      <c r="BB38" s="271">
        <f>IFERROR(AX38*(AV38-AV48)^2,"")</f>
        <v>21.53927020893547</v>
      </c>
      <c r="BC38" s="271">
        <f t="shared" si="353"/>
        <v>5.8794187038431049</v>
      </c>
      <c r="BD38" s="271">
        <f t="shared" ref="BD38:BD46" si="446">IFERROR($C38*($F38-AT38)^2/(AT38*(1-AT38)),"")</f>
        <v>1.1528551178450739</v>
      </c>
      <c r="BE38" s="289">
        <f t="shared" ref="BE38:BE46" si="447">IFERROR($D38-$C38*AT38,"")</f>
        <v>-5.7354419290625955</v>
      </c>
      <c r="BF38" s="271">
        <f t="shared" ref="BF38:BF46" si="448">IFERROR(BE38/SQRT($C38*AT38*(1-AT38)),"")</f>
        <v>-1.0737109098100266</v>
      </c>
      <c r="BH38" s="271"/>
      <c r="BI38" s="263">
        <f t="shared" ref="BI38:BI46" si="449">IFERROR(LOG10($B38),"")</f>
        <v>0.47712125471966244</v>
      </c>
      <c r="BJ38" s="273">
        <f>IFERROR(AR51+AQ51*BI38,"")</f>
        <v>-0.28010329906093157</v>
      </c>
      <c r="BK38" s="264">
        <f t="shared" ref="BK38:BK46" si="450">IFERROR(_xlfn.NORM.S.DIST(BJ38,TRUE)*(1-$E$36)+$E$36,"")</f>
        <v>0.38969912684758928</v>
      </c>
      <c r="BL38" s="264">
        <f t="shared" si="354"/>
        <v>0.38359519493979316</v>
      </c>
      <c r="BM38" s="264">
        <f t="shared" ref="BM38:BM46" si="451">IFERROR(BJ38-BK38/BL38+$F38/BL38,"")</f>
        <v>-0.40531983152678142</v>
      </c>
      <c r="BN38" s="264">
        <f t="shared" ref="BN38:BN46" si="452">IFERROR(BL38^2/((1-BK38)*(BK38+$E$36/(1-$E$36))),"")</f>
        <v>0.61868970977177473</v>
      </c>
      <c r="BO38" s="273">
        <f t="shared" ref="BO38:BO46" si="453">IFERROR($C38*BN38,"")</f>
        <v>74.242765172612962</v>
      </c>
      <c r="BP38" s="273">
        <f t="shared" si="355"/>
        <v>35.42280127301435</v>
      </c>
      <c r="BQ38" s="273">
        <f t="shared" ref="BQ38:BQ46" si="454">IFERROR(BO38*BM38,"")</f>
        <v>-30.09206507184588</v>
      </c>
      <c r="BR38" s="271">
        <f t="shared" si="356"/>
        <v>1.6055630212859315</v>
      </c>
      <c r="BS38" s="271">
        <f>IFERROR(BO38*(BM38-BM48)^2,"")</f>
        <v>21.545613692734406</v>
      </c>
      <c r="BT38" s="271">
        <f t="shared" si="357"/>
        <v>5.8815678705568111</v>
      </c>
      <c r="BU38" s="271">
        <f t="shared" ref="BU38:BU46" si="455">IFERROR($C38*($F38-BK38)^2/(BK38*(1-BK38)),"")</f>
        <v>1.1640656790448736</v>
      </c>
      <c r="BV38" s="289">
        <f t="shared" ref="BV38:BV46" si="456">IFERROR($D38-$C38*BK38,"")</f>
        <v>-5.7638952217107118</v>
      </c>
      <c r="BW38" s="271">
        <f t="shared" ref="BW38:BW46" si="457">IFERROR(BV38/SQRT($C38*BK38*(1-BK38)),"")</f>
        <v>-1.0789187546079979</v>
      </c>
      <c r="BY38" s="271"/>
      <c r="BZ38" s="263">
        <f t="shared" ref="BZ38:BZ46" si="458">IFERROR(LOG10($B38),"")</f>
        <v>0.47712125471966244</v>
      </c>
      <c r="CA38" s="273">
        <f>IFERROR(BI51+BH51*BZ38,"")</f>
        <v>-0.28011616562744779</v>
      </c>
      <c r="CB38" s="264">
        <f t="shared" ref="CB38:CB46" si="459">IFERROR(_xlfn.NORM.S.DIST(CA38,TRUE)*(1-$E$36)+$E$36,"")</f>
        <v>0.38969419130339217</v>
      </c>
      <c r="CC38" s="264">
        <f t="shared" si="358"/>
        <v>0.38359381244582919</v>
      </c>
      <c r="CD38" s="264">
        <f t="shared" ref="CD38:CD46" si="460">IFERROR(CA38-CB38/CC38+$F38/CC38,"")</f>
        <v>-0.40532028279111532</v>
      </c>
      <c r="CE38" s="264">
        <f t="shared" ref="CE38:CE46" si="461">IFERROR(CC38^2/((1-CB38)*(CB38+$E$36/(1-$E$36))),"")</f>
        <v>0.61868808259328789</v>
      </c>
      <c r="CF38" s="273">
        <f t="shared" ref="CF38:CF46" si="462">IFERROR($C38*CE38,"")</f>
        <v>74.242569911194551</v>
      </c>
      <c r="CG38" s="273">
        <f t="shared" si="359"/>
        <v>35.422708109641398</v>
      </c>
      <c r="CH38" s="273">
        <f t="shared" ref="CH38:CH46" si="463">IFERROR(CF38*CD38,"")</f>
        <v>-30.092019431544525</v>
      </c>
      <c r="CI38" s="271">
        <f t="shared" si="360"/>
        <v>1.6054567237322674</v>
      </c>
      <c r="CJ38" s="271">
        <f>IFERROR(CF38*(CD38-CD48)^2,"")</f>
        <v>21.544542518938897</v>
      </c>
      <c r="CK38" s="271">
        <f t="shared" si="361"/>
        <v>5.8812269677989963</v>
      </c>
      <c r="CL38" s="271">
        <f t="shared" ref="CL38:CL46" si="464">IFERROR($C38*($F38-CB38)^2/(CB38*(1-CB38)),"")</f>
        <v>1.163831793789639</v>
      </c>
      <c r="CM38" s="289">
        <f t="shared" ref="CM38:CM46" si="465">IFERROR($D38-$C38*CB38,"")</f>
        <v>-5.7633029564070597</v>
      </c>
      <c r="CN38" s="271">
        <f t="shared" ref="CN38:CN46" si="466">IFERROR(CM38/SQRT($C38*CB38*(1-CB38)),"")</f>
        <v>-1.0788103604385895</v>
      </c>
      <c r="CP38" s="271"/>
      <c r="CQ38" s="263">
        <f t="shared" ref="CQ38:CQ46" si="467">IFERROR(LOG10($B38),"")</f>
        <v>0.47712125471966244</v>
      </c>
      <c r="CR38" s="273">
        <f>IFERROR(BZ51+BY51*CQ38,"")</f>
        <v>-0.28011525531858039</v>
      </c>
      <c r="CS38" s="264">
        <f t="shared" ref="CS38:CS46" si="468">IFERROR(_xlfn.NORM.S.DIST(CR38,TRUE)*(1-$E$36)+$E$36,"")</f>
        <v>0.38969454049228569</v>
      </c>
      <c r="CT38" s="264">
        <f t="shared" si="362"/>
        <v>0.38359391025912415</v>
      </c>
      <c r="CU38" s="264">
        <f t="shared" ref="CU38:CU46" si="469">IFERROR(CR38-CS38/CT38+$F38/CT38,"")</f>
        <v>-0.40532025086497825</v>
      </c>
      <c r="CV38" s="264">
        <f t="shared" ref="CV38:CV46" si="470">IFERROR(CT38^2/((1-CS38)*(CS38+$E$36/(1-$E$36))),"")</f>
        <v>0.61868819771841177</v>
      </c>
      <c r="CW38" s="273">
        <f t="shared" ref="CW38:CW46" si="471">IFERROR($C38*CV38,"")</f>
        <v>74.242583726209418</v>
      </c>
      <c r="CX38" s="273">
        <f t="shared" si="363"/>
        <v>35.422714701078625</v>
      </c>
      <c r="CY38" s="273">
        <f t="shared" ref="CY38:CY46" si="472">IFERROR(CW38*CU38,"")</f>
        <v>-30.092022660771352</v>
      </c>
      <c r="CZ38" s="271">
        <f t="shared" si="364"/>
        <v>1.6054623274494948</v>
      </c>
      <c r="DA38" s="271">
        <f>IFERROR(CW38*(CU38-CU48)^2,"")</f>
        <v>21.544598677744588</v>
      </c>
      <c r="DB38" s="271">
        <f t="shared" si="365"/>
        <v>5.881244896885109</v>
      </c>
      <c r="DC38" s="271">
        <f t="shared" ref="DC38:DC46" si="473">IFERROR($C38*($F38-CS38)^2/(CS38*(1-CS38)),"")</f>
        <v>1.1638483403852768</v>
      </c>
      <c r="DD38" s="289">
        <f t="shared" ref="DD38:DD46" si="474">IFERROR($D38-$C38*CS38,"")</f>
        <v>-5.7633448590742802</v>
      </c>
      <c r="DE38" s="271">
        <f t="shared" ref="DE38:DE46" si="475">IFERROR(DD38/SQRT($C38*CS38*(1-CS38)),"")</f>
        <v>-1.0788180293197163</v>
      </c>
      <c r="DG38" s="271"/>
      <c r="DH38" s="263">
        <f t="shared" ref="DH38:DH46" si="476">IFERROR(LOG10($B38),"")</f>
        <v>0.47712125471966244</v>
      </c>
      <c r="DI38" s="273">
        <f>IFERROR(CQ51+CP51*DH38,"")</f>
        <v>-0.28011530623972791</v>
      </c>
      <c r="DJ38" s="264">
        <f t="shared" ref="DJ38:DJ46" si="477">IFERROR(_xlfn.NORM.S.DIST(DI38,TRUE)*(1-$E$36)+$E$36,"")</f>
        <v>0.38969452095924373</v>
      </c>
      <c r="DK38" s="264">
        <f t="shared" si="366"/>
        <v>0.38359390478762062</v>
      </c>
      <c r="DL38" s="264">
        <f t="shared" ref="DL38:DL46" si="478">IFERROR(DI38-DJ38/DK38+$F38/DK38,"")</f>
        <v>-0.4053202526508759</v>
      </c>
      <c r="DM38" s="264">
        <f t="shared" ref="DM38:DM46" si="479">IFERROR(DK38^2/((1-DJ38)*(DJ38+$E$36/(1-$E$36))),"")</f>
        <v>0.61868819127851538</v>
      </c>
      <c r="DN38" s="273">
        <f t="shared" ref="DN38:DN46" si="480">IFERROR($C38*DM38,"")</f>
        <v>74.242582953421845</v>
      </c>
      <c r="DO38" s="273">
        <f t="shared" si="367"/>
        <v>35.422714332365253</v>
      </c>
      <c r="DP38" s="273">
        <f t="shared" ref="DP38:DP46" si="481">IFERROR(DN38*DL38,"")</f>
        <v>-30.092022480134556</v>
      </c>
      <c r="DQ38" s="271">
        <f t="shared" si="368"/>
        <v>1.6054620019255732</v>
      </c>
      <c r="DR38" s="271">
        <f>IFERROR(DN38*(DL38-DL48)^2,"")</f>
        <v>21.544595412808668</v>
      </c>
      <c r="DS38" s="271">
        <f t="shared" si="369"/>
        <v>5.8812438550126727</v>
      </c>
      <c r="DT38" s="271">
        <f t="shared" ref="DT38:DT46" si="482">IFERROR($C38*($F38-DJ38)^2/(DJ38*(1-DJ38)),"")</f>
        <v>1.1638474147934281</v>
      </c>
      <c r="DU38" s="289">
        <f t="shared" ref="DU38:DU46" si="483">IFERROR($D38-$C38*DJ38,"")</f>
        <v>-5.7633425151092439</v>
      </c>
      <c r="DV38" s="271">
        <f t="shared" ref="DV38:DV46" si="484">IFERROR(DU38/SQRT($C38*DJ38*(1-DJ38)),"")</f>
        <v>-1.0788176003353982</v>
      </c>
      <c r="DX38" s="271"/>
      <c r="DY38" s="263">
        <f t="shared" ref="DY38:DY46" si="485">IFERROR(LOG10($B38),"")</f>
        <v>0.47712125471966244</v>
      </c>
      <c r="DZ38" s="273">
        <f>IFERROR(DH51+DG51*DY38,"")</f>
        <v>-0.28011530330636703</v>
      </c>
      <c r="EA38" s="264">
        <f t="shared" ref="EA38:EA46" si="486">IFERROR(_xlfn.NORM.S.DIST(DZ38,TRUE)*(1-$E$36)+$E$36,"")</f>
        <v>0.38969452208446309</v>
      </c>
      <c r="EB38" s="264">
        <f t="shared" si="370"/>
        <v>0.38359390510281177</v>
      </c>
      <c r="EC38" s="264">
        <f t="shared" ref="EC38:EC46" si="487">IFERROR(DZ38-EA38/EB38+$F38/EB38,"")</f>
        <v>-0.40532025254799753</v>
      </c>
      <c r="ED38" s="264">
        <f t="shared" ref="ED38:ED46" si="488">IFERROR(EB38^2/((1-EA38)*(EA38+$E$36/(1-$E$36))),"")</f>
        <v>0.61868819164949151</v>
      </c>
      <c r="EE38" s="273">
        <f t="shared" ref="EE38:EE46" si="489">IFERROR($C38*ED38,"")</f>
        <v>74.242582997938982</v>
      </c>
      <c r="EF38" s="273">
        <f t="shared" si="371"/>
        <v>35.422714353605322</v>
      </c>
      <c r="EG38" s="273">
        <f t="shared" ref="EG38:EG46" si="490">IFERROR(EE38*EC38,"")</f>
        <v>-30.092022490540295</v>
      </c>
      <c r="EH38" s="271">
        <f t="shared" si="372"/>
        <v>1.6054620205825492</v>
      </c>
      <c r="EI38" s="271">
        <f>IFERROR(EE38*(EC38-EC48)^2,"")</f>
        <v>21.544595599914135</v>
      </c>
      <c r="EJ38" s="271">
        <f t="shared" si="373"/>
        <v>5.8812439147234867</v>
      </c>
      <c r="EK38" s="271">
        <f t="shared" ref="EK38:EK46" si="491">IFERROR($C38*($F38-EA38)^2/(EA38*(1-EA38)),"")</f>
        <v>1.1638474681130124</v>
      </c>
      <c r="EL38" s="289">
        <f t="shared" ref="EL38:EL46" si="492">IFERROR($D38-$C38*EA38,"")</f>
        <v>-5.76334265013557</v>
      </c>
      <c r="EM38" s="271">
        <f t="shared" ref="EM38:EM46" si="493">IFERROR(EL38/SQRT($C38*EA38*(1-EA38)),"")</f>
        <v>-1.0788176250474464</v>
      </c>
      <c r="EO38" s="271"/>
      <c r="EP38" s="263">
        <f t="shared" ref="EP38:EP46" si="494">IFERROR(LOG10($B38),"")</f>
        <v>0.47712125471966244</v>
      </c>
      <c r="EQ38" s="273">
        <f>IFERROR(DY51+DX51*EP38,"")</f>
        <v>-0.28011530347467528</v>
      </c>
      <c r="ER38" s="264">
        <f t="shared" ref="ER38:ER46" si="495">IFERROR(_xlfn.NORM.S.DIST(EQ38,TRUE)*(1-$E$36)+$E$36,"")</f>
        <v>0.38969452201990107</v>
      </c>
      <c r="ES38" s="264">
        <f t="shared" si="374"/>
        <v>0.38359390508472696</v>
      </c>
      <c r="ET38" s="264">
        <f t="shared" ref="ET38:ET46" si="496">IFERROR(EQ38-ER38/ES38+$F38/ES38,"")</f>
        <v>-0.40532025255390058</v>
      </c>
      <c r="EU38" s="264">
        <f t="shared" ref="EU38:EU46" si="497">IFERROR(ES38^2/((1-ER38)*(ER38+$E$36/(1-$E$36))),"")</f>
        <v>0.61868819162820599</v>
      </c>
      <c r="EV38" s="273">
        <f t="shared" ref="EV38:EV46" si="498">IFERROR($C38*EU38,"")</f>
        <v>74.242582995384723</v>
      </c>
      <c r="EW38" s="273">
        <f t="shared" si="375"/>
        <v>35.422714352386635</v>
      </c>
      <c r="EX38" s="273">
        <f t="shared" ref="EX38:EX46" si="499">IFERROR(EV38*ET38,"")</f>
        <v>-30.092022489943261</v>
      </c>
      <c r="EY38" s="271">
        <f t="shared" si="376"/>
        <v>1.6054620195113507</v>
      </c>
      <c r="EZ38" s="271">
        <f>IFERROR(EV38*(ET38-ET48)^2,"")</f>
        <v>21.544595589171124</v>
      </c>
      <c r="FA38" s="271">
        <f t="shared" si="377"/>
        <v>5.8812439112951269</v>
      </c>
      <c r="FB38" s="271">
        <f t="shared" ref="FB38:FB46" si="500">IFERROR($C38*($F38-ER38)^2/(ER38*(1-ER38)),"")</f>
        <v>1.1638474650536801</v>
      </c>
      <c r="FC38" s="289">
        <f t="shared" ref="FC38:FC46" si="501">IFERROR($D38-$C38*ER38,"")</f>
        <v>-5.7633426423881247</v>
      </c>
      <c r="FD38" s="271">
        <f t="shared" ref="FD38:FD46" si="502">IFERROR(FC38/SQRT($C38*ER38*(1-ER38)),"")</f>
        <v>-1.0788176236295357</v>
      </c>
      <c r="FF38" s="271"/>
      <c r="FG38" s="263">
        <f t="shared" ref="FG38:FG46" si="503">IFERROR(LOG10($B38),"")</f>
        <v>0.47712125471966244</v>
      </c>
      <c r="FH38" s="273">
        <f>IFERROR(EP51+EO51*FG38,"")</f>
        <v>-0.28011530346501123</v>
      </c>
      <c r="FI38" s="264">
        <f t="shared" ref="FI38:FI46" si="504">IFERROR(_xlfn.NORM.S.DIST(FH38,TRUE)*(1-$E$36)+$E$36,"")</f>
        <v>0.3896945220236081</v>
      </c>
      <c r="FJ38" s="264">
        <f t="shared" si="378"/>
        <v>0.38359390508576541</v>
      </c>
      <c r="FK38" s="264">
        <f t="shared" ref="FK38:FK46" si="505">IFERROR(FH38-FI38/FJ38+$F38/FJ38,"")</f>
        <v>-0.40532025255356141</v>
      </c>
      <c r="FL38" s="264">
        <f t="shared" ref="FL38:FL46" si="506">IFERROR(FJ38^2/((1-FI38)*(FI38+$E$36/(1-$E$36))),"")</f>
        <v>0.61868819162942834</v>
      </c>
      <c r="FM38" s="273">
        <f t="shared" ref="FM38:FM46" si="507">IFERROR($C38*FL38,"")</f>
        <v>74.242582995531407</v>
      </c>
      <c r="FN38" s="273">
        <f t="shared" si="379"/>
        <v>35.422714352456616</v>
      </c>
      <c r="FO38" s="273">
        <f t="shared" ref="FO38:FO46" si="508">IFERROR(FM38*FK38,"")</f>
        <v>-30.092022489977534</v>
      </c>
      <c r="FP38" s="271">
        <f t="shared" si="380"/>
        <v>1.6054620195728488</v>
      </c>
      <c r="FQ38" s="271">
        <f>IFERROR(FM38*(FK38-FK48)^2,"")</f>
        <v>21.54459558978807</v>
      </c>
      <c r="FR38" s="271">
        <f t="shared" si="381"/>
        <v>5.8812439114919766</v>
      </c>
      <c r="FS38" s="271">
        <f t="shared" ref="FS38:FS46" si="509">IFERROR($C38*($F38-FI38)^2/(FI38*(1-FI38)),"")</f>
        <v>1.1638474652293413</v>
      </c>
      <c r="FT38" s="289">
        <f t="shared" ref="FT38:FT46" si="510">IFERROR($D38-$C38*FI38,"")</f>
        <v>-5.7633426428329741</v>
      </c>
      <c r="FU38" s="271">
        <f t="shared" ref="FU38:FU46" si="511">IFERROR(FT38/SQRT($C38*FI38*(1-FI38)),"")</f>
        <v>-1.0788176237109506</v>
      </c>
      <c r="FW38" s="271"/>
      <c r="FX38" s="263">
        <f t="shared" ref="FX38:FX46" si="512">IFERROR(LOG10($B38),"")</f>
        <v>0.47712125471966244</v>
      </c>
      <c r="FY38" s="273">
        <f>IFERROR(FG51+FF51*FX38,"")</f>
        <v>-0.28011530346556968</v>
      </c>
      <c r="FZ38" s="264">
        <f t="shared" ref="FZ38:FZ46" si="513">IFERROR(_xlfn.NORM.S.DIST(FY38,TRUE)*(1-$E$36)+$E$36,"")</f>
        <v>0.38969452202339394</v>
      </c>
      <c r="GA38" s="264">
        <f t="shared" si="382"/>
        <v>0.3835939050857054</v>
      </c>
      <c r="GB38" s="264">
        <f t="shared" ref="GB38:GB46" si="514">IFERROR(FY38-FZ38/GA38+$F38/GA38,"")</f>
        <v>-0.40532025255358128</v>
      </c>
      <c r="GC38" s="264">
        <f t="shared" ref="GC38:GC46" si="515">IFERROR(GA38^2/((1-FZ38)*(FZ38+$E$36/(1-$E$36))),"")</f>
        <v>0.61868819162935773</v>
      </c>
      <c r="GD38" s="273">
        <f t="shared" ref="GD38:GD46" si="516">IFERROR($C38*GC38,"")</f>
        <v>74.242582995522923</v>
      </c>
      <c r="GE38" s="273">
        <f t="shared" si="383"/>
        <v>35.422714352452573</v>
      </c>
      <c r="GF38" s="273">
        <f t="shared" ref="GF38:GF46" si="517">IFERROR(GD38*GB38,"")</f>
        <v>-30.092022489975569</v>
      </c>
      <c r="GG38" s="271">
        <f t="shared" si="384"/>
        <v>1.6054620195692764</v>
      </c>
      <c r="GH38" s="271">
        <f>IFERROR(GD38*(GB38-GB48)^2,"")</f>
        <v>21.544595589752216</v>
      </c>
      <c r="GI38" s="271">
        <f t="shared" si="385"/>
        <v>5.8812439114805395</v>
      </c>
      <c r="GJ38" s="271">
        <f t="shared" ref="GJ38:GJ46" si="518">IFERROR($C38*($F38-FZ38)^2/(FZ38*(1-FZ38)),"")</f>
        <v>1.163847465219193</v>
      </c>
      <c r="GK38" s="289">
        <f t="shared" ref="GK38:GK46" si="519">IFERROR($D38-$C38*FZ38,"")</f>
        <v>-5.7633426428072738</v>
      </c>
      <c r="GL38" s="271">
        <f t="shared" ref="GL38:GL46" si="520">IFERROR(GK38/SQRT($C38*FZ38*(1-FZ38)),"")</f>
        <v>-1.078817623706247</v>
      </c>
      <c r="GN38" s="271"/>
      <c r="GO38" s="263">
        <f t="shared" ref="GO38:GO46" si="521">IFERROR(LOG10($B38),"")</f>
        <v>0.47712125471966244</v>
      </c>
      <c r="GP38" s="273">
        <f>IFERROR(FX51+FW51*GO38,"")</f>
        <v>-0.28011530346553637</v>
      </c>
      <c r="GQ38" s="264">
        <f t="shared" ref="GQ38:GQ46" si="522">IFERROR(_xlfn.NORM.S.DIST(GP38,TRUE)*(1-$E$36)+$E$36,"")</f>
        <v>0.38969452202340671</v>
      </c>
      <c r="GR38" s="264">
        <f t="shared" si="386"/>
        <v>0.38359390508570895</v>
      </c>
      <c r="GS38" s="264">
        <f t="shared" ref="GS38:GS46" si="523">IFERROR(GP38-GQ38/GR38+$F38/GR38,"")</f>
        <v>-0.40532025255357995</v>
      </c>
      <c r="GT38" s="264">
        <f t="shared" ref="GT38:GT46" si="524">IFERROR(GR38^2/((1-GQ38)*(GQ38+$E$36/(1-$E$36))),"")</f>
        <v>0.61868819162936184</v>
      </c>
      <c r="GU38" s="273">
        <f t="shared" ref="GU38:GU46" si="525">IFERROR($C38*GT38,"")</f>
        <v>74.242582995523421</v>
      </c>
      <c r="GV38" s="273">
        <f t="shared" si="387"/>
        <v>35.422714352452807</v>
      </c>
      <c r="GW38" s="273">
        <f t="shared" ref="GW38:GW46" si="526">IFERROR(GU38*GS38,"")</f>
        <v>-30.092022489975673</v>
      </c>
      <c r="GX38" s="271">
        <f t="shared" si="388"/>
        <v>1.6054620195694955</v>
      </c>
      <c r="GY38" s="271">
        <f>IFERROR(GU38*(GS38-GS48)^2,"")</f>
        <v>21.544595589754358</v>
      </c>
      <c r="GZ38" s="271">
        <f t="shared" si="389"/>
        <v>5.881243911481234</v>
      </c>
      <c r="HA38" s="271">
        <f t="shared" ref="HA38:HA46" si="527">IFERROR($C38*($F38-GQ38)^2/(GQ38*(1-GQ38)),"")</f>
        <v>1.1638474652197981</v>
      </c>
      <c r="HB38" s="289">
        <f t="shared" ref="HB38:HB46" si="528">IFERROR($D38-$C38*GQ38,"")</f>
        <v>-5.7633426428088086</v>
      </c>
      <c r="HC38" s="271">
        <f t="shared" ref="HC38:HC46" si="529">IFERROR(HB38/SQRT($C38*GQ38*(1-GQ38)),"")</f>
        <v>-1.0788176237065281</v>
      </c>
      <c r="HE38" s="271"/>
      <c r="HF38" s="263">
        <f t="shared" ref="HF38:HF46" si="530">IFERROR(LOG10($B38),"")</f>
        <v>0.47712125471966244</v>
      </c>
      <c r="HG38" s="273">
        <f>IFERROR(GO51+GN51*HF38,"")</f>
        <v>-0.28011530346553792</v>
      </c>
      <c r="HH38" s="264">
        <f t="shared" ref="HH38:HH46" si="531">IFERROR(_xlfn.NORM.S.DIST(HG38,TRUE)*(1-$E$36)+$E$36,"")</f>
        <v>0.38969452202340604</v>
      </c>
      <c r="HI38" s="264">
        <f t="shared" si="390"/>
        <v>0.38359390508570879</v>
      </c>
      <c r="HJ38" s="264">
        <f t="shared" ref="HJ38:HJ46" si="532">IFERROR(HG38-HH38/HI38+$F38/HI38,"")</f>
        <v>-0.40532025255357984</v>
      </c>
      <c r="HK38" s="264">
        <f t="shared" ref="HK38:HK46" si="533">IFERROR(HI38^2/((1-HH38)*(HH38+$E$36/(1-$E$36))),"")</f>
        <v>0.61868819162936162</v>
      </c>
      <c r="HL38" s="273">
        <f t="shared" ref="HL38:HL46" si="534">IFERROR($C38*HK38,"")</f>
        <v>74.242582995523392</v>
      </c>
      <c r="HM38" s="273">
        <f t="shared" si="391"/>
        <v>35.422714352452793</v>
      </c>
      <c r="HN38" s="273">
        <f t="shared" ref="HN38:HN46" si="535">IFERROR(HL38*HJ38,"")</f>
        <v>-30.092022489975655</v>
      </c>
      <c r="HO38" s="271">
        <f t="shared" si="392"/>
        <v>1.6054620195694875</v>
      </c>
      <c r="HP38" s="271">
        <f>IFERROR(HL38*(HJ38-HJ48)^2,"")</f>
        <v>21.544595589754298</v>
      </c>
      <c r="HQ38" s="271">
        <f t="shared" si="393"/>
        <v>5.8812439114812101</v>
      </c>
      <c r="HR38" s="271">
        <f t="shared" ref="HR38:HR46" si="536">IFERROR($C38*($F38-HH38)^2/(HH38*(1-HH38)),"")</f>
        <v>1.1638474652197666</v>
      </c>
      <c r="HS38" s="289">
        <f t="shared" ref="HS38:HS46" si="537">IFERROR($D38-$C38*HH38,"")</f>
        <v>-5.7633426428087233</v>
      </c>
      <c r="HT38" s="271">
        <f t="shared" ref="HT38:HT46" si="538">IFERROR(HS38/SQRT($C38*HH38*(1-HH38)),"")</f>
        <v>-1.0788176237065124</v>
      </c>
      <c r="HV38" s="271"/>
      <c r="HW38" s="263">
        <f t="shared" ref="HW38:HW46" si="539">IFERROR(LOG10($B38),"")</f>
        <v>0.47712125471966244</v>
      </c>
      <c r="HX38" s="273">
        <f>IFERROR(HF51+HE51*HW38,"")</f>
        <v>-0.28011530346553792</v>
      </c>
      <c r="HY38" s="264">
        <f t="shared" ref="HY38:HY46" si="540">IFERROR(_xlfn.NORM.S.DIST(HX38,TRUE)*(1-$E$36)+$E$36,"")</f>
        <v>0.38969452202340604</v>
      </c>
      <c r="HZ38" s="264">
        <f t="shared" si="394"/>
        <v>0.38359390508570879</v>
      </c>
      <c r="IA38" s="264">
        <f t="shared" ref="IA38:IA46" si="541">IFERROR(HX38-HY38/HZ38+$F38/HZ38,"")</f>
        <v>-0.40532025255357984</v>
      </c>
      <c r="IB38" s="264">
        <f t="shared" ref="IB38:IB46" si="542">IFERROR(HZ38^2/((1-HY38)*(HY38+$E$36/(1-$E$36))),"")</f>
        <v>0.61868819162936162</v>
      </c>
      <c r="IC38" s="273">
        <f t="shared" ref="IC38:IC46" si="543">IFERROR($C38*IB38,"")</f>
        <v>74.242582995523392</v>
      </c>
      <c r="ID38" s="273">
        <f t="shared" si="395"/>
        <v>35.422714352452793</v>
      </c>
      <c r="IE38" s="273">
        <f t="shared" ref="IE38:IE46" si="544">IFERROR(IC38*IA38,"")</f>
        <v>-30.092022489975655</v>
      </c>
      <c r="IF38" s="271">
        <f t="shared" si="396"/>
        <v>1.6054620195694875</v>
      </c>
      <c r="IG38" s="271">
        <f>IFERROR(IC38*(IA38-IA48)^2,"")</f>
        <v>21.544595589754262</v>
      </c>
      <c r="IH38" s="271">
        <f t="shared" si="397"/>
        <v>5.8812439114812056</v>
      </c>
      <c r="II38" s="271">
        <f t="shared" ref="II38:II46" si="545">IFERROR($C38*($F38-HY38)^2/(HY38*(1-HY38)),"")</f>
        <v>1.1638474652197666</v>
      </c>
      <c r="IJ38" s="289">
        <f t="shared" ref="IJ38:IJ46" si="546">IFERROR($D38-$C38*HY38,"")</f>
        <v>-5.7633426428087233</v>
      </c>
      <c r="IK38" s="271">
        <f t="shared" ref="IK38:IK46" si="547">IFERROR(IJ38/SQRT($C38*HY38*(1-HY38)),"")</f>
        <v>-1.0788176237065124</v>
      </c>
      <c r="IM38" s="271"/>
      <c r="IN38" s="263">
        <f t="shared" ref="IN38:IN46" si="548">IFERROR(LOG10($B38),"")</f>
        <v>0.47712125471966244</v>
      </c>
      <c r="IO38" s="273">
        <f>IFERROR(HW51+HV51*IN38,"")</f>
        <v>-0.28011530346553815</v>
      </c>
      <c r="IP38" s="264">
        <f t="shared" ref="IP38:IP46" si="549">IFERROR(_xlfn.NORM.S.DIST(IO38,TRUE)*(1-$E$36)+$E$36,"")</f>
        <v>0.38969452202340604</v>
      </c>
      <c r="IQ38" s="264">
        <f t="shared" si="398"/>
        <v>0.38359390508570873</v>
      </c>
      <c r="IR38" s="264">
        <f t="shared" ref="IR38:IR46" si="550">IFERROR(IO38-IP38/IQ38+$F38/IQ38,"")</f>
        <v>-0.40532025255358006</v>
      </c>
      <c r="IS38" s="264">
        <f t="shared" ref="IS38:IS46" si="551">IFERROR(IQ38^2/((1-IP38)*(IP38+$E$36/(1-$E$36))),"")</f>
        <v>0.61868819162936151</v>
      </c>
      <c r="IT38" s="273">
        <f t="shared" ref="IT38:IT46" si="552">IFERROR($C38*IS38,"")</f>
        <v>74.242582995523378</v>
      </c>
      <c r="IU38" s="273">
        <f t="shared" si="399"/>
        <v>35.422714352452786</v>
      </c>
      <c r="IV38" s="273">
        <f t="shared" ref="IV38:IV46" si="553">IFERROR(IT38*IR38,"")</f>
        <v>-30.092022489975665</v>
      </c>
      <c r="IW38" s="271">
        <f t="shared" si="400"/>
        <v>1.6054620195694873</v>
      </c>
      <c r="IX38" s="271">
        <f>IFERROR(IT38*(IR38-IR48)^2,"")</f>
        <v>21.544595589754287</v>
      </c>
      <c r="IY38" s="271">
        <f t="shared" si="401"/>
        <v>5.8812439114812083</v>
      </c>
      <c r="IZ38" s="271">
        <f t="shared" ref="IZ38:IZ46" si="554">IFERROR($C38*($F38-IP38)^2/(IP38*(1-IP38)),"")</f>
        <v>1.1638474652197666</v>
      </c>
      <c r="JA38" s="289">
        <f t="shared" ref="JA38:JA46" si="555">IFERROR($D38-$C38*IP38,"")</f>
        <v>-5.7633426428087233</v>
      </c>
      <c r="JB38" s="271">
        <f t="shared" ref="JB38:JB46" si="556">IFERROR(JA38/SQRT($C38*IP38*(1-IP38)),"")</f>
        <v>-1.0788176237065124</v>
      </c>
      <c r="JD38" s="271"/>
      <c r="JE38" s="263">
        <f t="shared" ref="JE38:JE46" si="557">IFERROR(LOG10($B38),"")</f>
        <v>0.47712125471966244</v>
      </c>
      <c r="JF38" s="273">
        <f>IFERROR(IN51+IM51*JE38,"")</f>
        <v>-0.28011530346553815</v>
      </c>
      <c r="JG38" s="264">
        <f t="shared" ref="JG38:JG46" si="558">IFERROR(_xlfn.NORM.S.DIST(JF38,TRUE)*(1-$E$36)+$E$36,"")</f>
        <v>0.38969452202340604</v>
      </c>
      <c r="JH38" s="264">
        <f t="shared" si="402"/>
        <v>0.38359390508570873</v>
      </c>
      <c r="JI38" s="264">
        <f t="shared" ref="JI38:JI46" si="559">IFERROR(JF38-JG38/JH38+$F38/JH38,"")</f>
        <v>-0.40532025255358006</v>
      </c>
      <c r="JJ38" s="264">
        <f t="shared" ref="JJ38:JJ46" si="560">IFERROR(JH38^2/((1-JG38)*(JG38+$E$36/(1-$E$36))),"")</f>
        <v>0.61868819162936151</v>
      </c>
      <c r="JK38" s="273">
        <f t="shared" ref="JK38:JK46" si="561">IFERROR($C38*JJ38,"")</f>
        <v>74.242582995523378</v>
      </c>
      <c r="JL38" s="273">
        <f t="shared" si="403"/>
        <v>35.422714352452786</v>
      </c>
      <c r="JM38" s="273">
        <f t="shared" ref="JM38:JM46" si="562">IFERROR(JK38*JI38,"")</f>
        <v>-30.092022489975665</v>
      </c>
      <c r="JN38" s="271">
        <f t="shared" si="404"/>
        <v>1.6054620195694849</v>
      </c>
      <c r="JO38" s="271">
        <f>IFERROR(JK38*(JI38-JI48)^2,"")</f>
        <v>21.544595589754273</v>
      </c>
      <c r="JP38" s="271">
        <f t="shared" si="405"/>
        <v>5.8812439114812021</v>
      </c>
      <c r="JQ38" s="271">
        <f t="shared" ref="JQ38:JQ46" si="563">IFERROR($C38*($F38-JG38)^2/(JG38*(1-JG38)),"")</f>
        <v>1.1638474652197666</v>
      </c>
      <c r="JR38" s="289">
        <f t="shared" ref="JR38:JR46" si="564">IFERROR($D38-$C38*JG38,"")</f>
        <v>-5.7633426428087233</v>
      </c>
      <c r="JS38" s="271">
        <f t="shared" ref="JS38:JS46" si="565">IFERROR(JR38/SQRT($C38*JG38*(1-JG38)),"")</f>
        <v>-1.0788176237065124</v>
      </c>
      <c r="JU38" s="271"/>
      <c r="JV38" s="263">
        <f t="shared" ref="JV38:JV46" si="566">IFERROR(LOG10($B38),"")</f>
        <v>0.47712125471966244</v>
      </c>
      <c r="JW38" s="273">
        <f>IFERROR(JE51+JD51*JV38,"")</f>
        <v>-0.28011530346553815</v>
      </c>
      <c r="JX38" s="264">
        <f t="shared" ref="JX38:JX46" si="567">IFERROR(_xlfn.NORM.S.DIST(JW38,TRUE)*(1-$E$36)+$E$36,"")</f>
        <v>0.38969452202340604</v>
      </c>
      <c r="JY38" s="264">
        <f t="shared" si="406"/>
        <v>0.38359390508570873</v>
      </c>
      <c r="JZ38" s="264">
        <f t="shared" ref="JZ38:JZ46" si="568">IFERROR(JW38-JX38/JY38+$F38/JY38,"")</f>
        <v>-0.40532025255358006</v>
      </c>
      <c r="KA38" s="264">
        <f t="shared" ref="KA38:KA46" si="569">IFERROR(JY38^2/((1-JX38)*(JX38+$E$36/(1-$E$36))),"")</f>
        <v>0.61868819162936151</v>
      </c>
      <c r="KB38" s="273">
        <f t="shared" ref="KB38:KB46" si="570">IFERROR($C38*KA38,"")</f>
        <v>74.242582995523378</v>
      </c>
      <c r="KC38" s="273">
        <f t="shared" si="407"/>
        <v>35.422714352452786</v>
      </c>
      <c r="KD38" s="273">
        <f t="shared" ref="KD38:KD46" si="571">IFERROR(KB38*JZ38,"")</f>
        <v>-30.092022489975665</v>
      </c>
      <c r="KE38" s="271">
        <f t="shared" si="408"/>
        <v>1.6054620195694873</v>
      </c>
      <c r="KF38" s="271">
        <f>IFERROR(KB38*(JZ38-JZ48)^2,"")</f>
        <v>21.544595589754287</v>
      </c>
      <c r="KG38" s="271">
        <f t="shared" si="409"/>
        <v>5.8812439114812083</v>
      </c>
      <c r="KH38" s="271">
        <f t="shared" ref="KH38:KH46" si="572">IFERROR($C38*($F38-JX38)^2/(JX38*(1-JX38)),"")</f>
        <v>1.1638474652197666</v>
      </c>
      <c r="KI38" s="289">
        <f t="shared" ref="KI38:KI46" si="573">IFERROR($D38-$C38*JX38,"")</f>
        <v>-5.7633426428087233</v>
      </c>
      <c r="KJ38" s="271">
        <f t="shared" ref="KJ38:KJ46" si="574">IFERROR(KI38/SQRT($C38*JX38*(1-JX38)),"")</f>
        <v>-1.0788176237065124</v>
      </c>
      <c r="KL38" s="271"/>
      <c r="KM38" s="263">
        <f t="shared" ref="KM38:KM46" si="575">IFERROR(LOG10($B38),"")</f>
        <v>0.47712125471966244</v>
      </c>
      <c r="KN38" s="273">
        <f>IFERROR(JV51+JU51*KM38,"")</f>
        <v>-0.28011530346553815</v>
      </c>
      <c r="KO38" s="264">
        <f t="shared" ref="KO38:KO46" si="576">IFERROR(_xlfn.NORM.S.DIST(KN38,TRUE)*(1-$E$36)+$E$36,"")</f>
        <v>0.38969452202340604</v>
      </c>
      <c r="KP38" s="264">
        <f t="shared" si="410"/>
        <v>0.38359390508570873</v>
      </c>
      <c r="KQ38" s="264">
        <f t="shared" ref="KQ38:KQ46" si="577">IFERROR(KN38-KO38/KP38+$F38/KP38,"")</f>
        <v>-0.40532025255358006</v>
      </c>
      <c r="KR38" s="264">
        <f t="shared" ref="KR38:KR46" si="578">IFERROR(KP38^2/((1-KO38)*(KO38+$E$36/(1-$E$36))),"")</f>
        <v>0.61868819162936151</v>
      </c>
      <c r="KS38" s="273">
        <f t="shared" ref="KS38:KS46" si="579">IFERROR($C38*KR38,"")</f>
        <v>74.242582995523378</v>
      </c>
      <c r="KT38" s="273">
        <f t="shared" si="411"/>
        <v>35.422714352452786</v>
      </c>
      <c r="KU38" s="273">
        <f t="shared" ref="KU38:KU46" si="580">IFERROR(KS38*KQ38,"")</f>
        <v>-30.092022489975665</v>
      </c>
      <c r="KV38" s="271">
        <f t="shared" si="412"/>
        <v>1.6054620195694849</v>
      </c>
      <c r="KW38" s="271">
        <f>IFERROR(KS38*(KQ38-KQ48)^2,"")</f>
        <v>21.544595589754273</v>
      </c>
      <c r="KX38" s="271">
        <f t="shared" si="413"/>
        <v>5.8812439114812021</v>
      </c>
      <c r="KY38" s="271">
        <f t="shared" ref="KY38:KY46" si="581">IFERROR($C38*($F38-KO38)^2/(KO38*(1-KO38)),"")</f>
        <v>1.1638474652197666</v>
      </c>
      <c r="KZ38" s="289">
        <f t="shared" ref="KZ38:KZ46" si="582">IFERROR($D38-$C38*KO38,"")</f>
        <v>-5.7633426428087233</v>
      </c>
      <c r="LA38" s="271">
        <f t="shared" ref="LA38:LA46" si="583">IFERROR(KZ38/SQRT($C38*KO38*(1-KO38)),"")</f>
        <v>-1.0788176237065124</v>
      </c>
      <c r="LC38" s="271"/>
      <c r="LD38" s="263">
        <f t="shared" ref="LD38:LD46" si="584">IFERROR(LOG10($B38),"")</f>
        <v>0.47712125471966244</v>
      </c>
      <c r="LE38" s="273">
        <f>IFERROR(KM51+KL51*LD38,"")</f>
        <v>-0.28011530346553815</v>
      </c>
      <c r="LF38" s="264">
        <f t="shared" ref="LF38:LF46" si="585">IFERROR(_xlfn.NORM.S.DIST(LE38,TRUE)*(1-$E$36)+$E$36,"")</f>
        <v>0.38969452202340604</v>
      </c>
      <c r="LG38" s="264">
        <f t="shared" si="414"/>
        <v>0.38359390508570873</v>
      </c>
      <c r="LH38" s="264">
        <f t="shared" ref="LH38:LH46" si="586">IFERROR(LE38-LF38/LG38+$F38/LG38,"")</f>
        <v>-0.40532025255358006</v>
      </c>
      <c r="LI38" s="264">
        <f t="shared" ref="LI38:LI46" si="587">IFERROR(LG38^2/((1-LF38)*(LF38+$E$36/(1-$E$36))),"")</f>
        <v>0.61868819162936151</v>
      </c>
      <c r="LJ38" s="273">
        <f t="shared" ref="LJ38:LJ46" si="588">IFERROR($C38*LI38,"")</f>
        <v>74.242582995523378</v>
      </c>
      <c r="LK38" s="273">
        <f t="shared" si="415"/>
        <v>35.422714352452786</v>
      </c>
      <c r="LL38" s="273">
        <f t="shared" ref="LL38:LL46" si="589">IFERROR(LJ38*LH38,"")</f>
        <v>-30.092022489975665</v>
      </c>
      <c r="LM38" s="271">
        <f t="shared" si="416"/>
        <v>1.6054620195694873</v>
      </c>
      <c r="LN38" s="271">
        <f>IFERROR(LJ38*(LH38-LH48)^2,"")</f>
        <v>21.544595589754287</v>
      </c>
      <c r="LO38" s="271">
        <f t="shared" si="417"/>
        <v>5.8812439114812083</v>
      </c>
      <c r="LP38" s="271">
        <f t="shared" ref="LP38:LP46" si="590">IFERROR($C38*($F38-LF38)^2/(LF38*(1-LF38)),"")</f>
        <v>1.1638474652197666</v>
      </c>
      <c r="LQ38" s="289">
        <f t="shared" ref="LQ38:LQ46" si="591">IFERROR($D38-$C38*LF38,"")</f>
        <v>-5.7633426428087233</v>
      </c>
      <c r="LR38" s="271">
        <f t="shared" ref="LR38:LR46" si="592">IFERROR(LQ38/SQRT($C38*LF38*(1-LF38)),"")</f>
        <v>-1.0788176237065124</v>
      </c>
      <c r="LT38" s="271"/>
      <c r="LU38" s="475">
        <f t="shared" ref="LU38:LU46" si="593">IFERROR(LOG10($B38),"")</f>
        <v>0.47712125471966244</v>
      </c>
      <c r="LV38" s="474">
        <f>IFERROR(LD51+LC51*LU38,"")</f>
        <v>-0.28011530346553815</v>
      </c>
      <c r="LW38" s="477">
        <f t="shared" ref="LW38:LW46" si="594">IFERROR(_xlfn.NORM.S.DIST(LV38,TRUE)*(1-$E$36)+$E$36,"")</f>
        <v>0.38969452202340604</v>
      </c>
      <c r="LX38" s="264">
        <f t="shared" si="418"/>
        <v>0.38359390508570873</v>
      </c>
      <c r="LY38" s="264">
        <f t="shared" ref="LY38:LY46" si="595">IFERROR(LV38-LW38/LX38+$F38/LX38,"")</f>
        <v>-0.40532025255358006</v>
      </c>
      <c r="LZ38" s="264">
        <f t="shared" ref="LZ38:LZ46" si="596">IFERROR(LX38^2/((1-LW38)*(LW38+$E$36/(1-$E$36))),"")</f>
        <v>0.61868819162936151</v>
      </c>
      <c r="MA38" s="273">
        <f t="shared" ref="MA38:MA46" si="597">IFERROR($C38*LZ38,"")</f>
        <v>74.242582995523378</v>
      </c>
      <c r="MB38" s="273">
        <f t="shared" si="419"/>
        <v>35.422714352452786</v>
      </c>
      <c r="MC38" s="273">
        <f t="shared" ref="MC38:MC46" si="598">IFERROR(MA38*LY38,"")</f>
        <v>-30.092022489975665</v>
      </c>
      <c r="MD38" s="271">
        <f t="shared" si="420"/>
        <v>1.6054620195694849</v>
      </c>
      <c r="ME38" s="271">
        <f>IFERROR(MA38*(LY38-LY48)^2,"")</f>
        <v>21.544595589754273</v>
      </c>
      <c r="MF38" s="271">
        <f t="shared" si="421"/>
        <v>5.8812439114812021</v>
      </c>
      <c r="MG38" s="271">
        <f t="shared" ref="MG38:MG46" si="599">IFERROR($C38*($F38-LW38)^2/(LW38*(1-LW38)),"")</f>
        <v>1.1638474652197666</v>
      </c>
      <c r="MH38" s="289">
        <f t="shared" ref="MH38:MH46" si="600">IFERROR($D38-$C38*LW38,"")</f>
        <v>-5.7633426428087233</v>
      </c>
      <c r="MI38" s="476">
        <f t="shared" ref="MI38:MI46" si="601">IFERROR(MH38/SQRT($C38*LW38*(1-LW38)),"")</f>
        <v>-1.0788176237065124</v>
      </c>
    </row>
    <row r="39" spans="1:347" ht="14.1" customHeight="1" outlineLevel="1" x14ac:dyDescent="0.2">
      <c r="A39" s="14">
        <v>3</v>
      </c>
      <c r="B39" s="461">
        <v>5</v>
      </c>
      <c r="C39" s="445">
        <v>60</v>
      </c>
      <c r="D39" s="446">
        <v>39</v>
      </c>
      <c r="E39" s="17">
        <f t="shared" si="340"/>
        <v>0.65</v>
      </c>
      <c r="F39" s="34">
        <f>IFERROR((E39-E36)/(1-E36),"")</f>
        <v>0.65</v>
      </c>
      <c r="G39" s="17">
        <f t="shared" si="341"/>
        <v>0.38532046640756784</v>
      </c>
      <c r="H39" s="17"/>
      <c r="I39" s="34"/>
      <c r="J39" s="18">
        <f t="shared" si="422"/>
        <v>0.69897000433601886</v>
      </c>
      <c r="K39" s="17">
        <f>IFERROR(C51+B51*J39,"")</f>
        <v>0.30518164525315661</v>
      </c>
      <c r="L39" s="37">
        <f t="shared" si="423"/>
        <v>0.61988609450727317</v>
      </c>
      <c r="M39" s="37">
        <f t="shared" si="342"/>
        <v>0.38079029907622269</v>
      </c>
      <c r="N39" s="37">
        <f t="shared" si="424"/>
        <v>0.38426429406480334</v>
      </c>
      <c r="O39" s="37">
        <f t="shared" si="425"/>
        <v>0.61538385785425442</v>
      </c>
      <c r="P39" s="17">
        <f t="shared" si="426"/>
        <v>36.923031471255264</v>
      </c>
      <c r="Q39" s="17">
        <f t="shared" si="343"/>
        <v>25.808091467562253</v>
      </c>
      <c r="R39" s="17">
        <f t="shared" si="427"/>
        <v>14.188202623034421</v>
      </c>
      <c r="S39" s="34">
        <f t="shared" si="344"/>
        <v>7.4438943672118271E-2</v>
      </c>
      <c r="T39" s="34">
        <f>IFERROR(P39*(N39-N48)^2,"")</f>
        <v>1.153165360498321</v>
      </c>
      <c r="U39" s="34">
        <f t="shared" si="345"/>
        <v>0.29298534317397595</v>
      </c>
      <c r="V39" s="34">
        <f t="shared" si="428"/>
        <v>0.23091905148532221</v>
      </c>
      <c r="W39" s="39">
        <f t="shared" si="429"/>
        <v>1.8068343295636069</v>
      </c>
      <c r="X39" s="34">
        <f t="shared" si="430"/>
        <v>0.48054037445913012</v>
      </c>
      <c r="Y39" s="44"/>
      <c r="Z39" s="271"/>
      <c r="AA39" s="263">
        <f t="shared" si="431"/>
        <v>0.69897000433601886</v>
      </c>
      <c r="AB39" s="273">
        <f>IFERROR(J51+I51*AA39,"")</f>
        <v>0.33000859583842268</v>
      </c>
      <c r="AC39" s="264">
        <f t="shared" si="432"/>
        <v>0.62930326644961898</v>
      </c>
      <c r="AD39" s="264">
        <f t="shared" si="346"/>
        <v>0.37779960483894848</v>
      </c>
      <c r="AE39" s="264">
        <f t="shared" si="433"/>
        <v>0.38479090181569808</v>
      </c>
      <c r="AF39" s="264">
        <f t="shared" si="434"/>
        <v>0.61184899846632346</v>
      </c>
      <c r="AG39" s="273">
        <f t="shared" si="435"/>
        <v>36.710939907979409</v>
      </c>
      <c r="AH39" s="273">
        <f t="shared" si="347"/>
        <v>25.659845826659694</v>
      </c>
      <c r="AI39" s="273">
        <f t="shared" si="436"/>
        <v>14.126035673693297</v>
      </c>
      <c r="AJ39" s="271">
        <f t="shared" si="348"/>
        <v>0.18068851741876182</v>
      </c>
      <c r="AK39" s="271">
        <f>IFERROR(AG39*(AE39-AE48)^2,"")</f>
        <v>2.0919066160994144</v>
      </c>
      <c r="AL39" s="271">
        <f t="shared" si="349"/>
        <v>0.61480363128522764</v>
      </c>
      <c r="AM39" s="271">
        <f t="shared" si="437"/>
        <v>0.11017324023779752</v>
      </c>
      <c r="AN39" s="289">
        <f t="shared" si="438"/>
        <v>1.2418040130228576</v>
      </c>
      <c r="AO39" s="271">
        <f t="shared" si="439"/>
        <v>0.33192354577190913</v>
      </c>
      <c r="AP39" s="44"/>
      <c r="AQ39" s="271"/>
      <c r="AR39" s="263">
        <f t="shared" si="440"/>
        <v>0.69897000433601886</v>
      </c>
      <c r="AS39" s="273">
        <f>IFERROR(AA51+Z51*AR39,"")</f>
        <v>0.34347122923313167</v>
      </c>
      <c r="AT39" s="264">
        <f t="shared" si="441"/>
        <v>0.63437800922031118</v>
      </c>
      <c r="AU39" s="264">
        <f t="shared" si="350"/>
        <v>0.37609076221200455</v>
      </c>
      <c r="AV39" s="264">
        <f t="shared" si="442"/>
        <v>0.38500905028411148</v>
      </c>
      <c r="AW39" s="264">
        <f t="shared" si="443"/>
        <v>0.60982454936425878</v>
      </c>
      <c r="AX39" s="273">
        <f t="shared" si="444"/>
        <v>36.589472961855527</v>
      </c>
      <c r="AY39" s="273">
        <f t="shared" si="351"/>
        <v>25.574944074800804</v>
      </c>
      <c r="AZ39" s="273">
        <f t="shared" si="445"/>
        <v>14.087278235440172</v>
      </c>
      <c r="BA39" s="271">
        <f t="shared" si="352"/>
        <v>0.20479748266503994</v>
      </c>
      <c r="BB39" s="271">
        <f>IFERROR(AX39*(AV39-AV48)^2,"")</f>
        <v>2.3178479208906673</v>
      </c>
      <c r="BC39" s="271">
        <f t="shared" si="353"/>
        <v>0.68897708191115137</v>
      </c>
      <c r="BD39" s="271">
        <f t="shared" si="446"/>
        <v>6.3131131890048708E-2</v>
      </c>
      <c r="BE39" s="289">
        <f t="shared" si="447"/>
        <v>0.93731944678133061</v>
      </c>
      <c r="BF39" s="271">
        <f t="shared" si="448"/>
        <v>0.25125909314898182</v>
      </c>
      <c r="BH39" s="271"/>
      <c r="BI39" s="263">
        <f t="shared" si="449"/>
        <v>0.69897000433601886</v>
      </c>
      <c r="BJ39" s="273">
        <f>IFERROR(AR51+AQ51*BI39,"")</f>
        <v>0.34367834983280821</v>
      </c>
      <c r="BK39" s="264">
        <f t="shared" si="450"/>
        <v>0.63445590259325768</v>
      </c>
      <c r="BL39" s="264">
        <f t="shared" si="354"/>
        <v>0.3760640000128842</v>
      </c>
      <c r="BM39" s="264">
        <f t="shared" si="451"/>
        <v>0.38501199890905524</v>
      </c>
      <c r="BN39" s="264">
        <f t="shared" si="452"/>
        <v>0.60979281727332879</v>
      </c>
      <c r="BO39" s="273">
        <f t="shared" si="453"/>
        <v>36.587569036399728</v>
      </c>
      <c r="BP39" s="273">
        <f t="shared" si="355"/>
        <v>25.573613288016706</v>
      </c>
      <c r="BQ39" s="273">
        <f t="shared" si="454"/>
        <v>14.086653089927315</v>
      </c>
      <c r="BR39" s="271">
        <f t="shared" si="356"/>
        <v>0.20466207519907198</v>
      </c>
      <c r="BS39" s="271">
        <f>IFERROR(BO39*(BM39-BM48)^2,"")</f>
        <v>2.316549754320949</v>
      </c>
      <c r="BT39" s="271">
        <f t="shared" si="357"/>
        <v>0.68855637388758939</v>
      </c>
      <c r="BU39" s="271">
        <f t="shared" si="455"/>
        <v>6.2508784046906407E-2</v>
      </c>
      <c r="BV39" s="289">
        <f t="shared" si="456"/>
        <v>0.93264584440454001</v>
      </c>
      <c r="BW39" s="271">
        <f t="shared" si="457"/>
        <v>0.25001756747658022</v>
      </c>
      <c r="BY39" s="271"/>
      <c r="BZ39" s="263">
        <f t="shared" si="458"/>
        <v>0.69897000433601886</v>
      </c>
      <c r="CA39" s="273">
        <f>IFERROR(BI51+BH51*BZ39,"")</f>
        <v>0.34368913548692515</v>
      </c>
      <c r="CB39" s="264">
        <f t="shared" si="459"/>
        <v>0.63445995868196992</v>
      </c>
      <c r="CC39" s="264">
        <f t="shared" si="358"/>
        <v>0.376062606001135</v>
      </c>
      <c r="CD39" s="264">
        <f t="shared" si="460"/>
        <v>0.38501215210715034</v>
      </c>
      <c r="CE39" s="264">
        <f t="shared" si="461"/>
        <v>0.60979116436270764</v>
      </c>
      <c r="CF39" s="273">
        <f t="shared" si="462"/>
        <v>36.587469861762457</v>
      </c>
      <c r="CG39" s="273">
        <f t="shared" si="359"/>
        <v>25.573543967920063</v>
      </c>
      <c r="CH39" s="273">
        <f t="shared" si="463"/>
        <v>14.086620511632667</v>
      </c>
      <c r="CI39" s="271">
        <f t="shared" si="360"/>
        <v>0.20468710535304552</v>
      </c>
      <c r="CJ39" s="271">
        <f>IFERROR(CF39*(CD39-CD48)^2,"")</f>
        <v>2.3167881407130371</v>
      </c>
      <c r="CK39" s="271">
        <f t="shared" si="361"/>
        <v>0.68863390726772655</v>
      </c>
      <c r="CL39" s="271">
        <f t="shared" si="464"/>
        <v>6.2476459954905167E-2</v>
      </c>
      <c r="CM39" s="289">
        <f t="shared" si="465"/>
        <v>0.93240247908180152</v>
      </c>
      <c r="CN39" s="271">
        <f t="shared" si="466"/>
        <v>0.2499529154759042</v>
      </c>
      <c r="CP39" s="271"/>
      <c r="CQ39" s="263">
        <f t="shared" si="467"/>
        <v>0.69897000433601886</v>
      </c>
      <c r="CR39" s="273">
        <f>IFERROR(BZ51+BY51*CQ39,"")</f>
        <v>0.34368868795862695</v>
      </c>
      <c r="CS39" s="264">
        <f t="shared" si="468"/>
        <v>0.63445979038329892</v>
      </c>
      <c r="CT39" s="264">
        <f t="shared" si="362"/>
        <v>0.3760626638435221</v>
      </c>
      <c r="CU39" s="264">
        <f t="shared" si="469"/>
        <v>0.38501214575120191</v>
      </c>
      <c r="CV39" s="264">
        <f t="shared" si="470"/>
        <v>0.60979123294775306</v>
      </c>
      <c r="CW39" s="273">
        <f t="shared" si="471"/>
        <v>36.587473976865184</v>
      </c>
      <c r="CX39" s="273">
        <f t="shared" si="363"/>
        <v>25.573546844253435</v>
      </c>
      <c r="CY39" s="273">
        <f t="shared" si="472"/>
        <v>14.086621863449125</v>
      </c>
      <c r="CZ39" s="271">
        <f t="shared" si="364"/>
        <v>0.2046857986313782</v>
      </c>
      <c r="DA39" s="271">
        <f>IFERROR(CW39*(CU39-CU48)^2,"")</f>
        <v>2.3167756912706108</v>
      </c>
      <c r="DB39" s="271">
        <f t="shared" si="365"/>
        <v>0.68862985893547213</v>
      </c>
      <c r="DC39" s="271">
        <f t="shared" si="473"/>
        <v>6.2477801010123915E-2</v>
      </c>
      <c r="DD39" s="289">
        <f t="shared" si="474"/>
        <v>0.93241257700206859</v>
      </c>
      <c r="DE39" s="271">
        <f t="shared" si="475"/>
        <v>0.24995559807718695</v>
      </c>
      <c r="DG39" s="271"/>
      <c r="DH39" s="263">
        <f t="shared" si="476"/>
        <v>0.69897000433601886</v>
      </c>
      <c r="DI39" s="273">
        <f>IFERROR(CQ51+CP51*DH39,"")</f>
        <v>0.34368871497851683</v>
      </c>
      <c r="DJ39" s="264">
        <f t="shared" si="477"/>
        <v>0.6344598005444706</v>
      </c>
      <c r="DK39" s="264">
        <f t="shared" si="366"/>
        <v>0.37606266035124214</v>
      </c>
      <c r="DL39" s="264">
        <f t="shared" si="478"/>
        <v>0.38501214613494938</v>
      </c>
      <c r="DM39" s="264">
        <f t="shared" si="479"/>
        <v>0.60979122880687664</v>
      </c>
      <c r="DN39" s="273">
        <f t="shared" si="480"/>
        <v>36.587473728412597</v>
      </c>
      <c r="DO39" s="273">
        <f t="shared" si="367"/>
        <v>25.573546670592528</v>
      </c>
      <c r="DP39" s="273">
        <f t="shared" si="481"/>
        <v>14.086621781832212</v>
      </c>
      <c r="DQ39" s="271">
        <f t="shared" si="368"/>
        <v>0.20468587464816321</v>
      </c>
      <c r="DR39" s="271">
        <f>IFERROR(DN39*(DL39-DL48)^2,"")</f>
        <v>2.3167764154650925</v>
      </c>
      <c r="DS39" s="271">
        <f t="shared" si="369"/>
        <v>0.68863009443656242</v>
      </c>
      <c r="DT39" s="271">
        <f t="shared" si="482"/>
        <v>6.2477720042402853E-2</v>
      </c>
      <c r="DU39" s="289">
        <f t="shared" si="483"/>
        <v>0.93241196733176679</v>
      </c>
      <c r="DV39" s="271">
        <f t="shared" si="484"/>
        <v>0.249955436112926</v>
      </c>
      <c r="DX39" s="271"/>
      <c r="DY39" s="263">
        <f t="shared" si="485"/>
        <v>0.69897000433601886</v>
      </c>
      <c r="DZ39" s="273">
        <f>IFERROR(DH51+DG51*DY39,"")</f>
        <v>0.34368871343767649</v>
      </c>
      <c r="EA39" s="264">
        <f t="shared" si="486"/>
        <v>0.63445979996501811</v>
      </c>
      <c r="EB39" s="264">
        <f t="shared" si="370"/>
        <v>0.37606266055039345</v>
      </c>
      <c r="EC39" s="264">
        <f t="shared" si="487"/>
        <v>0.38501214611306578</v>
      </c>
      <c r="ED39" s="264">
        <f t="shared" si="488"/>
        <v>0.60979122904301497</v>
      </c>
      <c r="EE39" s="273">
        <f t="shared" si="489"/>
        <v>36.587473742580897</v>
      </c>
      <c r="EF39" s="273">
        <f t="shared" si="371"/>
        <v>25.573546680495745</v>
      </c>
      <c r="EG39" s="273">
        <f t="shared" si="490"/>
        <v>14.086621786486514</v>
      </c>
      <c r="EH39" s="271">
        <f t="shared" si="372"/>
        <v>0.20468587029218485</v>
      </c>
      <c r="EI39" s="271">
        <f>IFERROR(EE39*(EC39-EC48)^2,"")</f>
        <v>2.3167763739664302</v>
      </c>
      <c r="EJ39" s="271">
        <f t="shared" si="373"/>
        <v>0.68863008094164102</v>
      </c>
      <c r="EK39" s="271">
        <f t="shared" si="491"/>
        <v>6.2477724659678754E-2</v>
      </c>
      <c r="EL39" s="289">
        <f t="shared" si="492"/>
        <v>0.93241200209891417</v>
      </c>
      <c r="EM39" s="271">
        <f t="shared" si="493"/>
        <v>0.24995544534912359</v>
      </c>
      <c r="EO39" s="271"/>
      <c r="EP39" s="263">
        <f t="shared" si="494"/>
        <v>0.69897000433601886</v>
      </c>
      <c r="EQ39" s="273">
        <f>IFERROR(DY51+DX51*EP39,"")</f>
        <v>0.34368871352620456</v>
      </c>
      <c r="ER39" s="264">
        <f t="shared" si="495"/>
        <v>0.63445979999831026</v>
      </c>
      <c r="ES39" s="264">
        <f t="shared" si="374"/>
        <v>0.37606266053895132</v>
      </c>
      <c r="ET39" s="264">
        <f t="shared" si="496"/>
        <v>0.38501214611432277</v>
      </c>
      <c r="EU39" s="264">
        <f t="shared" si="497"/>
        <v>0.60979122902944782</v>
      </c>
      <c r="EV39" s="273">
        <f t="shared" si="498"/>
        <v>36.587473741766871</v>
      </c>
      <c r="EW39" s="273">
        <f t="shared" si="375"/>
        <v>25.573546679926768</v>
      </c>
      <c r="EX39" s="273">
        <f t="shared" si="499"/>
        <v>14.086621786219094</v>
      </c>
      <c r="EY39" s="271">
        <f t="shared" si="376"/>
        <v>0.20468587054229148</v>
      </c>
      <c r="EZ39" s="271">
        <f>IFERROR(EV39*(ET39-ET48)^2,"")</f>
        <v>2.3167763763491775</v>
      </c>
      <c r="FA39" s="271">
        <f t="shared" si="377"/>
        <v>0.68863008171648066</v>
      </c>
      <c r="FB39" s="271">
        <f t="shared" si="500"/>
        <v>6.2477724394395528E-2</v>
      </c>
      <c r="FC39" s="289">
        <f t="shared" si="501"/>
        <v>0.9324120001013867</v>
      </c>
      <c r="FD39" s="271">
        <f t="shared" si="502"/>
        <v>0.24995544481846288</v>
      </c>
      <c r="FF39" s="271"/>
      <c r="FG39" s="263">
        <f t="shared" si="503"/>
        <v>0.69897000433601886</v>
      </c>
      <c r="FH39" s="273">
        <f>IFERROR(EP51+EO51*FG39,"")</f>
        <v>0.34368871352111974</v>
      </c>
      <c r="FI39" s="264">
        <f t="shared" si="504"/>
        <v>0.63445979999639801</v>
      </c>
      <c r="FJ39" s="264">
        <f t="shared" si="378"/>
        <v>0.37606266053960852</v>
      </c>
      <c r="FK39" s="264">
        <f t="shared" si="505"/>
        <v>0.38501214611425083</v>
      </c>
      <c r="FL39" s="264">
        <f t="shared" si="506"/>
        <v>0.60979122903022698</v>
      </c>
      <c r="FM39" s="273">
        <f t="shared" si="507"/>
        <v>36.587473741813618</v>
      </c>
      <c r="FN39" s="273">
        <f t="shared" si="379"/>
        <v>25.573546679959442</v>
      </c>
      <c r="FO39" s="273">
        <f t="shared" si="508"/>
        <v>14.08662178623446</v>
      </c>
      <c r="FP39" s="271">
        <f t="shared" si="380"/>
        <v>0.20468587052793305</v>
      </c>
      <c r="FQ39" s="271">
        <f>IFERROR(FM39*(FK39-FK48)^2,"")</f>
        <v>2.316776376212343</v>
      </c>
      <c r="FR39" s="271">
        <f t="shared" si="381"/>
        <v>0.68863008167199136</v>
      </c>
      <c r="FS39" s="271">
        <f t="shared" si="509"/>
        <v>6.2477724409632972E-2</v>
      </c>
      <c r="FT39" s="289">
        <f t="shared" si="510"/>
        <v>0.93241200021611803</v>
      </c>
      <c r="FU39" s="271">
        <f t="shared" si="511"/>
        <v>0.24995544484894225</v>
      </c>
      <c r="FW39" s="271"/>
      <c r="FX39" s="263">
        <f t="shared" si="512"/>
        <v>0.69897000433601886</v>
      </c>
      <c r="FY39" s="273">
        <f>IFERROR(FG51+FF51*FX39,"")</f>
        <v>0.34368871352141706</v>
      </c>
      <c r="FZ39" s="264">
        <f t="shared" si="513"/>
        <v>0.63445979999650981</v>
      </c>
      <c r="GA39" s="264">
        <f t="shared" si="382"/>
        <v>0.3760626605395701</v>
      </c>
      <c r="GB39" s="264">
        <f t="shared" si="514"/>
        <v>0.38501214611425505</v>
      </c>
      <c r="GC39" s="264">
        <f t="shared" si="515"/>
        <v>0.60979122903018146</v>
      </c>
      <c r="GD39" s="273">
        <f t="shared" si="516"/>
        <v>36.587473741810889</v>
      </c>
      <c r="GE39" s="273">
        <f t="shared" si="383"/>
        <v>25.573546679957534</v>
      </c>
      <c r="GF39" s="273">
        <f t="shared" si="517"/>
        <v>14.086621786233565</v>
      </c>
      <c r="GG39" s="271">
        <f t="shared" si="384"/>
        <v>0.20468587052876727</v>
      </c>
      <c r="GH39" s="271">
        <f>IFERROR(GD39*(GB39-GB48)^2,"")</f>
        <v>2.3167763762203002</v>
      </c>
      <c r="GI39" s="271">
        <f t="shared" si="385"/>
        <v>0.68863008167457729</v>
      </c>
      <c r="GJ39" s="271">
        <f t="shared" si="518"/>
        <v>6.2477724408742115E-2</v>
      </c>
      <c r="GK39" s="289">
        <f t="shared" si="519"/>
        <v>0.93241200020941051</v>
      </c>
      <c r="GL39" s="271">
        <f t="shared" si="520"/>
        <v>0.24995544484716034</v>
      </c>
      <c r="GN39" s="271"/>
      <c r="GO39" s="263">
        <f t="shared" si="521"/>
        <v>0.69897000433601886</v>
      </c>
      <c r="GP39" s="273">
        <f>IFERROR(FX51+FW51*GO39,"")</f>
        <v>0.34368871352139907</v>
      </c>
      <c r="GQ39" s="264">
        <f t="shared" si="522"/>
        <v>0.63445979999650304</v>
      </c>
      <c r="GR39" s="264">
        <f t="shared" si="386"/>
        <v>0.37606266053957244</v>
      </c>
      <c r="GS39" s="264">
        <f t="shared" si="523"/>
        <v>0.38501214611425461</v>
      </c>
      <c r="GT39" s="264">
        <f t="shared" si="524"/>
        <v>0.60979122903018423</v>
      </c>
      <c r="GU39" s="273">
        <f t="shared" si="525"/>
        <v>36.587473741811053</v>
      </c>
      <c r="GV39" s="273">
        <f t="shared" si="387"/>
        <v>25.573546679957648</v>
      </c>
      <c r="GW39" s="273">
        <f t="shared" si="526"/>
        <v>14.086621786233611</v>
      </c>
      <c r="GX39" s="271">
        <f t="shared" si="388"/>
        <v>0.20468587052871592</v>
      </c>
      <c r="GY39" s="271">
        <f>IFERROR(GU39*(GS39-GS48)^2,"")</f>
        <v>2.316776376219817</v>
      </c>
      <c r="GZ39" s="271">
        <f t="shared" si="389"/>
        <v>0.68863008167441919</v>
      </c>
      <c r="HA39" s="271">
        <f t="shared" si="527"/>
        <v>6.2477724408796086E-2</v>
      </c>
      <c r="HB39" s="289">
        <f t="shared" si="528"/>
        <v>0.93241200020981552</v>
      </c>
      <c r="HC39" s="271">
        <f t="shared" si="529"/>
        <v>0.24995544484726795</v>
      </c>
      <c r="HE39" s="271"/>
      <c r="HF39" s="263">
        <f t="shared" si="530"/>
        <v>0.69897000433601886</v>
      </c>
      <c r="HG39" s="273">
        <f>IFERROR(GO51+GN51*HF39,"")</f>
        <v>0.34368871352139885</v>
      </c>
      <c r="HH39" s="264">
        <f t="shared" si="531"/>
        <v>0.63445979999650293</v>
      </c>
      <c r="HI39" s="264">
        <f t="shared" si="390"/>
        <v>0.37606266053957244</v>
      </c>
      <c r="HJ39" s="264">
        <f t="shared" si="532"/>
        <v>0.38501214611425461</v>
      </c>
      <c r="HK39" s="264">
        <f t="shared" si="533"/>
        <v>0.60979122903018423</v>
      </c>
      <c r="HL39" s="273">
        <f t="shared" si="534"/>
        <v>36.587473741811053</v>
      </c>
      <c r="HM39" s="273">
        <f t="shared" si="391"/>
        <v>25.573546679957648</v>
      </c>
      <c r="HN39" s="273">
        <f t="shared" si="535"/>
        <v>14.086621786233611</v>
      </c>
      <c r="HO39" s="271">
        <f t="shared" si="392"/>
        <v>0.20468587052871776</v>
      </c>
      <c r="HP39" s="271">
        <f>IFERROR(HL39*(HJ39-HJ48)^2,"")</f>
        <v>2.3167763762198281</v>
      </c>
      <c r="HQ39" s="271">
        <f t="shared" si="393"/>
        <v>0.68863008167442386</v>
      </c>
      <c r="HR39" s="271">
        <f t="shared" si="536"/>
        <v>6.2477724408796967E-2</v>
      </c>
      <c r="HS39" s="289">
        <f t="shared" si="537"/>
        <v>0.93241200020982262</v>
      </c>
      <c r="HT39" s="271">
        <f t="shared" si="538"/>
        <v>0.24995544484726981</v>
      </c>
      <c r="HV39" s="271"/>
      <c r="HW39" s="263">
        <f t="shared" si="539"/>
        <v>0.69897000433601886</v>
      </c>
      <c r="HX39" s="273">
        <f>IFERROR(HF51+HE51*HW39,"")</f>
        <v>0.34368871352139929</v>
      </c>
      <c r="HY39" s="264">
        <f t="shared" si="540"/>
        <v>0.63445979999650315</v>
      </c>
      <c r="HZ39" s="264">
        <f t="shared" si="394"/>
        <v>0.37606266053957238</v>
      </c>
      <c r="IA39" s="264">
        <f t="shared" si="541"/>
        <v>0.38501214611425483</v>
      </c>
      <c r="IB39" s="264">
        <f t="shared" si="542"/>
        <v>0.60979122903018423</v>
      </c>
      <c r="IC39" s="273">
        <f t="shared" si="543"/>
        <v>36.587473741811053</v>
      </c>
      <c r="ID39" s="273">
        <f t="shared" si="395"/>
        <v>25.573546679957648</v>
      </c>
      <c r="IE39" s="273">
        <f t="shared" si="544"/>
        <v>14.08662178623362</v>
      </c>
      <c r="IF39" s="271">
        <f t="shared" si="396"/>
        <v>0.20468587052871776</v>
      </c>
      <c r="IG39" s="271">
        <f>IFERROR(IC39*(IA39-IA48)^2,"")</f>
        <v>2.3167763762198406</v>
      </c>
      <c r="IH39" s="271">
        <f t="shared" si="397"/>
        <v>0.68863008167442563</v>
      </c>
      <c r="II39" s="271">
        <f t="shared" si="545"/>
        <v>6.2477724408795197E-2</v>
      </c>
      <c r="IJ39" s="289">
        <f t="shared" si="546"/>
        <v>0.93241200020980841</v>
      </c>
      <c r="IK39" s="271">
        <f t="shared" si="547"/>
        <v>0.24995544484726603</v>
      </c>
      <c r="IM39" s="271"/>
      <c r="IN39" s="263">
        <f t="shared" si="548"/>
        <v>0.69897000433601886</v>
      </c>
      <c r="IO39" s="273">
        <f>IFERROR(HW51+HV51*IN39,"")</f>
        <v>0.34368871352139907</v>
      </c>
      <c r="IP39" s="264">
        <f t="shared" si="549"/>
        <v>0.63445979999650304</v>
      </c>
      <c r="IQ39" s="264">
        <f t="shared" si="398"/>
        <v>0.37606266053957244</v>
      </c>
      <c r="IR39" s="264">
        <f t="shared" si="550"/>
        <v>0.38501214611425461</v>
      </c>
      <c r="IS39" s="264">
        <f t="shared" si="551"/>
        <v>0.60979122903018423</v>
      </c>
      <c r="IT39" s="273">
        <f t="shared" si="552"/>
        <v>36.587473741811053</v>
      </c>
      <c r="IU39" s="273">
        <f t="shared" si="399"/>
        <v>25.573546679957648</v>
      </c>
      <c r="IV39" s="273">
        <f t="shared" si="553"/>
        <v>14.086621786233611</v>
      </c>
      <c r="IW39" s="271">
        <f t="shared" si="400"/>
        <v>0.20468587052871776</v>
      </c>
      <c r="IX39" s="271">
        <f>IFERROR(IT39*(IR39-IR48)^2,"")</f>
        <v>2.3167763762198343</v>
      </c>
      <c r="IY39" s="271">
        <f t="shared" si="401"/>
        <v>0.68863008167442474</v>
      </c>
      <c r="IZ39" s="271">
        <f t="shared" si="554"/>
        <v>6.2477724408796086E-2</v>
      </c>
      <c r="JA39" s="289">
        <f t="shared" si="555"/>
        <v>0.93241200020981552</v>
      </c>
      <c r="JB39" s="271">
        <f t="shared" si="556"/>
        <v>0.24995544484726795</v>
      </c>
      <c r="JD39" s="271"/>
      <c r="JE39" s="263">
        <f t="shared" si="557"/>
        <v>0.69897000433601886</v>
      </c>
      <c r="JF39" s="273">
        <f>IFERROR(IN51+IM51*JE39,"")</f>
        <v>0.34368871352139929</v>
      </c>
      <c r="JG39" s="264">
        <f t="shared" si="558"/>
        <v>0.63445979999650315</v>
      </c>
      <c r="JH39" s="264">
        <f t="shared" si="402"/>
        <v>0.37606266053957238</v>
      </c>
      <c r="JI39" s="264">
        <f t="shared" si="559"/>
        <v>0.38501214611425483</v>
      </c>
      <c r="JJ39" s="264">
        <f t="shared" si="560"/>
        <v>0.60979122903018423</v>
      </c>
      <c r="JK39" s="273">
        <f t="shared" si="561"/>
        <v>36.587473741811053</v>
      </c>
      <c r="JL39" s="273">
        <f t="shared" si="403"/>
        <v>25.573546679957648</v>
      </c>
      <c r="JM39" s="273">
        <f t="shared" si="562"/>
        <v>14.08662178623362</v>
      </c>
      <c r="JN39" s="271">
        <f t="shared" si="404"/>
        <v>0.20468587052871837</v>
      </c>
      <c r="JO39" s="271">
        <f>IFERROR(JK39*(JI39-JI48)^2,"")</f>
        <v>2.3167763762198406</v>
      </c>
      <c r="JP39" s="271">
        <f t="shared" si="405"/>
        <v>0.68863008167442663</v>
      </c>
      <c r="JQ39" s="271">
        <f t="shared" si="563"/>
        <v>6.2477724408795197E-2</v>
      </c>
      <c r="JR39" s="289">
        <f t="shared" si="564"/>
        <v>0.93241200020980841</v>
      </c>
      <c r="JS39" s="271">
        <f t="shared" si="565"/>
        <v>0.24995544484726603</v>
      </c>
      <c r="JU39" s="271"/>
      <c r="JV39" s="263">
        <f t="shared" si="566"/>
        <v>0.69897000433601886</v>
      </c>
      <c r="JW39" s="273">
        <f>IFERROR(JE51+JD51*JV39,"")</f>
        <v>0.34368871352139907</v>
      </c>
      <c r="JX39" s="264">
        <f t="shared" si="567"/>
        <v>0.63445979999650304</v>
      </c>
      <c r="JY39" s="264">
        <f t="shared" si="406"/>
        <v>0.37606266053957244</v>
      </c>
      <c r="JZ39" s="264">
        <f t="shared" si="568"/>
        <v>0.38501214611425461</v>
      </c>
      <c r="KA39" s="264">
        <f t="shared" si="569"/>
        <v>0.60979122903018423</v>
      </c>
      <c r="KB39" s="273">
        <f t="shared" si="570"/>
        <v>36.587473741811053</v>
      </c>
      <c r="KC39" s="273">
        <f t="shared" si="407"/>
        <v>25.573546679957648</v>
      </c>
      <c r="KD39" s="273">
        <f t="shared" si="571"/>
        <v>14.086621786233611</v>
      </c>
      <c r="KE39" s="271">
        <f t="shared" si="408"/>
        <v>0.20468587052871776</v>
      </c>
      <c r="KF39" s="271">
        <f>IFERROR(KB39*(JZ39-JZ48)^2,"")</f>
        <v>2.3167763762198343</v>
      </c>
      <c r="KG39" s="271">
        <f t="shared" si="409"/>
        <v>0.68863008167442474</v>
      </c>
      <c r="KH39" s="271">
        <f t="shared" si="572"/>
        <v>6.2477724408796086E-2</v>
      </c>
      <c r="KI39" s="289">
        <f t="shared" si="573"/>
        <v>0.93241200020981552</v>
      </c>
      <c r="KJ39" s="271">
        <f t="shared" si="574"/>
        <v>0.24995544484726795</v>
      </c>
      <c r="KL39" s="271"/>
      <c r="KM39" s="263">
        <f t="shared" si="575"/>
        <v>0.69897000433601886</v>
      </c>
      <c r="KN39" s="273">
        <f>IFERROR(JV51+JU51*KM39,"")</f>
        <v>0.34368871352139929</v>
      </c>
      <c r="KO39" s="264">
        <f t="shared" si="576"/>
        <v>0.63445979999650315</v>
      </c>
      <c r="KP39" s="264">
        <f t="shared" si="410"/>
        <v>0.37606266053957238</v>
      </c>
      <c r="KQ39" s="264">
        <f t="shared" si="577"/>
        <v>0.38501214611425483</v>
      </c>
      <c r="KR39" s="264">
        <f t="shared" si="578"/>
        <v>0.60979122903018423</v>
      </c>
      <c r="KS39" s="273">
        <f t="shared" si="579"/>
        <v>36.587473741811053</v>
      </c>
      <c r="KT39" s="273">
        <f t="shared" si="411"/>
        <v>25.573546679957648</v>
      </c>
      <c r="KU39" s="273">
        <f t="shared" si="580"/>
        <v>14.08662178623362</v>
      </c>
      <c r="KV39" s="271">
        <f t="shared" si="412"/>
        <v>0.20468587052871837</v>
      </c>
      <c r="KW39" s="271">
        <f>IFERROR(KS39*(KQ39-KQ48)^2,"")</f>
        <v>2.3167763762198406</v>
      </c>
      <c r="KX39" s="271">
        <f t="shared" si="413"/>
        <v>0.68863008167442663</v>
      </c>
      <c r="KY39" s="271">
        <f t="shared" si="581"/>
        <v>6.2477724408795197E-2</v>
      </c>
      <c r="KZ39" s="289">
        <f t="shared" si="582"/>
        <v>0.93241200020980841</v>
      </c>
      <c r="LA39" s="271">
        <f t="shared" si="583"/>
        <v>0.24995544484726603</v>
      </c>
      <c r="LC39" s="271"/>
      <c r="LD39" s="263">
        <f t="shared" si="584"/>
        <v>0.69897000433601886</v>
      </c>
      <c r="LE39" s="273">
        <f>IFERROR(KM51+KL51*LD39,"")</f>
        <v>0.34368871352139907</v>
      </c>
      <c r="LF39" s="264">
        <f t="shared" si="585"/>
        <v>0.63445979999650304</v>
      </c>
      <c r="LG39" s="264">
        <f t="shared" si="414"/>
        <v>0.37606266053957244</v>
      </c>
      <c r="LH39" s="264">
        <f t="shared" si="586"/>
        <v>0.38501214611425461</v>
      </c>
      <c r="LI39" s="264">
        <f t="shared" si="587"/>
        <v>0.60979122903018423</v>
      </c>
      <c r="LJ39" s="273">
        <f t="shared" si="588"/>
        <v>36.587473741811053</v>
      </c>
      <c r="LK39" s="273">
        <f t="shared" si="415"/>
        <v>25.573546679957648</v>
      </c>
      <c r="LL39" s="273">
        <f t="shared" si="589"/>
        <v>14.086621786233611</v>
      </c>
      <c r="LM39" s="271">
        <f t="shared" si="416"/>
        <v>0.20468587052871776</v>
      </c>
      <c r="LN39" s="271">
        <f>IFERROR(LJ39*(LH39-LH48)^2,"")</f>
        <v>2.3167763762198343</v>
      </c>
      <c r="LO39" s="271">
        <f t="shared" si="417"/>
        <v>0.68863008167442474</v>
      </c>
      <c r="LP39" s="271">
        <f t="shared" si="590"/>
        <v>6.2477724408796086E-2</v>
      </c>
      <c r="LQ39" s="289">
        <f t="shared" si="591"/>
        <v>0.93241200020981552</v>
      </c>
      <c r="LR39" s="271">
        <f t="shared" si="592"/>
        <v>0.24995544484726795</v>
      </c>
      <c r="LT39" s="271"/>
      <c r="LU39" s="475">
        <f t="shared" si="593"/>
        <v>0.69897000433601886</v>
      </c>
      <c r="LV39" s="474">
        <f>IFERROR(LD51+LC51*LU39,"")</f>
        <v>0.34368871352139929</v>
      </c>
      <c r="LW39" s="477">
        <f t="shared" si="594"/>
        <v>0.63445979999650315</v>
      </c>
      <c r="LX39" s="264">
        <f t="shared" si="418"/>
        <v>0.37606266053957238</v>
      </c>
      <c r="LY39" s="264">
        <f t="shared" si="595"/>
        <v>0.38501214611425483</v>
      </c>
      <c r="LZ39" s="264">
        <f t="shared" si="596"/>
        <v>0.60979122903018423</v>
      </c>
      <c r="MA39" s="273">
        <f t="shared" si="597"/>
        <v>36.587473741811053</v>
      </c>
      <c r="MB39" s="273">
        <f t="shared" si="419"/>
        <v>25.573546679957648</v>
      </c>
      <c r="MC39" s="273">
        <f t="shared" si="598"/>
        <v>14.08662178623362</v>
      </c>
      <c r="MD39" s="271">
        <f t="shared" si="420"/>
        <v>0.20468587052871837</v>
      </c>
      <c r="ME39" s="271">
        <f>IFERROR(MA39*(LY39-LY48)^2,"")</f>
        <v>2.3167763762198406</v>
      </c>
      <c r="MF39" s="271">
        <f t="shared" si="421"/>
        <v>0.68863008167442663</v>
      </c>
      <c r="MG39" s="271">
        <f t="shared" si="599"/>
        <v>6.2477724408795197E-2</v>
      </c>
      <c r="MH39" s="289">
        <f t="shared" si="600"/>
        <v>0.93241200020980841</v>
      </c>
      <c r="MI39" s="476">
        <f t="shared" si="601"/>
        <v>0.24995544484726603</v>
      </c>
    </row>
    <row r="40" spans="1:347" ht="14.1" customHeight="1" outlineLevel="1" x14ac:dyDescent="0.2">
      <c r="A40" s="14">
        <v>4</v>
      </c>
      <c r="B40" s="461">
        <v>10</v>
      </c>
      <c r="C40" s="445">
        <v>120</v>
      </c>
      <c r="D40" s="446">
        <v>110</v>
      </c>
      <c r="E40" s="17">
        <f t="shared" si="340"/>
        <v>0.91666666666666663</v>
      </c>
      <c r="F40" s="34">
        <f>IFERROR((E40-E36)/(1-E36),"")</f>
        <v>0.91666666666666663</v>
      </c>
      <c r="G40" s="17">
        <f t="shared" si="341"/>
        <v>1.3829941271006372</v>
      </c>
      <c r="H40" s="17"/>
      <c r="I40" s="34"/>
      <c r="J40" s="18">
        <f t="shared" si="422"/>
        <v>1</v>
      </c>
      <c r="K40" s="17">
        <f>IFERROR(C51+B51*J40,"")</f>
        <v>0.99186041244903889</v>
      </c>
      <c r="L40" s="37">
        <f t="shared" si="423"/>
        <v>0.83936718863085025</v>
      </c>
      <c r="M40" s="37">
        <f t="shared" si="342"/>
        <v>0.24394022283211592</v>
      </c>
      <c r="N40" s="37">
        <f t="shared" si="424"/>
        <v>1.3087391835609901</v>
      </c>
      <c r="O40" s="37">
        <f t="shared" si="425"/>
        <v>0.44134741134298561</v>
      </c>
      <c r="P40" s="17">
        <f t="shared" si="426"/>
        <v>52.961689361158271</v>
      </c>
      <c r="Q40" s="17">
        <f t="shared" si="343"/>
        <v>52.961689361158271</v>
      </c>
      <c r="R40" s="17">
        <f t="shared" si="427"/>
        <v>69.313038094533056</v>
      </c>
      <c r="S40" s="34">
        <f t="shared" si="344"/>
        <v>6.3378155019193025</v>
      </c>
      <c r="T40" s="34">
        <f>IFERROR(P40*(N40-N48)^2,"")</f>
        <v>64.223485000988234</v>
      </c>
      <c r="U40" s="34">
        <f t="shared" si="345"/>
        <v>20.175148049680949</v>
      </c>
      <c r="V40" s="34">
        <f t="shared" si="428"/>
        <v>5.3179973919874737</v>
      </c>
      <c r="W40" s="39">
        <f t="shared" si="429"/>
        <v>9.2759373642979739</v>
      </c>
      <c r="X40" s="34">
        <f t="shared" si="430"/>
        <v>2.3060783577293038</v>
      </c>
      <c r="Y40" s="44"/>
      <c r="Z40" s="271"/>
      <c r="AA40" s="263">
        <f t="shared" si="431"/>
        <v>1</v>
      </c>
      <c r="AB40" s="273">
        <f>IFERROR(J51+I51*AA40,"")</f>
        <v>1.151086435803766</v>
      </c>
      <c r="AC40" s="264">
        <f t="shared" si="432"/>
        <v>0.87515166114435361</v>
      </c>
      <c r="AD40" s="264">
        <f t="shared" si="346"/>
        <v>0.20567901098477517</v>
      </c>
      <c r="AE40" s="264">
        <f t="shared" si="433"/>
        <v>1.352930101443456</v>
      </c>
      <c r="AF40" s="264">
        <f t="shared" si="434"/>
        <v>0.38718084281171256</v>
      </c>
      <c r="AG40" s="273">
        <f t="shared" si="435"/>
        <v>46.461701137405505</v>
      </c>
      <c r="AH40" s="273">
        <f t="shared" si="347"/>
        <v>46.461701137405505</v>
      </c>
      <c r="AI40" s="273">
        <f t="shared" si="436"/>
        <v>62.859434033065568</v>
      </c>
      <c r="AJ40" s="271">
        <f t="shared" si="348"/>
        <v>6.4014638130665782</v>
      </c>
      <c r="AK40" s="271">
        <f>IFERROR(AG40*(AE40-AE48)^2,"")</f>
        <v>67.670941831781263</v>
      </c>
      <c r="AL40" s="271">
        <f t="shared" si="349"/>
        <v>20.813291074029618</v>
      </c>
      <c r="AM40" s="271">
        <f t="shared" si="437"/>
        <v>1.8928899103829482</v>
      </c>
      <c r="AN40" s="289">
        <f t="shared" si="438"/>
        <v>4.9818006626775713</v>
      </c>
      <c r="AO40" s="271">
        <f t="shared" si="439"/>
        <v>1.3758233572602825</v>
      </c>
      <c r="AP40" s="44"/>
      <c r="AQ40" s="271"/>
      <c r="AR40" s="263">
        <f t="shared" si="440"/>
        <v>1</v>
      </c>
      <c r="AS40" s="273">
        <f>IFERROR(AA51+Z51*AR40,"")</f>
        <v>1.1904479597324191</v>
      </c>
      <c r="AT40" s="264">
        <f t="shared" si="441"/>
        <v>0.88306481378416291</v>
      </c>
      <c r="AU40" s="264">
        <f t="shared" si="350"/>
        <v>0.19641574748081014</v>
      </c>
      <c r="AV40" s="264">
        <f t="shared" si="442"/>
        <v>1.3615231067787961</v>
      </c>
      <c r="AW40" s="264">
        <f t="shared" si="443"/>
        <v>0.37360683780604775</v>
      </c>
      <c r="AX40" s="273">
        <f t="shared" si="444"/>
        <v>44.832820536725734</v>
      </c>
      <c r="AY40" s="273">
        <f t="shared" si="351"/>
        <v>44.832820536725734</v>
      </c>
      <c r="AZ40" s="273">
        <f t="shared" si="445"/>
        <v>61.040921102819034</v>
      </c>
      <c r="BA40" s="271">
        <f t="shared" si="352"/>
        <v>6.333034218185186</v>
      </c>
      <c r="BB40" s="271">
        <f>IFERROR(AX40*(AV40-AV48)^2,"")</f>
        <v>67.629546316165829</v>
      </c>
      <c r="BC40" s="271">
        <f t="shared" si="353"/>
        <v>20.695415699633049</v>
      </c>
      <c r="BD40" s="271">
        <f t="shared" si="446"/>
        <v>1.3121089749719403</v>
      </c>
      <c r="BE40" s="289">
        <f t="shared" si="447"/>
        <v>4.0322223459004505</v>
      </c>
      <c r="BF40" s="271">
        <f t="shared" si="448"/>
        <v>1.1454732537130419</v>
      </c>
      <c r="BH40" s="271"/>
      <c r="BI40" s="263">
        <f t="shared" si="449"/>
        <v>1</v>
      </c>
      <c r="BJ40" s="273">
        <f>IFERROR(AR51+AQ51*BI40,"")</f>
        <v>1.1900973059300444</v>
      </c>
      <c r="BK40" s="264">
        <f t="shared" si="450"/>
        <v>0.8829959254796762</v>
      </c>
      <c r="BL40" s="264">
        <f t="shared" si="354"/>
        <v>0.19649774334352271</v>
      </c>
      <c r="BM40" s="264">
        <f t="shared" si="451"/>
        <v>1.3614516462601847</v>
      </c>
      <c r="BN40" s="264">
        <f t="shared" si="452"/>
        <v>0.37372783837016316</v>
      </c>
      <c r="BO40" s="273">
        <f t="shared" si="453"/>
        <v>44.847340604419578</v>
      </c>
      <c r="BP40" s="273">
        <f t="shared" si="355"/>
        <v>44.847340604419578</v>
      </c>
      <c r="BQ40" s="273">
        <f t="shared" si="454"/>
        <v>61.057485696278263</v>
      </c>
      <c r="BR40" s="271">
        <f t="shared" si="356"/>
        <v>6.3343170199440664</v>
      </c>
      <c r="BS40" s="271">
        <f>IFERROR(BO40*(BM40-BM48)^2,"")</f>
        <v>67.636208855016591</v>
      </c>
      <c r="BT40" s="271">
        <f t="shared" si="357"/>
        <v>20.698531081089381</v>
      </c>
      <c r="BU40" s="271">
        <f t="shared" si="455"/>
        <v>1.3168215152591713</v>
      </c>
      <c r="BV40" s="289">
        <f t="shared" si="456"/>
        <v>4.0404889424388557</v>
      </c>
      <c r="BW40" s="271">
        <f t="shared" si="457"/>
        <v>1.1475284376690515</v>
      </c>
      <c r="BY40" s="271"/>
      <c r="BZ40" s="263">
        <f t="shared" si="458"/>
        <v>1</v>
      </c>
      <c r="CA40" s="273">
        <f>IFERROR(BI51+BH51*BZ40,"")</f>
        <v>1.1901401856477378</v>
      </c>
      <c r="CB40" s="264">
        <f t="shared" si="459"/>
        <v>0.88300435103245134</v>
      </c>
      <c r="CC40" s="264">
        <f t="shared" si="358"/>
        <v>0.19648771593522282</v>
      </c>
      <c r="CD40" s="264">
        <f t="shared" si="460"/>
        <v>1.3614603899362994</v>
      </c>
      <c r="CE40" s="264">
        <f t="shared" si="461"/>
        <v>0.37371304183771636</v>
      </c>
      <c r="CF40" s="273">
        <f t="shared" si="462"/>
        <v>44.845565020525967</v>
      </c>
      <c r="CG40" s="273">
        <f t="shared" si="359"/>
        <v>44.845565020525967</v>
      </c>
      <c r="CH40" s="273">
        <f t="shared" si="463"/>
        <v>61.055460439758953</v>
      </c>
      <c r="CI40" s="271">
        <f t="shared" si="360"/>
        <v>6.3342238092768275</v>
      </c>
      <c r="CJ40" s="271">
        <f>IFERROR(CF40*(CD40-CD48)^2,"")</f>
        <v>67.635940831191746</v>
      </c>
      <c r="CK40" s="271">
        <f t="shared" si="361"/>
        <v>20.698337778086763</v>
      </c>
      <c r="CL40" s="271">
        <f t="shared" si="464"/>
        <v>1.3162447966632016</v>
      </c>
      <c r="CM40" s="289">
        <f t="shared" si="465"/>
        <v>4.0394778761058348</v>
      </c>
      <c r="CN40" s="271">
        <f t="shared" si="466"/>
        <v>1.1472771228710181</v>
      </c>
      <c r="CP40" s="271"/>
      <c r="CQ40" s="263">
        <f t="shared" si="467"/>
        <v>1</v>
      </c>
      <c r="CR40" s="273">
        <f>IFERROR(BZ51+BY51*CQ40,"")</f>
        <v>1.190137895649213</v>
      </c>
      <c r="CS40" s="264">
        <f t="shared" si="468"/>
        <v>0.8830039010752585</v>
      </c>
      <c r="CT40" s="264">
        <f t="shared" si="362"/>
        <v>0.19648825144684462</v>
      </c>
      <c r="CU40" s="264">
        <f t="shared" si="469"/>
        <v>1.3614599230148792</v>
      </c>
      <c r="CV40" s="264">
        <f t="shared" si="470"/>
        <v>0.37371383204921332</v>
      </c>
      <c r="CW40" s="273">
        <f t="shared" si="471"/>
        <v>44.845659845905601</v>
      </c>
      <c r="CX40" s="273">
        <f t="shared" si="363"/>
        <v>44.845659845905601</v>
      </c>
      <c r="CY40" s="273">
        <f t="shared" si="472"/>
        <v>61.055568601358097</v>
      </c>
      <c r="CZ40" s="271">
        <f t="shared" si="364"/>
        <v>6.3342290132823074</v>
      </c>
      <c r="DA40" s="271">
        <f>IFERROR(CW40*(CU40-CU48)^2,"")</f>
        <v>67.635957085577559</v>
      </c>
      <c r="DB40" s="271">
        <f t="shared" si="365"/>
        <v>20.698348767778128</v>
      </c>
      <c r="DC40" s="271">
        <f t="shared" si="473"/>
        <v>1.3162755932798795</v>
      </c>
      <c r="DD40" s="289">
        <f t="shared" si="474"/>
        <v>4.039531870968986</v>
      </c>
      <c r="DE40" s="271">
        <f t="shared" si="475"/>
        <v>1.1472905444044621</v>
      </c>
      <c r="DG40" s="271"/>
      <c r="DH40" s="263">
        <f t="shared" si="476"/>
        <v>1</v>
      </c>
      <c r="DI40" s="273">
        <f>IFERROR(CQ51+CP51*DH40,"")</f>
        <v>1.1901380284285004</v>
      </c>
      <c r="DJ40" s="264">
        <f t="shared" si="477"/>
        <v>0.88300392716482645</v>
      </c>
      <c r="DK40" s="264">
        <f t="shared" si="366"/>
        <v>0.19648822039665942</v>
      </c>
      <c r="DL40" s="264">
        <f t="shared" si="478"/>
        <v>1.3614599500881486</v>
      </c>
      <c r="DM40" s="264">
        <f t="shared" si="479"/>
        <v>0.37371378623096646</v>
      </c>
      <c r="DN40" s="273">
        <f t="shared" si="480"/>
        <v>44.845654347715978</v>
      </c>
      <c r="DO40" s="273">
        <f t="shared" si="367"/>
        <v>44.845654347715978</v>
      </c>
      <c r="DP40" s="273">
        <f t="shared" si="481"/>
        <v>61.055562329911758</v>
      </c>
      <c r="DQ40" s="271">
        <f t="shared" si="368"/>
        <v>6.3342287134235615</v>
      </c>
      <c r="DR40" s="271">
        <f>IFERROR(DN40*(DL40-DL48)^2,"")</f>
        <v>67.635956159239143</v>
      </c>
      <c r="DS40" s="271">
        <f t="shared" si="369"/>
        <v>20.698348136112447</v>
      </c>
      <c r="DT40" s="271">
        <f t="shared" si="482"/>
        <v>1.3162738076128115</v>
      </c>
      <c r="DU40" s="289">
        <f t="shared" si="483"/>
        <v>4.0395287402208311</v>
      </c>
      <c r="DV40" s="271">
        <f t="shared" si="484"/>
        <v>1.14728976619371</v>
      </c>
      <c r="DX40" s="271"/>
      <c r="DY40" s="263">
        <f t="shared" si="485"/>
        <v>1</v>
      </c>
      <c r="DZ40" s="273">
        <f>IFERROR(DH51+DG51*DY40,"")</f>
        <v>1.1901380208165473</v>
      </c>
      <c r="EA40" s="264">
        <f t="shared" si="486"/>
        <v>0.88300392566916741</v>
      </c>
      <c r="EB40" s="264">
        <f t="shared" si="370"/>
        <v>0.1964882221767002</v>
      </c>
      <c r="EC40" s="264">
        <f t="shared" si="487"/>
        <v>1.3614599485360963</v>
      </c>
      <c r="ED40" s="264">
        <f t="shared" si="488"/>
        <v>0.3737137888576289</v>
      </c>
      <c r="EE40" s="273">
        <f t="shared" si="489"/>
        <v>44.845654662915472</v>
      </c>
      <c r="EF40" s="273">
        <f t="shared" si="371"/>
        <v>44.845654662915472</v>
      </c>
      <c r="EG40" s="273">
        <f t="shared" si="490"/>
        <v>61.055562689440443</v>
      </c>
      <c r="EH40" s="271">
        <f t="shared" si="372"/>
        <v>6.3342287306281246</v>
      </c>
      <c r="EI40" s="271">
        <f>IFERROR(EE40*(EC40-EC48)^2,"")</f>
        <v>67.635956212466766</v>
      </c>
      <c r="EJ40" s="271">
        <f t="shared" si="373"/>
        <v>20.698348172366629</v>
      </c>
      <c r="EK40" s="271">
        <f t="shared" si="491"/>
        <v>1.3162739099812544</v>
      </c>
      <c r="EL40" s="289">
        <f t="shared" si="492"/>
        <v>4.0395289196999045</v>
      </c>
      <c r="EM40" s="271">
        <f t="shared" si="493"/>
        <v>1.1472898108068657</v>
      </c>
      <c r="EO40" s="271"/>
      <c r="EP40" s="263">
        <f t="shared" si="494"/>
        <v>1</v>
      </c>
      <c r="EQ40" s="273">
        <f>IFERROR(DY51+DX51*EP40,"")</f>
        <v>1.1901380212535806</v>
      </c>
      <c r="ER40" s="264">
        <f t="shared" si="495"/>
        <v>0.88300392575503928</v>
      </c>
      <c r="ES40" s="264">
        <f t="shared" si="374"/>
        <v>0.19648822207450078</v>
      </c>
      <c r="ET40" s="264">
        <f t="shared" si="496"/>
        <v>1.3614599486252059</v>
      </c>
      <c r="EU40" s="264">
        <f t="shared" si="497"/>
        <v>0.37371378870682137</v>
      </c>
      <c r="EV40" s="273">
        <f t="shared" si="498"/>
        <v>44.845654644818566</v>
      </c>
      <c r="EW40" s="273">
        <f t="shared" si="375"/>
        <v>44.845654644818566</v>
      </c>
      <c r="EX40" s="273">
        <f t="shared" si="499"/>
        <v>61.055562668798416</v>
      </c>
      <c r="EY40" s="271">
        <f t="shared" si="376"/>
        <v>6.334228729640432</v>
      </c>
      <c r="EZ40" s="271">
        <f>IFERROR(EV40*(ET40-ET48)^2,"")</f>
        <v>67.635956209411717</v>
      </c>
      <c r="FA40" s="271">
        <f t="shared" si="377"/>
        <v>20.698348170285421</v>
      </c>
      <c r="FB40" s="271">
        <f t="shared" si="500"/>
        <v>1.3162739041038658</v>
      </c>
      <c r="FC40" s="289">
        <f t="shared" si="501"/>
        <v>4.0395289093952869</v>
      </c>
      <c r="FD40" s="271">
        <f t="shared" si="502"/>
        <v>1.1472898082454444</v>
      </c>
      <c r="FF40" s="271"/>
      <c r="FG40" s="263">
        <f t="shared" si="503"/>
        <v>1</v>
      </c>
      <c r="FH40" s="273">
        <f>IFERROR(EP51+EO51*FG40,"")</f>
        <v>1.1901380212284829</v>
      </c>
      <c r="FI40" s="264">
        <f t="shared" si="504"/>
        <v>0.88300392575010789</v>
      </c>
      <c r="FJ40" s="264">
        <f t="shared" si="378"/>
        <v>0.19648822208036981</v>
      </c>
      <c r="FK40" s="264">
        <f t="shared" si="505"/>
        <v>1.3614599486200882</v>
      </c>
      <c r="FL40" s="264">
        <f t="shared" si="506"/>
        <v>0.37371378871548183</v>
      </c>
      <c r="FM40" s="273">
        <f t="shared" si="507"/>
        <v>44.84565464585782</v>
      </c>
      <c r="FN40" s="273">
        <f t="shared" si="379"/>
        <v>44.84565464585782</v>
      </c>
      <c r="FO40" s="273">
        <f t="shared" si="508"/>
        <v>61.055562669983807</v>
      </c>
      <c r="FP40" s="271">
        <f t="shared" si="380"/>
        <v>6.3342287296971804</v>
      </c>
      <c r="FQ40" s="271">
        <f>IFERROR(FM40*(FK40-FK48)^2,"")</f>
        <v>67.635956209587093</v>
      </c>
      <c r="FR40" s="271">
        <f t="shared" si="381"/>
        <v>20.698348170404973</v>
      </c>
      <c r="FS40" s="271">
        <f t="shared" si="509"/>
        <v>1.3162739044413883</v>
      </c>
      <c r="FT40" s="289">
        <f t="shared" si="510"/>
        <v>4.0395289099870553</v>
      </c>
      <c r="FU40" s="271">
        <f t="shared" si="511"/>
        <v>1.1472898083925405</v>
      </c>
      <c r="FW40" s="271"/>
      <c r="FX40" s="263">
        <f t="shared" si="512"/>
        <v>1</v>
      </c>
      <c r="FY40" s="273">
        <f>IFERROR(FG51+FF51*FX40,"")</f>
        <v>1.1901380212299415</v>
      </c>
      <c r="FZ40" s="264">
        <f t="shared" si="513"/>
        <v>0.88300392575039444</v>
      </c>
      <c r="GA40" s="264">
        <f t="shared" si="382"/>
        <v>0.19648822208002872</v>
      </c>
      <c r="GB40" s="264">
        <f t="shared" si="514"/>
        <v>1.3614599486203867</v>
      </c>
      <c r="GC40" s="264">
        <f t="shared" si="515"/>
        <v>0.3737137887149784</v>
      </c>
      <c r="GD40" s="273">
        <f t="shared" si="516"/>
        <v>44.84565464579741</v>
      </c>
      <c r="GE40" s="273">
        <f t="shared" si="383"/>
        <v>44.84565464579741</v>
      </c>
      <c r="GF40" s="273">
        <f t="shared" si="517"/>
        <v>61.055562669914949</v>
      </c>
      <c r="GG40" s="271">
        <f t="shared" si="384"/>
        <v>6.3342287296938791</v>
      </c>
      <c r="GH40" s="271">
        <f>IFERROR(GD40*(GB40-GB48)^2,"")</f>
        <v>67.635956209577031</v>
      </c>
      <c r="GI40" s="271">
        <f t="shared" si="385"/>
        <v>20.698348170398042</v>
      </c>
      <c r="GJ40" s="271">
        <f t="shared" si="518"/>
        <v>1.3162739044217762</v>
      </c>
      <c r="GK40" s="289">
        <f t="shared" si="519"/>
        <v>4.039528909952665</v>
      </c>
      <c r="GL40" s="271">
        <f t="shared" si="520"/>
        <v>1.147289808383992</v>
      </c>
      <c r="GN40" s="271"/>
      <c r="GO40" s="263">
        <f t="shared" si="521"/>
        <v>1</v>
      </c>
      <c r="GP40" s="273">
        <f>IFERROR(FX51+FW51*GO40,"")</f>
        <v>1.1901380212298536</v>
      </c>
      <c r="GQ40" s="264">
        <f t="shared" si="522"/>
        <v>0.88300392575037723</v>
      </c>
      <c r="GR40" s="264">
        <f t="shared" si="386"/>
        <v>0.19648822208004929</v>
      </c>
      <c r="GS40" s="264">
        <f t="shared" si="523"/>
        <v>1.361459948620368</v>
      </c>
      <c r="GT40" s="264">
        <f t="shared" si="524"/>
        <v>0.37371378871500888</v>
      </c>
      <c r="GU40" s="273">
        <f t="shared" si="525"/>
        <v>44.845654645801062</v>
      </c>
      <c r="GV40" s="273">
        <f t="shared" si="387"/>
        <v>44.845654645801062</v>
      </c>
      <c r="GW40" s="273">
        <f t="shared" si="526"/>
        <v>61.055562669919084</v>
      </c>
      <c r="GX40" s="271">
        <f t="shared" si="388"/>
        <v>6.3342287296940736</v>
      </c>
      <c r="GY40" s="271">
        <f>IFERROR(GU40*(GS40-GS48)^2,"")</f>
        <v>67.635956209577571</v>
      </c>
      <c r="GZ40" s="271">
        <f t="shared" si="389"/>
        <v>20.698348170398443</v>
      </c>
      <c r="HA40" s="271">
        <f t="shared" si="527"/>
        <v>1.3162739044229539</v>
      </c>
      <c r="HB40" s="289">
        <f t="shared" si="528"/>
        <v>4.0395289099547256</v>
      </c>
      <c r="HC40" s="271">
        <f t="shared" si="529"/>
        <v>1.147289808384504</v>
      </c>
      <c r="HE40" s="271"/>
      <c r="HF40" s="263">
        <f t="shared" si="530"/>
        <v>1</v>
      </c>
      <c r="HG40" s="273">
        <f>IFERROR(GO51+GN51*HF40,"")</f>
        <v>1.1901380212298551</v>
      </c>
      <c r="HH40" s="264">
        <f t="shared" si="531"/>
        <v>0.88300392575037745</v>
      </c>
      <c r="HI40" s="264">
        <f t="shared" si="390"/>
        <v>0.19648822208004893</v>
      </c>
      <c r="HJ40" s="264">
        <f t="shared" si="532"/>
        <v>1.361459948620368</v>
      </c>
      <c r="HK40" s="264">
        <f t="shared" si="533"/>
        <v>0.37371378871500815</v>
      </c>
      <c r="HL40" s="273">
        <f t="shared" si="534"/>
        <v>44.845654645800977</v>
      </c>
      <c r="HM40" s="273">
        <f t="shared" si="391"/>
        <v>44.845654645800977</v>
      </c>
      <c r="HN40" s="273">
        <f t="shared" si="535"/>
        <v>61.055562669918963</v>
      </c>
      <c r="HO40" s="271">
        <f t="shared" si="392"/>
        <v>6.3342287296940727</v>
      </c>
      <c r="HP40" s="271">
        <f>IFERROR(HL40*(HJ40-HJ48)^2,"")</f>
        <v>67.635956209577515</v>
      </c>
      <c r="HQ40" s="271">
        <f t="shared" si="393"/>
        <v>20.698348170398432</v>
      </c>
      <c r="HR40" s="271">
        <f t="shared" si="536"/>
        <v>1.3162739044229386</v>
      </c>
      <c r="HS40" s="289">
        <f t="shared" si="537"/>
        <v>4.0395289099547114</v>
      </c>
      <c r="HT40" s="271">
        <f t="shared" si="538"/>
        <v>1.1472898083845011</v>
      </c>
      <c r="HV40" s="271"/>
      <c r="HW40" s="263">
        <f t="shared" si="539"/>
        <v>1</v>
      </c>
      <c r="HX40" s="273">
        <f>IFERROR(HF51+HE51*HW40,"")</f>
        <v>1.1901380212298565</v>
      </c>
      <c r="HY40" s="264">
        <f t="shared" si="540"/>
        <v>0.88300392575037778</v>
      </c>
      <c r="HZ40" s="264">
        <f t="shared" si="394"/>
        <v>0.19648822208004862</v>
      </c>
      <c r="IA40" s="264">
        <f t="shared" si="541"/>
        <v>1.361459948620368</v>
      </c>
      <c r="IB40" s="264">
        <f t="shared" si="542"/>
        <v>0.37371378871500793</v>
      </c>
      <c r="IC40" s="273">
        <f t="shared" si="543"/>
        <v>44.845654645800948</v>
      </c>
      <c r="ID40" s="273">
        <f t="shared" si="395"/>
        <v>44.845654645800948</v>
      </c>
      <c r="IE40" s="273">
        <f t="shared" si="544"/>
        <v>61.055562669918928</v>
      </c>
      <c r="IF40" s="271">
        <f t="shared" si="396"/>
        <v>6.3342287296940691</v>
      </c>
      <c r="IG40" s="271">
        <f>IFERROR(IC40*(IA40-IA48)^2,"")</f>
        <v>67.635956209577515</v>
      </c>
      <c r="IH40" s="271">
        <f t="shared" si="397"/>
        <v>20.698348170398429</v>
      </c>
      <c r="II40" s="271">
        <f t="shared" si="545"/>
        <v>1.3162739044229157</v>
      </c>
      <c r="IJ40" s="289">
        <f t="shared" si="546"/>
        <v>4.0395289099546687</v>
      </c>
      <c r="IK40" s="271">
        <f t="shared" si="547"/>
        <v>1.1472898083844905</v>
      </c>
      <c r="IM40" s="271"/>
      <c r="IN40" s="263">
        <f t="shared" si="548"/>
        <v>1</v>
      </c>
      <c r="IO40" s="273">
        <f>IFERROR(HW51+HV51*IN40,"")</f>
        <v>1.1901380212298562</v>
      </c>
      <c r="IP40" s="264">
        <f t="shared" si="549"/>
        <v>0.88300392575037767</v>
      </c>
      <c r="IQ40" s="264">
        <f t="shared" si="398"/>
        <v>0.19648822208004868</v>
      </c>
      <c r="IR40" s="264">
        <f t="shared" si="550"/>
        <v>1.3614599486203689</v>
      </c>
      <c r="IS40" s="264">
        <f t="shared" si="551"/>
        <v>0.37371378871500782</v>
      </c>
      <c r="IT40" s="273">
        <f t="shared" si="552"/>
        <v>44.845654645800941</v>
      </c>
      <c r="IU40" s="273">
        <f t="shared" si="399"/>
        <v>44.845654645800941</v>
      </c>
      <c r="IV40" s="273">
        <f t="shared" si="553"/>
        <v>61.055562669918956</v>
      </c>
      <c r="IW40" s="271">
        <f t="shared" si="400"/>
        <v>6.3342287296940682</v>
      </c>
      <c r="IX40" s="271">
        <f>IFERROR(IT40*(IR40-IR48)^2,"")</f>
        <v>67.635956209577586</v>
      </c>
      <c r="IY40" s="271">
        <f t="shared" si="401"/>
        <v>20.698348170398436</v>
      </c>
      <c r="IZ40" s="271">
        <f t="shared" si="554"/>
        <v>1.3162739044229232</v>
      </c>
      <c r="JA40" s="289">
        <f t="shared" si="555"/>
        <v>4.0395289099546829</v>
      </c>
      <c r="JB40" s="271">
        <f t="shared" si="556"/>
        <v>1.1472898083844938</v>
      </c>
      <c r="JD40" s="271"/>
      <c r="JE40" s="263">
        <f t="shared" si="557"/>
        <v>1</v>
      </c>
      <c r="JF40" s="273">
        <f>IFERROR(IN51+IM51*JE40,"")</f>
        <v>1.1901380212298565</v>
      </c>
      <c r="JG40" s="264">
        <f t="shared" si="558"/>
        <v>0.88300392575037778</v>
      </c>
      <c r="JH40" s="264">
        <f t="shared" si="402"/>
        <v>0.19648822208004862</v>
      </c>
      <c r="JI40" s="264">
        <f t="shared" si="559"/>
        <v>1.361459948620368</v>
      </c>
      <c r="JJ40" s="264">
        <f t="shared" si="560"/>
        <v>0.37371378871500793</v>
      </c>
      <c r="JK40" s="273">
        <f t="shared" si="561"/>
        <v>44.845654645800948</v>
      </c>
      <c r="JL40" s="273">
        <f t="shared" si="403"/>
        <v>44.845654645800948</v>
      </c>
      <c r="JM40" s="273">
        <f t="shared" si="562"/>
        <v>61.055562669918928</v>
      </c>
      <c r="JN40" s="271">
        <f t="shared" si="404"/>
        <v>6.3342287296940727</v>
      </c>
      <c r="JO40" s="271">
        <f>IFERROR(JK40*(JI40-JI48)^2,"")</f>
        <v>67.635956209577515</v>
      </c>
      <c r="JP40" s="271">
        <f t="shared" si="405"/>
        <v>20.698348170398432</v>
      </c>
      <c r="JQ40" s="271">
        <f t="shared" si="563"/>
        <v>1.3162739044229157</v>
      </c>
      <c r="JR40" s="289">
        <f t="shared" si="564"/>
        <v>4.0395289099546687</v>
      </c>
      <c r="JS40" s="271">
        <f t="shared" si="565"/>
        <v>1.1472898083844905</v>
      </c>
      <c r="JU40" s="271"/>
      <c r="JV40" s="263">
        <f t="shared" si="566"/>
        <v>1</v>
      </c>
      <c r="JW40" s="273">
        <f>IFERROR(JE51+JD51*JV40,"")</f>
        <v>1.1901380212298562</v>
      </c>
      <c r="JX40" s="264">
        <f t="shared" si="567"/>
        <v>0.88300392575037767</v>
      </c>
      <c r="JY40" s="264">
        <f t="shared" si="406"/>
        <v>0.19648822208004868</v>
      </c>
      <c r="JZ40" s="264">
        <f t="shared" si="568"/>
        <v>1.3614599486203689</v>
      </c>
      <c r="KA40" s="264">
        <f t="shared" si="569"/>
        <v>0.37371378871500782</v>
      </c>
      <c r="KB40" s="273">
        <f t="shared" si="570"/>
        <v>44.845654645800941</v>
      </c>
      <c r="KC40" s="273">
        <f t="shared" si="407"/>
        <v>44.845654645800941</v>
      </c>
      <c r="KD40" s="273">
        <f t="shared" si="571"/>
        <v>61.055562669918956</v>
      </c>
      <c r="KE40" s="271">
        <f t="shared" si="408"/>
        <v>6.3342287296940682</v>
      </c>
      <c r="KF40" s="271">
        <f>IFERROR(KB40*(JZ40-JZ48)^2,"")</f>
        <v>67.635956209577586</v>
      </c>
      <c r="KG40" s="271">
        <f t="shared" si="409"/>
        <v>20.698348170398436</v>
      </c>
      <c r="KH40" s="271">
        <f t="shared" si="572"/>
        <v>1.3162739044229232</v>
      </c>
      <c r="KI40" s="289">
        <f t="shared" si="573"/>
        <v>4.0395289099546829</v>
      </c>
      <c r="KJ40" s="271">
        <f t="shared" si="574"/>
        <v>1.1472898083844938</v>
      </c>
      <c r="KL40" s="271"/>
      <c r="KM40" s="263">
        <f t="shared" si="575"/>
        <v>1</v>
      </c>
      <c r="KN40" s="273">
        <f>IFERROR(JV51+JU51*KM40,"")</f>
        <v>1.1901380212298565</v>
      </c>
      <c r="KO40" s="264">
        <f t="shared" si="576"/>
        <v>0.88300392575037778</v>
      </c>
      <c r="KP40" s="264">
        <f t="shared" si="410"/>
        <v>0.19648822208004862</v>
      </c>
      <c r="KQ40" s="264">
        <f t="shared" si="577"/>
        <v>1.361459948620368</v>
      </c>
      <c r="KR40" s="264">
        <f t="shared" si="578"/>
        <v>0.37371378871500793</v>
      </c>
      <c r="KS40" s="273">
        <f t="shared" si="579"/>
        <v>44.845654645800948</v>
      </c>
      <c r="KT40" s="273">
        <f t="shared" si="411"/>
        <v>44.845654645800948</v>
      </c>
      <c r="KU40" s="273">
        <f t="shared" si="580"/>
        <v>61.055562669918928</v>
      </c>
      <c r="KV40" s="271">
        <f t="shared" si="412"/>
        <v>6.3342287296940727</v>
      </c>
      <c r="KW40" s="271">
        <f>IFERROR(KS40*(KQ40-KQ48)^2,"")</f>
        <v>67.635956209577515</v>
      </c>
      <c r="KX40" s="271">
        <f t="shared" si="413"/>
        <v>20.698348170398432</v>
      </c>
      <c r="KY40" s="271">
        <f t="shared" si="581"/>
        <v>1.3162739044229157</v>
      </c>
      <c r="KZ40" s="289">
        <f t="shared" si="582"/>
        <v>4.0395289099546687</v>
      </c>
      <c r="LA40" s="271">
        <f t="shared" si="583"/>
        <v>1.1472898083844905</v>
      </c>
      <c r="LC40" s="271"/>
      <c r="LD40" s="263">
        <f t="shared" si="584"/>
        <v>1</v>
      </c>
      <c r="LE40" s="273">
        <f>IFERROR(KM51+KL51*LD40,"")</f>
        <v>1.1901380212298562</v>
      </c>
      <c r="LF40" s="264">
        <f t="shared" si="585"/>
        <v>0.88300392575037767</v>
      </c>
      <c r="LG40" s="264">
        <f t="shared" si="414"/>
        <v>0.19648822208004868</v>
      </c>
      <c r="LH40" s="264">
        <f t="shared" si="586"/>
        <v>1.3614599486203689</v>
      </c>
      <c r="LI40" s="264">
        <f t="shared" si="587"/>
        <v>0.37371378871500782</v>
      </c>
      <c r="LJ40" s="273">
        <f t="shared" si="588"/>
        <v>44.845654645800941</v>
      </c>
      <c r="LK40" s="273">
        <f t="shared" si="415"/>
        <v>44.845654645800941</v>
      </c>
      <c r="LL40" s="273">
        <f t="shared" si="589"/>
        <v>61.055562669918956</v>
      </c>
      <c r="LM40" s="271">
        <f t="shared" si="416"/>
        <v>6.3342287296940682</v>
      </c>
      <c r="LN40" s="271">
        <f>IFERROR(LJ40*(LH40-LH48)^2,"")</f>
        <v>67.635956209577586</v>
      </c>
      <c r="LO40" s="271">
        <f t="shared" si="417"/>
        <v>20.698348170398436</v>
      </c>
      <c r="LP40" s="271">
        <f t="shared" si="590"/>
        <v>1.3162739044229232</v>
      </c>
      <c r="LQ40" s="289">
        <f t="shared" si="591"/>
        <v>4.0395289099546829</v>
      </c>
      <c r="LR40" s="271">
        <f t="shared" si="592"/>
        <v>1.1472898083844938</v>
      </c>
      <c r="LT40" s="271"/>
      <c r="LU40" s="475">
        <f t="shared" si="593"/>
        <v>1</v>
      </c>
      <c r="LV40" s="474">
        <f>IFERROR(LD51+LC51*LU40,"")</f>
        <v>1.1901380212298565</v>
      </c>
      <c r="LW40" s="477">
        <f t="shared" si="594"/>
        <v>0.88300392575037778</v>
      </c>
      <c r="LX40" s="264">
        <f t="shared" si="418"/>
        <v>0.19648822208004862</v>
      </c>
      <c r="LY40" s="264">
        <f t="shared" si="595"/>
        <v>1.361459948620368</v>
      </c>
      <c r="LZ40" s="264">
        <f t="shared" si="596"/>
        <v>0.37371378871500793</v>
      </c>
      <c r="MA40" s="273">
        <f t="shared" si="597"/>
        <v>44.845654645800948</v>
      </c>
      <c r="MB40" s="273">
        <f t="shared" si="419"/>
        <v>44.845654645800948</v>
      </c>
      <c r="MC40" s="273">
        <f t="shared" si="598"/>
        <v>61.055562669918928</v>
      </c>
      <c r="MD40" s="271">
        <f t="shared" si="420"/>
        <v>6.3342287296940727</v>
      </c>
      <c r="ME40" s="271">
        <f>IFERROR(MA40*(LY40-LY48)^2,"")</f>
        <v>67.635956209577515</v>
      </c>
      <c r="MF40" s="271">
        <f t="shared" si="421"/>
        <v>20.698348170398432</v>
      </c>
      <c r="MG40" s="271">
        <f t="shared" si="599"/>
        <v>1.3162739044229157</v>
      </c>
      <c r="MH40" s="289">
        <f t="shared" si="600"/>
        <v>4.0395289099546687</v>
      </c>
      <c r="MI40" s="476">
        <f t="shared" si="601"/>
        <v>1.1472898083844905</v>
      </c>
    </row>
    <row r="41" spans="1:347" ht="14.1" customHeight="1" outlineLevel="1" x14ac:dyDescent="0.2">
      <c r="A41" s="14">
        <v>5</v>
      </c>
      <c r="B41" s="461">
        <v>50</v>
      </c>
      <c r="C41" s="445">
        <v>120</v>
      </c>
      <c r="D41" s="446">
        <v>119</v>
      </c>
      <c r="E41" s="17">
        <f t="shared" si="340"/>
        <v>0.9916666666666667</v>
      </c>
      <c r="F41" s="34">
        <f>IFERROR((E41-E36)/(1-E36),"")</f>
        <v>0.9916666666666667</v>
      </c>
      <c r="G41" s="17">
        <f t="shared" si="341"/>
        <v>2.3939797998185104</v>
      </c>
      <c r="H41" s="17"/>
      <c r="I41" s="34"/>
      <c r="J41" s="18">
        <f t="shared" si="422"/>
        <v>1.6989700043360187</v>
      </c>
      <c r="K41" s="17">
        <f>IFERROR(C51+B51*J41,"")</f>
        <v>2.5862791341637763</v>
      </c>
      <c r="L41" s="37">
        <f t="shared" si="423"/>
        <v>0.99514908369139321</v>
      </c>
      <c r="M41" s="37">
        <f t="shared" si="342"/>
        <v>1.4074953437812905E-2</v>
      </c>
      <c r="N41" s="37">
        <f t="shared" si="424"/>
        <v>2.3388596993419952</v>
      </c>
      <c r="O41" s="37">
        <f t="shared" si="425"/>
        <v>4.1037604743997994E-2</v>
      </c>
      <c r="P41" s="17">
        <f t="shared" si="426"/>
        <v>4.9245125692797593</v>
      </c>
      <c r="Q41" s="17">
        <f t="shared" si="343"/>
        <v>8.3665991411820109</v>
      </c>
      <c r="R41" s="17">
        <f t="shared" si="427"/>
        <v>11.517743987191535</v>
      </c>
      <c r="S41" s="34">
        <f t="shared" si="344"/>
        <v>5.3766670744727501</v>
      </c>
      <c r="T41" s="34">
        <f>IFERROR(P41*(N41-N48)^2,"")</f>
        <v>22.369722238947357</v>
      </c>
      <c r="U41" s="34">
        <f t="shared" si="345"/>
        <v>10.966975381902211</v>
      </c>
      <c r="V41" s="34">
        <f t="shared" si="428"/>
        <v>0.30146081664047747</v>
      </c>
      <c r="W41" s="39">
        <f t="shared" si="429"/>
        <v>-0.41789004296718701</v>
      </c>
      <c r="X41" s="34">
        <f t="shared" si="430"/>
        <v>-0.54905447511197392</v>
      </c>
      <c r="Y41" s="44"/>
      <c r="Z41" s="271"/>
      <c r="AA41" s="263">
        <f t="shared" si="431"/>
        <v>1.6989700043360187</v>
      </c>
      <c r="AB41" s="273">
        <f>IFERROR(J51+I51*AA41,"")</f>
        <v>3.0575701405087266</v>
      </c>
      <c r="AC41" s="264">
        <f t="shared" si="432"/>
        <v>0.99888430293301267</v>
      </c>
      <c r="AD41" s="264">
        <f t="shared" si="346"/>
        <v>3.7226998222248515E-3</v>
      </c>
      <c r="AE41" s="264">
        <f t="shared" si="433"/>
        <v>1.1187524514605798</v>
      </c>
      <c r="AF41" s="264">
        <f t="shared" si="434"/>
        <v>1.243525104441737E-2</v>
      </c>
      <c r="AG41" s="273">
        <f t="shared" si="435"/>
        <v>1.4922301253300845</v>
      </c>
      <c r="AH41" s="273">
        <f t="shared" si="347"/>
        <v>2.5352542225023913</v>
      </c>
      <c r="AI41" s="273">
        <f t="shared" si="436"/>
        <v>1.6694361108563602</v>
      </c>
      <c r="AJ41" s="271">
        <f t="shared" si="348"/>
        <v>1.7089538689632433</v>
      </c>
      <c r="AK41" s="271">
        <f>IFERROR(AG41*(AE41-AE48)^2,"")</f>
        <v>1.4117883539055991</v>
      </c>
      <c r="AL41" s="271">
        <f t="shared" si="349"/>
        <v>1.5532807761522778</v>
      </c>
      <c r="AM41" s="271">
        <f t="shared" si="437"/>
        <v>5.609313979142887</v>
      </c>
      <c r="AN41" s="289">
        <f t="shared" si="438"/>
        <v>-0.86611635196152292</v>
      </c>
      <c r="AO41" s="271">
        <f t="shared" si="439"/>
        <v>-2.368399032921388</v>
      </c>
      <c r="AP41" s="44"/>
      <c r="AQ41" s="271"/>
      <c r="AR41" s="263">
        <f t="shared" si="440"/>
        <v>1.6989700043360187</v>
      </c>
      <c r="AS41" s="273">
        <f>IFERROR(AA51+Z51*AR41,"")</f>
        <v>3.1570670259945572</v>
      </c>
      <c r="AT41" s="264">
        <f t="shared" si="441"/>
        <v>0.99920317644794676</v>
      </c>
      <c r="AU41" s="264">
        <f t="shared" si="350"/>
        <v>2.7326740696138013E-3</v>
      </c>
      <c r="AV41" s="264">
        <f t="shared" si="442"/>
        <v>0.39914215486453486</v>
      </c>
      <c r="AW41" s="264">
        <f t="shared" si="443"/>
        <v>9.3790684054188139E-3</v>
      </c>
      <c r="AX41" s="273">
        <f t="shared" si="444"/>
        <v>1.1254882086502578</v>
      </c>
      <c r="AY41" s="273">
        <f t="shared" si="351"/>
        <v>1.9121707067306664</v>
      </c>
      <c r="AZ41" s="273">
        <f t="shared" si="445"/>
        <v>0.44922978887528914</v>
      </c>
      <c r="BA41" s="271">
        <f t="shared" si="352"/>
        <v>1.3001928319539868</v>
      </c>
      <c r="BB41" s="271">
        <f>IFERROR(AX41*(AV41-AV48)^2,"")</f>
        <v>7.9528616992269902E-2</v>
      </c>
      <c r="BC41" s="271">
        <f t="shared" si="353"/>
        <v>0.32156264980336785</v>
      </c>
      <c r="BD41" s="271">
        <f t="shared" si="446"/>
        <v>8.5606316821747335</v>
      </c>
      <c r="BE41" s="289">
        <f t="shared" si="447"/>
        <v>-0.90438117375360605</v>
      </c>
      <c r="BF41" s="271">
        <f t="shared" si="448"/>
        <v>-2.9258557179353017</v>
      </c>
      <c r="BH41" s="271"/>
      <c r="BI41" s="263">
        <f t="shared" si="449"/>
        <v>1.6989700043360187</v>
      </c>
      <c r="BJ41" s="273">
        <f>IFERROR(AR51+AQ51*BI41,"")</f>
        <v>3.1554212601374498</v>
      </c>
      <c r="BK41" s="264">
        <f t="shared" si="450"/>
        <v>0.99919866740441254</v>
      </c>
      <c r="BL41" s="264">
        <f t="shared" si="354"/>
        <v>2.7469057086474307E-3</v>
      </c>
      <c r="BM41" s="264">
        <f t="shared" si="451"/>
        <v>0.41342661720716478</v>
      </c>
      <c r="BN41" s="264">
        <f t="shared" si="452"/>
        <v>9.4237303096737935E-3</v>
      </c>
      <c r="BO41" s="273">
        <f t="shared" si="453"/>
        <v>1.1308476371608551</v>
      </c>
      <c r="BP41" s="273">
        <f t="shared" si="355"/>
        <v>1.9212762150105547</v>
      </c>
      <c r="BQ41" s="273">
        <f t="shared" si="454"/>
        <v>0.4675225132081276</v>
      </c>
      <c r="BR41" s="271">
        <f t="shared" si="356"/>
        <v>1.3063287792393856</v>
      </c>
      <c r="BS41" s="271">
        <f>IFERROR(BO41*(BM41-BM48)^2,"")</f>
        <v>8.8683637831132492E-2</v>
      </c>
      <c r="BT41" s="271">
        <f t="shared" si="357"/>
        <v>0.34036743138327896</v>
      </c>
      <c r="BU41" s="271">
        <f t="shared" si="455"/>
        <v>8.5023171120405774</v>
      </c>
      <c r="BV41" s="289">
        <f t="shared" si="456"/>
        <v>-0.90384008852950615</v>
      </c>
      <c r="BW41" s="271">
        <f t="shared" si="457"/>
        <v>-2.9158733017812453</v>
      </c>
      <c r="BY41" s="271"/>
      <c r="BZ41" s="263">
        <f t="shared" si="458"/>
        <v>1.6989700043360187</v>
      </c>
      <c r="CA41" s="273">
        <f>IFERROR(BI51+BH51*BZ41,"")</f>
        <v>3.1555386599630406</v>
      </c>
      <c r="CB41" s="264">
        <f t="shared" si="459"/>
        <v>0.99919898983093836</v>
      </c>
      <c r="CC41" s="264">
        <f t="shared" si="358"/>
        <v>2.7458882982075686E-3</v>
      </c>
      <c r="CD41" s="264">
        <f t="shared" si="460"/>
        <v>0.41241062770166081</v>
      </c>
      <c r="CE41" s="264">
        <f t="shared" si="461"/>
        <v>9.4205382377309417E-3</v>
      </c>
      <c r="CF41" s="273">
        <f t="shared" si="462"/>
        <v>1.1304645885277129</v>
      </c>
      <c r="CG41" s="273">
        <f t="shared" si="359"/>
        <v>1.9206254268726441</v>
      </c>
      <c r="CH41" s="273">
        <f t="shared" si="463"/>
        <v>0.46621561054921379</v>
      </c>
      <c r="CI41" s="271">
        <f t="shared" si="360"/>
        <v>1.3058976501393997</v>
      </c>
      <c r="CJ41" s="271">
        <f>IFERROR(CF41*(CD41-CD48)^2,"")</f>
        <v>8.8019777408452154E-2</v>
      </c>
      <c r="CK41" s="271">
        <f t="shared" si="361"/>
        <v>0.33903513163607502</v>
      </c>
      <c r="CL41" s="271">
        <f t="shared" si="464"/>
        <v>8.506464996732289</v>
      </c>
      <c r="CM41" s="289">
        <f t="shared" si="465"/>
        <v>-0.90387877971259911</v>
      </c>
      <c r="CN41" s="271">
        <f t="shared" si="466"/>
        <v>-2.9165844744722018</v>
      </c>
      <c r="CP41" s="271"/>
      <c r="CQ41" s="263">
        <f t="shared" si="467"/>
        <v>1.6989700043360187</v>
      </c>
      <c r="CR41" s="273">
        <f>IFERROR(BZ51+BY51*CQ41,"")</f>
        <v>3.1555320918811329</v>
      </c>
      <c r="CS41" s="264">
        <f t="shared" si="468"/>
        <v>0.99919897179553219</v>
      </c>
      <c r="CT41" s="264">
        <f t="shared" si="362"/>
        <v>2.7459452095696963E-3</v>
      </c>
      <c r="CU41" s="264">
        <f t="shared" si="469"/>
        <v>0.41246748060802929</v>
      </c>
      <c r="CV41" s="264">
        <f t="shared" si="470"/>
        <v>9.4207167973057917E-3</v>
      </c>
      <c r="CW41" s="273">
        <f t="shared" si="471"/>
        <v>1.1304860156766949</v>
      </c>
      <c r="CX41" s="273">
        <f t="shared" si="363"/>
        <v>1.920661830956043</v>
      </c>
      <c r="CY41" s="273">
        <f t="shared" si="472"/>
        <v>0.46628871874877548</v>
      </c>
      <c r="CZ41" s="271">
        <f t="shared" si="364"/>
        <v>1.3059218120941085</v>
      </c>
      <c r="DA41" s="271">
        <f>IFERROR(CW41*(CU41-CU48)^2,"")</f>
        <v>8.805688605526632E-2</v>
      </c>
      <c r="DB41" s="271">
        <f t="shared" si="365"/>
        <v>0.33910972885580537</v>
      </c>
      <c r="DC41" s="271">
        <f t="shared" si="473"/>
        <v>8.5062328896693273</v>
      </c>
      <c r="DD41" s="289">
        <f t="shared" si="474"/>
        <v>-0.903876615463858</v>
      </c>
      <c r="DE41" s="271">
        <f t="shared" si="475"/>
        <v>-2.9165446832972255</v>
      </c>
      <c r="DG41" s="271"/>
      <c r="DH41" s="263">
        <f t="shared" si="476"/>
        <v>1.6989700043360187</v>
      </c>
      <c r="DI41" s="273">
        <f>IFERROR(CQ51+CP51*DH41,"")</f>
        <v>3.1555324702261363</v>
      </c>
      <c r="DJ41" s="264">
        <f t="shared" si="477"/>
        <v>0.99919897283444625</v>
      </c>
      <c r="DK41" s="264">
        <f t="shared" si="366"/>
        <v>2.74594193124294E-3</v>
      </c>
      <c r="DL41" s="264">
        <f t="shared" si="478"/>
        <v>0.41246420571627596</v>
      </c>
      <c r="DM41" s="264">
        <f t="shared" si="479"/>
        <v>9.4207065115560259E-3</v>
      </c>
      <c r="DN41" s="273">
        <f t="shared" si="480"/>
        <v>1.1304847813867231</v>
      </c>
      <c r="DO41" s="273">
        <f t="shared" si="367"/>
        <v>1.9206597339344043</v>
      </c>
      <c r="DP41" s="273">
        <f t="shared" si="481"/>
        <v>0.46628450742901262</v>
      </c>
      <c r="DQ41" s="271">
        <f t="shared" si="368"/>
        <v>1.3059204206278046</v>
      </c>
      <c r="DR41" s="271">
        <f>IFERROR(DN41*(DL41-DL48)^2,"")</f>
        <v>8.8054748513941405E-2</v>
      </c>
      <c r="DS41" s="271">
        <f t="shared" si="369"/>
        <v>0.3391054323032911</v>
      </c>
      <c r="DT41" s="271">
        <f t="shared" si="482"/>
        <v>8.5062462597108262</v>
      </c>
      <c r="DU41" s="289">
        <f t="shared" si="483"/>
        <v>-0.90387674013355479</v>
      </c>
      <c r="DV41" s="271">
        <f t="shared" si="484"/>
        <v>-2.9165469753993292</v>
      </c>
      <c r="DX41" s="271"/>
      <c r="DY41" s="263">
        <f t="shared" si="485"/>
        <v>1.6989700043360187</v>
      </c>
      <c r="DZ41" s="273">
        <f>IFERROR(DH51+DG51*DY41,"")</f>
        <v>3.155532448517496</v>
      </c>
      <c r="EA41" s="264">
        <f t="shared" si="486"/>
        <v>0.9991989727748356</v>
      </c>
      <c r="EB41" s="264">
        <f t="shared" si="370"/>
        <v>2.7459421193463348E-3</v>
      </c>
      <c r="EC41" s="264">
        <f t="shared" si="487"/>
        <v>0.41246439362276988</v>
      </c>
      <c r="ED41" s="264">
        <f t="shared" si="488"/>
        <v>9.4207071017306642E-3</v>
      </c>
      <c r="EE41" s="273">
        <f t="shared" si="489"/>
        <v>1.1304848522076798</v>
      </c>
      <c r="EF41" s="273">
        <f t="shared" si="371"/>
        <v>1.9206598542570852</v>
      </c>
      <c r="EG41" s="273">
        <f t="shared" si="490"/>
        <v>0.46628474906556727</v>
      </c>
      <c r="EH41" s="271">
        <f t="shared" si="372"/>
        <v>1.3059205004699601</v>
      </c>
      <c r="EI41" s="271">
        <f>IFERROR(EE41*(EC41-EC48)^2,"")</f>
        <v>8.8054871162822901E-2</v>
      </c>
      <c r="EJ41" s="271">
        <f t="shared" si="373"/>
        <v>0.33910567883444764</v>
      </c>
      <c r="EK41" s="271">
        <f t="shared" si="491"/>
        <v>8.5062454925657178</v>
      </c>
      <c r="EL41" s="289">
        <f t="shared" si="492"/>
        <v>-0.90387673298027948</v>
      </c>
      <c r="EM41" s="271">
        <f t="shared" si="493"/>
        <v>-2.9165468438833475</v>
      </c>
      <c r="EO41" s="271"/>
      <c r="EP41" s="263">
        <f t="shared" si="494"/>
        <v>1.6989700043360187</v>
      </c>
      <c r="EQ41" s="273">
        <f>IFERROR(DY51+DX51*EP41,"")</f>
        <v>3.1555324497637338</v>
      </c>
      <c r="ER41" s="264">
        <f t="shared" si="495"/>
        <v>0.99919897277825775</v>
      </c>
      <c r="ES41" s="264">
        <f t="shared" si="374"/>
        <v>2.7459421085477991E-3</v>
      </c>
      <c r="ET41" s="264">
        <f t="shared" si="496"/>
        <v>0.41246438283548059</v>
      </c>
      <c r="EU41" s="264">
        <f t="shared" si="497"/>
        <v>9.4207070678509058E-3</v>
      </c>
      <c r="EV41" s="273">
        <f t="shared" si="498"/>
        <v>1.1304848481421086</v>
      </c>
      <c r="EW41" s="273">
        <f t="shared" si="375"/>
        <v>1.9206598473498018</v>
      </c>
      <c r="EX41" s="273">
        <f t="shared" si="499"/>
        <v>0.46628473519379682</v>
      </c>
      <c r="EY41" s="271">
        <f t="shared" si="376"/>
        <v>1.3059204958865362</v>
      </c>
      <c r="EZ41" s="271">
        <f>IFERROR(EV41*(ET41-ET48)^2,"")</f>
        <v>8.8054864121846502E-2</v>
      </c>
      <c r="FA41" s="271">
        <f t="shared" si="377"/>
        <v>0.33910566468170855</v>
      </c>
      <c r="FB41" s="271">
        <f t="shared" si="500"/>
        <v>8.506245536606281</v>
      </c>
      <c r="FC41" s="289">
        <f t="shared" si="501"/>
        <v>-0.90387673339093055</v>
      </c>
      <c r="FD41" s="271">
        <f t="shared" si="502"/>
        <v>-2.9165468514334454</v>
      </c>
      <c r="FF41" s="271"/>
      <c r="FG41" s="263">
        <f t="shared" si="503"/>
        <v>1.6989700043360187</v>
      </c>
      <c r="FH41" s="273">
        <f>IFERROR(EP51+EO51*FG41,"")</f>
        <v>3.155532449692168</v>
      </c>
      <c r="FI41" s="264">
        <f t="shared" si="504"/>
        <v>0.99919897277806113</v>
      </c>
      <c r="FJ41" s="264">
        <f t="shared" si="378"/>
        <v>2.7459421091679103E-3</v>
      </c>
      <c r="FK41" s="264">
        <f t="shared" si="505"/>
        <v>0.41246438345501701</v>
      </c>
      <c r="FL41" s="264">
        <f t="shared" si="506"/>
        <v>9.4207070697952724E-3</v>
      </c>
      <c r="FM41" s="273">
        <f t="shared" si="507"/>
        <v>1.1304848483754326</v>
      </c>
      <c r="FN41" s="273">
        <f t="shared" si="379"/>
        <v>1.9206598477462122</v>
      </c>
      <c r="FO41" s="273">
        <f t="shared" si="508"/>
        <v>0.4662847359904112</v>
      </c>
      <c r="FP41" s="271">
        <f t="shared" si="380"/>
        <v>1.3059204961495776</v>
      </c>
      <c r="FQ41" s="271">
        <f>IFERROR(FM41*(FK41-FK48)^2,"")</f>
        <v>8.805486452621139E-2</v>
      </c>
      <c r="FR41" s="271">
        <f t="shared" si="381"/>
        <v>0.33910566549447946</v>
      </c>
      <c r="FS41" s="271">
        <f t="shared" si="509"/>
        <v>8.5062455340759193</v>
      </c>
      <c r="FT41" s="289">
        <f t="shared" si="510"/>
        <v>-0.90387673336734053</v>
      </c>
      <c r="FU41" s="271">
        <f t="shared" si="511"/>
        <v>-2.9165468509996662</v>
      </c>
      <c r="FW41" s="271"/>
      <c r="FX41" s="263">
        <f t="shared" si="512"/>
        <v>1.6989700043360187</v>
      </c>
      <c r="FY41" s="273">
        <f>IFERROR(FG51+FF51*FX41,"")</f>
        <v>3.155532449696322</v>
      </c>
      <c r="FZ41" s="264">
        <f t="shared" si="513"/>
        <v>0.99919897277807257</v>
      </c>
      <c r="GA41" s="264">
        <f t="shared" si="382"/>
        <v>2.7459421091319148E-3</v>
      </c>
      <c r="GB41" s="264">
        <f t="shared" si="514"/>
        <v>0.41246438341903513</v>
      </c>
      <c r="GC41" s="264">
        <f t="shared" si="515"/>
        <v>9.4207070696826663E-3</v>
      </c>
      <c r="GD41" s="273">
        <f t="shared" si="516"/>
        <v>1.1304848483619199</v>
      </c>
      <c r="GE41" s="273">
        <f t="shared" si="383"/>
        <v>1.9206598477232546</v>
      </c>
      <c r="GF41" s="273">
        <f t="shared" si="517"/>
        <v>0.4662847359441607</v>
      </c>
      <c r="GG41" s="271">
        <f t="shared" si="384"/>
        <v>1.3059204961343458</v>
      </c>
      <c r="GH41" s="271">
        <f>IFERROR(GD41*(GB41-GB48)^2,"")</f>
        <v>8.8054864502729743E-2</v>
      </c>
      <c r="GI41" s="271">
        <f t="shared" si="385"/>
        <v>0.3391056654472871</v>
      </c>
      <c r="GJ41" s="271">
        <f t="shared" si="518"/>
        <v>8.5062455342230834</v>
      </c>
      <c r="GK41" s="289">
        <f t="shared" si="519"/>
        <v>-0.90387673336870478</v>
      </c>
      <c r="GL41" s="271">
        <f t="shared" si="520"/>
        <v>-2.9165468510248695</v>
      </c>
      <c r="GN41" s="271"/>
      <c r="GO41" s="263">
        <f t="shared" si="521"/>
        <v>1.6989700043360187</v>
      </c>
      <c r="GP41" s="273">
        <f>IFERROR(FX51+FW51*GO41,"")</f>
        <v>3.1555324496960724</v>
      </c>
      <c r="GQ41" s="264">
        <f t="shared" si="522"/>
        <v>0.9991989727780719</v>
      </c>
      <c r="GR41" s="264">
        <f t="shared" si="386"/>
        <v>2.745942109134078E-3</v>
      </c>
      <c r="GS41" s="264">
        <f t="shared" si="523"/>
        <v>0.41246438342119518</v>
      </c>
      <c r="GT41" s="264">
        <f t="shared" si="524"/>
        <v>9.4207070696896815E-3</v>
      </c>
      <c r="GU41" s="273">
        <f t="shared" si="525"/>
        <v>1.1304848483627619</v>
      </c>
      <c r="GV41" s="273">
        <f t="shared" si="387"/>
        <v>1.920659847724685</v>
      </c>
      <c r="GW41" s="273">
        <f t="shared" si="526"/>
        <v>0.46628473594694991</v>
      </c>
      <c r="GX41" s="271">
        <f t="shared" si="388"/>
        <v>1.3059204961352946</v>
      </c>
      <c r="GY41" s="271">
        <f>IFERROR(GU41*(GS41-GS48)^2,"")</f>
        <v>8.8054864504141697E-2</v>
      </c>
      <c r="GZ41" s="271">
        <f t="shared" si="389"/>
        <v>0.3391056654501291</v>
      </c>
      <c r="HA41" s="271">
        <f t="shared" si="527"/>
        <v>8.5062455342145089</v>
      </c>
      <c r="HB41" s="289">
        <f t="shared" si="528"/>
        <v>-0.90387673336863372</v>
      </c>
      <c r="HC41" s="271">
        <f t="shared" si="529"/>
        <v>-2.9165468510234289</v>
      </c>
      <c r="HE41" s="271"/>
      <c r="HF41" s="263">
        <f t="shared" si="530"/>
        <v>1.6989700043360187</v>
      </c>
      <c r="HG41" s="273">
        <f>IFERROR(GO51+GN51*HF41,"")</f>
        <v>3.1555324496960777</v>
      </c>
      <c r="HH41" s="264">
        <f t="shared" si="531"/>
        <v>0.9991989727780719</v>
      </c>
      <c r="HI41" s="264">
        <f t="shared" si="390"/>
        <v>2.745942109134032E-3</v>
      </c>
      <c r="HJ41" s="264">
        <f t="shared" si="532"/>
        <v>0.41246438342113834</v>
      </c>
      <c r="HK41" s="264">
        <f t="shared" si="533"/>
        <v>9.4207070696893658E-3</v>
      </c>
      <c r="HL41" s="273">
        <f t="shared" si="534"/>
        <v>1.1304848483627239</v>
      </c>
      <c r="HM41" s="273">
        <f t="shared" si="391"/>
        <v>1.9206598477246206</v>
      </c>
      <c r="HN41" s="273">
        <f t="shared" si="535"/>
        <v>0.46628473594686998</v>
      </c>
      <c r="HO41" s="271">
        <f t="shared" si="392"/>
        <v>1.305920496135252</v>
      </c>
      <c r="HP41" s="271">
        <f>IFERROR(HL41*(HJ41-HJ48)^2,"")</f>
        <v>8.8054864504103256E-2</v>
      </c>
      <c r="HQ41" s="271">
        <f t="shared" si="393"/>
        <v>0.3391056654500495</v>
      </c>
      <c r="HR41" s="271">
        <f t="shared" si="536"/>
        <v>8.5062455342145089</v>
      </c>
      <c r="HS41" s="289">
        <f t="shared" si="537"/>
        <v>-0.90387673336863372</v>
      </c>
      <c r="HT41" s="271">
        <f t="shared" si="538"/>
        <v>-2.9165468510234289</v>
      </c>
      <c r="HV41" s="271"/>
      <c r="HW41" s="263">
        <f t="shared" si="539"/>
        <v>1.6989700043360187</v>
      </c>
      <c r="HX41" s="273">
        <f>IFERROR(HF51+HE51*HW41,"")</f>
        <v>3.1555324496960813</v>
      </c>
      <c r="HY41" s="264">
        <f t="shared" si="540"/>
        <v>0.9991989727780719</v>
      </c>
      <c r="HZ41" s="264">
        <f t="shared" si="394"/>
        <v>2.7459421091340025E-3</v>
      </c>
      <c r="IA41" s="264">
        <f t="shared" si="541"/>
        <v>0.41246438342108149</v>
      </c>
      <c r="IB41" s="264">
        <f t="shared" si="542"/>
        <v>9.4207070696891628E-3</v>
      </c>
      <c r="IC41" s="273">
        <f t="shared" si="543"/>
        <v>1.1304848483626995</v>
      </c>
      <c r="ID41" s="273">
        <f t="shared" si="395"/>
        <v>1.9206598477245791</v>
      </c>
      <c r="IE41" s="273">
        <f t="shared" si="544"/>
        <v>0.46628473594679565</v>
      </c>
      <c r="IF41" s="271">
        <f t="shared" si="396"/>
        <v>1.3059204961352238</v>
      </c>
      <c r="IG41" s="271">
        <f>IFERROR(IC41*(IA41-IA48)^2,"")</f>
        <v>8.8054864504065758E-2</v>
      </c>
      <c r="IH41" s="271">
        <f t="shared" si="397"/>
        <v>0.33910566544997367</v>
      </c>
      <c r="II41" s="271">
        <f t="shared" si="545"/>
        <v>8.5062455342145089</v>
      </c>
      <c r="IJ41" s="289">
        <f t="shared" si="546"/>
        <v>-0.90387673336863372</v>
      </c>
      <c r="IK41" s="271">
        <f t="shared" si="547"/>
        <v>-2.9165468510234289</v>
      </c>
      <c r="IM41" s="271"/>
      <c r="IN41" s="263">
        <f t="shared" si="548"/>
        <v>1.6989700043360187</v>
      </c>
      <c r="IO41" s="273">
        <f>IFERROR(HW51+HV51*IN41,"")</f>
        <v>3.1555324496960808</v>
      </c>
      <c r="IP41" s="264">
        <f t="shared" si="549"/>
        <v>0.9991989727780719</v>
      </c>
      <c r="IQ41" s="264">
        <f t="shared" si="398"/>
        <v>2.7459421091340047E-3</v>
      </c>
      <c r="IR41" s="264">
        <f t="shared" si="550"/>
        <v>0.41246438342108149</v>
      </c>
      <c r="IS41" s="264">
        <f t="shared" si="551"/>
        <v>9.4207070696891784E-3</v>
      </c>
      <c r="IT41" s="273">
        <f t="shared" si="552"/>
        <v>1.1304848483627015</v>
      </c>
      <c r="IU41" s="273">
        <f t="shared" si="399"/>
        <v>1.9206598477245824</v>
      </c>
      <c r="IV41" s="273">
        <f t="shared" si="553"/>
        <v>0.46628473594679648</v>
      </c>
      <c r="IW41" s="271">
        <f t="shared" si="400"/>
        <v>1.305920496135226</v>
      </c>
      <c r="IX41" s="271">
        <f>IFERROR(IT41*(IR41-IR48)^2,"")</f>
        <v>8.8054864504065855E-2</v>
      </c>
      <c r="IY41" s="271">
        <f t="shared" si="401"/>
        <v>0.33910566544997417</v>
      </c>
      <c r="IZ41" s="271">
        <f t="shared" si="554"/>
        <v>8.5062455342145089</v>
      </c>
      <c r="JA41" s="289">
        <f t="shared" si="555"/>
        <v>-0.90387673336863372</v>
      </c>
      <c r="JB41" s="271">
        <f t="shared" si="556"/>
        <v>-2.9165468510234289</v>
      </c>
      <c r="JD41" s="271"/>
      <c r="JE41" s="263">
        <f t="shared" si="557"/>
        <v>1.6989700043360187</v>
      </c>
      <c r="JF41" s="273">
        <f>IFERROR(IN51+IM51*JE41,"")</f>
        <v>3.1555324496960813</v>
      </c>
      <c r="JG41" s="264">
        <f t="shared" si="558"/>
        <v>0.9991989727780719</v>
      </c>
      <c r="JH41" s="264">
        <f t="shared" si="402"/>
        <v>2.7459421091340025E-3</v>
      </c>
      <c r="JI41" s="264">
        <f t="shared" si="559"/>
        <v>0.41246438342108149</v>
      </c>
      <c r="JJ41" s="264">
        <f t="shared" si="560"/>
        <v>9.4207070696891628E-3</v>
      </c>
      <c r="JK41" s="273">
        <f t="shared" si="561"/>
        <v>1.1304848483626995</v>
      </c>
      <c r="JL41" s="273">
        <f t="shared" si="403"/>
        <v>1.9206598477245791</v>
      </c>
      <c r="JM41" s="273">
        <f t="shared" si="562"/>
        <v>0.46628473594679565</v>
      </c>
      <c r="JN41" s="271">
        <f t="shared" si="404"/>
        <v>1.3059204961352238</v>
      </c>
      <c r="JO41" s="271">
        <f>IFERROR(JK41*(JI41-JI48)^2,"")</f>
        <v>8.8054864504065758E-2</v>
      </c>
      <c r="JP41" s="271">
        <f t="shared" si="405"/>
        <v>0.33910566544997367</v>
      </c>
      <c r="JQ41" s="271">
        <f t="shared" si="563"/>
        <v>8.5062455342145089</v>
      </c>
      <c r="JR41" s="289">
        <f t="shared" si="564"/>
        <v>-0.90387673336863372</v>
      </c>
      <c r="JS41" s="271">
        <f t="shared" si="565"/>
        <v>-2.9165468510234289</v>
      </c>
      <c r="JU41" s="271"/>
      <c r="JV41" s="263">
        <f t="shared" si="566"/>
        <v>1.6989700043360187</v>
      </c>
      <c r="JW41" s="273">
        <f>IFERROR(JE51+JD51*JV41,"")</f>
        <v>3.1555324496960808</v>
      </c>
      <c r="JX41" s="264">
        <f t="shared" si="567"/>
        <v>0.9991989727780719</v>
      </c>
      <c r="JY41" s="264">
        <f t="shared" si="406"/>
        <v>2.7459421091340047E-3</v>
      </c>
      <c r="JZ41" s="264">
        <f t="shared" si="568"/>
        <v>0.41246438342108149</v>
      </c>
      <c r="KA41" s="264">
        <f t="shared" si="569"/>
        <v>9.4207070696891784E-3</v>
      </c>
      <c r="KB41" s="273">
        <f t="shared" si="570"/>
        <v>1.1304848483627015</v>
      </c>
      <c r="KC41" s="273">
        <f t="shared" si="407"/>
        <v>1.9206598477245824</v>
      </c>
      <c r="KD41" s="273">
        <f t="shared" si="571"/>
        <v>0.46628473594679648</v>
      </c>
      <c r="KE41" s="271">
        <f t="shared" si="408"/>
        <v>1.305920496135226</v>
      </c>
      <c r="KF41" s="271">
        <f>IFERROR(KB41*(JZ41-JZ48)^2,"")</f>
        <v>8.8054864504065855E-2</v>
      </c>
      <c r="KG41" s="271">
        <f t="shared" si="409"/>
        <v>0.33910566544997417</v>
      </c>
      <c r="KH41" s="271">
        <f t="shared" si="572"/>
        <v>8.5062455342145089</v>
      </c>
      <c r="KI41" s="289">
        <f t="shared" si="573"/>
        <v>-0.90387673336863372</v>
      </c>
      <c r="KJ41" s="271">
        <f t="shared" si="574"/>
        <v>-2.9165468510234289</v>
      </c>
      <c r="KL41" s="271"/>
      <c r="KM41" s="263">
        <f t="shared" si="575"/>
        <v>1.6989700043360187</v>
      </c>
      <c r="KN41" s="273">
        <f>IFERROR(JV51+JU51*KM41,"")</f>
        <v>3.1555324496960813</v>
      </c>
      <c r="KO41" s="264">
        <f t="shared" si="576"/>
        <v>0.9991989727780719</v>
      </c>
      <c r="KP41" s="264">
        <f t="shared" si="410"/>
        <v>2.7459421091340025E-3</v>
      </c>
      <c r="KQ41" s="264">
        <f t="shared" si="577"/>
        <v>0.41246438342108149</v>
      </c>
      <c r="KR41" s="264">
        <f t="shared" si="578"/>
        <v>9.4207070696891628E-3</v>
      </c>
      <c r="KS41" s="273">
        <f t="shared" si="579"/>
        <v>1.1304848483626995</v>
      </c>
      <c r="KT41" s="273">
        <f t="shared" si="411"/>
        <v>1.9206598477245791</v>
      </c>
      <c r="KU41" s="273">
        <f t="shared" si="580"/>
        <v>0.46628473594679565</v>
      </c>
      <c r="KV41" s="271">
        <f t="shared" si="412"/>
        <v>1.3059204961352238</v>
      </c>
      <c r="KW41" s="271">
        <f>IFERROR(KS41*(KQ41-KQ48)^2,"")</f>
        <v>8.8054864504065758E-2</v>
      </c>
      <c r="KX41" s="271">
        <f t="shared" si="413"/>
        <v>0.33910566544997367</v>
      </c>
      <c r="KY41" s="271">
        <f t="shared" si="581"/>
        <v>8.5062455342145089</v>
      </c>
      <c r="KZ41" s="289">
        <f t="shared" si="582"/>
        <v>-0.90387673336863372</v>
      </c>
      <c r="LA41" s="271">
        <f t="shared" si="583"/>
        <v>-2.9165468510234289</v>
      </c>
      <c r="LC41" s="271"/>
      <c r="LD41" s="263">
        <f t="shared" si="584"/>
        <v>1.6989700043360187</v>
      </c>
      <c r="LE41" s="273">
        <f>IFERROR(KM51+KL51*LD41,"")</f>
        <v>3.1555324496960808</v>
      </c>
      <c r="LF41" s="264">
        <f t="shared" si="585"/>
        <v>0.9991989727780719</v>
      </c>
      <c r="LG41" s="264">
        <f t="shared" si="414"/>
        <v>2.7459421091340047E-3</v>
      </c>
      <c r="LH41" s="264">
        <f t="shared" si="586"/>
        <v>0.41246438342108149</v>
      </c>
      <c r="LI41" s="264">
        <f t="shared" si="587"/>
        <v>9.4207070696891784E-3</v>
      </c>
      <c r="LJ41" s="273">
        <f t="shared" si="588"/>
        <v>1.1304848483627015</v>
      </c>
      <c r="LK41" s="273">
        <f t="shared" si="415"/>
        <v>1.9206598477245824</v>
      </c>
      <c r="LL41" s="273">
        <f t="shared" si="589"/>
        <v>0.46628473594679648</v>
      </c>
      <c r="LM41" s="271">
        <f t="shared" si="416"/>
        <v>1.305920496135226</v>
      </c>
      <c r="LN41" s="271">
        <f>IFERROR(LJ41*(LH41-LH48)^2,"")</f>
        <v>8.8054864504065855E-2</v>
      </c>
      <c r="LO41" s="271">
        <f t="shared" si="417"/>
        <v>0.33910566544997417</v>
      </c>
      <c r="LP41" s="271">
        <f t="shared" si="590"/>
        <v>8.5062455342145089</v>
      </c>
      <c r="LQ41" s="289">
        <f t="shared" si="591"/>
        <v>-0.90387673336863372</v>
      </c>
      <c r="LR41" s="271">
        <f t="shared" si="592"/>
        <v>-2.9165468510234289</v>
      </c>
      <c r="LT41" s="271"/>
      <c r="LU41" s="475">
        <f t="shared" si="593"/>
        <v>1.6989700043360187</v>
      </c>
      <c r="LV41" s="474">
        <f>IFERROR(LD51+LC51*LU41,"")</f>
        <v>3.1555324496960813</v>
      </c>
      <c r="LW41" s="477">
        <f t="shared" si="594"/>
        <v>0.9991989727780719</v>
      </c>
      <c r="LX41" s="264">
        <f t="shared" si="418"/>
        <v>2.7459421091340025E-3</v>
      </c>
      <c r="LY41" s="264">
        <f t="shared" si="595"/>
        <v>0.41246438342108149</v>
      </c>
      <c r="LZ41" s="264">
        <f t="shared" si="596"/>
        <v>9.4207070696891628E-3</v>
      </c>
      <c r="MA41" s="273">
        <f t="shared" si="597"/>
        <v>1.1304848483626995</v>
      </c>
      <c r="MB41" s="273">
        <f t="shared" si="419"/>
        <v>1.9206598477245791</v>
      </c>
      <c r="MC41" s="273">
        <f t="shared" si="598"/>
        <v>0.46628473594679565</v>
      </c>
      <c r="MD41" s="271">
        <f t="shared" si="420"/>
        <v>1.3059204961352238</v>
      </c>
      <c r="ME41" s="271">
        <f>IFERROR(MA41*(LY41-LY48)^2,"")</f>
        <v>8.8054864504065758E-2</v>
      </c>
      <c r="MF41" s="271">
        <f t="shared" si="421"/>
        <v>0.33910566544997367</v>
      </c>
      <c r="MG41" s="271">
        <f t="shared" si="599"/>
        <v>8.5062455342145089</v>
      </c>
      <c r="MH41" s="289">
        <f t="shared" si="600"/>
        <v>-0.90387673336863372</v>
      </c>
      <c r="MI41" s="476">
        <f t="shared" si="601"/>
        <v>-2.9165468510234289</v>
      </c>
    </row>
    <row r="42" spans="1:347" ht="14.1" customHeight="1" outlineLevel="1" x14ac:dyDescent="0.2">
      <c r="A42" s="14">
        <v>6</v>
      </c>
      <c r="B42" s="444"/>
      <c r="C42" s="445"/>
      <c r="D42" s="446"/>
      <c r="E42" s="17" t="str">
        <f t="shared" si="340"/>
        <v/>
      </c>
      <c r="F42" s="34" t="str">
        <f>IFERROR((E42-E36)/(1-E36),"")</f>
        <v/>
      </c>
      <c r="G42" s="17" t="str">
        <f t="shared" si="341"/>
        <v/>
      </c>
      <c r="H42" s="17"/>
      <c r="I42" s="34"/>
      <c r="J42" s="18" t="str">
        <f t="shared" si="422"/>
        <v/>
      </c>
      <c r="K42" s="17" t="str">
        <f>IFERROR(C51+B51*J42,"")</f>
        <v/>
      </c>
      <c r="L42" s="37" t="str">
        <f t="shared" si="423"/>
        <v/>
      </c>
      <c r="M42" s="37" t="str">
        <f t="shared" si="342"/>
        <v/>
      </c>
      <c r="N42" s="37" t="str">
        <f t="shared" si="424"/>
        <v/>
      </c>
      <c r="O42" s="37" t="str">
        <f t="shared" si="425"/>
        <v/>
      </c>
      <c r="P42" s="17" t="str">
        <f t="shared" si="426"/>
        <v/>
      </c>
      <c r="Q42" s="17" t="str">
        <f t="shared" si="343"/>
        <v/>
      </c>
      <c r="R42" s="17" t="str">
        <f t="shared" si="427"/>
        <v/>
      </c>
      <c r="S42" s="34" t="str">
        <f t="shared" si="344"/>
        <v/>
      </c>
      <c r="T42" s="34" t="str">
        <f>IFERROR(P42*(N42-N48)^2,"")</f>
        <v/>
      </c>
      <c r="U42" s="34" t="str">
        <f t="shared" si="345"/>
        <v/>
      </c>
      <c r="V42" s="34" t="str">
        <f t="shared" si="428"/>
        <v/>
      </c>
      <c r="W42" s="39" t="str">
        <f t="shared" si="429"/>
        <v/>
      </c>
      <c r="X42" s="34" t="str">
        <f t="shared" si="430"/>
        <v/>
      </c>
      <c r="Y42" s="44"/>
      <c r="Z42" s="271"/>
      <c r="AA42" s="263" t="str">
        <f t="shared" si="431"/>
        <v/>
      </c>
      <c r="AB42" s="273" t="str">
        <f>IFERROR(J51+I51*AA42,"")</f>
        <v/>
      </c>
      <c r="AC42" s="264" t="str">
        <f t="shared" si="432"/>
        <v/>
      </c>
      <c r="AD42" s="264" t="str">
        <f t="shared" si="346"/>
        <v/>
      </c>
      <c r="AE42" s="264" t="str">
        <f t="shared" si="433"/>
        <v/>
      </c>
      <c r="AF42" s="264" t="str">
        <f t="shared" si="434"/>
        <v/>
      </c>
      <c r="AG42" s="273" t="str">
        <f t="shared" si="435"/>
        <v/>
      </c>
      <c r="AH42" s="273" t="str">
        <f t="shared" si="347"/>
        <v/>
      </c>
      <c r="AI42" s="273" t="str">
        <f t="shared" si="436"/>
        <v/>
      </c>
      <c r="AJ42" s="271" t="str">
        <f t="shared" si="348"/>
        <v/>
      </c>
      <c r="AK42" s="271" t="str">
        <f>IFERROR(AG42*(AE42-AE48)^2,"")</f>
        <v/>
      </c>
      <c r="AL42" s="271" t="str">
        <f t="shared" si="349"/>
        <v/>
      </c>
      <c r="AM42" s="271" t="str">
        <f t="shared" si="437"/>
        <v/>
      </c>
      <c r="AN42" s="289" t="str">
        <f t="shared" si="438"/>
        <v/>
      </c>
      <c r="AO42" s="271" t="str">
        <f t="shared" si="439"/>
        <v/>
      </c>
      <c r="AP42" s="44"/>
      <c r="AQ42" s="271"/>
      <c r="AR42" s="263" t="str">
        <f t="shared" si="440"/>
        <v/>
      </c>
      <c r="AS42" s="273" t="str">
        <f>IFERROR(AA51+Z51*AR42,"")</f>
        <v/>
      </c>
      <c r="AT42" s="264" t="str">
        <f t="shared" si="441"/>
        <v/>
      </c>
      <c r="AU42" s="264" t="str">
        <f t="shared" si="350"/>
        <v/>
      </c>
      <c r="AV42" s="264" t="str">
        <f t="shared" si="442"/>
        <v/>
      </c>
      <c r="AW42" s="264" t="str">
        <f t="shared" si="443"/>
        <v/>
      </c>
      <c r="AX42" s="273" t="str">
        <f t="shared" si="444"/>
        <v/>
      </c>
      <c r="AY42" s="273" t="str">
        <f t="shared" si="351"/>
        <v/>
      </c>
      <c r="AZ42" s="273" t="str">
        <f t="shared" si="445"/>
        <v/>
      </c>
      <c r="BA42" s="271" t="str">
        <f t="shared" si="352"/>
        <v/>
      </c>
      <c r="BB42" s="271" t="str">
        <f>IFERROR(AX42*(AV42-AV48)^2,"")</f>
        <v/>
      </c>
      <c r="BC42" s="271" t="str">
        <f t="shared" si="353"/>
        <v/>
      </c>
      <c r="BD42" s="271" t="str">
        <f t="shared" si="446"/>
        <v/>
      </c>
      <c r="BE42" s="289" t="str">
        <f t="shared" si="447"/>
        <v/>
      </c>
      <c r="BF42" s="271" t="str">
        <f t="shared" si="448"/>
        <v/>
      </c>
      <c r="BH42" s="271"/>
      <c r="BI42" s="263" t="str">
        <f t="shared" si="449"/>
        <v/>
      </c>
      <c r="BJ42" s="273" t="str">
        <f>IFERROR(AR51+AQ51*BI42,"")</f>
        <v/>
      </c>
      <c r="BK42" s="264" t="str">
        <f t="shared" si="450"/>
        <v/>
      </c>
      <c r="BL42" s="264" t="str">
        <f t="shared" si="354"/>
        <v/>
      </c>
      <c r="BM42" s="264" t="str">
        <f t="shared" si="451"/>
        <v/>
      </c>
      <c r="BN42" s="264" t="str">
        <f t="shared" si="452"/>
        <v/>
      </c>
      <c r="BO42" s="273" t="str">
        <f t="shared" si="453"/>
        <v/>
      </c>
      <c r="BP42" s="273" t="str">
        <f t="shared" si="355"/>
        <v/>
      </c>
      <c r="BQ42" s="273" t="str">
        <f t="shared" si="454"/>
        <v/>
      </c>
      <c r="BR42" s="271" t="str">
        <f t="shared" si="356"/>
        <v/>
      </c>
      <c r="BS42" s="271" t="str">
        <f>IFERROR(BO42*(BM42-BM48)^2,"")</f>
        <v/>
      </c>
      <c r="BT42" s="271" t="str">
        <f t="shared" si="357"/>
        <v/>
      </c>
      <c r="BU42" s="271" t="str">
        <f t="shared" si="455"/>
        <v/>
      </c>
      <c r="BV42" s="289" t="str">
        <f t="shared" si="456"/>
        <v/>
      </c>
      <c r="BW42" s="271" t="str">
        <f t="shared" si="457"/>
        <v/>
      </c>
      <c r="BY42" s="271"/>
      <c r="BZ42" s="263" t="str">
        <f t="shared" si="458"/>
        <v/>
      </c>
      <c r="CA42" s="273" t="str">
        <f>IFERROR(BI51+BH51*BZ42,"")</f>
        <v/>
      </c>
      <c r="CB42" s="264" t="str">
        <f t="shared" si="459"/>
        <v/>
      </c>
      <c r="CC42" s="264" t="str">
        <f t="shared" si="358"/>
        <v/>
      </c>
      <c r="CD42" s="264" t="str">
        <f t="shared" si="460"/>
        <v/>
      </c>
      <c r="CE42" s="264" t="str">
        <f t="shared" si="461"/>
        <v/>
      </c>
      <c r="CF42" s="273" t="str">
        <f t="shared" si="462"/>
        <v/>
      </c>
      <c r="CG42" s="273" t="str">
        <f t="shared" si="359"/>
        <v/>
      </c>
      <c r="CH42" s="273" t="str">
        <f t="shared" si="463"/>
        <v/>
      </c>
      <c r="CI42" s="271" t="str">
        <f t="shared" si="360"/>
        <v/>
      </c>
      <c r="CJ42" s="271" t="str">
        <f>IFERROR(CF42*(CD42-CD48)^2,"")</f>
        <v/>
      </c>
      <c r="CK42" s="271" t="str">
        <f t="shared" si="361"/>
        <v/>
      </c>
      <c r="CL42" s="271" t="str">
        <f t="shared" si="464"/>
        <v/>
      </c>
      <c r="CM42" s="289" t="str">
        <f t="shared" si="465"/>
        <v/>
      </c>
      <c r="CN42" s="271" t="str">
        <f t="shared" si="466"/>
        <v/>
      </c>
      <c r="CP42" s="271"/>
      <c r="CQ42" s="263" t="str">
        <f t="shared" si="467"/>
        <v/>
      </c>
      <c r="CR42" s="273" t="str">
        <f>IFERROR(BZ51+BY51*CQ42,"")</f>
        <v/>
      </c>
      <c r="CS42" s="264" t="str">
        <f t="shared" si="468"/>
        <v/>
      </c>
      <c r="CT42" s="264" t="str">
        <f t="shared" si="362"/>
        <v/>
      </c>
      <c r="CU42" s="264" t="str">
        <f t="shared" si="469"/>
        <v/>
      </c>
      <c r="CV42" s="264" t="str">
        <f t="shared" si="470"/>
        <v/>
      </c>
      <c r="CW42" s="273" t="str">
        <f t="shared" si="471"/>
        <v/>
      </c>
      <c r="CX42" s="273" t="str">
        <f t="shared" si="363"/>
        <v/>
      </c>
      <c r="CY42" s="273" t="str">
        <f t="shared" si="472"/>
        <v/>
      </c>
      <c r="CZ42" s="271" t="str">
        <f t="shared" si="364"/>
        <v/>
      </c>
      <c r="DA42" s="271" t="str">
        <f>IFERROR(CW42*(CU42-CU48)^2,"")</f>
        <v/>
      </c>
      <c r="DB42" s="271" t="str">
        <f t="shared" si="365"/>
        <v/>
      </c>
      <c r="DC42" s="271" t="str">
        <f t="shared" si="473"/>
        <v/>
      </c>
      <c r="DD42" s="289" t="str">
        <f t="shared" si="474"/>
        <v/>
      </c>
      <c r="DE42" s="271" t="str">
        <f t="shared" si="475"/>
        <v/>
      </c>
      <c r="DG42" s="271"/>
      <c r="DH42" s="263" t="str">
        <f t="shared" si="476"/>
        <v/>
      </c>
      <c r="DI42" s="273" t="str">
        <f>IFERROR(CQ51+CP51*DH42,"")</f>
        <v/>
      </c>
      <c r="DJ42" s="264" t="str">
        <f t="shared" si="477"/>
        <v/>
      </c>
      <c r="DK42" s="264" t="str">
        <f t="shared" si="366"/>
        <v/>
      </c>
      <c r="DL42" s="264" t="str">
        <f t="shared" si="478"/>
        <v/>
      </c>
      <c r="DM42" s="264" t="str">
        <f t="shared" si="479"/>
        <v/>
      </c>
      <c r="DN42" s="273" t="str">
        <f t="shared" si="480"/>
        <v/>
      </c>
      <c r="DO42" s="273" t="str">
        <f t="shared" si="367"/>
        <v/>
      </c>
      <c r="DP42" s="273" t="str">
        <f t="shared" si="481"/>
        <v/>
      </c>
      <c r="DQ42" s="271" t="str">
        <f t="shared" si="368"/>
        <v/>
      </c>
      <c r="DR42" s="271" t="str">
        <f>IFERROR(DN42*(DL42-DL48)^2,"")</f>
        <v/>
      </c>
      <c r="DS42" s="271" t="str">
        <f t="shared" si="369"/>
        <v/>
      </c>
      <c r="DT42" s="271" t="str">
        <f t="shared" si="482"/>
        <v/>
      </c>
      <c r="DU42" s="289" t="str">
        <f t="shared" si="483"/>
        <v/>
      </c>
      <c r="DV42" s="271" t="str">
        <f t="shared" si="484"/>
        <v/>
      </c>
      <c r="DX42" s="271"/>
      <c r="DY42" s="263" t="str">
        <f t="shared" si="485"/>
        <v/>
      </c>
      <c r="DZ42" s="273" t="str">
        <f>IFERROR(DH51+DG51*DY42,"")</f>
        <v/>
      </c>
      <c r="EA42" s="264" t="str">
        <f t="shared" si="486"/>
        <v/>
      </c>
      <c r="EB42" s="264" t="str">
        <f t="shared" si="370"/>
        <v/>
      </c>
      <c r="EC42" s="264" t="str">
        <f t="shared" si="487"/>
        <v/>
      </c>
      <c r="ED42" s="264" t="str">
        <f t="shared" si="488"/>
        <v/>
      </c>
      <c r="EE42" s="273" t="str">
        <f t="shared" si="489"/>
        <v/>
      </c>
      <c r="EF42" s="273" t="str">
        <f t="shared" si="371"/>
        <v/>
      </c>
      <c r="EG42" s="273" t="str">
        <f t="shared" si="490"/>
        <v/>
      </c>
      <c r="EH42" s="271" t="str">
        <f t="shared" si="372"/>
        <v/>
      </c>
      <c r="EI42" s="271" t="str">
        <f>IFERROR(EE42*(EC42-EC48)^2,"")</f>
        <v/>
      </c>
      <c r="EJ42" s="271" t="str">
        <f t="shared" si="373"/>
        <v/>
      </c>
      <c r="EK42" s="271" t="str">
        <f t="shared" si="491"/>
        <v/>
      </c>
      <c r="EL42" s="289" t="str">
        <f t="shared" si="492"/>
        <v/>
      </c>
      <c r="EM42" s="271" t="str">
        <f t="shared" si="493"/>
        <v/>
      </c>
      <c r="EO42" s="271"/>
      <c r="EP42" s="263" t="str">
        <f t="shared" si="494"/>
        <v/>
      </c>
      <c r="EQ42" s="273" t="str">
        <f>IFERROR(DY51+DX51*EP42,"")</f>
        <v/>
      </c>
      <c r="ER42" s="264" t="str">
        <f t="shared" si="495"/>
        <v/>
      </c>
      <c r="ES42" s="264" t="str">
        <f t="shared" si="374"/>
        <v/>
      </c>
      <c r="ET42" s="264" t="str">
        <f t="shared" si="496"/>
        <v/>
      </c>
      <c r="EU42" s="264" t="str">
        <f t="shared" si="497"/>
        <v/>
      </c>
      <c r="EV42" s="273" t="str">
        <f t="shared" si="498"/>
        <v/>
      </c>
      <c r="EW42" s="273" t="str">
        <f t="shared" si="375"/>
        <v/>
      </c>
      <c r="EX42" s="273" t="str">
        <f t="shared" si="499"/>
        <v/>
      </c>
      <c r="EY42" s="271" t="str">
        <f t="shared" si="376"/>
        <v/>
      </c>
      <c r="EZ42" s="271" t="str">
        <f>IFERROR(EV42*(ET42-ET48)^2,"")</f>
        <v/>
      </c>
      <c r="FA42" s="271" t="str">
        <f t="shared" si="377"/>
        <v/>
      </c>
      <c r="FB42" s="271" t="str">
        <f t="shared" si="500"/>
        <v/>
      </c>
      <c r="FC42" s="289" t="str">
        <f t="shared" si="501"/>
        <v/>
      </c>
      <c r="FD42" s="271" t="str">
        <f t="shared" si="502"/>
        <v/>
      </c>
      <c r="FF42" s="271"/>
      <c r="FG42" s="263" t="str">
        <f t="shared" si="503"/>
        <v/>
      </c>
      <c r="FH42" s="273" t="str">
        <f>IFERROR(EP51+EO51*FG42,"")</f>
        <v/>
      </c>
      <c r="FI42" s="264" t="str">
        <f t="shared" si="504"/>
        <v/>
      </c>
      <c r="FJ42" s="264" t="str">
        <f t="shared" si="378"/>
        <v/>
      </c>
      <c r="FK42" s="264" t="str">
        <f t="shared" si="505"/>
        <v/>
      </c>
      <c r="FL42" s="264" t="str">
        <f t="shared" si="506"/>
        <v/>
      </c>
      <c r="FM42" s="273" t="str">
        <f t="shared" si="507"/>
        <v/>
      </c>
      <c r="FN42" s="273" t="str">
        <f t="shared" si="379"/>
        <v/>
      </c>
      <c r="FO42" s="273" t="str">
        <f t="shared" si="508"/>
        <v/>
      </c>
      <c r="FP42" s="271" t="str">
        <f t="shared" si="380"/>
        <v/>
      </c>
      <c r="FQ42" s="271" t="str">
        <f>IFERROR(FM42*(FK42-FK48)^2,"")</f>
        <v/>
      </c>
      <c r="FR42" s="271" t="str">
        <f t="shared" si="381"/>
        <v/>
      </c>
      <c r="FS42" s="271" t="str">
        <f t="shared" si="509"/>
        <v/>
      </c>
      <c r="FT42" s="289" t="str">
        <f t="shared" si="510"/>
        <v/>
      </c>
      <c r="FU42" s="271" t="str">
        <f t="shared" si="511"/>
        <v/>
      </c>
      <c r="FW42" s="271"/>
      <c r="FX42" s="263" t="str">
        <f t="shared" si="512"/>
        <v/>
      </c>
      <c r="FY42" s="273" t="str">
        <f>IFERROR(FG51+FF51*FX42,"")</f>
        <v/>
      </c>
      <c r="FZ42" s="264" t="str">
        <f t="shared" si="513"/>
        <v/>
      </c>
      <c r="GA42" s="264" t="str">
        <f t="shared" si="382"/>
        <v/>
      </c>
      <c r="GB42" s="264" t="str">
        <f t="shared" si="514"/>
        <v/>
      </c>
      <c r="GC42" s="264" t="str">
        <f t="shared" si="515"/>
        <v/>
      </c>
      <c r="GD42" s="273" t="str">
        <f t="shared" si="516"/>
        <v/>
      </c>
      <c r="GE42" s="273" t="str">
        <f t="shared" si="383"/>
        <v/>
      </c>
      <c r="GF42" s="273" t="str">
        <f t="shared" si="517"/>
        <v/>
      </c>
      <c r="GG42" s="271" t="str">
        <f t="shared" si="384"/>
        <v/>
      </c>
      <c r="GH42" s="271" t="str">
        <f>IFERROR(GD42*(GB42-GB48)^2,"")</f>
        <v/>
      </c>
      <c r="GI42" s="271" t="str">
        <f t="shared" si="385"/>
        <v/>
      </c>
      <c r="GJ42" s="271" t="str">
        <f t="shared" si="518"/>
        <v/>
      </c>
      <c r="GK42" s="289" t="str">
        <f t="shared" si="519"/>
        <v/>
      </c>
      <c r="GL42" s="271" t="str">
        <f t="shared" si="520"/>
        <v/>
      </c>
      <c r="GN42" s="271"/>
      <c r="GO42" s="263" t="str">
        <f t="shared" si="521"/>
        <v/>
      </c>
      <c r="GP42" s="273" t="str">
        <f>IFERROR(FX51+FW51*GO42,"")</f>
        <v/>
      </c>
      <c r="GQ42" s="264" t="str">
        <f t="shared" si="522"/>
        <v/>
      </c>
      <c r="GR42" s="264" t="str">
        <f t="shared" si="386"/>
        <v/>
      </c>
      <c r="GS42" s="264" t="str">
        <f t="shared" si="523"/>
        <v/>
      </c>
      <c r="GT42" s="264" t="str">
        <f t="shared" si="524"/>
        <v/>
      </c>
      <c r="GU42" s="273" t="str">
        <f t="shared" si="525"/>
        <v/>
      </c>
      <c r="GV42" s="273" t="str">
        <f t="shared" si="387"/>
        <v/>
      </c>
      <c r="GW42" s="273" t="str">
        <f t="shared" si="526"/>
        <v/>
      </c>
      <c r="GX42" s="271" t="str">
        <f t="shared" si="388"/>
        <v/>
      </c>
      <c r="GY42" s="271" t="str">
        <f>IFERROR(GU42*(GS42-GS48)^2,"")</f>
        <v/>
      </c>
      <c r="GZ42" s="271" t="str">
        <f t="shared" si="389"/>
        <v/>
      </c>
      <c r="HA42" s="271" t="str">
        <f t="shared" si="527"/>
        <v/>
      </c>
      <c r="HB42" s="289" t="str">
        <f t="shared" si="528"/>
        <v/>
      </c>
      <c r="HC42" s="271" t="str">
        <f t="shared" si="529"/>
        <v/>
      </c>
      <c r="HE42" s="271"/>
      <c r="HF42" s="263" t="str">
        <f t="shared" si="530"/>
        <v/>
      </c>
      <c r="HG42" s="273" t="str">
        <f>IFERROR(GO51+GN51*HF42,"")</f>
        <v/>
      </c>
      <c r="HH42" s="264" t="str">
        <f t="shared" si="531"/>
        <v/>
      </c>
      <c r="HI42" s="264" t="str">
        <f t="shared" si="390"/>
        <v/>
      </c>
      <c r="HJ42" s="264" t="str">
        <f t="shared" si="532"/>
        <v/>
      </c>
      <c r="HK42" s="264" t="str">
        <f t="shared" si="533"/>
        <v/>
      </c>
      <c r="HL42" s="273" t="str">
        <f t="shared" si="534"/>
        <v/>
      </c>
      <c r="HM42" s="273" t="str">
        <f t="shared" si="391"/>
        <v/>
      </c>
      <c r="HN42" s="273" t="str">
        <f t="shared" si="535"/>
        <v/>
      </c>
      <c r="HO42" s="271" t="str">
        <f t="shared" si="392"/>
        <v/>
      </c>
      <c r="HP42" s="271" t="str">
        <f>IFERROR(HL42*(HJ42-HJ48)^2,"")</f>
        <v/>
      </c>
      <c r="HQ42" s="271" t="str">
        <f t="shared" si="393"/>
        <v/>
      </c>
      <c r="HR42" s="271" t="str">
        <f t="shared" si="536"/>
        <v/>
      </c>
      <c r="HS42" s="289" t="str">
        <f t="shared" si="537"/>
        <v/>
      </c>
      <c r="HT42" s="271" t="str">
        <f t="shared" si="538"/>
        <v/>
      </c>
      <c r="HV42" s="271"/>
      <c r="HW42" s="263" t="str">
        <f t="shared" si="539"/>
        <v/>
      </c>
      <c r="HX42" s="273" t="str">
        <f>IFERROR(HF51+HE51*HW42,"")</f>
        <v/>
      </c>
      <c r="HY42" s="264" t="str">
        <f t="shared" si="540"/>
        <v/>
      </c>
      <c r="HZ42" s="264" t="str">
        <f t="shared" si="394"/>
        <v/>
      </c>
      <c r="IA42" s="264" t="str">
        <f t="shared" si="541"/>
        <v/>
      </c>
      <c r="IB42" s="264" t="str">
        <f t="shared" si="542"/>
        <v/>
      </c>
      <c r="IC42" s="273" t="str">
        <f t="shared" si="543"/>
        <v/>
      </c>
      <c r="ID42" s="273" t="str">
        <f t="shared" si="395"/>
        <v/>
      </c>
      <c r="IE42" s="273" t="str">
        <f t="shared" si="544"/>
        <v/>
      </c>
      <c r="IF42" s="271" t="str">
        <f t="shared" si="396"/>
        <v/>
      </c>
      <c r="IG42" s="271" t="str">
        <f>IFERROR(IC42*(IA42-IA48)^2,"")</f>
        <v/>
      </c>
      <c r="IH42" s="271" t="str">
        <f t="shared" si="397"/>
        <v/>
      </c>
      <c r="II42" s="271" t="str">
        <f t="shared" si="545"/>
        <v/>
      </c>
      <c r="IJ42" s="289" t="str">
        <f t="shared" si="546"/>
        <v/>
      </c>
      <c r="IK42" s="271" t="str">
        <f t="shared" si="547"/>
        <v/>
      </c>
      <c r="IM42" s="271"/>
      <c r="IN42" s="263" t="str">
        <f t="shared" si="548"/>
        <v/>
      </c>
      <c r="IO42" s="273" t="str">
        <f>IFERROR(HW51+HV51*IN42,"")</f>
        <v/>
      </c>
      <c r="IP42" s="264" t="str">
        <f t="shared" si="549"/>
        <v/>
      </c>
      <c r="IQ42" s="264" t="str">
        <f t="shared" si="398"/>
        <v/>
      </c>
      <c r="IR42" s="264" t="str">
        <f t="shared" si="550"/>
        <v/>
      </c>
      <c r="IS42" s="264" t="str">
        <f t="shared" si="551"/>
        <v/>
      </c>
      <c r="IT42" s="273" t="str">
        <f t="shared" si="552"/>
        <v/>
      </c>
      <c r="IU42" s="273" t="str">
        <f t="shared" si="399"/>
        <v/>
      </c>
      <c r="IV42" s="273" t="str">
        <f t="shared" si="553"/>
        <v/>
      </c>
      <c r="IW42" s="271" t="str">
        <f t="shared" si="400"/>
        <v/>
      </c>
      <c r="IX42" s="271" t="str">
        <f>IFERROR(IT42*(IR42-IR48)^2,"")</f>
        <v/>
      </c>
      <c r="IY42" s="271" t="str">
        <f t="shared" si="401"/>
        <v/>
      </c>
      <c r="IZ42" s="271" t="str">
        <f t="shared" si="554"/>
        <v/>
      </c>
      <c r="JA42" s="289" t="str">
        <f t="shared" si="555"/>
        <v/>
      </c>
      <c r="JB42" s="271" t="str">
        <f t="shared" si="556"/>
        <v/>
      </c>
      <c r="JD42" s="271"/>
      <c r="JE42" s="263" t="str">
        <f t="shared" si="557"/>
        <v/>
      </c>
      <c r="JF42" s="273" t="str">
        <f>IFERROR(IN51+IM51*JE42,"")</f>
        <v/>
      </c>
      <c r="JG42" s="264" t="str">
        <f t="shared" si="558"/>
        <v/>
      </c>
      <c r="JH42" s="264" t="str">
        <f t="shared" si="402"/>
        <v/>
      </c>
      <c r="JI42" s="264" t="str">
        <f t="shared" si="559"/>
        <v/>
      </c>
      <c r="JJ42" s="264" t="str">
        <f t="shared" si="560"/>
        <v/>
      </c>
      <c r="JK42" s="273" t="str">
        <f t="shared" si="561"/>
        <v/>
      </c>
      <c r="JL42" s="273" t="str">
        <f t="shared" si="403"/>
        <v/>
      </c>
      <c r="JM42" s="273" t="str">
        <f t="shared" si="562"/>
        <v/>
      </c>
      <c r="JN42" s="271" t="str">
        <f t="shared" si="404"/>
        <v/>
      </c>
      <c r="JO42" s="271" t="str">
        <f>IFERROR(JK42*(JI42-JI48)^2,"")</f>
        <v/>
      </c>
      <c r="JP42" s="271" t="str">
        <f t="shared" si="405"/>
        <v/>
      </c>
      <c r="JQ42" s="271" t="str">
        <f t="shared" si="563"/>
        <v/>
      </c>
      <c r="JR42" s="289" t="str">
        <f t="shared" si="564"/>
        <v/>
      </c>
      <c r="JS42" s="271" t="str">
        <f t="shared" si="565"/>
        <v/>
      </c>
      <c r="JU42" s="271"/>
      <c r="JV42" s="263" t="str">
        <f t="shared" si="566"/>
        <v/>
      </c>
      <c r="JW42" s="273" t="str">
        <f>IFERROR(JE51+JD51*JV42,"")</f>
        <v/>
      </c>
      <c r="JX42" s="264" t="str">
        <f t="shared" si="567"/>
        <v/>
      </c>
      <c r="JY42" s="264" t="str">
        <f t="shared" si="406"/>
        <v/>
      </c>
      <c r="JZ42" s="264" t="str">
        <f t="shared" si="568"/>
        <v/>
      </c>
      <c r="KA42" s="264" t="str">
        <f t="shared" si="569"/>
        <v/>
      </c>
      <c r="KB42" s="273" t="str">
        <f t="shared" si="570"/>
        <v/>
      </c>
      <c r="KC42" s="273" t="str">
        <f t="shared" si="407"/>
        <v/>
      </c>
      <c r="KD42" s="273" t="str">
        <f t="shared" si="571"/>
        <v/>
      </c>
      <c r="KE42" s="271" t="str">
        <f t="shared" si="408"/>
        <v/>
      </c>
      <c r="KF42" s="271" t="str">
        <f>IFERROR(KB42*(JZ42-JZ48)^2,"")</f>
        <v/>
      </c>
      <c r="KG42" s="271" t="str">
        <f t="shared" si="409"/>
        <v/>
      </c>
      <c r="KH42" s="271" t="str">
        <f t="shared" si="572"/>
        <v/>
      </c>
      <c r="KI42" s="289" t="str">
        <f t="shared" si="573"/>
        <v/>
      </c>
      <c r="KJ42" s="271" t="str">
        <f t="shared" si="574"/>
        <v/>
      </c>
      <c r="KL42" s="271"/>
      <c r="KM42" s="263" t="str">
        <f t="shared" si="575"/>
        <v/>
      </c>
      <c r="KN42" s="273" t="str">
        <f>IFERROR(JV51+JU51*KM42,"")</f>
        <v/>
      </c>
      <c r="KO42" s="264" t="str">
        <f t="shared" si="576"/>
        <v/>
      </c>
      <c r="KP42" s="264" t="str">
        <f t="shared" si="410"/>
        <v/>
      </c>
      <c r="KQ42" s="264" t="str">
        <f t="shared" si="577"/>
        <v/>
      </c>
      <c r="KR42" s="264" t="str">
        <f t="shared" si="578"/>
        <v/>
      </c>
      <c r="KS42" s="273" t="str">
        <f t="shared" si="579"/>
        <v/>
      </c>
      <c r="KT42" s="273" t="str">
        <f t="shared" si="411"/>
        <v/>
      </c>
      <c r="KU42" s="273" t="str">
        <f t="shared" si="580"/>
        <v/>
      </c>
      <c r="KV42" s="271" t="str">
        <f t="shared" si="412"/>
        <v/>
      </c>
      <c r="KW42" s="271" t="str">
        <f>IFERROR(KS42*(KQ42-KQ48)^2,"")</f>
        <v/>
      </c>
      <c r="KX42" s="271" t="str">
        <f t="shared" si="413"/>
        <v/>
      </c>
      <c r="KY42" s="271" t="str">
        <f t="shared" si="581"/>
        <v/>
      </c>
      <c r="KZ42" s="289" t="str">
        <f t="shared" si="582"/>
        <v/>
      </c>
      <c r="LA42" s="271" t="str">
        <f t="shared" si="583"/>
        <v/>
      </c>
      <c r="LC42" s="271"/>
      <c r="LD42" s="263" t="str">
        <f t="shared" si="584"/>
        <v/>
      </c>
      <c r="LE42" s="273" t="str">
        <f>IFERROR(KM51+KL51*LD42,"")</f>
        <v/>
      </c>
      <c r="LF42" s="264" t="str">
        <f t="shared" si="585"/>
        <v/>
      </c>
      <c r="LG42" s="264" t="str">
        <f t="shared" si="414"/>
        <v/>
      </c>
      <c r="LH42" s="264" t="str">
        <f t="shared" si="586"/>
        <v/>
      </c>
      <c r="LI42" s="264" t="str">
        <f t="shared" si="587"/>
        <v/>
      </c>
      <c r="LJ42" s="273" t="str">
        <f t="shared" si="588"/>
        <v/>
      </c>
      <c r="LK42" s="273" t="str">
        <f t="shared" si="415"/>
        <v/>
      </c>
      <c r="LL42" s="273" t="str">
        <f t="shared" si="589"/>
        <v/>
      </c>
      <c r="LM42" s="271" t="str">
        <f t="shared" si="416"/>
        <v/>
      </c>
      <c r="LN42" s="271" t="str">
        <f>IFERROR(LJ42*(LH42-LH48)^2,"")</f>
        <v/>
      </c>
      <c r="LO42" s="271" t="str">
        <f t="shared" si="417"/>
        <v/>
      </c>
      <c r="LP42" s="271" t="str">
        <f t="shared" si="590"/>
        <v/>
      </c>
      <c r="LQ42" s="289" t="str">
        <f t="shared" si="591"/>
        <v/>
      </c>
      <c r="LR42" s="271" t="str">
        <f t="shared" si="592"/>
        <v/>
      </c>
      <c r="LT42" s="271"/>
      <c r="LU42" s="475" t="str">
        <f t="shared" si="593"/>
        <v/>
      </c>
      <c r="LV42" s="474" t="str">
        <f>IFERROR(LD51+LC51*LU42,"")</f>
        <v/>
      </c>
      <c r="LW42" s="477" t="str">
        <f t="shared" si="594"/>
        <v/>
      </c>
      <c r="LX42" s="264" t="str">
        <f t="shared" si="418"/>
        <v/>
      </c>
      <c r="LY42" s="264" t="str">
        <f t="shared" si="595"/>
        <v/>
      </c>
      <c r="LZ42" s="264" t="str">
        <f t="shared" si="596"/>
        <v/>
      </c>
      <c r="MA42" s="273" t="str">
        <f t="shared" si="597"/>
        <v/>
      </c>
      <c r="MB42" s="273" t="str">
        <f t="shared" si="419"/>
        <v/>
      </c>
      <c r="MC42" s="273" t="str">
        <f t="shared" si="598"/>
        <v/>
      </c>
      <c r="MD42" s="271" t="str">
        <f t="shared" si="420"/>
        <v/>
      </c>
      <c r="ME42" s="271" t="str">
        <f>IFERROR(MA42*(LY42-LY48)^2,"")</f>
        <v/>
      </c>
      <c r="MF42" s="271" t="str">
        <f t="shared" si="421"/>
        <v/>
      </c>
      <c r="MG42" s="271" t="str">
        <f t="shared" si="599"/>
        <v/>
      </c>
      <c r="MH42" s="289" t="str">
        <f t="shared" si="600"/>
        <v/>
      </c>
      <c r="MI42" s="476" t="str">
        <f t="shared" si="601"/>
        <v/>
      </c>
    </row>
    <row r="43" spans="1:347" ht="14.1" customHeight="1" outlineLevel="1" x14ac:dyDescent="0.2">
      <c r="A43" s="14">
        <v>7</v>
      </c>
      <c r="B43" s="447"/>
      <c r="C43" s="448"/>
      <c r="D43" s="449"/>
      <c r="E43" s="17" t="str">
        <f t="shared" si="340"/>
        <v/>
      </c>
      <c r="F43" s="34" t="str">
        <f>IFERROR((E43-E36)/(1-E36),"")</f>
        <v/>
      </c>
      <c r="G43" s="17" t="str">
        <f t="shared" si="341"/>
        <v/>
      </c>
      <c r="H43" s="17"/>
      <c r="I43" s="34"/>
      <c r="J43" s="18" t="str">
        <f t="shared" si="422"/>
        <v/>
      </c>
      <c r="K43" s="17" t="str">
        <f>IFERROR(C51+B51*J43,"")</f>
        <v/>
      </c>
      <c r="L43" s="37" t="str">
        <f t="shared" si="423"/>
        <v/>
      </c>
      <c r="M43" s="37" t="str">
        <f t="shared" si="342"/>
        <v/>
      </c>
      <c r="N43" s="37" t="str">
        <f t="shared" si="424"/>
        <v/>
      </c>
      <c r="O43" s="37" t="str">
        <f t="shared" si="425"/>
        <v/>
      </c>
      <c r="P43" s="17" t="str">
        <f t="shared" si="426"/>
        <v/>
      </c>
      <c r="Q43" s="17" t="str">
        <f t="shared" si="343"/>
        <v/>
      </c>
      <c r="R43" s="17" t="str">
        <f t="shared" si="427"/>
        <v/>
      </c>
      <c r="S43" s="34" t="str">
        <f t="shared" si="344"/>
        <v/>
      </c>
      <c r="T43" s="34" t="str">
        <f>IFERROR(P43*(N43-N48)^2,"")</f>
        <v/>
      </c>
      <c r="U43" s="34" t="str">
        <f t="shared" si="345"/>
        <v/>
      </c>
      <c r="V43" s="34" t="str">
        <f t="shared" si="428"/>
        <v/>
      </c>
      <c r="W43" s="39" t="str">
        <f t="shared" si="429"/>
        <v/>
      </c>
      <c r="X43" s="34" t="str">
        <f t="shared" si="430"/>
        <v/>
      </c>
      <c r="Y43" s="44"/>
      <c r="Z43" s="271"/>
      <c r="AA43" s="263" t="str">
        <f t="shared" si="431"/>
        <v/>
      </c>
      <c r="AB43" s="273" t="str">
        <f>IFERROR(J51+I51*AA43,"")</f>
        <v/>
      </c>
      <c r="AC43" s="264" t="str">
        <f t="shared" si="432"/>
        <v/>
      </c>
      <c r="AD43" s="264" t="str">
        <f t="shared" si="346"/>
        <v/>
      </c>
      <c r="AE43" s="264" t="str">
        <f t="shared" si="433"/>
        <v/>
      </c>
      <c r="AF43" s="264" t="str">
        <f t="shared" si="434"/>
        <v/>
      </c>
      <c r="AG43" s="273" t="str">
        <f t="shared" si="435"/>
        <v/>
      </c>
      <c r="AH43" s="273" t="str">
        <f t="shared" si="347"/>
        <v/>
      </c>
      <c r="AI43" s="273" t="str">
        <f t="shared" si="436"/>
        <v/>
      </c>
      <c r="AJ43" s="271" t="str">
        <f t="shared" si="348"/>
        <v/>
      </c>
      <c r="AK43" s="271" t="str">
        <f>IFERROR(AG43*(AE43-AE48)^2,"")</f>
        <v/>
      </c>
      <c r="AL43" s="271" t="str">
        <f t="shared" si="349"/>
        <v/>
      </c>
      <c r="AM43" s="271" t="str">
        <f t="shared" si="437"/>
        <v/>
      </c>
      <c r="AN43" s="289" t="str">
        <f t="shared" si="438"/>
        <v/>
      </c>
      <c r="AO43" s="271" t="str">
        <f t="shared" si="439"/>
        <v/>
      </c>
      <c r="AP43" s="44"/>
      <c r="AQ43" s="271"/>
      <c r="AR43" s="263" t="str">
        <f t="shared" si="440"/>
        <v/>
      </c>
      <c r="AS43" s="273" t="str">
        <f>IFERROR(AA51+Z51*AR43,"")</f>
        <v/>
      </c>
      <c r="AT43" s="264" t="str">
        <f t="shared" si="441"/>
        <v/>
      </c>
      <c r="AU43" s="264" t="str">
        <f t="shared" si="350"/>
        <v/>
      </c>
      <c r="AV43" s="264" t="str">
        <f t="shared" si="442"/>
        <v/>
      </c>
      <c r="AW43" s="264" t="str">
        <f t="shared" si="443"/>
        <v/>
      </c>
      <c r="AX43" s="273" t="str">
        <f t="shared" si="444"/>
        <v/>
      </c>
      <c r="AY43" s="273" t="str">
        <f t="shared" si="351"/>
        <v/>
      </c>
      <c r="AZ43" s="273" t="str">
        <f t="shared" si="445"/>
        <v/>
      </c>
      <c r="BA43" s="271" t="str">
        <f t="shared" si="352"/>
        <v/>
      </c>
      <c r="BB43" s="271" t="str">
        <f>IFERROR(AX43*(AV43-AV48)^2,"")</f>
        <v/>
      </c>
      <c r="BC43" s="271" t="str">
        <f t="shared" si="353"/>
        <v/>
      </c>
      <c r="BD43" s="271" t="str">
        <f t="shared" si="446"/>
        <v/>
      </c>
      <c r="BE43" s="289" t="str">
        <f t="shared" si="447"/>
        <v/>
      </c>
      <c r="BF43" s="271" t="str">
        <f t="shared" si="448"/>
        <v/>
      </c>
      <c r="BH43" s="271"/>
      <c r="BI43" s="263" t="str">
        <f t="shared" si="449"/>
        <v/>
      </c>
      <c r="BJ43" s="273" t="str">
        <f>IFERROR(AR51+AQ51*BI43,"")</f>
        <v/>
      </c>
      <c r="BK43" s="264" t="str">
        <f t="shared" si="450"/>
        <v/>
      </c>
      <c r="BL43" s="264" t="str">
        <f t="shared" si="354"/>
        <v/>
      </c>
      <c r="BM43" s="264" t="str">
        <f t="shared" si="451"/>
        <v/>
      </c>
      <c r="BN43" s="264" t="str">
        <f t="shared" si="452"/>
        <v/>
      </c>
      <c r="BO43" s="273" t="str">
        <f t="shared" si="453"/>
        <v/>
      </c>
      <c r="BP43" s="273" t="str">
        <f t="shared" si="355"/>
        <v/>
      </c>
      <c r="BQ43" s="273" t="str">
        <f t="shared" si="454"/>
        <v/>
      </c>
      <c r="BR43" s="271" t="str">
        <f t="shared" si="356"/>
        <v/>
      </c>
      <c r="BS43" s="271" t="str">
        <f>IFERROR(BO43*(BM43-BM48)^2,"")</f>
        <v/>
      </c>
      <c r="BT43" s="271" t="str">
        <f t="shared" si="357"/>
        <v/>
      </c>
      <c r="BU43" s="271" t="str">
        <f t="shared" si="455"/>
        <v/>
      </c>
      <c r="BV43" s="289" t="str">
        <f t="shared" si="456"/>
        <v/>
      </c>
      <c r="BW43" s="271" t="str">
        <f t="shared" si="457"/>
        <v/>
      </c>
      <c r="BY43" s="271"/>
      <c r="BZ43" s="263" t="str">
        <f t="shared" si="458"/>
        <v/>
      </c>
      <c r="CA43" s="273" t="str">
        <f>IFERROR(BI51+BH51*BZ43,"")</f>
        <v/>
      </c>
      <c r="CB43" s="264" t="str">
        <f t="shared" si="459"/>
        <v/>
      </c>
      <c r="CC43" s="264" t="str">
        <f t="shared" si="358"/>
        <v/>
      </c>
      <c r="CD43" s="264" t="str">
        <f t="shared" si="460"/>
        <v/>
      </c>
      <c r="CE43" s="264" t="str">
        <f t="shared" si="461"/>
        <v/>
      </c>
      <c r="CF43" s="273" t="str">
        <f t="shared" si="462"/>
        <v/>
      </c>
      <c r="CG43" s="273" t="str">
        <f t="shared" si="359"/>
        <v/>
      </c>
      <c r="CH43" s="273" t="str">
        <f t="shared" si="463"/>
        <v/>
      </c>
      <c r="CI43" s="271" t="str">
        <f t="shared" si="360"/>
        <v/>
      </c>
      <c r="CJ43" s="271" t="str">
        <f>IFERROR(CF43*(CD43-CD48)^2,"")</f>
        <v/>
      </c>
      <c r="CK43" s="271" t="str">
        <f t="shared" si="361"/>
        <v/>
      </c>
      <c r="CL43" s="271" t="str">
        <f t="shared" si="464"/>
        <v/>
      </c>
      <c r="CM43" s="289" t="str">
        <f t="shared" si="465"/>
        <v/>
      </c>
      <c r="CN43" s="271" t="str">
        <f t="shared" si="466"/>
        <v/>
      </c>
      <c r="CP43" s="271"/>
      <c r="CQ43" s="263" t="str">
        <f t="shared" si="467"/>
        <v/>
      </c>
      <c r="CR43" s="273" t="str">
        <f>IFERROR(BZ51+BY51*CQ43,"")</f>
        <v/>
      </c>
      <c r="CS43" s="264" t="str">
        <f t="shared" si="468"/>
        <v/>
      </c>
      <c r="CT43" s="264" t="str">
        <f t="shared" si="362"/>
        <v/>
      </c>
      <c r="CU43" s="264" t="str">
        <f t="shared" si="469"/>
        <v/>
      </c>
      <c r="CV43" s="264" t="str">
        <f t="shared" si="470"/>
        <v/>
      </c>
      <c r="CW43" s="273" t="str">
        <f t="shared" si="471"/>
        <v/>
      </c>
      <c r="CX43" s="273" t="str">
        <f t="shared" si="363"/>
        <v/>
      </c>
      <c r="CY43" s="273" t="str">
        <f t="shared" si="472"/>
        <v/>
      </c>
      <c r="CZ43" s="271" t="str">
        <f t="shared" si="364"/>
        <v/>
      </c>
      <c r="DA43" s="271" t="str">
        <f>IFERROR(CW43*(CU43-CU48)^2,"")</f>
        <v/>
      </c>
      <c r="DB43" s="271" t="str">
        <f t="shared" si="365"/>
        <v/>
      </c>
      <c r="DC43" s="271" t="str">
        <f t="shared" si="473"/>
        <v/>
      </c>
      <c r="DD43" s="289" t="str">
        <f t="shared" si="474"/>
        <v/>
      </c>
      <c r="DE43" s="271" t="str">
        <f t="shared" si="475"/>
        <v/>
      </c>
      <c r="DG43" s="271"/>
      <c r="DH43" s="263" t="str">
        <f t="shared" si="476"/>
        <v/>
      </c>
      <c r="DI43" s="273" t="str">
        <f>IFERROR(CQ51+CP51*DH43,"")</f>
        <v/>
      </c>
      <c r="DJ43" s="264" t="str">
        <f t="shared" si="477"/>
        <v/>
      </c>
      <c r="DK43" s="264" t="str">
        <f t="shared" si="366"/>
        <v/>
      </c>
      <c r="DL43" s="264" t="str">
        <f t="shared" si="478"/>
        <v/>
      </c>
      <c r="DM43" s="264" t="str">
        <f t="shared" si="479"/>
        <v/>
      </c>
      <c r="DN43" s="273" t="str">
        <f t="shared" si="480"/>
        <v/>
      </c>
      <c r="DO43" s="273" t="str">
        <f t="shared" si="367"/>
        <v/>
      </c>
      <c r="DP43" s="273" t="str">
        <f t="shared" si="481"/>
        <v/>
      </c>
      <c r="DQ43" s="271" t="str">
        <f t="shared" si="368"/>
        <v/>
      </c>
      <c r="DR43" s="271" t="str">
        <f>IFERROR(DN43*(DL43-DL48)^2,"")</f>
        <v/>
      </c>
      <c r="DS43" s="271" t="str">
        <f t="shared" si="369"/>
        <v/>
      </c>
      <c r="DT43" s="271" t="str">
        <f t="shared" si="482"/>
        <v/>
      </c>
      <c r="DU43" s="289" t="str">
        <f t="shared" si="483"/>
        <v/>
      </c>
      <c r="DV43" s="271" t="str">
        <f t="shared" si="484"/>
        <v/>
      </c>
      <c r="DX43" s="271"/>
      <c r="DY43" s="263" t="str">
        <f t="shared" si="485"/>
        <v/>
      </c>
      <c r="DZ43" s="273" t="str">
        <f>IFERROR(DH51+DG51*DY43,"")</f>
        <v/>
      </c>
      <c r="EA43" s="264" t="str">
        <f t="shared" si="486"/>
        <v/>
      </c>
      <c r="EB43" s="264" t="str">
        <f t="shared" si="370"/>
        <v/>
      </c>
      <c r="EC43" s="264" t="str">
        <f t="shared" si="487"/>
        <v/>
      </c>
      <c r="ED43" s="264" t="str">
        <f t="shared" si="488"/>
        <v/>
      </c>
      <c r="EE43" s="273" t="str">
        <f t="shared" si="489"/>
        <v/>
      </c>
      <c r="EF43" s="273" t="str">
        <f t="shared" si="371"/>
        <v/>
      </c>
      <c r="EG43" s="273" t="str">
        <f t="shared" si="490"/>
        <v/>
      </c>
      <c r="EH43" s="271" t="str">
        <f t="shared" si="372"/>
        <v/>
      </c>
      <c r="EI43" s="271" t="str">
        <f>IFERROR(EE43*(EC43-EC48)^2,"")</f>
        <v/>
      </c>
      <c r="EJ43" s="271" t="str">
        <f t="shared" si="373"/>
        <v/>
      </c>
      <c r="EK43" s="271" t="str">
        <f t="shared" si="491"/>
        <v/>
      </c>
      <c r="EL43" s="289" t="str">
        <f t="shared" si="492"/>
        <v/>
      </c>
      <c r="EM43" s="271" t="str">
        <f t="shared" si="493"/>
        <v/>
      </c>
      <c r="EO43" s="271"/>
      <c r="EP43" s="263" t="str">
        <f t="shared" si="494"/>
        <v/>
      </c>
      <c r="EQ43" s="273" t="str">
        <f>IFERROR(DY51+DX51*EP43,"")</f>
        <v/>
      </c>
      <c r="ER43" s="264" t="str">
        <f t="shared" si="495"/>
        <v/>
      </c>
      <c r="ES43" s="264" t="str">
        <f t="shared" si="374"/>
        <v/>
      </c>
      <c r="ET43" s="264" t="str">
        <f t="shared" si="496"/>
        <v/>
      </c>
      <c r="EU43" s="264" t="str">
        <f t="shared" si="497"/>
        <v/>
      </c>
      <c r="EV43" s="273" t="str">
        <f t="shared" si="498"/>
        <v/>
      </c>
      <c r="EW43" s="273" t="str">
        <f t="shared" si="375"/>
        <v/>
      </c>
      <c r="EX43" s="273" t="str">
        <f t="shared" si="499"/>
        <v/>
      </c>
      <c r="EY43" s="271" t="str">
        <f t="shared" si="376"/>
        <v/>
      </c>
      <c r="EZ43" s="271" t="str">
        <f>IFERROR(EV43*(ET43-ET48)^2,"")</f>
        <v/>
      </c>
      <c r="FA43" s="271" t="str">
        <f t="shared" si="377"/>
        <v/>
      </c>
      <c r="FB43" s="271" t="str">
        <f t="shared" si="500"/>
        <v/>
      </c>
      <c r="FC43" s="289" t="str">
        <f t="shared" si="501"/>
        <v/>
      </c>
      <c r="FD43" s="271" t="str">
        <f t="shared" si="502"/>
        <v/>
      </c>
      <c r="FF43" s="271"/>
      <c r="FG43" s="263" t="str">
        <f t="shared" si="503"/>
        <v/>
      </c>
      <c r="FH43" s="273" t="str">
        <f>IFERROR(EP51+EO51*FG43,"")</f>
        <v/>
      </c>
      <c r="FI43" s="264" t="str">
        <f t="shared" si="504"/>
        <v/>
      </c>
      <c r="FJ43" s="264" t="str">
        <f t="shared" si="378"/>
        <v/>
      </c>
      <c r="FK43" s="264" t="str">
        <f t="shared" si="505"/>
        <v/>
      </c>
      <c r="FL43" s="264" t="str">
        <f t="shared" si="506"/>
        <v/>
      </c>
      <c r="FM43" s="273" t="str">
        <f t="shared" si="507"/>
        <v/>
      </c>
      <c r="FN43" s="273" t="str">
        <f t="shared" si="379"/>
        <v/>
      </c>
      <c r="FO43" s="273" t="str">
        <f t="shared" si="508"/>
        <v/>
      </c>
      <c r="FP43" s="271" t="str">
        <f t="shared" si="380"/>
        <v/>
      </c>
      <c r="FQ43" s="271" t="str">
        <f>IFERROR(FM43*(FK43-FK48)^2,"")</f>
        <v/>
      </c>
      <c r="FR43" s="271" t="str">
        <f t="shared" si="381"/>
        <v/>
      </c>
      <c r="FS43" s="271" t="str">
        <f t="shared" si="509"/>
        <v/>
      </c>
      <c r="FT43" s="289" t="str">
        <f t="shared" si="510"/>
        <v/>
      </c>
      <c r="FU43" s="271" t="str">
        <f t="shared" si="511"/>
        <v/>
      </c>
      <c r="FW43" s="271"/>
      <c r="FX43" s="263" t="str">
        <f t="shared" si="512"/>
        <v/>
      </c>
      <c r="FY43" s="273" t="str">
        <f>IFERROR(FG51+FF51*FX43,"")</f>
        <v/>
      </c>
      <c r="FZ43" s="264" t="str">
        <f t="shared" si="513"/>
        <v/>
      </c>
      <c r="GA43" s="264" t="str">
        <f t="shared" si="382"/>
        <v/>
      </c>
      <c r="GB43" s="264" t="str">
        <f t="shared" si="514"/>
        <v/>
      </c>
      <c r="GC43" s="264" t="str">
        <f t="shared" si="515"/>
        <v/>
      </c>
      <c r="GD43" s="273" t="str">
        <f t="shared" si="516"/>
        <v/>
      </c>
      <c r="GE43" s="273" t="str">
        <f t="shared" si="383"/>
        <v/>
      </c>
      <c r="GF43" s="273" t="str">
        <f t="shared" si="517"/>
        <v/>
      </c>
      <c r="GG43" s="271" t="str">
        <f t="shared" si="384"/>
        <v/>
      </c>
      <c r="GH43" s="271" t="str">
        <f>IFERROR(GD43*(GB43-GB48)^2,"")</f>
        <v/>
      </c>
      <c r="GI43" s="271" t="str">
        <f t="shared" si="385"/>
        <v/>
      </c>
      <c r="GJ43" s="271" t="str">
        <f t="shared" si="518"/>
        <v/>
      </c>
      <c r="GK43" s="289" t="str">
        <f t="shared" si="519"/>
        <v/>
      </c>
      <c r="GL43" s="271" t="str">
        <f t="shared" si="520"/>
        <v/>
      </c>
      <c r="GN43" s="271"/>
      <c r="GO43" s="263" t="str">
        <f t="shared" si="521"/>
        <v/>
      </c>
      <c r="GP43" s="273" t="str">
        <f>IFERROR(FX51+FW51*GO43,"")</f>
        <v/>
      </c>
      <c r="GQ43" s="264" t="str">
        <f t="shared" si="522"/>
        <v/>
      </c>
      <c r="GR43" s="264" t="str">
        <f t="shared" si="386"/>
        <v/>
      </c>
      <c r="GS43" s="264" t="str">
        <f t="shared" si="523"/>
        <v/>
      </c>
      <c r="GT43" s="264" t="str">
        <f t="shared" si="524"/>
        <v/>
      </c>
      <c r="GU43" s="273" t="str">
        <f t="shared" si="525"/>
        <v/>
      </c>
      <c r="GV43" s="273" t="str">
        <f t="shared" si="387"/>
        <v/>
      </c>
      <c r="GW43" s="273" t="str">
        <f t="shared" si="526"/>
        <v/>
      </c>
      <c r="GX43" s="271" t="str">
        <f t="shared" si="388"/>
        <v/>
      </c>
      <c r="GY43" s="271" t="str">
        <f>IFERROR(GU43*(GS43-GS48)^2,"")</f>
        <v/>
      </c>
      <c r="GZ43" s="271" t="str">
        <f t="shared" si="389"/>
        <v/>
      </c>
      <c r="HA43" s="271" t="str">
        <f t="shared" si="527"/>
        <v/>
      </c>
      <c r="HB43" s="289" t="str">
        <f t="shared" si="528"/>
        <v/>
      </c>
      <c r="HC43" s="271" t="str">
        <f t="shared" si="529"/>
        <v/>
      </c>
      <c r="HE43" s="271"/>
      <c r="HF43" s="263" t="str">
        <f t="shared" si="530"/>
        <v/>
      </c>
      <c r="HG43" s="273" t="str">
        <f>IFERROR(GO51+GN51*HF43,"")</f>
        <v/>
      </c>
      <c r="HH43" s="264" t="str">
        <f t="shared" si="531"/>
        <v/>
      </c>
      <c r="HI43" s="264" t="str">
        <f t="shared" si="390"/>
        <v/>
      </c>
      <c r="HJ43" s="264" t="str">
        <f t="shared" si="532"/>
        <v/>
      </c>
      <c r="HK43" s="264" t="str">
        <f t="shared" si="533"/>
        <v/>
      </c>
      <c r="HL43" s="273" t="str">
        <f t="shared" si="534"/>
        <v/>
      </c>
      <c r="HM43" s="273" t="str">
        <f t="shared" si="391"/>
        <v/>
      </c>
      <c r="HN43" s="273" t="str">
        <f t="shared" si="535"/>
        <v/>
      </c>
      <c r="HO43" s="271" t="str">
        <f t="shared" si="392"/>
        <v/>
      </c>
      <c r="HP43" s="271" t="str">
        <f>IFERROR(HL43*(HJ43-HJ48)^2,"")</f>
        <v/>
      </c>
      <c r="HQ43" s="271" t="str">
        <f t="shared" si="393"/>
        <v/>
      </c>
      <c r="HR43" s="271" t="str">
        <f t="shared" si="536"/>
        <v/>
      </c>
      <c r="HS43" s="289" t="str">
        <f t="shared" si="537"/>
        <v/>
      </c>
      <c r="HT43" s="271" t="str">
        <f t="shared" si="538"/>
        <v/>
      </c>
      <c r="HV43" s="271"/>
      <c r="HW43" s="263" t="str">
        <f t="shared" si="539"/>
        <v/>
      </c>
      <c r="HX43" s="273" t="str">
        <f>IFERROR(HF51+HE51*HW43,"")</f>
        <v/>
      </c>
      <c r="HY43" s="264" t="str">
        <f t="shared" si="540"/>
        <v/>
      </c>
      <c r="HZ43" s="264" t="str">
        <f t="shared" si="394"/>
        <v/>
      </c>
      <c r="IA43" s="264" t="str">
        <f t="shared" si="541"/>
        <v/>
      </c>
      <c r="IB43" s="264" t="str">
        <f t="shared" si="542"/>
        <v/>
      </c>
      <c r="IC43" s="273" t="str">
        <f t="shared" si="543"/>
        <v/>
      </c>
      <c r="ID43" s="273" t="str">
        <f t="shared" si="395"/>
        <v/>
      </c>
      <c r="IE43" s="273" t="str">
        <f t="shared" si="544"/>
        <v/>
      </c>
      <c r="IF43" s="271" t="str">
        <f t="shared" si="396"/>
        <v/>
      </c>
      <c r="IG43" s="271" t="str">
        <f>IFERROR(IC43*(IA43-IA48)^2,"")</f>
        <v/>
      </c>
      <c r="IH43" s="271" t="str">
        <f t="shared" si="397"/>
        <v/>
      </c>
      <c r="II43" s="271" t="str">
        <f t="shared" si="545"/>
        <v/>
      </c>
      <c r="IJ43" s="289" t="str">
        <f t="shared" si="546"/>
        <v/>
      </c>
      <c r="IK43" s="271" t="str">
        <f t="shared" si="547"/>
        <v/>
      </c>
      <c r="IM43" s="271"/>
      <c r="IN43" s="263" t="str">
        <f t="shared" si="548"/>
        <v/>
      </c>
      <c r="IO43" s="273" t="str">
        <f>IFERROR(HW51+HV51*IN43,"")</f>
        <v/>
      </c>
      <c r="IP43" s="264" t="str">
        <f t="shared" si="549"/>
        <v/>
      </c>
      <c r="IQ43" s="264" t="str">
        <f t="shared" si="398"/>
        <v/>
      </c>
      <c r="IR43" s="264" t="str">
        <f t="shared" si="550"/>
        <v/>
      </c>
      <c r="IS43" s="264" t="str">
        <f t="shared" si="551"/>
        <v/>
      </c>
      <c r="IT43" s="273" t="str">
        <f t="shared" si="552"/>
        <v/>
      </c>
      <c r="IU43" s="273" t="str">
        <f t="shared" si="399"/>
        <v/>
      </c>
      <c r="IV43" s="273" t="str">
        <f t="shared" si="553"/>
        <v/>
      </c>
      <c r="IW43" s="271" t="str">
        <f t="shared" si="400"/>
        <v/>
      </c>
      <c r="IX43" s="271" t="str">
        <f>IFERROR(IT43*(IR43-IR48)^2,"")</f>
        <v/>
      </c>
      <c r="IY43" s="271" t="str">
        <f t="shared" si="401"/>
        <v/>
      </c>
      <c r="IZ43" s="271" t="str">
        <f t="shared" si="554"/>
        <v/>
      </c>
      <c r="JA43" s="289" t="str">
        <f t="shared" si="555"/>
        <v/>
      </c>
      <c r="JB43" s="271" t="str">
        <f t="shared" si="556"/>
        <v/>
      </c>
      <c r="JD43" s="271"/>
      <c r="JE43" s="263" t="str">
        <f t="shared" si="557"/>
        <v/>
      </c>
      <c r="JF43" s="273" t="str">
        <f>IFERROR(IN51+IM51*JE43,"")</f>
        <v/>
      </c>
      <c r="JG43" s="264" t="str">
        <f t="shared" si="558"/>
        <v/>
      </c>
      <c r="JH43" s="264" t="str">
        <f t="shared" si="402"/>
        <v/>
      </c>
      <c r="JI43" s="264" t="str">
        <f t="shared" si="559"/>
        <v/>
      </c>
      <c r="JJ43" s="264" t="str">
        <f t="shared" si="560"/>
        <v/>
      </c>
      <c r="JK43" s="273" t="str">
        <f t="shared" si="561"/>
        <v/>
      </c>
      <c r="JL43" s="273" t="str">
        <f t="shared" si="403"/>
        <v/>
      </c>
      <c r="JM43" s="273" t="str">
        <f t="shared" si="562"/>
        <v/>
      </c>
      <c r="JN43" s="271" t="str">
        <f t="shared" si="404"/>
        <v/>
      </c>
      <c r="JO43" s="271" t="str">
        <f>IFERROR(JK43*(JI43-JI48)^2,"")</f>
        <v/>
      </c>
      <c r="JP43" s="271" t="str">
        <f t="shared" si="405"/>
        <v/>
      </c>
      <c r="JQ43" s="271" t="str">
        <f t="shared" si="563"/>
        <v/>
      </c>
      <c r="JR43" s="289" t="str">
        <f t="shared" si="564"/>
        <v/>
      </c>
      <c r="JS43" s="271" t="str">
        <f t="shared" si="565"/>
        <v/>
      </c>
      <c r="JU43" s="271"/>
      <c r="JV43" s="263" t="str">
        <f t="shared" si="566"/>
        <v/>
      </c>
      <c r="JW43" s="273" t="str">
        <f>IFERROR(JE51+JD51*JV43,"")</f>
        <v/>
      </c>
      <c r="JX43" s="264" t="str">
        <f t="shared" si="567"/>
        <v/>
      </c>
      <c r="JY43" s="264" t="str">
        <f t="shared" si="406"/>
        <v/>
      </c>
      <c r="JZ43" s="264" t="str">
        <f t="shared" si="568"/>
        <v/>
      </c>
      <c r="KA43" s="264" t="str">
        <f t="shared" si="569"/>
        <v/>
      </c>
      <c r="KB43" s="273" t="str">
        <f t="shared" si="570"/>
        <v/>
      </c>
      <c r="KC43" s="273" t="str">
        <f t="shared" si="407"/>
        <v/>
      </c>
      <c r="KD43" s="273" t="str">
        <f t="shared" si="571"/>
        <v/>
      </c>
      <c r="KE43" s="271" t="str">
        <f t="shared" si="408"/>
        <v/>
      </c>
      <c r="KF43" s="271" t="str">
        <f>IFERROR(KB43*(JZ43-JZ48)^2,"")</f>
        <v/>
      </c>
      <c r="KG43" s="271" t="str">
        <f t="shared" si="409"/>
        <v/>
      </c>
      <c r="KH43" s="271" t="str">
        <f t="shared" si="572"/>
        <v/>
      </c>
      <c r="KI43" s="289" t="str">
        <f t="shared" si="573"/>
        <v/>
      </c>
      <c r="KJ43" s="271" t="str">
        <f t="shared" si="574"/>
        <v/>
      </c>
      <c r="KL43" s="271"/>
      <c r="KM43" s="263" t="str">
        <f t="shared" si="575"/>
        <v/>
      </c>
      <c r="KN43" s="273" t="str">
        <f>IFERROR(JV51+JU51*KM43,"")</f>
        <v/>
      </c>
      <c r="KO43" s="264" t="str">
        <f t="shared" si="576"/>
        <v/>
      </c>
      <c r="KP43" s="264" t="str">
        <f t="shared" si="410"/>
        <v/>
      </c>
      <c r="KQ43" s="264" t="str">
        <f t="shared" si="577"/>
        <v/>
      </c>
      <c r="KR43" s="264" t="str">
        <f t="shared" si="578"/>
        <v/>
      </c>
      <c r="KS43" s="273" t="str">
        <f t="shared" si="579"/>
        <v/>
      </c>
      <c r="KT43" s="273" t="str">
        <f t="shared" si="411"/>
        <v/>
      </c>
      <c r="KU43" s="273" t="str">
        <f t="shared" si="580"/>
        <v/>
      </c>
      <c r="KV43" s="271" t="str">
        <f t="shared" si="412"/>
        <v/>
      </c>
      <c r="KW43" s="271" t="str">
        <f>IFERROR(KS43*(KQ43-KQ48)^2,"")</f>
        <v/>
      </c>
      <c r="KX43" s="271" t="str">
        <f t="shared" si="413"/>
        <v/>
      </c>
      <c r="KY43" s="271" t="str">
        <f t="shared" si="581"/>
        <v/>
      </c>
      <c r="KZ43" s="289" t="str">
        <f t="shared" si="582"/>
        <v/>
      </c>
      <c r="LA43" s="271" t="str">
        <f t="shared" si="583"/>
        <v/>
      </c>
      <c r="LC43" s="271"/>
      <c r="LD43" s="263" t="str">
        <f t="shared" si="584"/>
        <v/>
      </c>
      <c r="LE43" s="273" t="str">
        <f>IFERROR(KM51+KL51*LD43,"")</f>
        <v/>
      </c>
      <c r="LF43" s="264" t="str">
        <f t="shared" si="585"/>
        <v/>
      </c>
      <c r="LG43" s="264" t="str">
        <f t="shared" si="414"/>
        <v/>
      </c>
      <c r="LH43" s="264" t="str">
        <f t="shared" si="586"/>
        <v/>
      </c>
      <c r="LI43" s="264" t="str">
        <f t="shared" si="587"/>
        <v/>
      </c>
      <c r="LJ43" s="273" t="str">
        <f t="shared" si="588"/>
        <v/>
      </c>
      <c r="LK43" s="273" t="str">
        <f t="shared" si="415"/>
        <v/>
      </c>
      <c r="LL43" s="273" t="str">
        <f t="shared" si="589"/>
        <v/>
      </c>
      <c r="LM43" s="271" t="str">
        <f t="shared" si="416"/>
        <v/>
      </c>
      <c r="LN43" s="271" t="str">
        <f>IFERROR(LJ43*(LH43-LH48)^2,"")</f>
        <v/>
      </c>
      <c r="LO43" s="271" t="str">
        <f t="shared" si="417"/>
        <v/>
      </c>
      <c r="LP43" s="271" t="str">
        <f t="shared" si="590"/>
        <v/>
      </c>
      <c r="LQ43" s="289" t="str">
        <f t="shared" si="591"/>
        <v/>
      </c>
      <c r="LR43" s="271" t="str">
        <f t="shared" si="592"/>
        <v/>
      </c>
      <c r="LT43" s="271"/>
      <c r="LU43" s="475" t="str">
        <f t="shared" si="593"/>
        <v/>
      </c>
      <c r="LV43" s="474" t="str">
        <f>IFERROR(LD51+LC51*LU43,"")</f>
        <v/>
      </c>
      <c r="LW43" s="477" t="str">
        <f t="shared" si="594"/>
        <v/>
      </c>
      <c r="LX43" s="264" t="str">
        <f t="shared" si="418"/>
        <v/>
      </c>
      <c r="LY43" s="264" t="str">
        <f t="shared" si="595"/>
        <v/>
      </c>
      <c r="LZ43" s="264" t="str">
        <f t="shared" si="596"/>
        <v/>
      </c>
      <c r="MA43" s="273" t="str">
        <f t="shared" si="597"/>
        <v/>
      </c>
      <c r="MB43" s="273" t="str">
        <f t="shared" si="419"/>
        <v/>
      </c>
      <c r="MC43" s="273" t="str">
        <f t="shared" si="598"/>
        <v/>
      </c>
      <c r="MD43" s="271" t="str">
        <f t="shared" si="420"/>
        <v/>
      </c>
      <c r="ME43" s="271" t="str">
        <f>IFERROR(MA43*(LY43-LY48)^2,"")</f>
        <v/>
      </c>
      <c r="MF43" s="271" t="str">
        <f t="shared" si="421"/>
        <v/>
      </c>
      <c r="MG43" s="271" t="str">
        <f t="shared" si="599"/>
        <v/>
      </c>
      <c r="MH43" s="289" t="str">
        <f t="shared" si="600"/>
        <v/>
      </c>
      <c r="MI43" s="476" t="str">
        <f t="shared" si="601"/>
        <v/>
      </c>
    </row>
    <row r="44" spans="1:347" ht="14.1" customHeight="1" outlineLevel="1" x14ac:dyDescent="0.2">
      <c r="A44" s="14">
        <v>8</v>
      </c>
      <c r="B44" s="447"/>
      <c r="C44" s="3"/>
      <c r="D44" s="450"/>
      <c r="E44" s="17" t="str">
        <f t="shared" si="340"/>
        <v/>
      </c>
      <c r="F44" s="34" t="str">
        <f>IFERROR((E44-E36)/(1-E36),"")</f>
        <v/>
      </c>
      <c r="G44" s="17" t="str">
        <f t="shared" si="341"/>
        <v/>
      </c>
      <c r="H44" s="17"/>
      <c r="I44" s="34"/>
      <c r="J44" s="18" t="str">
        <f t="shared" si="422"/>
        <v/>
      </c>
      <c r="K44" s="17" t="str">
        <f>IFERROR(C51+B51*J44,"")</f>
        <v/>
      </c>
      <c r="L44" s="37" t="str">
        <f t="shared" si="423"/>
        <v/>
      </c>
      <c r="M44" s="37" t="str">
        <f t="shared" si="342"/>
        <v/>
      </c>
      <c r="N44" s="37" t="str">
        <f t="shared" si="424"/>
        <v/>
      </c>
      <c r="O44" s="37" t="str">
        <f t="shared" si="425"/>
        <v/>
      </c>
      <c r="P44" s="17" t="str">
        <f t="shared" si="426"/>
        <v/>
      </c>
      <c r="Q44" s="17" t="str">
        <f t="shared" si="343"/>
        <v/>
      </c>
      <c r="R44" s="17" t="str">
        <f t="shared" si="427"/>
        <v/>
      </c>
      <c r="S44" s="34" t="str">
        <f t="shared" si="344"/>
        <v/>
      </c>
      <c r="T44" s="34" t="str">
        <f>IFERROR(P44*(N44-N48)^2,"")</f>
        <v/>
      </c>
      <c r="U44" s="34" t="str">
        <f t="shared" si="345"/>
        <v/>
      </c>
      <c r="V44" s="34" t="str">
        <f t="shared" si="428"/>
        <v/>
      </c>
      <c r="W44" s="39" t="str">
        <f t="shared" si="429"/>
        <v/>
      </c>
      <c r="X44" s="34" t="str">
        <f t="shared" si="430"/>
        <v/>
      </c>
      <c r="Y44" s="34"/>
      <c r="Z44" s="271"/>
      <c r="AA44" s="263" t="str">
        <f t="shared" si="431"/>
        <v/>
      </c>
      <c r="AB44" s="273" t="str">
        <f>IFERROR(J51+I51*AA44,"")</f>
        <v/>
      </c>
      <c r="AC44" s="264" t="str">
        <f t="shared" si="432"/>
        <v/>
      </c>
      <c r="AD44" s="264" t="str">
        <f t="shared" si="346"/>
        <v/>
      </c>
      <c r="AE44" s="264" t="str">
        <f t="shared" si="433"/>
        <v/>
      </c>
      <c r="AF44" s="264" t="str">
        <f t="shared" si="434"/>
        <v/>
      </c>
      <c r="AG44" s="273" t="str">
        <f t="shared" si="435"/>
        <v/>
      </c>
      <c r="AH44" s="273" t="str">
        <f t="shared" si="347"/>
        <v/>
      </c>
      <c r="AI44" s="273" t="str">
        <f t="shared" si="436"/>
        <v/>
      </c>
      <c r="AJ44" s="271" t="str">
        <f t="shared" si="348"/>
        <v/>
      </c>
      <c r="AK44" s="271" t="str">
        <f>IFERROR(AG44*(AE44-AE48)^2,"")</f>
        <v/>
      </c>
      <c r="AL44" s="271" t="str">
        <f t="shared" si="349"/>
        <v/>
      </c>
      <c r="AM44" s="271" t="str">
        <f t="shared" si="437"/>
        <v/>
      </c>
      <c r="AN44" s="289" t="str">
        <f t="shared" si="438"/>
        <v/>
      </c>
      <c r="AO44" s="271" t="str">
        <f t="shared" si="439"/>
        <v/>
      </c>
      <c r="AP44" s="34"/>
      <c r="AQ44" s="271"/>
      <c r="AR44" s="263" t="str">
        <f t="shared" si="440"/>
        <v/>
      </c>
      <c r="AS44" s="273" t="str">
        <f>IFERROR(AA51+Z51*AR44,"")</f>
        <v/>
      </c>
      <c r="AT44" s="264" t="str">
        <f t="shared" si="441"/>
        <v/>
      </c>
      <c r="AU44" s="264" t="str">
        <f t="shared" si="350"/>
        <v/>
      </c>
      <c r="AV44" s="264" t="str">
        <f t="shared" si="442"/>
        <v/>
      </c>
      <c r="AW44" s="264" t="str">
        <f t="shared" si="443"/>
        <v/>
      </c>
      <c r="AX44" s="273" t="str">
        <f t="shared" si="444"/>
        <v/>
      </c>
      <c r="AY44" s="273" t="str">
        <f t="shared" si="351"/>
        <v/>
      </c>
      <c r="AZ44" s="273" t="str">
        <f t="shared" si="445"/>
        <v/>
      </c>
      <c r="BA44" s="271" t="str">
        <f t="shared" si="352"/>
        <v/>
      </c>
      <c r="BB44" s="271" t="str">
        <f>IFERROR(AX44*(AV44-AV48)^2,"")</f>
        <v/>
      </c>
      <c r="BC44" s="271" t="str">
        <f t="shared" si="353"/>
        <v/>
      </c>
      <c r="BD44" s="271" t="str">
        <f t="shared" si="446"/>
        <v/>
      </c>
      <c r="BE44" s="289" t="str">
        <f t="shared" si="447"/>
        <v/>
      </c>
      <c r="BF44" s="271" t="str">
        <f t="shared" si="448"/>
        <v/>
      </c>
      <c r="BH44" s="271"/>
      <c r="BI44" s="263" t="str">
        <f t="shared" si="449"/>
        <v/>
      </c>
      <c r="BJ44" s="273" t="str">
        <f>IFERROR(AR51+AQ51*BI44,"")</f>
        <v/>
      </c>
      <c r="BK44" s="264" t="str">
        <f t="shared" si="450"/>
        <v/>
      </c>
      <c r="BL44" s="264" t="str">
        <f t="shared" si="354"/>
        <v/>
      </c>
      <c r="BM44" s="264" t="str">
        <f t="shared" si="451"/>
        <v/>
      </c>
      <c r="BN44" s="264" t="str">
        <f t="shared" si="452"/>
        <v/>
      </c>
      <c r="BO44" s="273" t="str">
        <f t="shared" si="453"/>
        <v/>
      </c>
      <c r="BP44" s="273" t="str">
        <f t="shared" si="355"/>
        <v/>
      </c>
      <c r="BQ44" s="273" t="str">
        <f t="shared" si="454"/>
        <v/>
      </c>
      <c r="BR44" s="271" t="str">
        <f t="shared" si="356"/>
        <v/>
      </c>
      <c r="BS44" s="271" t="str">
        <f>IFERROR(BO44*(BM44-BM48)^2,"")</f>
        <v/>
      </c>
      <c r="BT44" s="271" t="str">
        <f t="shared" si="357"/>
        <v/>
      </c>
      <c r="BU44" s="271" t="str">
        <f t="shared" si="455"/>
        <v/>
      </c>
      <c r="BV44" s="289" t="str">
        <f t="shared" si="456"/>
        <v/>
      </c>
      <c r="BW44" s="271" t="str">
        <f t="shared" si="457"/>
        <v/>
      </c>
      <c r="BY44" s="271"/>
      <c r="BZ44" s="263" t="str">
        <f t="shared" si="458"/>
        <v/>
      </c>
      <c r="CA44" s="273" t="str">
        <f>IFERROR(BI51+BH51*BZ44,"")</f>
        <v/>
      </c>
      <c r="CB44" s="264" t="str">
        <f t="shared" si="459"/>
        <v/>
      </c>
      <c r="CC44" s="264" t="str">
        <f t="shared" si="358"/>
        <v/>
      </c>
      <c r="CD44" s="264" t="str">
        <f t="shared" si="460"/>
        <v/>
      </c>
      <c r="CE44" s="264" t="str">
        <f t="shared" si="461"/>
        <v/>
      </c>
      <c r="CF44" s="273" t="str">
        <f t="shared" si="462"/>
        <v/>
      </c>
      <c r="CG44" s="273" t="str">
        <f t="shared" si="359"/>
        <v/>
      </c>
      <c r="CH44" s="273" t="str">
        <f t="shared" si="463"/>
        <v/>
      </c>
      <c r="CI44" s="271" t="str">
        <f t="shared" si="360"/>
        <v/>
      </c>
      <c r="CJ44" s="271" t="str">
        <f>IFERROR(CF44*(CD44-CD48)^2,"")</f>
        <v/>
      </c>
      <c r="CK44" s="271" t="str">
        <f t="shared" si="361"/>
        <v/>
      </c>
      <c r="CL44" s="271" t="str">
        <f t="shared" si="464"/>
        <v/>
      </c>
      <c r="CM44" s="289" t="str">
        <f t="shared" si="465"/>
        <v/>
      </c>
      <c r="CN44" s="271" t="str">
        <f t="shared" si="466"/>
        <v/>
      </c>
      <c r="CP44" s="271"/>
      <c r="CQ44" s="263" t="str">
        <f t="shared" si="467"/>
        <v/>
      </c>
      <c r="CR44" s="273" t="str">
        <f>IFERROR(BZ51+BY51*CQ44,"")</f>
        <v/>
      </c>
      <c r="CS44" s="264" t="str">
        <f t="shared" si="468"/>
        <v/>
      </c>
      <c r="CT44" s="264" t="str">
        <f t="shared" si="362"/>
        <v/>
      </c>
      <c r="CU44" s="264" t="str">
        <f t="shared" si="469"/>
        <v/>
      </c>
      <c r="CV44" s="264" t="str">
        <f t="shared" si="470"/>
        <v/>
      </c>
      <c r="CW44" s="273" t="str">
        <f t="shared" si="471"/>
        <v/>
      </c>
      <c r="CX44" s="273" t="str">
        <f t="shared" si="363"/>
        <v/>
      </c>
      <c r="CY44" s="273" t="str">
        <f t="shared" si="472"/>
        <v/>
      </c>
      <c r="CZ44" s="271" t="str">
        <f t="shared" si="364"/>
        <v/>
      </c>
      <c r="DA44" s="271" t="str">
        <f>IFERROR(CW44*(CU44-CU48)^2,"")</f>
        <v/>
      </c>
      <c r="DB44" s="271" t="str">
        <f t="shared" si="365"/>
        <v/>
      </c>
      <c r="DC44" s="271" t="str">
        <f t="shared" si="473"/>
        <v/>
      </c>
      <c r="DD44" s="289" t="str">
        <f t="shared" si="474"/>
        <v/>
      </c>
      <c r="DE44" s="271" t="str">
        <f t="shared" si="475"/>
        <v/>
      </c>
      <c r="DG44" s="271"/>
      <c r="DH44" s="263" t="str">
        <f t="shared" si="476"/>
        <v/>
      </c>
      <c r="DI44" s="273" t="str">
        <f>IFERROR(CQ51+CP51*DH44,"")</f>
        <v/>
      </c>
      <c r="DJ44" s="264" t="str">
        <f t="shared" si="477"/>
        <v/>
      </c>
      <c r="DK44" s="264" t="str">
        <f t="shared" si="366"/>
        <v/>
      </c>
      <c r="DL44" s="264" t="str">
        <f t="shared" si="478"/>
        <v/>
      </c>
      <c r="DM44" s="264" t="str">
        <f t="shared" si="479"/>
        <v/>
      </c>
      <c r="DN44" s="273" t="str">
        <f t="shared" si="480"/>
        <v/>
      </c>
      <c r="DO44" s="273" t="str">
        <f t="shared" si="367"/>
        <v/>
      </c>
      <c r="DP44" s="273" t="str">
        <f t="shared" si="481"/>
        <v/>
      </c>
      <c r="DQ44" s="271" t="str">
        <f t="shared" si="368"/>
        <v/>
      </c>
      <c r="DR44" s="271" t="str">
        <f>IFERROR(DN44*(DL44-DL48)^2,"")</f>
        <v/>
      </c>
      <c r="DS44" s="271" t="str">
        <f t="shared" si="369"/>
        <v/>
      </c>
      <c r="DT44" s="271" t="str">
        <f t="shared" si="482"/>
        <v/>
      </c>
      <c r="DU44" s="289" t="str">
        <f t="shared" si="483"/>
        <v/>
      </c>
      <c r="DV44" s="271" t="str">
        <f t="shared" si="484"/>
        <v/>
      </c>
      <c r="DX44" s="271"/>
      <c r="DY44" s="263" t="str">
        <f t="shared" si="485"/>
        <v/>
      </c>
      <c r="DZ44" s="273" t="str">
        <f>IFERROR(DH51+DG51*DY44,"")</f>
        <v/>
      </c>
      <c r="EA44" s="264" t="str">
        <f t="shared" si="486"/>
        <v/>
      </c>
      <c r="EB44" s="264" t="str">
        <f t="shared" si="370"/>
        <v/>
      </c>
      <c r="EC44" s="264" t="str">
        <f t="shared" si="487"/>
        <v/>
      </c>
      <c r="ED44" s="264" t="str">
        <f t="shared" si="488"/>
        <v/>
      </c>
      <c r="EE44" s="273" t="str">
        <f t="shared" si="489"/>
        <v/>
      </c>
      <c r="EF44" s="273" t="str">
        <f t="shared" si="371"/>
        <v/>
      </c>
      <c r="EG44" s="273" t="str">
        <f t="shared" si="490"/>
        <v/>
      </c>
      <c r="EH44" s="271" t="str">
        <f t="shared" si="372"/>
        <v/>
      </c>
      <c r="EI44" s="271" t="str">
        <f>IFERROR(EE44*(EC44-EC48)^2,"")</f>
        <v/>
      </c>
      <c r="EJ44" s="271" t="str">
        <f t="shared" si="373"/>
        <v/>
      </c>
      <c r="EK44" s="271" t="str">
        <f t="shared" si="491"/>
        <v/>
      </c>
      <c r="EL44" s="289" t="str">
        <f t="shared" si="492"/>
        <v/>
      </c>
      <c r="EM44" s="271" t="str">
        <f t="shared" si="493"/>
        <v/>
      </c>
      <c r="EO44" s="271"/>
      <c r="EP44" s="263" t="str">
        <f t="shared" si="494"/>
        <v/>
      </c>
      <c r="EQ44" s="273" t="str">
        <f>IFERROR(DY51+DX51*EP44,"")</f>
        <v/>
      </c>
      <c r="ER44" s="264" t="str">
        <f t="shared" si="495"/>
        <v/>
      </c>
      <c r="ES44" s="264" t="str">
        <f t="shared" si="374"/>
        <v/>
      </c>
      <c r="ET44" s="264" t="str">
        <f t="shared" si="496"/>
        <v/>
      </c>
      <c r="EU44" s="264" t="str">
        <f t="shared" si="497"/>
        <v/>
      </c>
      <c r="EV44" s="273" t="str">
        <f t="shared" si="498"/>
        <v/>
      </c>
      <c r="EW44" s="273" t="str">
        <f t="shared" si="375"/>
        <v/>
      </c>
      <c r="EX44" s="273" t="str">
        <f t="shared" si="499"/>
        <v/>
      </c>
      <c r="EY44" s="271" t="str">
        <f t="shared" si="376"/>
        <v/>
      </c>
      <c r="EZ44" s="271" t="str">
        <f>IFERROR(EV44*(ET44-ET48)^2,"")</f>
        <v/>
      </c>
      <c r="FA44" s="271" t="str">
        <f t="shared" si="377"/>
        <v/>
      </c>
      <c r="FB44" s="271" t="str">
        <f t="shared" si="500"/>
        <v/>
      </c>
      <c r="FC44" s="289" t="str">
        <f t="shared" si="501"/>
        <v/>
      </c>
      <c r="FD44" s="271" t="str">
        <f t="shared" si="502"/>
        <v/>
      </c>
      <c r="FF44" s="271"/>
      <c r="FG44" s="263" t="str">
        <f t="shared" si="503"/>
        <v/>
      </c>
      <c r="FH44" s="273" t="str">
        <f>IFERROR(EP51+EO51*FG44,"")</f>
        <v/>
      </c>
      <c r="FI44" s="264" t="str">
        <f t="shared" si="504"/>
        <v/>
      </c>
      <c r="FJ44" s="264" t="str">
        <f t="shared" si="378"/>
        <v/>
      </c>
      <c r="FK44" s="264" t="str">
        <f t="shared" si="505"/>
        <v/>
      </c>
      <c r="FL44" s="264" t="str">
        <f t="shared" si="506"/>
        <v/>
      </c>
      <c r="FM44" s="273" t="str">
        <f t="shared" si="507"/>
        <v/>
      </c>
      <c r="FN44" s="273" t="str">
        <f t="shared" si="379"/>
        <v/>
      </c>
      <c r="FO44" s="273" t="str">
        <f t="shared" si="508"/>
        <v/>
      </c>
      <c r="FP44" s="271" t="str">
        <f t="shared" si="380"/>
        <v/>
      </c>
      <c r="FQ44" s="271" t="str">
        <f>IFERROR(FM44*(FK44-FK48)^2,"")</f>
        <v/>
      </c>
      <c r="FR44" s="271" t="str">
        <f t="shared" si="381"/>
        <v/>
      </c>
      <c r="FS44" s="271" t="str">
        <f t="shared" si="509"/>
        <v/>
      </c>
      <c r="FT44" s="289" t="str">
        <f t="shared" si="510"/>
        <v/>
      </c>
      <c r="FU44" s="271" t="str">
        <f t="shared" si="511"/>
        <v/>
      </c>
      <c r="FW44" s="271"/>
      <c r="FX44" s="263" t="str">
        <f t="shared" si="512"/>
        <v/>
      </c>
      <c r="FY44" s="273" t="str">
        <f>IFERROR(FG51+FF51*FX44,"")</f>
        <v/>
      </c>
      <c r="FZ44" s="264" t="str">
        <f t="shared" si="513"/>
        <v/>
      </c>
      <c r="GA44" s="264" t="str">
        <f t="shared" si="382"/>
        <v/>
      </c>
      <c r="GB44" s="264" t="str">
        <f t="shared" si="514"/>
        <v/>
      </c>
      <c r="GC44" s="264" t="str">
        <f t="shared" si="515"/>
        <v/>
      </c>
      <c r="GD44" s="273" t="str">
        <f t="shared" si="516"/>
        <v/>
      </c>
      <c r="GE44" s="273" t="str">
        <f t="shared" si="383"/>
        <v/>
      </c>
      <c r="GF44" s="273" t="str">
        <f t="shared" si="517"/>
        <v/>
      </c>
      <c r="GG44" s="271" t="str">
        <f t="shared" si="384"/>
        <v/>
      </c>
      <c r="GH44" s="271" t="str">
        <f>IFERROR(GD44*(GB44-GB48)^2,"")</f>
        <v/>
      </c>
      <c r="GI44" s="271" t="str">
        <f t="shared" si="385"/>
        <v/>
      </c>
      <c r="GJ44" s="271" t="str">
        <f t="shared" si="518"/>
        <v/>
      </c>
      <c r="GK44" s="289" t="str">
        <f t="shared" si="519"/>
        <v/>
      </c>
      <c r="GL44" s="271" t="str">
        <f t="shared" si="520"/>
        <v/>
      </c>
      <c r="GN44" s="271"/>
      <c r="GO44" s="263" t="str">
        <f t="shared" si="521"/>
        <v/>
      </c>
      <c r="GP44" s="273" t="str">
        <f>IFERROR(FX51+FW51*GO44,"")</f>
        <v/>
      </c>
      <c r="GQ44" s="264" t="str">
        <f t="shared" si="522"/>
        <v/>
      </c>
      <c r="GR44" s="264" t="str">
        <f t="shared" si="386"/>
        <v/>
      </c>
      <c r="GS44" s="264" t="str">
        <f t="shared" si="523"/>
        <v/>
      </c>
      <c r="GT44" s="264" t="str">
        <f t="shared" si="524"/>
        <v/>
      </c>
      <c r="GU44" s="273" t="str">
        <f t="shared" si="525"/>
        <v/>
      </c>
      <c r="GV44" s="273" t="str">
        <f t="shared" si="387"/>
        <v/>
      </c>
      <c r="GW44" s="273" t="str">
        <f t="shared" si="526"/>
        <v/>
      </c>
      <c r="GX44" s="271" t="str">
        <f t="shared" si="388"/>
        <v/>
      </c>
      <c r="GY44" s="271" t="str">
        <f>IFERROR(GU44*(GS44-GS48)^2,"")</f>
        <v/>
      </c>
      <c r="GZ44" s="271" t="str">
        <f t="shared" si="389"/>
        <v/>
      </c>
      <c r="HA44" s="271" t="str">
        <f t="shared" si="527"/>
        <v/>
      </c>
      <c r="HB44" s="289" t="str">
        <f t="shared" si="528"/>
        <v/>
      </c>
      <c r="HC44" s="271" t="str">
        <f t="shared" si="529"/>
        <v/>
      </c>
      <c r="HE44" s="271"/>
      <c r="HF44" s="263" t="str">
        <f t="shared" si="530"/>
        <v/>
      </c>
      <c r="HG44" s="273" t="str">
        <f>IFERROR(GO51+GN51*HF44,"")</f>
        <v/>
      </c>
      <c r="HH44" s="264" t="str">
        <f t="shared" si="531"/>
        <v/>
      </c>
      <c r="HI44" s="264" t="str">
        <f t="shared" si="390"/>
        <v/>
      </c>
      <c r="HJ44" s="264" t="str">
        <f t="shared" si="532"/>
        <v/>
      </c>
      <c r="HK44" s="264" t="str">
        <f t="shared" si="533"/>
        <v/>
      </c>
      <c r="HL44" s="273" t="str">
        <f t="shared" si="534"/>
        <v/>
      </c>
      <c r="HM44" s="273" t="str">
        <f t="shared" si="391"/>
        <v/>
      </c>
      <c r="HN44" s="273" t="str">
        <f t="shared" si="535"/>
        <v/>
      </c>
      <c r="HO44" s="271" t="str">
        <f t="shared" si="392"/>
        <v/>
      </c>
      <c r="HP44" s="271" t="str">
        <f>IFERROR(HL44*(HJ44-HJ48)^2,"")</f>
        <v/>
      </c>
      <c r="HQ44" s="271" t="str">
        <f t="shared" si="393"/>
        <v/>
      </c>
      <c r="HR44" s="271" t="str">
        <f t="shared" si="536"/>
        <v/>
      </c>
      <c r="HS44" s="289" t="str">
        <f t="shared" si="537"/>
        <v/>
      </c>
      <c r="HT44" s="271" t="str">
        <f t="shared" si="538"/>
        <v/>
      </c>
      <c r="HV44" s="271"/>
      <c r="HW44" s="263" t="str">
        <f t="shared" si="539"/>
        <v/>
      </c>
      <c r="HX44" s="273" t="str">
        <f>IFERROR(HF51+HE51*HW44,"")</f>
        <v/>
      </c>
      <c r="HY44" s="264" t="str">
        <f t="shared" si="540"/>
        <v/>
      </c>
      <c r="HZ44" s="264" t="str">
        <f t="shared" si="394"/>
        <v/>
      </c>
      <c r="IA44" s="264" t="str">
        <f t="shared" si="541"/>
        <v/>
      </c>
      <c r="IB44" s="264" t="str">
        <f t="shared" si="542"/>
        <v/>
      </c>
      <c r="IC44" s="273" t="str">
        <f t="shared" si="543"/>
        <v/>
      </c>
      <c r="ID44" s="273" t="str">
        <f t="shared" si="395"/>
        <v/>
      </c>
      <c r="IE44" s="273" t="str">
        <f t="shared" si="544"/>
        <v/>
      </c>
      <c r="IF44" s="271" t="str">
        <f t="shared" si="396"/>
        <v/>
      </c>
      <c r="IG44" s="271" t="str">
        <f>IFERROR(IC44*(IA44-IA48)^2,"")</f>
        <v/>
      </c>
      <c r="IH44" s="271" t="str">
        <f t="shared" si="397"/>
        <v/>
      </c>
      <c r="II44" s="271" t="str">
        <f t="shared" si="545"/>
        <v/>
      </c>
      <c r="IJ44" s="289" t="str">
        <f t="shared" si="546"/>
        <v/>
      </c>
      <c r="IK44" s="271" t="str">
        <f t="shared" si="547"/>
        <v/>
      </c>
      <c r="IM44" s="271"/>
      <c r="IN44" s="263" t="str">
        <f t="shared" si="548"/>
        <v/>
      </c>
      <c r="IO44" s="273" t="str">
        <f>IFERROR(HW51+HV51*IN44,"")</f>
        <v/>
      </c>
      <c r="IP44" s="264" t="str">
        <f t="shared" si="549"/>
        <v/>
      </c>
      <c r="IQ44" s="264" t="str">
        <f t="shared" si="398"/>
        <v/>
      </c>
      <c r="IR44" s="264" t="str">
        <f t="shared" si="550"/>
        <v/>
      </c>
      <c r="IS44" s="264" t="str">
        <f t="shared" si="551"/>
        <v/>
      </c>
      <c r="IT44" s="273" t="str">
        <f t="shared" si="552"/>
        <v/>
      </c>
      <c r="IU44" s="273" t="str">
        <f t="shared" si="399"/>
        <v/>
      </c>
      <c r="IV44" s="273" t="str">
        <f t="shared" si="553"/>
        <v/>
      </c>
      <c r="IW44" s="271" t="str">
        <f t="shared" si="400"/>
        <v/>
      </c>
      <c r="IX44" s="271" t="str">
        <f>IFERROR(IT44*(IR44-IR48)^2,"")</f>
        <v/>
      </c>
      <c r="IY44" s="271" t="str">
        <f t="shared" si="401"/>
        <v/>
      </c>
      <c r="IZ44" s="271" t="str">
        <f t="shared" si="554"/>
        <v/>
      </c>
      <c r="JA44" s="289" t="str">
        <f t="shared" si="555"/>
        <v/>
      </c>
      <c r="JB44" s="271" t="str">
        <f t="shared" si="556"/>
        <v/>
      </c>
      <c r="JD44" s="271"/>
      <c r="JE44" s="263" t="str">
        <f t="shared" si="557"/>
        <v/>
      </c>
      <c r="JF44" s="273" t="str">
        <f>IFERROR(IN51+IM51*JE44,"")</f>
        <v/>
      </c>
      <c r="JG44" s="264" t="str">
        <f t="shared" si="558"/>
        <v/>
      </c>
      <c r="JH44" s="264" t="str">
        <f t="shared" si="402"/>
        <v/>
      </c>
      <c r="JI44" s="264" t="str">
        <f t="shared" si="559"/>
        <v/>
      </c>
      <c r="JJ44" s="264" t="str">
        <f t="shared" si="560"/>
        <v/>
      </c>
      <c r="JK44" s="273" t="str">
        <f t="shared" si="561"/>
        <v/>
      </c>
      <c r="JL44" s="273" t="str">
        <f t="shared" si="403"/>
        <v/>
      </c>
      <c r="JM44" s="273" t="str">
        <f t="shared" si="562"/>
        <v/>
      </c>
      <c r="JN44" s="271" t="str">
        <f t="shared" si="404"/>
        <v/>
      </c>
      <c r="JO44" s="271" t="str">
        <f>IFERROR(JK44*(JI44-JI48)^2,"")</f>
        <v/>
      </c>
      <c r="JP44" s="271" t="str">
        <f t="shared" si="405"/>
        <v/>
      </c>
      <c r="JQ44" s="271" t="str">
        <f t="shared" si="563"/>
        <v/>
      </c>
      <c r="JR44" s="289" t="str">
        <f t="shared" si="564"/>
        <v/>
      </c>
      <c r="JS44" s="271" t="str">
        <f t="shared" si="565"/>
        <v/>
      </c>
      <c r="JU44" s="271"/>
      <c r="JV44" s="263" t="str">
        <f t="shared" si="566"/>
        <v/>
      </c>
      <c r="JW44" s="273" t="str">
        <f>IFERROR(JE51+JD51*JV44,"")</f>
        <v/>
      </c>
      <c r="JX44" s="264" t="str">
        <f t="shared" si="567"/>
        <v/>
      </c>
      <c r="JY44" s="264" t="str">
        <f t="shared" si="406"/>
        <v/>
      </c>
      <c r="JZ44" s="264" t="str">
        <f t="shared" si="568"/>
        <v/>
      </c>
      <c r="KA44" s="264" t="str">
        <f t="shared" si="569"/>
        <v/>
      </c>
      <c r="KB44" s="273" t="str">
        <f t="shared" si="570"/>
        <v/>
      </c>
      <c r="KC44" s="273" t="str">
        <f t="shared" si="407"/>
        <v/>
      </c>
      <c r="KD44" s="273" t="str">
        <f t="shared" si="571"/>
        <v/>
      </c>
      <c r="KE44" s="271" t="str">
        <f t="shared" si="408"/>
        <v/>
      </c>
      <c r="KF44" s="271" t="str">
        <f>IFERROR(KB44*(JZ44-JZ48)^2,"")</f>
        <v/>
      </c>
      <c r="KG44" s="271" t="str">
        <f t="shared" si="409"/>
        <v/>
      </c>
      <c r="KH44" s="271" t="str">
        <f t="shared" si="572"/>
        <v/>
      </c>
      <c r="KI44" s="289" t="str">
        <f t="shared" si="573"/>
        <v/>
      </c>
      <c r="KJ44" s="271" t="str">
        <f t="shared" si="574"/>
        <v/>
      </c>
      <c r="KL44" s="271"/>
      <c r="KM44" s="263" t="str">
        <f t="shared" si="575"/>
        <v/>
      </c>
      <c r="KN44" s="273" t="str">
        <f>IFERROR(JV51+JU51*KM44,"")</f>
        <v/>
      </c>
      <c r="KO44" s="264" t="str">
        <f t="shared" si="576"/>
        <v/>
      </c>
      <c r="KP44" s="264" t="str">
        <f t="shared" si="410"/>
        <v/>
      </c>
      <c r="KQ44" s="264" t="str">
        <f t="shared" si="577"/>
        <v/>
      </c>
      <c r="KR44" s="264" t="str">
        <f t="shared" si="578"/>
        <v/>
      </c>
      <c r="KS44" s="273" t="str">
        <f t="shared" si="579"/>
        <v/>
      </c>
      <c r="KT44" s="273" t="str">
        <f t="shared" si="411"/>
        <v/>
      </c>
      <c r="KU44" s="273" t="str">
        <f t="shared" si="580"/>
        <v/>
      </c>
      <c r="KV44" s="271" t="str">
        <f t="shared" si="412"/>
        <v/>
      </c>
      <c r="KW44" s="271" t="str">
        <f>IFERROR(KS44*(KQ44-KQ48)^2,"")</f>
        <v/>
      </c>
      <c r="KX44" s="271" t="str">
        <f t="shared" si="413"/>
        <v/>
      </c>
      <c r="KY44" s="271" t="str">
        <f t="shared" si="581"/>
        <v/>
      </c>
      <c r="KZ44" s="289" t="str">
        <f t="shared" si="582"/>
        <v/>
      </c>
      <c r="LA44" s="271" t="str">
        <f t="shared" si="583"/>
        <v/>
      </c>
      <c r="LC44" s="271"/>
      <c r="LD44" s="263" t="str">
        <f t="shared" si="584"/>
        <v/>
      </c>
      <c r="LE44" s="273" t="str">
        <f>IFERROR(KM51+KL51*LD44,"")</f>
        <v/>
      </c>
      <c r="LF44" s="264" t="str">
        <f t="shared" si="585"/>
        <v/>
      </c>
      <c r="LG44" s="264" t="str">
        <f t="shared" si="414"/>
        <v/>
      </c>
      <c r="LH44" s="264" t="str">
        <f t="shared" si="586"/>
        <v/>
      </c>
      <c r="LI44" s="264" t="str">
        <f t="shared" si="587"/>
        <v/>
      </c>
      <c r="LJ44" s="273" t="str">
        <f t="shared" si="588"/>
        <v/>
      </c>
      <c r="LK44" s="273" t="str">
        <f t="shared" si="415"/>
        <v/>
      </c>
      <c r="LL44" s="273" t="str">
        <f t="shared" si="589"/>
        <v/>
      </c>
      <c r="LM44" s="271" t="str">
        <f t="shared" si="416"/>
        <v/>
      </c>
      <c r="LN44" s="271" t="str">
        <f>IFERROR(LJ44*(LH44-LH48)^2,"")</f>
        <v/>
      </c>
      <c r="LO44" s="271" t="str">
        <f t="shared" si="417"/>
        <v/>
      </c>
      <c r="LP44" s="271" t="str">
        <f t="shared" si="590"/>
        <v/>
      </c>
      <c r="LQ44" s="289" t="str">
        <f t="shared" si="591"/>
        <v/>
      </c>
      <c r="LR44" s="271" t="str">
        <f t="shared" si="592"/>
        <v/>
      </c>
      <c r="LT44" s="271"/>
      <c r="LU44" s="475" t="str">
        <f t="shared" si="593"/>
        <v/>
      </c>
      <c r="LV44" s="474" t="str">
        <f>IFERROR(LD51+LC51*LU44,"")</f>
        <v/>
      </c>
      <c r="LW44" s="477" t="str">
        <f t="shared" si="594"/>
        <v/>
      </c>
      <c r="LX44" s="264" t="str">
        <f t="shared" si="418"/>
        <v/>
      </c>
      <c r="LY44" s="264" t="str">
        <f t="shared" si="595"/>
        <v/>
      </c>
      <c r="LZ44" s="264" t="str">
        <f t="shared" si="596"/>
        <v/>
      </c>
      <c r="MA44" s="273" t="str">
        <f t="shared" si="597"/>
        <v/>
      </c>
      <c r="MB44" s="273" t="str">
        <f t="shared" si="419"/>
        <v/>
      </c>
      <c r="MC44" s="273" t="str">
        <f t="shared" si="598"/>
        <v/>
      </c>
      <c r="MD44" s="271" t="str">
        <f t="shared" si="420"/>
        <v/>
      </c>
      <c r="ME44" s="271" t="str">
        <f>IFERROR(MA44*(LY44-LY48)^2,"")</f>
        <v/>
      </c>
      <c r="MF44" s="271" t="str">
        <f t="shared" si="421"/>
        <v/>
      </c>
      <c r="MG44" s="271" t="str">
        <f t="shared" si="599"/>
        <v/>
      </c>
      <c r="MH44" s="289" t="str">
        <f t="shared" si="600"/>
        <v/>
      </c>
      <c r="MI44" s="476" t="str">
        <f t="shared" si="601"/>
        <v/>
      </c>
    </row>
    <row r="45" spans="1:347" ht="14.1" customHeight="1" outlineLevel="1" x14ac:dyDescent="0.2">
      <c r="A45" s="14">
        <v>9</v>
      </c>
      <c r="B45" s="447"/>
      <c r="C45" s="3"/>
      <c r="D45" s="450"/>
      <c r="E45" s="17" t="str">
        <f t="shared" si="340"/>
        <v/>
      </c>
      <c r="F45" s="34" t="str">
        <f>IFERROR((E45-E36)/(1-E36),"")</f>
        <v/>
      </c>
      <c r="G45" s="17" t="str">
        <f t="shared" si="341"/>
        <v/>
      </c>
      <c r="H45" s="17"/>
      <c r="I45" s="34"/>
      <c r="J45" s="18" t="str">
        <f t="shared" si="422"/>
        <v/>
      </c>
      <c r="K45" s="17" t="str">
        <f>IFERROR(C51+B51*J45,"")</f>
        <v/>
      </c>
      <c r="L45" s="37" t="str">
        <f t="shared" si="423"/>
        <v/>
      </c>
      <c r="M45" s="37" t="str">
        <f t="shared" si="342"/>
        <v/>
      </c>
      <c r="N45" s="37" t="str">
        <f t="shared" si="424"/>
        <v/>
      </c>
      <c r="O45" s="37" t="str">
        <f t="shared" si="425"/>
        <v/>
      </c>
      <c r="P45" s="17" t="str">
        <f t="shared" si="426"/>
        <v/>
      </c>
      <c r="Q45" s="17" t="str">
        <f t="shared" si="343"/>
        <v/>
      </c>
      <c r="R45" s="17" t="str">
        <f t="shared" si="427"/>
        <v/>
      </c>
      <c r="S45" s="34" t="str">
        <f t="shared" si="344"/>
        <v/>
      </c>
      <c r="T45" s="34" t="str">
        <f>IFERROR(P45*(N45-N48)^2,"")</f>
        <v/>
      </c>
      <c r="U45" s="34" t="str">
        <f t="shared" si="345"/>
        <v/>
      </c>
      <c r="V45" s="34" t="str">
        <f t="shared" si="428"/>
        <v/>
      </c>
      <c r="W45" s="39" t="str">
        <f t="shared" si="429"/>
        <v/>
      </c>
      <c r="X45" s="34" t="str">
        <f t="shared" si="430"/>
        <v/>
      </c>
      <c r="Y45" s="34"/>
      <c r="Z45" s="271"/>
      <c r="AA45" s="263" t="str">
        <f t="shared" si="431"/>
        <v/>
      </c>
      <c r="AB45" s="273" t="str">
        <f>IFERROR(J51+I51*AA45,"")</f>
        <v/>
      </c>
      <c r="AC45" s="264" t="str">
        <f t="shared" si="432"/>
        <v/>
      </c>
      <c r="AD45" s="264" t="str">
        <f t="shared" si="346"/>
        <v/>
      </c>
      <c r="AE45" s="264" t="str">
        <f t="shared" si="433"/>
        <v/>
      </c>
      <c r="AF45" s="264" t="str">
        <f t="shared" si="434"/>
        <v/>
      </c>
      <c r="AG45" s="273" t="str">
        <f t="shared" si="435"/>
        <v/>
      </c>
      <c r="AH45" s="273" t="str">
        <f t="shared" si="347"/>
        <v/>
      </c>
      <c r="AI45" s="273" t="str">
        <f t="shared" si="436"/>
        <v/>
      </c>
      <c r="AJ45" s="271" t="str">
        <f t="shared" si="348"/>
        <v/>
      </c>
      <c r="AK45" s="271" t="str">
        <f>IFERROR(AG45*(AE45-AE48)^2,"")</f>
        <v/>
      </c>
      <c r="AL45" s="271" t="str">
        <f t="shared" si="349"/>
        <v/>
      </c>
      <c r="AM45" s="271" t="str">
        <f t="shared" si="437"/>
        <v/>
      </c>
      <c r="AN45" s="289" t="str">
        <f t="shared" si="438"/>
        <v/>
      </c>
      <c r="AO45" s="271" t="str">
        <f t="shared" si="439"/>
        <v/>
      </c>
      <c r="AP45" s="34"/>
      <c r="AQ45" s="271"/>
      <c r="AR45" s="263" t="str">
        <f t="shared" si="440"/>
        <v/>
      </c>
      <c r="AS45" s="273" t="str">
        <f>IFERROR(AA51+Z51*AR45,"")</f>
        <v/>
      </c>
      <c r="AT45" s="264" t="str">
        <f t="shared" si="441"/>
        <v/>
      </c>
      <c r="AU45" s="264" t="str">
        <f t="shared" si="350"/>
        <v/>
      </c>
      <c r="AV45" s="264" t="str">
        <f t="shared" si="442"/>
        <v/>
      </c>
      <c r="AW45" s="264" t="str">
        <f t="shared" si="443"/>
        <v/>
      </c>
      <c r="AX45" s="273" t="str">
        <f t="shared" si="444"/>
        <v/>
      </c>
      <c r="AY45" s="273" t="str">
        <f t="shared" si="351"/>
        <v/>
      </c>
      <c r="AZ45" s="273" t="str">
        <f t="shared" si="445"/>
        <v/>
      </c>
      <c r="BA45" s="271" t="str">
        <f t="shared" si="352"/>
        <v/>
      </c>
      <c r="BB45" s="271" t="str">
        <f>IFERROR(AX45*(AV45-AV48)^2,"")</f>
        <v/>
      </c>
      <c r="BC45" s="271" t="str">
        <f t="shared" si="353"/>
        <v/>
      </c>
      <c r="BD45" s="271" t="str">
        <f t="shared" si="446"/>
        <v/>
      </c>
      <c r="BE45" s="289" t="str">
        <f t="shared" si="447"/>
        <v/>
      </c>
      <c r="BF45" s="271" t="str">
        <f t="shared" si="448"/>
        <v/>
      </c>
      <c r="BH45" s="271"/>
      <c r="BI45" s="263" t="str">
        <f t="shared" si="449"/>
        <v/>
      </c>
      <c r="BJ45" s="273" t="str">
        <f>IFERROR(AR51+AQ51*BI45,"")</f>
        <v/>
      </c>
      <c r="BK45" s="264" t="str">
        <f t="shared" si="450"/>
        <v/>
      </c>
      <c r="BL45" s="264" t="str">
        <f t="shared" si="354"/>
        <v/>
      </c>
      <c r="BM45" s="264" t="str">
        <f t="shared" si="451"/>
        <v/>
      </c>
      <c r="BN45" s="264" t="str">
        <f t="shared" si="452"/>
        <v/>
      </c>
      <c r="BO45" s="273" t="str">
        <f t="shared" si="453"/>
        <v/>
      </c>
      <c r="BP45" s="273" t="str">
        <f t="shared" si="355"/>
        <v/>
      </c>
      <c r="BQ45" s="273" t="str">
        <f t="shared" si="454"/>
        <v/>
      </c>
      <c r="BR45" s="271" t="str">
        <f t="shared" si="356"/>
        <v/>
      </c>
      <c r="BS45" s="271" t="str">
        <f>IFERROR(BO45*(BM45-BM48)^2,"")</f>
        <v/>
      </c>
      <c r="BT45" s="271" t="str">
        <f t="shared" si="357"/>
        <v/>
      </c>
      <c r="BU45" s="271" t="str">
        <f t="shared" si="455"/>
        <v/>
      </c>
      <c r="BV45" s="289" t="str">
        <f t="shared" si="456"/>
        <v/>
      </c>
      <c r="BW45" s="271" t="str">
        <f t="shared" si="457"/>
        <v/>
      </c>
      <c r="BY45" s="271"/>
      <c r="BZ45" s="263" t="str">
        <f t="shared" si="458"/>
        <v/>
      </c>
      <c r="CA45" s="273" t="str">
        <f>IFERROR(BI51+BH51*BZ45,"")</f>
        <v/>
      </c>
      <c r="CB45" s="264" t="str">
        <f t="shared" si="459"/>
        <v/>
      </c>
      <c r="CC45" s="264" t="str">
        <f t="shared" si="358"/>
        <v/>
      </c>
      <c r="CD45" s="264" t="str">
        <f t="shared" si="460"/>
        <v/>
      </c>
      <c r="CE45" s="264" t="str">
        <f t="shared" si="461"/>
        <v/>
      </c>
      <c r="CF45" s="273" t="str">
        <f t="shared" si="462"/>
        <v/>
      </c>
      <c r="CG45" s="273" t="str">
        <f t="shared" si="359"/>
        <v/>
      </c>
      <c r="CH45" s="273" t="str">
        <f t="shared" si="463"/>
        <v/>
      </c>
      <c r="CI45" s="271" t="str">
        <f t="shared" si="360"/>
        <v/>
      </c>
      <c r="CJ45" s="271" t="str">
        <f>IFERROR(CF45*(CD45-CD48)^2,"")</f>
        <v/>
      </c>
      <c r="CK45" s="271" t="str">
        <f t="shared" si="361"/>
        <v/>
      </c>
      <c r="CL45" s="271" t="str">
        <f t="shared" si="464"/>
        <v/>
      </c>
      <c r="CM45" s="289" t="str">
        <f t="shared" si="465"/>
        <v/>
      </c>
      <c r="CN45" s="271" t="str">
        <f t="shared" si="466"/>
        <v/>
      </c>
      <c r="CP45" s="271"/>
      <c r="CQ45" s="263" t="str">
        <f t="shared" si="467"/>
        <v/>
      </c>
      <c r="CR45" s="273" t="str">
        <f>IFERROR(BZ51+BY51*CQ45,"")</f>
        <v/>
      </c>
      <c r="CS45" s="264" t="str">
        <f t="shared" si="468"/>
        <v/>
      </c>
      <c r="CT45" s="264" t="str">
        <f t="shared" si="362"/>
        <v/>
      </c>
      <c r="CU45" s="264" t="str">
        <f t="shared" si="469"/>
        <v/>
      </c>
      <c r="CV45" s="264" t="str">
        <f t="shared" si="470"/>
        <v/>
      </c>
      <c r="CW45" s="273" t="str">
        <f t="shared" si="471"/>
        <v/>
      </c>
      <c r="CX45" s="273" t="str">
        <f t="shared" si="363"/>
        <v/>
      </c>
      <c r="CY45" s="273" t="str">
        <f t="shared" si="472"/>
        <v/>
      </c>
      <c r="CZ45" s="271" t="str">
        <f t="shared" si="364"/>
        <v/>
      </c>
      <c r="DA45" s="271" t="str">
        <f>IFERROR(CW45*(CU45-CU48)^2,"")</f>
        <v/>
      </c>
      <c r="DB45" s="271" t="str">
        <f t="shared" si="365"/>
        <v/>
      </c>
      <c r="DC45" s="271" t="str">
        <f t="shared" si="473"/>
        <v/>
      </c>
      <c r="DD45" s="289" t="str">
        <f t="shared" si="474"/>
        <v/>
      </c>
      <c r="DE45" s="271" t="str">
        <f t="shared" si="475"/>
        <v/>
      </c>
      <c r="DG45" s="271"/>
      <c r="DH45" s="263" t="str">
        <f t="shared" si="476"/>
        <v/>
      </c>
      <c r="DI45" s="273" t="str">
        <f>IFERROR(CQ51+CP51*DH45,"")</f>
        <v/>
      </c>
      <c r="DJ45" s="264" t="str">
        <f t="shared" si="477"/>
        <v/>
      </c>
      <c r="DK45" s="264" t="str">
        <f t="shared" si="366"/>
        <v/>
      </c>
      <c r="DL45" s="264" t="str">
        <f t="shared" si="478"/>
        <v/>
      </c>
      <c r="DM45" s="264" t="str">
        <f t="shared" si="479"/>
        <v/>
      </c>
      <c r="DN45" s="273" t="str">
        <f t="shared" si="480"/>
        <v/>
      </c>
      <c r="DO45" s="273" t="str">
        <f t="shared" si="367"/>
        <v/>
      </c>
      <c r="DP45" s="273" t="str">
        <f t="shared" si="481"/>
        <v/>
      </c>
      <c r="DQ45" s="271" t="str">
        <f t="shared" si="368"/>
        <v/>
      </c>
      <c r="DR45" s="271" t="str">
        <f>IFERROR(DN45*(DL45-DL48)^2,"")</f>
        <v/>
      </c>
      <c r="DS45" s="271" t="str">
        <f t="shared" si="369"/>
        <v/>
      </c>
      <c r="DT45" s="271" t="str">
        <f t="shared" si="482"/>
        <v/>
      </c>
      <c r="DU45" s="289" t="str">
        <f t="shared" si="483"/>
        <v/>
      </c>
      <c r="DV45" s="271" t="str">
        <f t="shared" si="484"/>
        <v/>
      </c>
      <c r="DX45" s="271"/>
      <c r="DY45" s="263" t="str">
        <f t="shared" si="485"/>
        <v/>
      </c>
      <c r="DZ45" s="273" t="str">
        <f>IFERROR(DH51+DG51*DY45,"")</f>
        <v/>
      </c>
      <c r="EA45" s="264" t="str">
        <f t="shared" si="486"/>
        <v/>
      </c>
      <c r="EB45" s="264" t="str">
        <f t="shared" si="370"/>
        <v/>
      </c>
      <c r="EC45" s="264" t="str">
        <f t="shared" si="487"/>
        <v/>
      </c>
      <c r="ED45" s="264" t="str">
        <f t="shared" si="488"/>
        <v/>
      </c>
      <c r="EE45" s="273" t="str">
        <f t="shared" si="489"/>
        <v/>
      </c>
      <c r="EF45" s="273" t="str">
        <f t="shared" si="371"/>
        <v/>
      </c>
      <c r="EG45" s="273" t="str">
        <f t="shared" si="490"/>
        <v/>
      </c>
      <c r="EH45" s="271" t="str">
        <f t="shared" si="372"/>
        <v/>
      </c>
      <c r="EI45" s="271" t="str">
        <f>IFERROR(EE45*(EC45-EC48)^2,"")</f>
        <v/>
      </c>
      <c r="EJ45" s="271" t="str">
        <f t="shared" si="373"/>
        <v/>
      </c>
      <c r="EK45" s="271" t="str">
        <f t="shared" si="491"/>
        <v/>
      </c>
      <c r="EL45" s="289" t="str">
        <f t="shared" si="492"/>
        <v/>
      </c>
      <c r="EM45" s="271" t="str">
        <f t="shared" si="493"/>
        <v/>
      </c>
      <c r="EO45" s="271"/>
      <c r="EP45" s="263" t="str">
        <f t="shared" si="494"/>
        <v/>
      </c>
      <c r="EQ45" s="273" t="str">
        <f>IFERROR(DY51+DX51*EP45,"")</f>
        <v/>
      </c>
      <c r="ER45" s="264" t="str">
        <f t="shared" si="495"/>
        <v/>
      </c>
      <c r="ES45" s="264" t="str">
        <f t="shared" si="374"/>
        <v/>
      </c>
      <c r="ET45" s="264" t="str">
        <f t="shared" si="496"/>
        <v/>
      </c>
      <c r="EU45" s="264" t="str">
        <f t="shared" si="497"/>
        <v/>
      </c>
      <c r="EV45" s="273" t="str">
        <f t="shared" si="498"/>
        <v/>
      </c>
      <c r="EW45" s="273" t="str">
        <f t="shared" si="375"/>
        <v/>
      </c>
      <c r="EX45" s="273" t="str">
        <f t="shared" si="499"/>
        <v/>
      </c>
      <c r="EY45" s="271" t="str">
        <f t="shared" si="376"/>
        <v/>
      </c>
      <c r="EZ45" s="271" t="str">
        <f>IFERROR(EV45*(ET45-ET48)^2,"")</f>
        <v/>
      </c>
      <c r="FA45" s="271" t="str">
        <f t="shared" si="377"/>
        <v/>
      </c>
      <c r="FB45" s="271" t="str">
        <f t="shared" si="500"/>
        <v/>
      </c>
      <c r="FC45" s="289" t="str">
        <f t="shared" si="501"/>
        <v/>
      </c>
      <c r="FD45" s="271" t="str">
        <f t="shared" si="502"/>
        <v/>
      </c>
      <c r="FF45" s="271"/>
      <c r="FG45" s="263" t="str">
        <f t="shared" si="503"/>
        <v/>
      </c>
      <c r="FH45" s="273" t="str">
        <f>IFERROR(EP51+EO51*FG45,"")</f>
        <v/>
      </c>
      <c r="FI45" s="264" t="str">
        <f t="shared" si="504"/>
        <v/>
      </c>
      <c r="FJ45" s="264" t="str">
        <f t="shared" si="378"/>
        <v/>
      </c>
      <c r="FK45" s="264" t="str">
        <f t="shared" si="505"/>
        <v/>
      </c>
      <c r="FL45" s="264" t="str">
        <f t="shared" si="506"/>
        <v/>
      </c>
      <c r="FM45" s="273" t="str">
        <f t="shared" si="507"/>
        <v/>
      </c>
      <c r="FN45" s="273" t="str">
        <f t="shared" si="379"/>
        <v/>
      </c>
      <c r="FO45" s="273" t="str">
        <f t="shared" si="508"/>
        <v/>
      </c>
      <c r="FP45" s="271" t="str">
        <f t="shared" si="380"/>
        <v/>
      </c>
      <c r="FQ45" s="271" t="str">
        <f>IFERROR(FM45*(FK45-FK48)^2,"")</f>
        <v/>
      </c>
      <c r="FR45" s="271" t="str">
        <f t="shared" si="381"/>
        <v/>
      </c>
      <c r="FS45" s="271" t="str">
        <f t="shared" si="509"/>
        <v/>
      </c>
      <c r="FT45" s="289" t="str">
        <f t="shared" si="510"/>
        <v/>
      </c>
      <c r="FU45" s="271" t="str">
        <f t="shared" si="511"/>
        <v/>
      </c>
      <c r="FW45" s="271"/>
      <c r="FX45" s="263" t="str">
        <f t="shared" si="512"/>
        <v/>
      </c>
      <c r="FY45" s="273" t="str">
        <f>IFERROR(FG51+FF51*FX45,"")</f>
        <v/>
      </c>
      <c r="FZ45" s="264" t="str">
        <f t="shared" si="513"/>
        <v/>
      </c>
      <c r="GA45" s="264" t="str">
        <f t="shared" si="382"/>
        <v/>
      </c>
      <c r="GB45" s="264" t="str">
        <f t="shared" si="514"/>
        <v/>
      </c>
      <c r="GC45" s="264" t="str">
        <f t="shared" si="515"/>
        <v/>
      </c>
      <c r="GD45" s="273" t="str">
        <f t="shared" si="516"/>
        <v/>
      </c>
      <c r="GE45" s="273" t="str">
        <f t="shared" si="383"/>
        <v/>
      </c>
      <c r="GF45" s="273" t="str">
        <f t="shared" si="517"/>
        <v/>
      </c>
      <c r="GG45" s="271" t="str">
        <f t="shared" si="384"/>
        <v/>
      </c>
      <c r="GH45" s="271" t="str">
        <f>IFERROR(GD45*(GB45-GB48)^2,"")</f>
        <v/>
      </c>
      <c r="GI45" s="271" t="str">
        <f t="shared" si="385"/>
        <v/>
      </c>
      <c r="GJ45" s="271" t="str">
        <f t="shared" si="518"/>
        <v/>
      </c>
      <c r="GK45" s="289" t="str">
        <f t="shared" si="519"/>
        <v/>
      </c>
      <c r="GL45" s="271" t="str">
        <f t="shared" si="520"/>
        <v/>
      </c>
      <c r="GN45" s="271"/>
      <c r="GO45" s="263" t="str">
        <f t="shared" si="521"/>
        <v/>
      </c>
      <c r="GP45" s="273" t="str">
        <f>IFERROR(FX51+FW51*GO45,"")</f>
        <v/>
      </c>
      <c r="GQ45" s="264" t="str">
        <f t="shared" si="522"/>
        <v/>
      </c>
      <c r="GR45" s="264" t="str">
        <f t="shared" si="386"/>
        <v/>
      </c>
      <c r="GS45" s="264" t="str">
        <f t="shared" si="523"/>
        <v/>
      </c>
      <c r="GT45" s="264" t="str">
        <f t="shared" si="524"/>
        <v/>
      </c>
      <c r="GU45" s="273" t="str">
        <f t="shared" si="525"/>
        <v/>
      </c>
      <c r="GV45" s="273" t="str">
        <f t="shared" si="387"/>
        <v/>
      </c>
      <c r="GW45" s="273" t="str">
        <f t="shared" si="526"/>
        <v/>
      </c>
      <c r="GX45" s="271" t="str">
        <f t="shared" si="388"/>
        <v/>
      </c>
      <c r="GY45" s="271" t="str">
        <f>IFERROR(GU45*(GS45-GS48)^2,"")</f>
        <v/>
      </c>
      <c r="GZ45" s="271" t="str">
        <f t="shared" si="389"/>
        <v/>
      </c>
      <c r="HA45" s="271" t="str">
        <f t="shared" si="527"/>
        <v/>
      </c>
      <c r="HB45" s="289" t="str">
        <f t="shared" si="528"/>
        <v/>
      </c>
      <c r="HC45" s="271" t="str">
        <f t="shared" si="529"/>
        <v/>
      </c>
      <c r="HE45" s="271"/>
      <c r="HF45" s="263" t="str">
        <f t="shared" si="530"/>
        <v/>
      </c>
      <c r="HG45" s="273" t="str">
        <f>IFERROR(GO51+GN51*HF45,"")</f>
        <v/>
      </c>
      <c r="HH45" s="264" t="str">
        <f t="shared" si="531"/>
        <v/>
      </c>
      <c r="HI45" s="264" t="str">
        <f t="shared" si="390"/>
        <v/>
      </c>
      <c r="HJ45" s="264" t="str">
        <f t="shared" si="532"/>
        <v/>
      </c>
      <c r="HK45" s="264" t="str">
        <f t="shared" si="533"/>
        <v/>
      </c>
      <c r="HL45" s="273" t="str">
        <f t="shared" si="534"/>
        <v/>
      </c>
      <c r="HM45" s="273" t="str">
        <f t="shared" si="391"/>
        <v/>
      </c>
      <c r="HN45" s="273" t="str">
        <f t="shared" si="535"/>
        <v/>
      </c>
      <c r="HO45" s="271" t="str">
        <f t="shared" si="392"/>
        <v/>
      </c>
      <c r="HP45" s="271" t="str">
        <f>IFERROR(HL45*(HJ45-HJ48)^2,"")</f>
        <v/>
      </c>
      <c r="HQ45" s="271" t="str">
        <f t="shared" si="393"/>
        <v/>
      </c>
      <c r="HR45" s="271" t="str">
        <f t="shared" si="536"/>
        <v/>
      </c>
      <c r="HS45" s="289" t="str">
        <f t="shared" si="537"/>
        <v/>
      </c>
      <c r="HT45" s="271" t="str">
        <f t="shared" si="538"/>
        <v/>
      </c>
      <c r="HV45" s="271"/>
      <c r="HW45" s="263" t="str">
        <f t="shared" si="539"/>
        <v/>
      </c>
      <c r="HX45" s="273" t="str">
        <f>IFERROR(HF51+HE51*HW45,"")</f>
        <v/>
      </c>
      <c r="HY45" s="264" t="str">
        <f t="shared" si="540"/>
        <v/>
      </c>
      <c r="HZ45" s="264" t="str">
        <f t="shared" si="394"/>
        <v/>
      </c>
      <c r="IA45" s="264" t="str">
        <f t="shared" si="541"/>
        <v/>
      </c>
      <c r="IB45" s="264" t="str">
        <f t="shared" si="542"/>
        <v/>
      </c>
      <c r="IC45" s="273" t="str">
        <f t="shared" si="543"/>
        <v/>
      </c>
      <c r="ID45" s="273" t="str">
        <f t="shared" si="395"/>
        <v/>
      </c>
      <c r="IE45" s="273" t="str">
        <f t="shared" si="544"/>
        <v/>
      </c>
      <c r="IF45" s="271" t="str">
        <f t="shared" si="396"/>
        <v/>
      </c>
      <c r="IG45" s="271" t="str">
        <f>IFERROR(IC45*(IA45-IA48)^2,"")</f>
        <v/>
      </c>
      <c r="IH45" s="271" t="str">
        <f t="shared" si="397"/>
        <v/>
      </c>
      <c r="II45" s="271" t="str">
        <f t="shared" si="545"/>
        <v/>
      </c>
      <c r="IJ45" s="289" t="str">
        <f t="shared" si="546"/>
        <v/>
      </c>
      <c r="IK45" s="271" t="str">
        <f t="shared" si="547"/>
        <v/>
      </c>
      <c r="IM45" s="271"/>
      <c r="IN45" s="263" t="str">
        <f t="shared" si="548"/>
        <v/>
      </c>
      <c r="IO45" s="273" t="str">
        <f>IFERROR(HW51+HV51*IN45,"")</f>
        <v/>
      </c>
      <c r="IP45" s="264" t="str">
        <f t="shared" si="549"/>
        <v/>
      </c>
      <c r="IQ45" s="264" t="str">
        <f t="shared" si="398"/>
        <v/>
      </c>
      <c r="IR45" s="264" t="str">
        <f t="shared" si="550"/>
        <v/>
      </c>
      <c r="IS45" s="264" t="str">
        <f t="shared" si="551"/>
        <v/>
      </c>
      <c r="IT45" s="273" t="str">
        <f t="shared" si="552"/>
        <v/>
      </c>
      <c r="IU45" s="273" t="str">
        <f t="shared" si="399"/>
        <v/>
      </c>
      <c r="IV45" s="273" t="str">
        <f t="shared" si="553"/>
        <v/>
      </c>
      <c r="IW45" s="271" t="str">
        <f t="shared" si="400"/>
        <v/>
      </c>
      <c r="IX45" s="271" t="str">
        <f>IFERROR(IT45*(IR45-IR48)^2,"")</f>
        <v/>
      </c>
      <c r="IY45" s="271" t="str">
        <f t="shared" si="401"/>
        <v/>
      </c>
      <c r="IZ45" s="271" t="str">
        <f t="shared" si="554"/>
        <v/>
      </c>
      <c r="JA45" s="289" t="str">
        <f t="shared" si="555"/>
        <v/>
      </c>
      <c r="JB45" s="271" t="str">
        <f t="shared" si="556"/>
        <v/>
      </c>
      <c r="JD45" s="271"/>
      <c r="JE45" s="263" t="str">
        <f t="shared" si="557"/>
        <v/>
      </c>
      <c r="JF45" s="273" t="str">
        <f>IFERROR(IN51+IM51*JE45,"")</f>
        <v/>
      </c>
      <c r="JG45" s="264" t="str">
        <f t="shared" si="558"/>
        <v/>
      </c>
      <c r="JH45" s="264" t="str">
        <f t="shared" si="402"/>
        <v/>
      </c>
      <c r="JI45" s="264" t="str">
        <f t="shared" si="559"/>
        <v/>
      </c>
      <c r="JJ45" s="264" t="str">
        <f t="shared" si="560"/>
        <v/>
      </c>
      <c r="JK45" s="273" t="str">
        <f t="shared" si="561"/>
        <v/>
      </c>
      <c r="JL45" s="273" t="str">
        <f t="shared" si="403"/>
        <v/>
      </c>
      <c r="JM45" s="273" t="str">
        <f t="shared" si="562"/>
        <v/>
      </c>
      <c r="JN45" s="271" t="str">
        <f t="shared" si="404"/>
        <v/>
      </c>
      <c r="JO45" s="271" t="str">
        <f>IFERROR(JK45*(JI45-JI48)^2,"")</f>
        <v/>
      </c>
      <c r="JP45" s="271" t="str">
        <f t="shared" si="405"/>
        <v/>
      </c>
      <c r="JQ45" s="271" t="str">
        <f t="shared" si="563"/>
        <v/>
      </c>
      <c r="JR45" s="289" t="str">
        <f t="shared" si="564"/>
        <v/>
      </c>
      <c r="JS45" s="271" t="str">
        <f t="shared" si="565"/>
        <v/>
      </c>
      <c r="JU45" s="271"/>
      <c r="JV45" s="263" t="str">
        <f t="shared" si="566"/>
        <v/>
      </c>
      <c r="JW45" s="273" t="str">
        <f>IFERROR(JE51+JD51*JV45,"")</f>
        <v/>
      </c>
      <c r="JX45" s="264" t="str">
        <f t="shared" si="567"/>
        <v/>
      </c>
      <c r="JY45" s="264" t="str">
        <f t="shared" si="406"/>
        <v/>
      </c>
      <c r="JZ45" s="264" t="str">
        <f t="shared" si="568"/>
        <v/>
      </c>
      <c r="KA45" s="264" t="str">
        <f t="shared" si="569"/>
        <v/>
      </c>
      <c r="KB45" s="273" t="str">
        <f t="shared" si="570"/>
        <v/>
      </c>
      <c r="KC45" s="273" t="str">
        <f t="shared" si="407"/>
        <v/>
      </c>
      <c r="KD45" s="273" t="str">
        <f t="shared" si="571"/>
        <v/>
      </c>
      <c r="KE45" s="271" t="str">
        <f t="shared" si="408"/>
        <v/>
      </c>
      <c r="KF45" s="271" t="str">
        <f>IFERROR(KB45*(JZ45-JZ48)^2,"")</f>
        <v/>
      </c>
      <c r="KG45" s="271" t="str">
        <f t="shared" si="409"/>
        <v/>
      </c>
      <c r="KH45" s="271" t="str">
        <f t="shared" si="572"/>
        <v/>
      </c>
      <c r="KI45" s="289" t="str">
        <f t="shared" si="573"/>
        <v/>
      </c>
      <c r="KJ45" s="271" t="str">
        <f t="shared" si="574"/>
        <v/>
      </c>
      <c r="KL45" s="271"/>
      <c r="KM45" s="263" t="str">
        <f t="shared" si="575"/>
        <v/>
      </c>
      <c r="KN45" s="273" t="str">
        <f>IFERROR(JV51+JU51*KM45,"")</f>
        <v/>
      </c>
      <c r="KO45" s="264" t="str">
        <f t="shared" si="576"/>
        <v/>
      </c>
      <c r="KP45" s="264" t="str">
        <f t="shared" si="410"/>
        <v/>
      </c>
      <c r="KQ45" s="264" t="str">
        <f t="shared" si="577"/>
        <v/>
      </c>
      <c r="KR45" s="264" t="str">
        <f t="shared" si="578"/>
        <v/>
      </c>
      <c r="KS45" s="273" t="str">
        <f t="shared" si="579"/>
        <v/>
      </c>
      <c r="KT45" s="273" t="str">
        <f t="shared" si="411"/>
        <v/>
      </c>
      <c r="KU45" s="273" t="str">
        <f t="shared" si="580"/>
        <v/>
      </c>
      <c r="KV45" s="271" t="str">
        <f t="shared" si="412"/>
        <v/>
      </c>
      <c r="KW45" s="271" t="str">
        <f>IFERROR(KS45*(KQ45-KQ48)^2,"")</f>
        <v/>
      </c>
      <c r="KX45" s="271" t="str">
        <f t="shared" si="413"/>
        <v/>
      </c>
      <c r="KY45" s="271" t="str">
        <f t="shared" si="581"/>
        <v/>
      </c>
      <c r="KZ45" s="289" t="str">
        <f t="shared" si="582"/>
        <v/>
      </c>
      <c r="LA45" s="271" t="str">
        <f t="shared" si="583"/>
        <v/>
      </c>
      <c r="LC45" s="271"/>
      <c r="LD45" s="263" t="str">
        <f t="shared" si="584"/>
        <v/>
      </c>
      <c r="LE45" s="273" t="str">
        <f>IFERROR(KM51+KL51*LD45,"")</f>
        <v/>
      </c>
      <c r="LF45" s="264" t="str">
        <f t="shared" si="585"/>
        <v/>
      </c>
      <c r="LG45" s="264" t="str">
        <f t="shared" si="414"/>
        <v/>
      </c>
      <c r="LH45" s="264" t="str">
        <f t="shared" si="586"/>
        <v/>
      </c>
      <c r="LI45" s="264" t="str">
        <f t="shared" si="587"/>
        <v/>
      </c>
      <c r="LJ45" s="273" t="str">
        <f t="shared" si="588"/>
        <v/>
      </c>
      <c r="LK45" s="273" t="str">
        <f t="shared" si="415"/>
        <v/>
      </c>
      <c r="LL45" s="273" t="str">
        <f t="shared" si="589"/>
        <v/>
      </c>
      <c r="LM45" s="271" t="str">
        <f t="shared" si="416"/>
        <v/>
      </c>
      <c r="LN45" s="271" t="str">
        <f>IFERROR(LJ45*(LH45-LH48)^2,"")</f>
        <v/>
      </c>
      <c r="LO45" s="271" t="str">
        <f t="shared" si="417"/>
        <v/>
      </c>
      <c r="LP45" s="271" t="str">
        <f t="shared" si="590"/>
        <v/>
      </c>
      <c r="LQ45" s="289" t="str">
        <f t="shared" si="591"/>
        <v/>
      </c>
      <c r="LR45" s="271" t="str">
        <f t="shared" si="592"/>
        <v/>
      </c>
      <c r="LT45" s="271"/>
      <c r="LU45" s="475" t="str">
        <f t="shared" si="593"/>
        <v/>
      </c>
      <c r="LV45" s="474" t="str">
        <f>IFERROR(LD51+LC51*LU45,"")</f>
        <v/>
      </c>
      <c r="LW45" s="477" t="str">
        <f t="shared" si="594"/>
        <v/>
      </c>
      <c r="LX45" s="264" t="str">
        <f t="shared" si="418"/>
        <v/>
      </c>
      <c r="LY45" s="264" t="str">
        <f t="shared" si="595"/>
        <v/>
      </c>
      <c r="LZ45" s="264" t="str">
        <f t="shared" si="596"/>
        <v/>
      </c>
      <c r="MA45" s="273" t="str">
        <f t="shared" si="597"/>
        <v/>
      </c>
      <c r="MB45" s="273" t="str">
        <f t="shared" si="419"/>
        <v/>
      </c>
      <c r="MC45" s="273" t="str">
        <f t="shared" si="598"/>
        <v/>
      </c>
      <c r="MD45" s="271" t="str">
        <f t="shared" si="420"/>
        <v/>
      </c>
      <c r="ME45" s="271" t="str">
        <f>IFERROR(MA45*(LY45-LY48)^2,"")</f>
        <v/>
      </c>
      <c r="MF45" s="271" t="str">
        <f t="shared" si="421"/>
        <v/>
      </c>
      <c r="MG45" s="271" t="str">
        <f t="shared" si="599"/>
        <v/>
      </c>
      <c r="MH45" s="289" t="str">
        <f t="shared" si="600"/>
        <v/>
      </c>
      <c r="MI45" s="476" t="str">
        <f t="shared" si="601"/>
        <v/>
      </c>
    </row>
    <row r="46" spans="1:347" ht="14.1" customHeight="1" outlineLevel="1" x14ac:dyDescent="0.2">
      <c r="A46" s="14">
        <v>10</v>
      </c>
      <c r="B46" s="451"/>
      <c r="C46" s="452"/>
      <c r="D46" s="453"/>
      <c r="E46" s="17" t="str">
        <f t="shared" si="340"/>
        <v/>
      </c>
      <c r="F46" s="34" t="str">
        <f>IFERROR((E46-E36)/(1-E36),"")</f>
        <v/>
      </c>
      <c r="G46" s="17" t="str">
        <f t="shared" si="341"/>
        <v/>
      </c>
      <c r="H46" s="17"/>
      <c r="I46" s="34"/>
      <c r="J46" s="18" t="str">
        <f t="shared" si="422"/>
        <v/>
      </c>
      <c r="K46" s="17" t="str">
        <f>IFERROR(C51+B51*J46,"")</f>
        <v/>
      </c>
      <c r="L46" s="37" t="str">
        <f t="shared" si="423"/>
        <v/>
      </c>
      <c r="M46" s="37" t="str">
        <f t="shared" si="342"/>
        <v/>
      </c>
      <c r="N46" s="37" t="str">
        <f t="shared" si="424"/>
        <v/>
      </c>
      <c r="O46" s="37" t="str">
        <f t="shared" si="425"/>
        <v/>
      </c>
      <c r="P46" s="17" t="str">
        <f t="shared" si="426"/>
        <v/>
      </c>
      <c r="Q46" s="17" t="str">
        <f t="shared" si="343"/>
        <v/>
      </c>
      <c r="R46" s="17" t="str">
        <f t="shared" si="427"/>
        <v/>
      </c>
      <c r="S46" s="34" t="str">
        <f t="shared" si="344"/>
        <v/>
      </c>
      <c r="T46" s="34" t="str">
        <f>IFERROR(P46*(N46-N48)^2,"")</f>
        <v/>
      </c>
      <c r="U46" s="34" t="str">
        <f t="shared" si="345"/>
        <v/>
      </c>
      <c r="V46" s="34" t="str">
        <f t="shared" si="428"/>
        <v/>
      </c>
      <c r="W46" s="39" t="str">
        <f t="shared" si="429"/>
        <v/>
      </c>
      <c r="X46" s="34" t="str">
        <f t="shared" si="430"/>
        <v/>
      </c>
      <c r="Y46" s="34"/>
      <c r="Z46" s="271"/>
      <c r="AA46" s="263" t="str">
        <f t="shared" si="431"/>
        <v/>
      </c>
      <c r="AB46" s="273" t="str">
        <f>IFERROR(J51+I51*AA46,"")</f>
        <v/>
      </c>
      <c r="AC46" s="264" t="str">
        <f t="shared" si="432"/>
        <v/>
      </c>
      <c r="AD46" s="264" t="str">
        <f t="shared" si="346"/>
        <v/>
      </c>
      <c r="AE46" s="264" t="str">
        <f t="shared" si="433"/>
        <v/>
      </c>
      <c r="AF46" s="264" t="str">
        <f t="shared" si="434"/>
        <v/>
      </c>
      <c r="AG46" s="273" t="str">
        <f t="shared" si="435"/>
        <v/>
      </c>
      <c r="AH46" s="273" t="str">
        <f t="shared" si="347"/>
        <v/>
      </c>
      <c r="AI46" s="273" t="str">
        <f t="shared" si="436"/>
        <v/>
      </c>
      <c r="AJ46" s="271" t="str">
        <f t="shared" si="348"/>
        <v/>
      </c>
      <c r="AK46" s="271" t="str">
        <f>IFERROR(AG46*(AE46-AE48)^2,"")</f>
        <v/>
      </c>
      <c r="AL46" s="271" t="str">
        <f t="shared" si="349"/>
        <v/>
      </c>
      <c r="AM46" s="271" t="str">
        <f t="shared" si="437"/>
        <v/>
      </c>
      <c r="AN46" s="289" t="str">
        <f t="shared" si="438"/>
        <v/>
      </c>
      <c r="AO46" s="271" t="str">
        <f t="shared" si="439"/>
        <v/>
      </c>
      <c r="AP46" s="34"/>
      <c r="AQ46" s="271"/>
      <c r="AR46" s="263" t="str">
        <f t="shared" si="440"/>
        <v/>
      </c>
      <c r="AS46" s="273" t="str">
        <f>IFERROR(AA51+Z51*AR46,"")</f>
        <v/>
      </c>
      <c r="AT46" s="264" t="str">
        <f t="shared" si="441"/>
        <v/>
      </c>
      <c r="AU46" s="264" t="str">
        <f t="shared" si="350"/>
        <v/>
      </c>
      <c r="AV46" s="264" t="str">
        <f t="shared" si="442"/>
        <v/>
      </c>
      <c r="AW46" s="264" t="str">
        <f t="shared" si="443"/>
        <v/>
      </c>
      <c r="AX46" s="273" t="str">
        <f t="shared" si="444"/>
        <v/>
      </c>
      <c r="AY46" s="273" t="str">
        <f t="shared" si="351"/>
        <v/>
      </c>
      <c r="AZ46" s="273" t="str">
        <f t="shared" si="445"/>
        <v/>
      </c>
      <c r="BA46" s="271" t="str">
        <f t="shared" si="352"/>
        <v/>
      </c>
      <c r="BB46" s="271" t="str">
        <f>IFERROR(AX46*(AV46-AV48)^2,"")</f>
        <v/>
      </c>
      <c r="BC46" s="271" t="str">
        <f t="shared" si="353"/>
        <v/>
      </c>
      <c r="BD46" s="271" t="str">
        <f t="shared" si="446"/>
        <v/>
      </c>
      <c r="BE46" s="289" t="str">
        <f t="shared" si="447"/>
        <v/>
      </c>
      <c r="BF46" s="271" t="str">
        <f t="shared" si="448"/>
        <v/>
      </c>
      <c r="BH46" s="271"/>
      <c r="BI46" s="263" t="str">
        <f t="shared" si="449"/>
        <v/>
      </c>
      <c r="BJ46" s="273" t="str">
        <f>IFERROR(AR51+AQ51*BI46,"")</f>
        <v/>
      </c>
      <c r="BK46" s="264" t="str">
        <f t="shared" si="450"/>
        <v/>
      </c>
      <c r="BL46" s="264" t="str">
        <f t="shared" si="354"/>
        <v/>
      </c>
      <c r="BM46" s="264" t="str">
        <f t="shared" si="451"/>
        <v/>
      </c>
      <c r="BN46" s="264" t="str">
        <f t="shared" si="452"/>
        <v/>
      </c>
      <c r="BO46" s="273" t="str">
        <f t="shared" si="453"/>
        <v/>
      </c>
      <c r="BP46" s="273" t="str">
        <f t="shared" si="355"/>
        <v/>
      </c>
      <c r="BQ46" s="273" t="str">
        <f t="shared" si="454"/>
        <v/>
      </c>
      <c r="BR46" s="271" t="str">
        <f t="shared" si="356"/>
        <v/>
      </c>
      <c r="BS46" s="271" t="str">
        <f>IFERROR(BO46*(BM46-BM48)^2,"")</f>
        <v/>
      </c>
      <c r="BT46" s="271" t="str">
        <f t="shared" si="357"/>
        <v/>
      </c>
      <c r="BU46" s="271" t="str">
        <f t="shared" si="455"/>
        <v/>
      </c>
      <c r="BV46" s="289" t="str">
        <f t="shared" si="456"/>
        <v/>
      </c>
      <c r="BW46" s="271" t="str">
        <f t="shared" si="457"/>
        <v/>
      </c>
      <c r="BY46" s="271"/>
      <c r="BZ46" s="263" t="str">
        <f t="shared" si="458"/>
        <v/>
      </c>
      <c r="CA46" s="273" t="str">
        <f>IFERROR(BI51+BH51*BZ46,"")</f>
        <v/>
      </c>
      <c r="CB46" s="264" t="str">
        <f t="shared" si="459"/>
        <v/>
      </c>
      <c r="CC46" s="264" t="str">
        <f t="shared" si="358"/>
        <v/>
      </c>
      <c r="CD46" s="264" t="str">
        <f t="shared" si="460"/>
        <v/>
      </c>
      <c r="CE46" s="264" t="str">
        <f t="shared" si="461"/>
        <v/>
      </c>
      <c r="CF46" s="273" t="str">
        <f t="shared" si="462"/>
        <v/>
      </c>
      <c r="CG46" s="273" t="str">
        <f t="shared" si="359"/>
        <v/>
      </c>
      <c r="CH46" s="273" t="str">
        <f t="shared" si="463"/>
        <v/>
      </c>
      <c r="CI46" s="271" t="str">
        <f t="shared" si="360"/>
        <v/>
      </c>
      <c r="CJ46" s="271" t="str">
        <f>IFERROR(CF46*(CD46-CD48)^2,"")</f>
        <v/>
      </c>
      <c r="CK46" s="271" t="str">
        <f t="shared" si="361"/>
        <v/>
      </c>
      <c r="CL46" s="271" t="str">
        <f t="shared" si="464"/>
        <v/>
      </c>
      <c r="CM46" s="289" t="str">
        <f t="shared" si="465"/>
        <v/>
      </c>
      <c r="CN46" s="271" t="str">
        <f t="shared" si="466"/>
        <v/>
      </c>
      <c r="CP46" s="271"/>
      <c r="CQ46" s="263" t="str">
        <f t="shared" si="467"/>
        <v/>
      </c>
      <c r="CR46" s="273" t="str">
        <f>IFERROR(BZ51+BY51*CQ46,"")</f>
        <v/>
      </c>
      <c r="CS46" s="264" t="str">
        <f t="shared" si="468"/>
        <v/>
      </c>
      <c r="CT46" s="264" t="str">
        <f t="shared" si="362"/>
        <v/>
      </c>
      <c r="CU46" s="264" t="str">
        <f t="shared" si="469"/>
        <v/>
      </c>
      <c r="CV46" s="264" t="str">
        <f t="shared" si="470"/>
        <v/>
      </c>
      <c r="CW46" s="273" t="str">
        <f t="shared" si="471"/>
        <v/>
      </c>
      <c r="CX46" s="273" t="str">
        <f t="shared" si="363"/>
        <v/>
      </c>
      <c r="CY46" s="273" t="str">
        <f t="shared" si="472"/>
        <v/>
      </c>
      <c r="CZ46" s="271" t="str">
        <f t="shared" si="364"/>
        <v/>
      </c>
      <c r="DA46" s="271" t="str">
        <f>IFERROR(CW46*(CU46-CU48)^2,"")</f>
        <v/>
      </c>
      <c r="DB46" s="271" t="str">
        <f t="shared" si="365"/>
        <v/>
      </c>
      <c r="DC46" s="271" t="str">
        <f t="shared" si="473"/>
        <v/>
      </c>
      <c r="DD46" s="289" t="str">
        <f t="shared" si="474"/>
        <v/>
      </c>
      <c r="DE46" s="271" t="str">
        <f t="shared" si="475"/>
        <v/>
      </c>
      <c r="DG46" s="271"/>
      <c r="DH46" s="263" t="str">
        <f t="shared" si="476"/>
        <v/>
      </c>
      <c r="DI46" s="273" t="str">
        <f>IFERROR(CQ51+CP51*DH46,"")</f>
        <v/>
      </c>
      <c r="DJ46" s="264" t="str">
        <f t="shared" si="477"/>
        <v/>
      </c>
      <c r="DK46" s="264" t="str">
        <f t="shared" si="366"/>
        <v/>
      </c>
      <c r="DL46" s="264" t="str">
        <f t="shared" si="478"/>
        <v/>
      </c>
      <c r="DM46" s="264" t="str">
        <f t="shared" si="479"/>
        <v/>
      </c>
      <c r="DN46" s="273" t="str">
        <f t="shared" si="480"/>
        <v/>
      </c>
      <c r="DO46" s="273" t="str">
        <f t="shared" si="367"/>
        <v/>
      </c>
      <c r="DP46" s="273" t="str">
        <f t="shared" si="481"/>
        <v/>
      </c>
      <c r="DQ46" s="271" t="str">
        <f t="shared" si="368"/>
        <v/>
      </c>
      <c r="DR46" s="271" t="str">
        <f>IFERROR(DN46*(DL46-DL48)^2,"")</f>
        <v/>
      </c>
      <c r="DS46" s="271" t="str">
        <f t="shared" si="369"/>
        <v/>
      </c>
      <c r="DT46" s="271" t="str">
        <f t="shared" si="482"/>
        <v/>
      </c>
      <c r="DU46" s="289" t="str">
        <f t="shared" si="483"/>
        <v/>
      </c>
      <c r="DV46" s="271" t="str">
        <f t="shared" si="484"/>
        <v/>
      </c>
      <c r="DX46" s="271"/>
      <c r="DY46" s="263" t="str">
        <f t="shared" si="485"/>
        <v/>
      </c>
      <c r="DZ46" s="273" t="str">
        <f>IFERROR(DH51+DG51*DY46,"")</f>
        <v/>
      </c>
      <c r="EA46" s="264" t="str">
        <f t="shared" si="486"/>
        <v/>
      </c>
      <c r="EB46" s="264" t="str">
        <f t="shared" si="370"/>
        <v/>
      </c>
      <c r="EC46" s="264" t="str">
        <f t="shared" si="487"/>
        <v/>
      </c>
      <c r="ED46" s="264" t="str">
        <f t="shared" si="488"/>
        <v/>
      </c>
      <c r="EE46" s="273" t="str">
        <f t="shared" si="489"/>
        <v/>
      </c>
      <c r="EF46" s="273" t="str">
        <f t="shared" si="371"/>
        <v/>
      </c>
      <c r="EG46" s="273" t="str">
        <f t="shared" si="490"/>
        <v/>
      </c>
      <c r="EH46" s="271" t="str">
        <f t="shared" si="372"/>
        <v/>
      </c>
      <c r="EI46" s="271" t="str">
        <f>IFERROR(EE46*(EC46-EC48)^2,"")</f>
        <v/>
      </c>
      <c r="EJ46" s="271" t="str">
        <f t="shared" si="373"/>
        <v/>
      </c>
      <c r="EK46" s="271" t="str">
        <f t="shared" si="491"/>
        <v/>
      </c>
      <c r="EL46" s="289" t="str">
        <f t="shared" si="492"/>
        <v/>
      </c>
      <c r="EM46" s="271" t="str">
        <f t="shared" si="493"/>
        <v/>
      </c>
      <c r="EO46" s="271"/>
      <c r="EP46" s="263" t="str">
        <f t="shared" si="494"/>
        <v/>
      </c>
      <c r="EQ46" s="273" t="str">
        <f>IFERROR(DY51+DX51*EP46,"")</f>
        <v/>
      </c>
      <c r="ER46" s="264" t="str">
        <f t="shared" si="495"/>
        <v/>
      </c>
      <c r="ES46" s="264" t="str">
        <f t="shared" si="374"/>
        <v/>
      </c>
      <c r="ET46" s="264" t="str">
        <f t="shared" si="496"/>
        <v/>
      </c>
      <c r="EU46" s="264" t="str">
        <f t="shared" si="497"/>
        <v/>
      </c>
      <c r="EV46" s="273" t="str">
        <f t="shared" si="498"/>
        <v/>
      </c>
      <c r="EW46" s="273" t="str">
        <f t="shared" si="375"/>
        <v/>
      </c>
      <c r="EX46" s="273" t="str">
        <f t="shared" si="499"/>
        <v/>
      </c>
      <c r="EY46" s="271" t="str">
        <f t="shared" si="376"/>
        <v/>
      </c>
      <c r="EZ46" s="271" t="str">
        <f>IFERROR(EV46*(ET46-ET48)^2,"")</f>
        <v/>
      </c>
      <c r="FA46" s="271" t="str">
        <f t="shared" si="377"/>
        <v/>
      </c>
      <c r="FB46" s="271" t="str">
        <f t="shared" si="500"/>
        <v/>
      </c>
      <c r="FC46" s="289" t="str">
        <f t="shared" si="501"/>
        <v/>
      </c>
      <c r="FD46" s="271" t="str">
        <f t="shared" si="502"/>
        <v/>
      </c>
      <c r="FF46" s="271"/>
      <c r="FG46" s="263" t="str">
        <f t="shared" si="503"/>
        <v/>
      </c>
      <c r="FH46" s="273" t="str">
        <f>IFERROR(EP51+EO51*FG46,"")</f>
        <v/>
      </c>
      <c r="FI46" s="264" t="str">
        <f t="shared" si="504"/>
        <v/>
      </c>
      <c r="FJ46" s="264" t="str">
        <f t="shared" si="378"/>
        <v/>
      </c>
      <c r="FK46" s="264" t="str">
        <f t="shared" si="505"/>
        <v/>
      </c>
      <c r="FL46" s="264" t="str">
        <f t="shared" si="506"/>
        <v/>
      </c>
      <c r="FM46" s="273" t="str">
        <f t="shared" si="507"/>
        <v/>
      </c>
      <c r="FN46" s="273" t="str">
        <f t="shared" si="379"/>
        <v/>
      </c>
      <c r="FO46" s="273" t="str">
        <f t="shared" si="508"/>
        <v/>
      </c>
      <c r="FP46" s="271" t="str">
        <f t="shared" si="380"/>
        <v/>
      </c>
      <c r="FQ46" s="271" t="str">
        <f>IFERROR(FM46*(FK46-FK48)^2,"")</f>
        <v/>
      </c>
      <c r="FR46" s="271" t="str">
        <f t="shared" si="381"/>
        <v/>
      </c>
      <c r="FS46" s="271" t="str">
        <f t="shared" si="509"/>
        <v/>
      </c>
      <c r="FT46" s="289" t="str">
        <f t="shared" si="510"/>
        <v/>
      </c>
      <c r="FU46" s="271" t="str">
        <f t="shared" si="511"/>
        <v/>
      </c>
      <c r="FW46" s="271"/>
      <c r="FX46" s="263" t="str">
        <f t="shared" si="512"/>
        <v/>
      </c>
      <c r="FY46" s="273" t="str">
        <f>IFERROR(FG51+FF51*FX46,"")</f>
        <v/>
      </c>
      <c r="FZ46" s="264" t="str">
        <f t="shared" si="513"/>
        <v/>
      </c>
      <c r="GA46" s="264" t="str">
        <f t="shared" si="382"/>
        <v/>
      </c>
      <c r="GB46" s="264" t="str">
        <f t="shared" si="514"/>
        <v/>
      </c>
      <c r="GC46" s="264" t="str">
        <f t="shared" si="515"/>
        <v/>
      </c>
      <c r="GD46" s="273" t="str">
        <f t="shared" si="516"/>
        <v/>
      </c>
      <c r="GE46" s="273" t="str">
        <f t="shared" si="383"/>
        <v/>
      </c>
      <c r="GF46" s="273" t="str">
        <f t="shared" si="517"/>
        <v/>
      </c>
      <c r="GG46" s="271" t="str">
        <f t="shared" si="384"/>
        <v/>
      </c>
      <c r="GH46" s="271" t="str">
        <f>IFERROR(GD46*(GB46-GB48)^2,"")</f>
        <v/>
      </c>
      <c r="GI46" s="271" t="str">
        <f t="shared" si="385"/>
        <v/>
      </c>
      <c r="GJ46" s="271" t="str">
        <f t="shared" si="518"/>
        <v/>
      </c>
      <c r="GK46" s="289" t="str">
        <f t="shared" si="519"/>
        <v/>
      </c>
      <c r="GL46" s="271" t="str">
        <f t="shared" si="520"/>
        <v/>
      </c>
      <c r="GN46" s="271"/>
      <c r="GO46" s="263" t="str">
        <f t="shared" si="521"/>
        <v/>
      </c>
      <c r="GP46" s="273" t="str">
        <f>IFERROR(FX51+FW51*GO46,"")</f>
        <v/>
      </c>
      <c r="GQ46" s="264" t="str">
        <f t="shared" si="522"/>
        <v/>
      </c>
      <c r="GR46" s="264" t="str">
        <f t="shared" si="386"/>
        <v/>
      </c>
      <c r="GS46" s="264" t="str">
        <f t="shared" si="523"/>
        <v/>
      </c>
      <c r="GT46" s="264" t="str">
        <f t="shared" si="524"/>
        <v/>
      </c>
      <c r="GU46" s="273" t="str">
        <f t="shared" si="525"/>
        <v/>
      </c>
      <c r="GV46" s="273" t="str">
        <f t="shared" si="387"/>
        <v/>
      </c>
      <c r="GW46" s="273" t="str">
        <f t="shared" si="526"/>
        <v/>
      </c>
      <c r="GX46" s="271" t="str">
        <f t="shared" si="388"/>
        <v/>
      </c>
      <c r="GY46" s="271" t="str">
        <f>IFERROR(GU46*(GS46-GS48)^2,"")</f>
        <v/>
      </c>
      <c r="GZ46" s="271" t="str">
        <f t="shared" si="389"/>
        <v/>
      </c>
      <c r="HA46" s="271" t="str">
        <f t="shared" si="527"/>
        <v/>
      </c>
      <c r="HB46" s="289" t="str">
        <f t="shared" si="528"/>
        <v/>
      </c>
      <c r="HC46" s="271" t="str">
        <f t="shared" si="529"/>
        <v/>
      </c>
      <c r="HE46" s="271"/>
      <c r="HF46" s="263" t="str">
        <f t="shared" si="530"/>
        <v/>
      </c>
      <c r="HG46" s="273" t="str">
        <f>IFERROR(GO51+GN51*HF46,"")</f>
        <v/>
      </c>
      <c r="HH46" s="264" t="str">
        <f t="shared" si="531"/>
        <v/>
      </c>
      <c r="HI46" s="264" t="str">
        <f t="shared" si="390"/>
        <v/>
      </c>
      <c r="HJ46" s="264" t="str">
        <f t="shared" si="532"/>
        <v/>
      </c>
      <c r="HK46" s="264" t="str">
        <f t="shared" si="533"/>
        <v/>
      </c>
      <c r="HL46" s="273" t="str">
        <f t="shared" si="534"/>
        <v/>
      </c>
      <c r="HM46" s="273" t="str">
        <f t="shared" si="391"/>
        <v/>
      </c>
      <c r="HN46" s="273" t="str">
        <f t="shared" si="535"/>
        <v/>
      </c>
      <c r="HO46" s="271" t="str">
        <f t="shared" si="392"/>
        <v/>
      </c>
      <c r="HP46" s="271" t="str">
        <f>IFERROR(HL46*(HJ46-HJ48)^2,"")</f>
        <v/>
      </c>
      <c r="HQ46" s="271" t="str">
        <f t="shared" si="393"/>
        <v/>
      </c>
      <c r="HR46" s="271" t="str">
        <f t="shared" si="536"/>
        <v/>
      </c>
      <c r="HS46" s="289" t="str">
        <f t="shared" si="537"/>
        <v/>
      </c>
      <c r="HT46" s="271" t="str">
        <f t="shared" si="538"/>
        <v/>
      </c>
      <c r="HV46" s="271"/>
      <c r="HW46" s="263" t="str">
        <f t="shared" si="539"/>
        <v/>
      </c>
      <c r="HX46" s="273" t="str">
        <f>IFERROR(HF51+HE51*HW46,"")</f>
        <v/>
      </c>
      <c r="HY46" s="264" t="str">
        <f t="shared" si="540"/>
        <v/>
      </c>
      <c r="HZ46" s="264" t="str">
        <f t="shared" si="394"/>
        <v/>
      </c>
      <c r="IA46" s="264" t="str">
        <f t="shared" si="541"/>
        <v/>
      </c>
      <c r="IB46" s="264" t="str">
        <f t="shared" si="542"/>
        <v/>
      </c>
      <c r="IC46" s="273" t="str">
        <f t="shared" si="543"/>
        <v/>
      </c>
      <c r="ID46" s="273" t="str">
        <f t="shared" si="395"/>
        <v/>
      </c>
      <c r="IE46" s="273" t="str">
        <f t="shared" si="544"/>
        <v/>
      </c>
      <c r="IF46" s="271" t="str">
        <f t="shared" si="396"/>
        <v/>
      </c>
      <c r="IG46" s="271" t="str">
        <f>IFERROR(IC46*(IA46-IA48)^2,"")</f>
        <v/>
      </c>
      <c r="IH46" s="271" t="str">
        <f t="shared" si="397"/>
        <v/>
      </c>
      <c r="II46" s="271" t="str">
        <f t="shared" si="545"/>
        <v/>
      </c>
      <c r="IJ46" s="289" t="str">
        <f t="shared" si="546"/>
        <v/>
      </c>
      <c r="IK46" s="271" t="str">
        <f t="shared" si="547"/>
        <v/>
      </c>
      <c r="IM46" s="271"/>
      <c r="IN46" s="263" t="str">
        <f t="shared" si="548"/>
        <v/>
      </c>
      <c r="IO46" s="273" t="str">
        <f>IFERROR(HW51+HV51*IN46,"")</f>
        <v/>
      </c>
      <c r="IP46" s="264" t="str">
        <f t="shared" si="549"/>
        <v/>
      </c>
      <c r="IQ46" s="264" t="str">
        <f t="shared" si="398"/>
        <v/>
      </c>
      <c r="IR46" s="264" t="str">
        <f t="shared" si="550"/>
        <v/>
      </c>
      <c r="IS46" s="264" t="str">
        <f t="shared" si="551"/>
        <v/>
      </c>
      <c r="IT46" s="273" t="str">
        <f t="shared" si="552"/>
        <v/>
      </c>
      <c r="IU46" s="273" t="str">
        <f t="shared" si="399"/>
        <v/>
      </c>
      <c r="IV46" s="273" t="str">
        <f t="shared" si="553"/>
        <v/>
      </c>
      <c r="IW46" s="271" t="str">
        <f t="shared" si="400"/>
        <v/>
      </c>
      <c r="IX46" s="271" t="str">
        <f>IFERROR(IT46*(IR46-IR48)^2,"")</f>
        <v/>
      </c>
      <c r="IY46" s="271" t="str">
        <f t="shared" si="401"/>
        <v/>
      </c>
      <c r="IZ46" s="271" t="str">
        <f t="shared" si="554"/>
        <v/>
      </c>
      <c r="JA46" s="289" t="str">
        <f t="shared" si="555"/>
        <v/>
      </c>
      <c r="JB46" s="271" t="str">
        <f t="shared" si="556"/>
        <v/>
      </c>
      <c r="JD46" s="271"/>
      <c r="JE46" s="263" t="str">
        <f t="shared" si="557"/>
        <v/>
      </c>
      <c r="JF46" s="273" t="str">
        <f>IFERROR(IN51+IM51*JE46,"")</f>
        <v/>
      </c>
      <c r="JG46" s="264" t="str">
        <f t="shared" si="558"/>
        <v/>
      </c>
      <c r="JH46" s="264" t="str">
        <f t="shared" si="402"/>
        <v/>
      </c>
      <c r="JI46" s="264" t="str">
        <f t="shared" si="559"/>
        <v/>
      </c>
      <c r="JJ46" s="264" t="str">
        <f t="shared" si="560"/>
        <v/>
      </c>
      <c r="JK46" s="273" t="str">
        <f t="shared" si="561"/>
        <v/>
      </c>
      <c r="JL46" s="273" t="str">
        <f t="shared" si="403"/>
        <v/>
      </c>
      <c r="JM46" s="273" t="str">
        <f t="shared" si="562"/>
        <v/>
      </c>
      <c r="JN46" s="271" t="str">
        <f t="shared" si="404"/>
        <v/>
      </c>
      <c r="JO46" s="271" t="str">
        <f>IFERROR(JK46*(JI46-JI48)^2,"")</f>
        <v/>
      </c>
      <c r="JP46" s="271" t="str">
        <f t="shared" si="405"/>
        <v/>
      </c>
      <c r="JQ46" s="271" t="str">
        <f t="shared" si="563"/>
        <v/>
      </c>
      <c r="JR46" s="289" t="str">
        <f t="shared" si="564"/>
        <v/>
      </c>
      <c r="JS46" s="271" t="str">
        <f t="shared" si="565"/>
        <v/>
      </c>
      <c r="JU46" s="271"/>
      <c r="JV46" s="263" t="str">
        <f t="shared" si="566"/>
        <v/>
      </c>
      <c r="JW46" s="273" t="str">
        <f>IFERROR(JE51+JD51*JV46,"")</f>
        <v/>
      </c>
      <c r="JX46" s="264" t="str">
        <f t="shared" si="567"/>
        <v/>
      </c>
      <c r="JY46" s="264" t="str">
        <f t="shared" si="406"/>
        <v/>
      </c>
      <c r="JZ46" s="264" t="str">
        <f t="shared" si="568"/>
        <v/>
      </c>
      <c r="KA46" s="264" t="str">
        <f t="shared" si="569"/>
        <v/>
      </c>
      <c r="KB46" s="273" t="str">
        <f t="shared" si="570"/>
        <v/>
      </c>
      <c r="KC46" s="273" t="str">
        <f t="shared" si="407"/>
        <v/>
      </c>
      <c r="KD46" s="273" t="str">
        <f t="shared" si="571"/>
        <v/>
      </c>
      <c r="KE46" s="271" t="str">
        <f t="shared" si="408"/>
        <v/>
      </c>
      <c r="KF46" s="271" t="str">
        <f>IFERROR(KB46*(JZ46-JZ48)^2,"")</f>
        <v/>
      </c>
      <c r="KG46" s="271" t="str">
        <f t="shared" si="409"/>
        <v/>
      </c>
      <c r="KH46" s="271" t="str">
        <f t="shared" si="572"/>
        <v/>
      </c>
      <c r="KI46" s="289" t="str">
        <f t="shared" si="573"/>
        <v/>
      </c>
      <c r="KJ46" s="271" t="str">
        <f t="shared" si="574"/>
        <v/>
      </c>
      <c r="KL46" s="271"/>
      <c r="KM46" s="263" t="str">
        <f t="shared" si="575"/>
        <v/>
      </c>
      <c r="KN46" s="273" t="str">
        <f>IFERROR(JV51+JU51*KM46,"")</f>
        <v/>
      </c>
      <c r="KO46" s="264" t="str">
        <f t="shared" si="576"/>
        <v/>
      </c>
      <c r="KP46" s="264" t="str">
        <f t="shared" si="410"/>
        <v/>
      </c>
      <c r="KQ46" s="264" t="str">
        <f t="shared" si="577"/>
        <v/>
      </c>
      <c r="KR46" s="264" t="str">
        <f t="shared" si="578"/>
        <v/>
      </c>
      <c r="KS46" s="273" t="str">
        <f t="shared" si="579"/>
        <v/>
      </c>
      <c r="KT46" s="273" t="str">
        <f t="shared" si="411"/>
        <v/>
      </c>
      <c r="KU46" s="273" t="str">
        <f t="shared" si="580"/>
        <v/>
      </c>
      <c r="KV46" s="271" t="str">
        <f t="shared" si="412"/>
        <v/>
      </c>
      <c r="KW46" s="271" t="str">
        <f>IFERROR(KS46*(KQ46-KQ48)^2,"")</f>
        <v/>
      </c>
      <c r="KX46" s="271" t="str">
        <f t="shared" si="413"/>
        <v/>
      </c>
      <c r="KY46" s="271" t="str">
        <f t="shared" si="581"/>
        <v/>
      </c>
      <c r="KZ46" s="289" t="str">
        <f t="shared" si="582"/>
        <v/>
      </c>
      <c r="LA46" s="271" t="str">
        <f t="shared" si="583"/>
        <v/>
      </c>
      <c r="LC46" s="271"/>
      <c r="LD46" s="263" t="str">
        <f t="shared" si="584"/>
        <v/>
      </c>
      <c r="LE46" s="273" t="str">
        <f>IFERROR(KM51+KL51*LD46,"")</f>
        <v/>
      </c>
      <c r="LF46" s="264" t="str">
        <f t="shared" si="585"/>
        <v/>
      </c>
      <c r="LG46" s="264" t="str">
        <f t="shared" si="414"/>
        <v/>
      </c>
      <c r="LH46" s="264" t="str">
        <f t="shared" si="586"/>
        <v/>
      </c>
      <c r="LI46" s="264" t="str">
        <f t="shared" si="587"/>
        <v/>
      </c>
      <c r="LJ46" s="273" t="str">
        <f t="shared" si="588"/>
        <v/>
      </c>
      <c r="LK46" s="273" t="str">
        <f t="shared" si="415"/>
        <v/>
      </c>
      <c r="LL46" s="273" t="str">
        <f t="shared" si="589"/>
        <v/>
      </c>
      <c r="LM46" s="271" t="str">
        <f t="shared" si="416"/>
        <v/>
      </c>
      <c r="LN46" s="271" t="str">
        <f>IFERROR(LJ46*(LH46-LH48)^2,"")</f>
        <v/>
      </c>
      <c r="LO46" s="271" t="str">
        <f t="shared" si="417"/>
        <v/>
      </c>
      <c r="LP46" s="271" t="str">
        <f t="shared" si="590"/>
        <v/>
      </c>
      <c r="LQ46" s="289" t="str">
        <f t="shared" si="591"/>
        <v/>
      </c>
      <c r="LR46" s="271" t="str">
        <f t="shared" si="592"/>
        <v/>
      </c>
      <c r="LT46" s="271"/>
      <c r="LU46" s="475" t="str">
        <f t="shared" si="593"/>
        <v/>
      </c>
      <c r="LV46" s="474" t="str">
        <f>IFERROR(LD51+LC51*LU46,"")</f>
        <v/>
      </c>
      <c r="LW46" s="477" t="str">
        <f t="shared" si="594"/>
        <v/>
      </c>
      <c r="LX46" s="264" t="str">
        <f t="shared" si="418"/>
        <v/>
      </c>
      <c r="LY46" s="264" t="str">
        <f t="shared" si="595"/>
        <v/>
      </c>
      <c r="LZ46" s="264" t="str">
        <f t="shared" si="596"/>
        <v/>
      </c>
      <c r="MA46" s="273" t="str">
        <f t="shared" si="597"/>
        <v/>
      </c>
      <c r="MB46" s="273" t="str">
        <f t="shared" si="419"/>
        <v/>
      </c>
      <c r="MC46" s="273" t="str">
        <f t="shared" si="598"/>
        <v/>
      </c>
      <c r="MD46" s="271" t="str">
        <f t="shared" si="420"/>
        <v/>
      </c>
      <c r="ME46" s="271" t="str">
        <f>IFERROR(MA46*(LY46-LY48)^2,"")</f>
        <v/>
      </c>
      <c r="MF46" s="271" t="str">
        <f t="shared" si="421"/>
        <v/>
      </c>
      <c r="MG46" s="271" t="str">
        <f t="shared" si="599"/>
        <v/>
      </c>
      <c r="MH46" s="289" t="str">
        <f t="shared" si="600"/>
        <v/>
      </c>
      <c r="MI46" s="476" t="str">
        <f t="shared" si="601"/>
        <v/>
      </c>
    </row>
    <row r="47" spans="1:347" ht="14.1" customHeight="1" outlineLevel="1" x14ac:dyDescent="0.2">
      <c r="B47" s="19"/>
      <c r="C47" s="8"/>
      <c r="D47" s="8"/>
      <c r="E47" s="18"/>
      <c r="F47" s="17"/>
      <c r="G47" s="9"/>
      <c r="I47" s="130" t="s">
        <v>20</v>
      </c>
      <c r="J47" s="132" t="str">
        <f>IFERROR(_xlfn.NORM.S.INV(G48),"")</f>
        <v/>
      </c>
      <c r="K47" s="132"/>
      <c r="L47" s="101"/>
      <c r="M47" s="101"/>
      <c r="N47" s="101"/>
      <c r="O47" s="101"/>
      <c r="P47" s="133">
        <f>SUM(P37:P46)</f>
        <v>203.52488288711072</v>
      </c>
      <c r="Q47" s="133">
        <f t="shared" ref="Q47:R47" si="602">SUM(Q37:Q46)</f>
        <v>133.11941404383353</v>
      </c>
      <c r="R47" s="133">
        <f t="shared" si="602"/>
        <v>42.239482688497063</v>
      </c>
      <c r="S47" s="132">
        <f>SUM(S37:S46)</f>
        <v>18.31319129788147</v>
      </c>
      <c r="T47" s="132">
        <f>SUM(T37:T46)</f>
        <v>141.65609214151212</v>
      </c>
      <c r="U47" s="132">
        <f>SUM(U37:U46)</f>
        <v>49.950356344292352</v>
      </c>
      <c r="V47" s="134">
        <f>SUM(V37:V46)</f>
        <v>9.0684434106285856</v>
      </c>
      <c r="W47" s="141"/>
      <c r="X47" s="132"/>
      <c r="Y47" s="20"/>
      <c r="Z47" s="342" t="s">
        <v>20</v>
      </c>
      <c r="AA47" s="344">
        <f>IFERROR(_xlfn.NORM.S.INV(N48),"")</f>
        <v>-0.81498779330139626</v>
      </c>
      <c r="AB47" s="344"/>
      <c r="AC47" s="325"/>
      <c r="AD47" s="325"/>
      <c r="AE47" s="325"/>
      <c r="AF47" s="325"/>
      <c r="AG47" s="345">
        <f>SUM(AG37:AG46)</f>
        <v>189.93294923623958</v>
      </c>
      <c r="AH47" s="345">
        <f t="shared" ref="AH47:AI47" si="603">SUM(AH37:AH46)</f>
        <v>119.43241534335228</v>
      </c>
      <c r="AI47" s="345">
        <f t="shared" si="603"/>
        <v>27.745286073778423</v>
      </c>
      <c r="AJ47" s="344">
        <f>SUM(AJ37:AJ46)</f>
        <v>13.326538136228221</v>
      </c>
      <c r="AK47" s="344">
        <f>SUM(AK37:AK46)</f>
        <v>114.47222030768091</v>
      </c>
      <c r="AL47" s="344">
        <f>SUM(AL37:AL46)</f>
        <v>37.495491685472565</v>
      </c>
      <c r="AM47" s="346">
        <f>SUM(AM37:AM46)</f>
        <v>9.0841802413195722</v>
      </c>
      <c r="AN47" s="353"/>
      <c r="AO47" s="344"/>
      <c r="AP47" s="20"/>
      <c r="AQ47" s="342" t="s">
        <v>20</v>
      </c>
      <c r="AR47" s="344">
        <f>IFERROR(_xlfn.NORM.S.INV(AE48),"")</f>
        <v>-1.0533977273627744</v>
      </c>
      <c r="AS47" s="344"/>
      <c r="AT47" s="325"/>
      <c r="AU47" s="325"/>
      <c r="AV47" s="325"/>
      <c r="AW47" s="325"/>
      <c r="AX47" s="345">
        <f>SUM(AX37:AX46)</f>
        <v>187.36488973058206</v>
      </c>
      <c r="AY47" s="345">
        <f t="shared" ref="AY47:AZ47" si="604">SUM(AY37:AY46)</f>
        <v>116.94487720029979</v>
      </c>
      <c r="AZ47" s="345">
        <f t="shared" si="604"/>
        <v>24.979479518660302</v>
      </c>
      <c r="BA47" s="344">
        <f>SUM(BA37:BA46)</f>
        <v>12.636142720516487</v>
      </c>
      <c r="BB47" s="344">
        <f>SUM(BB37:BB46)</f>
        <v>111.329871666447</v>
      </c>
      <c r="BC47" s="344">
        <f>SUM(BC37:BC46)</f>
        <v>35.529584708009843</v>
      </c>
      <c r="BD47" s="346">
        <f>SUM(BD37:BD46)</f>
        <v>11.429879537138813</v>
      </c>
      <c r="BE47" s="353"/>
      <c r="BF47" s="344"/>
      <c r="BH47" s="342" t="s">
        <v>20</v>
      </c>
      <c r="BI47" s="344">
        <f>IFERROR(_xlfn.NORM.S.INV(AV48),"")</f>
        <v>-1.1108337433882294</v>
      </c>
      <c r="BJ47" s="344"/>
      <c r="BK47" s="325"/>
      <c r="BL47" s="325"/>
      <c r="BM47" s="325"/>
      <c r="BN47" s="325"/>
      <c r="BO47" s="345">
        <f>SUM(BO37:BO46)</f>
        <v>187.40903992081837</v>
      </c>
      <c r="BP47" s="345">
        <f t="shared" ref="BP47:BQ47" si="605">SUM(BP37:BP46)</f>
        <v>116.97670502183868</v>
      </c>
      <c r="BQ47" s="345">
        <f t="shared" si="605"/>
        <v>24.997902169988475</v>
      </c>
      <c r="BR47" s="344">
        <f>SUM(BR37:BR46)</f>
        <v>12.646329805506351</v>
      </c>
      <c r="BS47" s="344">
        <f>SUM(BS37:BS46)</f>
        <v>111.36866033847197</v>
      </c>
      <c r="BT47" s="344">
        <f>SUM(BT37:BT46)</f>
        <v>35.559576449981172</v>
      </c>
      <c r="BU47" s="346">
        <f>SUM(BU37:BU46)</f>
        <v>11.380482352247462</v>
      </c>
      <c r="BV47" s="353"/>
      <c r="BW47" s="344"/>
      <c r="BY47" s="342" t="s">
        <v>20</v>
      </c>
      <c r="BZ47" s="344">
        <f>IFERROR(_xlfn.NORM.S.INV(BM48),"")</f>
        <v>-1.1105230359350198</v>
      </c>
      <c r="CA47" s="344"/>
      <c r="CB47" s="325"/>
      <c r="CC47" s="325"/>
      <c r="CD47" s="325"/>
      <c r="CE47" s="325"/>
      <c r="CF47" s="345">
        <f>SUM(CF37:CF46)</f>
        <v>187.40602478566987</v>
      </c>
      <c r="CG47" s="345">
        <f t="shared" ref="CG47:CH47" si="606">SUM(CG37:CG46)</f>
        <v>116.97394696744163</v>
      </c>
      <c r="CH47" s="345">
        <f t="shared" si="606"/>
        <v>24.995038532659635</v>
      </c>
      <c r="CI47" s="344">
        <f>SUM(CI37:CI46)</f>
        <v>12.645573054741401</v>
      </c>
      <c r="CJ47" s="344">
        <f>SUM(CJ37:CJ46)</f>
        <v>111.36575977740569</v>
      </c>
      <c r="CK47" s="344">
        <f>SUM(CK37:CK46)</f>
        <v>35.557371182794789</v>
      </c>
      <c r="CL47" s="346">
        <f>SUM(CL37:CL46)</f>
        <v>11.384000156713672</v>
      </c>
      <c r="CM47" s="353"/>
      <c r="CN47" s="344"/>
      <c r="CP47" s="342" t="s">
        <v>20</v>
      </c>
      <c r="CQ47" s="344">
        <f>IFERROR(_xlfn.NORM.S.INV(CD48),"")</f>
        <v>-1.1105840335462043</v>
      </c>
      <c r="CR47" s="344"/>
      <c r="CS47" s="325"/>
      <c r="CT47" s="325"/>
      <c r="CU47" s="325"/>
      <c r="CV47" s="325"/>
      <c r="CW47" s="345">
        <f>SUM(CW37:CW46)</f>
        <v>187.4061942854845</v>
      </c>
      <c r="CX47" s="345">
        <f t="shared" ref="CX47:CY47" si="607">SUM(CX37:CX46)</f>
        <v>116.97409829620231</v>
      </c>
      <c r="CY47" s="345">
        <f t="shared" si="607"/>
        <v>24.995189305750966</v>
      </c>
      <c r="CZ47" s="344">
        <f>SUM(CZ37:CZ46)</f>
        <v>12.645615210376498</v>
      </c>
      <c r="DA47" s="344">
        <f>SUM(DA37:DA46)</f>
        <v>111.36592126547679</v>
      </c>
      <c r="DB47" s="344">
        <f>SUM(DB37:DB46)</f>
        <v>35.557494160561475</v>
      </c>
      <c r="DC47" s="346">
        <f>SUM(DC37:DC46)</f>
        <v>11.383803357849722</v>
      </c>
      <c r="DD47" s="353"/>
      <c r="DE47" s="344"/>
      <c r="DG47" s="342" t="s">
        <v>20</v>
      </c>
      <c r="DH47" s="344">
        <f>IFERROR(_xlfn.NORM.S.INV(CU48),"")</f>
        <v>-1.1105808573471856</v>
      </c>
      <c r="DI47" s="344"/>
      <c r="DJ47" s="325"/>
      <c r="DK47" s="325"/>
      <c r="DL47" s="325"/>
      <c r="DM47" s="325"/>
      <c r="DN47" s="345">
        <f>SUM(DN37:DN46)</f>
        <v>187.40618452818109</v>
      </c>
      <c r="DO47" s="345">
        <f t="shared" ref="DO47:DP47" si="608">SUM(DO37:DO46)</f>
        <v>116.97408955547797</v>
      </c>
      <c r="DP47" s="345">
        <f t="shared" si="608"/>
        <v>24.995180545607926</v>
      </c>
      <c r="DQ47" s="344">
        <f>SUM(DQ37:DQ46)</f>
        <v>12.645612780629888</v>
      </c>
      <c r="DR47" s="344">
        <f>SUM(DR37:DR46)</f>
        <v>111.36591195718597</v>
      </c>
      <c r="DS47" s="344">
        <f>SUM(DS37:DS46)</f>
        <v>35.557487073459455</v>
      </c>
      <c r="DT47" s="346">
        <f>SUM(DT37:DT46)</f>
        <v>11.383814694497595</v>
      </c>
      <c r="DU47" s="353"/>
      <c r="DV47" s="344"/>
      <c r="DX47" s="342" t="s">
        <v>20</v>
      </c>
      <c r="DY47" s="344">
        <f>IFERROR(_xlfn.NORM.S.INV(DL48),"")</f>
        <v>-1.1105810421890716</v>
      </c>
      <c r="DZ47" s="344"/>
      <c r="EA47" s="325"/>
      <c r="EB47" s="325"/>
      <c r="EC47" s="325"/>
      <c r="ED47" s="325"/>
      <c r="EE47" s="345">
        <f>SUM(EE37:EE46)</f>
        <v>187.40618508808441</v>
      </c>
      <c r="EF47" s="345">
        <f t="shared" ref="EF47:EG47" si="609">SUM(EF37:EF46)</f>
        <v>116.97409005682132</v>
      </c>
      <c r="EG47" s="345">
        <f t="shared" si="609"/>
        <v>24.995181047671533</v>
      </c>
      <c r="EH47" s="344">
        <f>SUM(EH37:EH46)</f>
        <v>12.645612920032747</v>
      </c>
      <c r="EI47" s="344">
        <f>SUM(EI37:EI46)</f>
        <v>111.36591249123096</v>
      </c>
      <c r="EJ47" s="344">
        <f>SUM(EJ37:EJ46)</f>
        <v>35.557487480078457</v>
      </c>
      <c r="EK47" s="346">
        <f>SUM(EK37:EK46)</f>
        <v>11.383814044028133</v>
      </c>
      <c r="EL47" s="353"/>
      <c r="EM47" s="344"/>
      <c r="EO47" s="342" t="s">
        <v>20</v>
      </c>
      <c r="EP47" s="344">
        <f>IFERROR(_xlfn.NORM.S.INV(EC48),"")</f>
        <v>-1.1105810315976454</v>
      </c>
      <c r="EQ47" s="344"/>
      <c r="ER47" s="325"/>
      <c r="ES47" s="325"/>
      <c r="ET47" s="325"/>
      <c r="EU47" s="325"/>
      <c r="EV47" s="345">
        <f>SUM(EV37:EV46)</f>
        <v>187.40618505594225</v>
      </c>
      <c r="EW47" s="345">
        <f t="shared" ref="EW47:EX47" si="610">SUM(EW37:EW46)</f>
        <v>116.97409002803924</v>
      </c>
      <c r="EX47" s="345">
        <f t="shared" si="610"/>
        <v>24.995181018844889</v>
      </c>
      <c r="EY47" s="344">
        <f>SUM(EY37:EY46)</f>
        <v>12.645612912029991</v>
      </c>
      <c r="EZ47" s="344">
        <f>SUM(EZ37:EZ46)</f>
        <v>111.3659124605724</v>
      </c>
      <c r="FA47" s="344">
        <f>SUM(FA37:FA46)</f>
        <v>35.557487456735259</v>
      </c>
      <c r="FB47" s="346">
        <f>SUM(FB37:FB46)</f>
        <v>11.383814081370678</v>
      </c>
      <c r="FC47" s="353"/>
      <c r="FD47" s="344"/>
      <c r="FF47" s="342" t="s">
        <v>20</v>
      </c>
      <c r="FG47" s="344">
        <f>IFERROR(_xlfn.NORM.S.INV(ET48),"")</f>
        <v>-1.1105810322057839</v>
      </c>
      <c r="FH47" s="344"/>
      <c r="FI47" s="325"/>
      <c r="FJ47" s="325"/>
      <c r="FK47" s="325"/>
      <c r="FL47" s="325"/>
      <c r="FM47" s="345">
        <f>SUM(FM37:FM46)</f>
        <v>187.40618505778789</v>
      </c>
      <c r="FN47" s="345">
        <f t="shared" ref="FN47:FO47" si="611">SUM(FN37:FN46)</f>
        <v>116.97409002969184</v>
      </c>
      <c r="FO47" s="345">
        <f t="shared" si="611"/>
        <v>24.995181020500343</v>
      </c>
      <c r="FP47" s="344">
        <f>SUM(FP37:FP46)</f>
        <v>12.645612912489389</v>
      </c>
      <c r="FQ47" s="344">
        <f>SUM(FQ37:FQ46)</f>
        <v>111.365912462333</v>
      </c>
      <c r="FR47" s="344">
        <f>SUM(FR37:FR46)</f>
        <v>35.557487458075791</v>
      </c>
      <c r="FS47" s="346">
        <f>SUM(FS37:FS46)</f>
        <v>11.383814079224953</v>
      </c>
      <c r="FT47" s="353"/>
      <c r="FU47" s="344"/>
      <c r="FW47" s="342" t="s">
        <v>20</v>
      </c>
      <c r="FX47" s="344">
        <f>IFERROR(_xlfn.NORM.S.INV(FK48),"")</f>
        <v>-1.1105810321708591</v>
      </c>
      <c r="FY47" s="344"/>
      <c r="FZ47" s="325"/>
      <c r="GA47" s="325"/>
      <c r="GB47" s="325"/>
      <c r="GC47" s="325"/>
      <c r="GD47" s="345">
        <f>SUM(GD37:GD46)</f>
        <v>187.4061850576808</v>
      </c>
      <c r="GE47" s="345">
        <f t="shared" ref="GE47:GF47" si="612">SUM(GE37:GE46)</f>
        <v>116.97409002959591</v>
      </c>
      <c r="GF47" s="345">
        <f t="shared" si="612"/>
        <v>24.995181020404107</v>
      </c>
      <c r="GG47" s="344">
        <f>SUM(GG37:GG46)</f>
        <v>12.645612912462756</v>
      </c>
      <c r="GH47" s="344">
        <f>SUM(GH37:GH46)</f>
        <v>111.36591246223088</v>
      </c>
      <c r="GI47" s="344">
        <f>SUM(GI37:GI46)</f>
        <v>35.557487457997972</v>
      </c>
      <c r="GJ47" s="346">
        <f>SUM(GJ37:GJ46)</f>
        <v>11.383814079349794</v>
      </c>
      <c r="GK47" s="353"/>
      <c r="GL47" s="344"/>
      <c r="GN47" s="342" t="s">
        <v>20</v>
      </c>
      <c r="GO47" s="344">
        <f>IFERROR(_xlfn.NORM.S.INV(GB48),"")</f>
        <v>-1.1105810321728897</v>
      </c>
      <c r="GP47" s="344"/>
      <c r="GQ47" s="325"/>
      <c r="GR47" s="325"/>
      <c r="GS47" s="325"/>
      <c r="GT47" s="325"/>
      <c r="GU47" s="345">
        <f>SUM(GU37:GU46)</f>
        <v>187.40618505768725</v>
      </c>
      <c r="GV47" s="345">
        <f t="shared" ref="GV47:GW47" si="613">SUM(GV37:GV46)</f>
        <v>116.97409002960173</v>
      </c>
      <c r="GW47" s="345">
        <f t="shared" si="613"/>
        <v>24.995181020409909</v>
      </c>
      <c r="GX47" s="344">
        <f>SUM(GX37:GX46)</f>
        <v>12.645612912464392</v>
      </c>
      <c r="GY47" s="344">
        <f>SUM(GY37:GY46)</f>
        <v>111.36591246223695</v>
      </c>
      <c r="GZ47" s="344">
        <f>SUM(GZ37:GZ46)</f>
        <v>35.557487458002647</v>
      </c>
      <c r="HA47" s="346">
        <f>SUM(HA37:HA46)</f>
        <v>11.383814079342557</v>
      </c>
      <c r="HB47" s="353"/>
      <c r="HC47" s="344"/>
      <c r="HE47" s="342" t="s">
        <v>20</v>
      </c>
      <c r="HF47" s="344">
        <f>IFERROR(_xlfn.NORM.S.INV(GS48),"")</f>
        <v>-1.1105810321727678</v>
      </c>
      <c r="HG47" s="344"/>
      <c r="HH47" s="325"/>
      <c r="HI47" s="325"/>
      <c r="HJ47" s="325"/>
      <c r="HK47" s="325"/>
      <c r="HL47" s="345">
        <f>SUM(HL37:HL46)</f>
        <v>187.40618505768708</v>
      </c>
      <c r="HM47" s="345">
        <f t="shared" ref="HM47:HN47" si="614">SUM(HM37:HM46)</f>
        <v>116.97409002960156</v>
      </c>
      <c r="HN47" s="345">
        <f t="shared" si="614"/>
        <v>24.995181020409767</v>
      </c>
      <c r="HO47" s="344">
        <f>SUM(HO37:HO46)</f>
        <v>12.645612912464332</v>
      </c>
      <c r="HP47" s="344">
        <f>SUM(HP37:HP46)</f>
        <v>111.36591246223674</v>
      </c>
      <c r="HQ47" s="344">
        <f>SUM(HQ37:HQ46)</f>
        <v>35.557487458002512</v>
      </c>
      <c r="HR47" s="346">
        <f>SUM(HR37:HR46)</f>
        <v>11.383814079342528</v>
      </c>
      <c r="HS47" s="353"/>
      <c r="HT47" s="344"/>
      <c r="HV47" s="342" t="s">
        <v>20</v>
      </c>
      <c r="HW47" s="344">
        <f>IFERROR(_xlfn.NORM.S.INV(HJ48),"")</f>
        <v>-1.11058103217277</v>
      </c>
      <c r="HX47" s="344"/>
      <c r="HY47" s="325"/>
      <c r="HZ47" s="325"/>
      <c r="IA47" s="325"/>
      <c r="IB47" s="325"/>
      <c r="IC47" s="345">
        <f>SUM(IC37:IC46)</f>
        <v>187.40618505768697</v>
      </c>
      <c r="ID47" s="345">
        <f t="shared" ref="ID47:IE47" si="615">SUM(ID37:ID46)</f>
        <v>116.97409002960148</v>
      </c>
      <c r="IE47" s="345">
        <f t="shared" si="615"/>
        <v>24.995181020409671</v>
      </c>
      <c r="IF47" s="344">
        <f>SUM(IF37:IF46)</f>
        <v>12.6456129124643</v>
      </c>
      <c r="IG47" s="344">
        <f>SUM(IG37:IG46)</f>
        <v>111.36591246223664</v>
      </c>
      <c r="IH47" s="344">
        <f>SUM(IH37:IH46)</f>
        <v>35.55748745800242</v>
      </c>
      <c r="II47" s="346">
        <f>SUM(II37:II46)</f>
        <v>11.383814079342507</v>
      </c>
      <c r="IJ47" s="353"/>
      <c r="IK47" s="344"/>
      <c r="IM47" s="342" t="s">
        <v>20</v>
      </c>
      <c r="IN47" s="344">
        <f>IFERROR(_xlfn.NORM.S.INV(IA48),"")</f>
        <v>-1.110581032172772</v>
      </c>
      <c r="IO47" s="344"/>
      <c r="IP47" s="325"/>
      <c r="IQ47" s="325"/>
      <c r="IR47" s="325"/>
      <c r="IS47" s="325"/>
      <c r="IT47" s="345">
        <f>SUM(IT37:IT46)</f>
        <v>187.40618505768697</v>
      </c>
      <c r="IU47" s="345">
        <f t="shared" ref="IU47:IV47" si="616">SUM(IU37:IU46)</f>
        <v>116.97409002960148</v>
      </c>
      <c r="IV47" s="345">
        <f t="shared" si="616"/>
        <v>24.995181020409685</v>
      </c>
      <c r="IW47" s="344">
        <f>SUM(IW37:IW46)</f>
        <v>12.6456129124643</v>
      </c>
      <c r="IX47" s="344">
        <f>SUM(IX37:IX46)</f>
        <v>111.36591246223672</v>
      </c>
      <c r="IY47" s="344">
        <f>SUM(IY37:IY46)</f>
        <v>35.557487458002427</v>
      </c>
      <c r="IZ47" s="346">
        <f>SUM(IZ37:IZ46)</f>
        <v>11.383814079342518</v>
      </c>
      <c r="JA47" s="353"/>
      <c r="JB47" s="344"/>
      <c r="JD47" s="342" t="s">
        <v>20</v>
      </c>
      <c r="JE47" s="344">
        <f>IFERROR(_xlfn.NORM.S.INV(IR48),"")</f>
        <v>-1.1105810321727718</v>
      </c>
      <c r="JF47" s="344"/>
      <c r="JG47" s="325"/>
      <c r="JH47" s="325"/>
      <c r="JI47" s="325"/>
      <c r="JJ47" s="325"/>
      <c r="JK47" s="345">
        <f>SUM(JK37:JK46)</f>
        <v>187.40618505768697</v>
      </c>
      <c r="JL47" s="345">
        <f t="shared" ref="JL47:JM47" si="617">SUM(JL37:JL46)</f>
        <v>116.97409002960147</v>
      </c>
      <c r="JM47" s="345">
        <f t="shared" si="617"/>
        <v>24.995181020409671</v>
      </c>
      <c r="JN47" s="344">
        <f>SUM(JN37:JN46)</f>
        <v>12.645612912464296</v>
      </c>
      <c r="JO47" s="344">
        <f>SUM(JO37:JO46)</f>
        <v>111.36591246223664</v>
      </c>
      <c r="JP47" s="344">
        <f>SUM(JP37:JP46)</f>
        <v>35.557487458002413</v>
      </c>
      <c r="JQ47" s="346">
        <f>SUM(JQ37:JQ46)</f>
        <v>11.38381407934251</v>
      </c>
      <c r="JR47" s="353"/>
      <c r="JS47" s="344"/>
      <c r="JU47" s="342" t="s">
        <v>20</v>
      </c>
      <c r="JV47" s="344">
        <f>IFERROR(_xlfn.NORM.S.INV(JI48),"")</f>
        <v>-1.110581032172772</v>
      </c>
      <c r="JW47" s="344"/>
      <c r="JX47" s="325"/>
      <c r="JY47" s="325"/>
      <c r="JZ47" s="325"/>
      <c r="KA47" s="325"/>
      <c r="KB47" s="345">
        <f>SUM(KB37:KB46)</f>
        <v>187.40618505768697</v>
      </c>
      <c r="KC47" s="345">
        <f t="shared" ref="KC47:KD47" si="618">SUM(KC37:KC46)</f>
        <v>116.97409002960148</v>
      </c>
      <c r="KD47" s="345">
        <f t="shared" si="618"/>
        <v>24.995181020409685</v>
      </c>
      <c r="KE47" s="344">
        <f>SUM(KE37:KE46)</f>
        <v>12.6456129124643</v>
      </c>
      <c r="KF47" s="344">
        <f>SUM(KF37:KF46)</f>
        <v>111.36591246223672</v>
      </c>
      <c r="KG47" s="344">
        <f>SUM(KG37:KG46)</f>
        <v>35.557487458002427</v>
      </c>
      <c r="KH47" s="346">
        <f>SUM(KH37:KH46)</f>
        <v>11.383814079342518</v>
      </c>
      <c r="KI47" s="353"/>
      <c r="KJ47" s="344"/>
      <c r="KL47" s="342" t="s">
        <v>20</v>
      </c>
      <c r="KM47" s="344">
        <f>IFERROR(_xlfn.NORM.S.INV(JZ48),"")</f>
        <v>-1.1105810321727718</v>
      </c>
      <c r="KN47" s="344"/>
      <c r="KO47" s="325"/>
      <c r="KP47" s="325"/>
      <c r="KQ47" s="325"/>
      <c r="KR47" s="325"/>
      <c r="KS47" s="345">
        <f>SUM(KS37:KS46)</f>
        <v>187.40618505768697</v>
      </c>
      <c r="KT47" s="345">
        <f t="shared" ref="KT47:KU47" si="619">SUM(KT37:KT46)</f>
        <v>116.97409002960147</v>
      </c>
      <c r="KU47" s="345">
        <f t="shared" si="619"/>
        <v>24.995181020409671</v>
      </c>
      <c r="KV47" s="344">
        <f>SUM(KV37:KV46)</f>
        <v>12.645612912464296</v>
      </c>
      <c r="KW47" s="344">
        <f>SUM(KW37:KW46)</f>
        <v>111.36591246223664</v>
      </c>
      <c r="KX47" s="344">
        <f>SUM(KX37:KX46)</f>
        <v>35.557487458002413</v>
      </c>
      <c r="KY47" s="346">
        <f>SUM(KY37:KY46)</f>
        <v>11.38381407934251</v>
      </c>
      <c r="KZ47" s="353"/>
      <c r="LA47" s="344"/>
      <c r="LC47" s="342" t="s">
        <v>20</v>
      </c>
      <c r="LD47" s="344">
        <f>IFERROR(_xlfn.NORM.S.INV(KQ48),"")</f>
        <v>-1.110581032172772</v>
      </c>
      <c r="LE47" s="344"/>
      <c r="LF47" s="325"/>
      <c r="LG47" s="325"/>
      <c r="LH47" s="325"/>
      <c r="LI47" s="325"/>
      <c r="LJ47" s="345">
        <f>SUM(LJ37:LJ46)</f>
        <v>187.40618505768697</v>
      </c>
      <c r="LK47" s="345">
        <f t="shared" ref="LK47:LL47" si="620">SUM(LK37:LK46)</f>
        <v>116.97409002960148</v>
      </c>
      <c r="LL47" s="345">
        <f t="shared" si="620"/>
        <v>24.995181020409685</v>
      </c>
      <c r="LM47" s="344">
        <f>SUM(LM37:LM46)</f>
        <v>12.6456129124643</v>
      </c>
      <c r="LN47" s="344">
        <f>SUM(LN37:LN46)</f>
        <v>111.36591246223672</v>
      </c>
      <c r="LO47" s="344">
        <f>SUM(LO37:LO46)</f>
        <v>35.557487458002427</v>
      </c>
      <c r="LP47" s="346">
        <f>SUM(LP37:LP46)</f>
        <v>11.383814079342518</v>
      </c>
      <c r="LQ47" s="353"/>
      <c r="LR47" s="344"/>
      <c r="LT47" s="342" t="s">
        <v>20</v>
      </c>
      <c r="LU47" s="344">
        <f>IFERROR(_xlfn.NORM.S.INV(LH48),"")</f>
        <v>-1.1105810321727718</v>
      </c>
      <c r="LV47" s="344"/>
      <c r="LW47" s="325"/>
      <c r="LX47" s="325"/>
      <c r="LY47" s="325"/>
      <c r="LZ47" s="325"/>
      <c r="MA47" s="345">
        <f>SUM(MA37:MA46)</f>
        <v>187.40618505768697</v>
      </c>
      <c r="MB47" s="345">
        <f t="shared" ref="MB47:MC47" si="621">SUM(MB37:MB46)</f>
        <v>116.97409002960147</v>
      </c>
      <c r="MC47" s="345">
        <f t="shared" si="621"/>
        <v>24.995181020409671</v>
      </c>
      <c r="MD47" s="344">
        <f>SUM(MD37:MD46)</f>
        <v>12.645612912464296</v>
      </c>
      <c r="ME47" s="344">
        <f>SUM(ME37:ME46)</f>
        <v>111.36591246223664</v>
      </c>
      <c r="MF47" s="344">
        <f>SUM(MF37:MF46)</f>
        <v>35.557487458002413</v>
      </c>
      <c r="MG47" s="346">
        <f>SUM(MG37:MG46)</f>
        <v>11.38381407934251</v>
      </c>
      <c r="MH47" s="353"/>
      <c r="MI47" s="344"/>
    </row>
    <row r="48" spans="1:347" ht="14.1" customHeight="1" outlineLevel="1" x14ac:dyDescent="0.2">
      <c r="B48" s="19"/>
      <c r="C48" s="8"/>
      <c r="D48" s="8"/>
      <c r="E48" s="18"/>
      <c r="F48" s="17"/>
      <c r="G48" s="59"/>
      <c r="H48" s="59"/>
      <c r="I48" s="135" t="s">
        <v>19</v>
      </c>
      <c r="J48" s="136">
        <f>Q47/P47</f>
        <v>0.65406947865765863</v>
      </c>
      <c r="K48" s="137"/>
      <c r="L48" s="138"/>
      <c r="M48" s="135"/>
      <c r="N48" s="137">
        <f>R47/P47</f>
        <v>0.20753964866264565</v>
      </c>
      <c r="O48" s="135"/>
      <c r="P48" s="139"/>
      <c r="Q48" s="135"/>
      <c r="R48" s="135"/>
      <c r="S48" s="137"/>
      <c r="T48" s="142"/>
      <c r="U48" s="142"/>
      <c r="V48" s="142"/>
      <c r="W48" s="142"/>
      <c r="X48" s="142"/>
      <c r="Y48" s="34"/>
      <c r="Z48" s="347" t="s">
        <v>19</v>
      </c>
      <c r="AA48" s="348">
        <f>AH47/AG47</f>
        <v>0.62881356722788329</v>
      </c>
      <c r="AB48" s="349"/>
      <c r="AC48" s="350"/>
      <c r="AD48" s="347"/>
      <c r="AE48" s="349">
        <f>AI47/AG47</f>
        <v>0.14607937266992413</v>
      </c>
      <c r="AF48" s="347"/>
      <c r="AG48" s="351"/>
      <c r="AH48" s="347"/>
      <c r="AI48" s="347"/>
      <c r="AJ48" s="349"/>
      <c r="AK48" s="354"/>
      <c r="AL48" s="354"/>
      <c r="AM48" s="354"/>
      <c r="AN48" s="354"/>
      <c r="AO48" s="354"/>
      <c r="AP48" s="34"/>
      <c r="AQ48" s="347" t="s">
        <v>19</v>
      </c>
      <c r="AR48" s="348">
        <f>AY47/AX47</f>
        <v>0.62415577095825447</v>
      </c>
      <c r="AS48" s="349"/>
      <c r="AT48" s="350"/>
      <c r="AU48" s="347"/>
      <c r="AV48" s="349">
        <f>AZ47/AX47</f>
        <v>0.13331995954300238</v>
      </c>
      <c r="AW48" s="347"/>
      <c r="AX48" s="351"/>
      <c r="AY48" s="347"/>
      <c r="AZ48" s="347"/>
      <c r="BA48" s="349"/>
      <c r="BB48" s="354"/>
      <c r="BC48" s="354"/>
      <c r="BD48" s="354"/>
      <c r="BE48" s="354"/>
      <c r="BF48" s="354"/>
      <c r="BH48" s="347" t="s">
        <v>19</v>
      </c>
      <c r="BI48" s="348">
        <f>BP47/BO47</f>
        <v>0.624178561884006</v>
      </c>
      <c r="BJ48" s="349"/>
      <c r="BK48" s="350"/>
      <c r="BL48" s="347"/>
      <c r="BM48" s="349">
        <f>BQ47/BO47</f>
        <v>0.13338685359334995</v>
      </c>
      <c r="BN48" s="347"/>
      <c r="BO48" s="351"/>
      <c r="BP48" s="347"/>
      <c r="BQ48" s="347"/>
      <c r="BR48" s="349"/>
      <c r="BS48" s="354"/>
      <c r="BT48" s="354"/>
      <c r="BU48" s="354"/>
      <c r="BV48" s="354"/>
      <c r="BW48" s="354"/>
      <c r="BY48" s="347" t="s">
        <v>19</v>
      </c>
      <c r="BZ48" s="348">
        <f>CG47/CF47</f>
        <v>0.62417388715875544</v>
      </c>
      <c r="CA48" s="349"/>
      <c r="CB48" s="350"/>
      <c r="CC48" s="347"/>
      <c r="CD48" s="349">
        <f>CH47/CF47</f>
        <v>0.13337371923472385</v>
      </c>
      <c r="CE48" s="347"/>
      <c r="CF48" s="351"/>
      <c r="CG48" s="347"/>
      <c r="CH48" s="347"/>
      <c r="CI48" s="349"/>
      <c r="CJ48" s="354"/>
      <c r="CK48" s="354"/>
      <c r="CL48" s="354"/>
      <c r="CM48" s="354"/>
      <c r="CN48" s="354"/>
      <c r="CP48" s="347" t="s">
        <v>19</v>
      </c>
      <c r="CQ48" s="348">
        <f>CX47/CW47</f>
        <v>0.62417413011445222</v>
      </c>
      <c r="CR48" s="349"/>
      <c r="CS48" s="350"/>
      <c r="CT48" s="347"/>
      <c r="CU48" s="349">
        <f>CY47/CW47</f>
        <v>0.13337440313031831</v>
      </c>
      <c r="CV48" s="347"/>
      <c r="CW48" s="351"/>
      <c r="CX48" s="347"/>
      <c r="CY48" s="347"/>
      <c r="CZ48" s="349"/>
      <c r="DA48" s="354"/>
      <c r="DB48" s="354"/>
      <c r="DC48" s="354"/>
      <c r="DD48" s="354"/>
      <c r="DE48" s="354"/>
      <c r="DG48" s="347" t="s">
        <v>19</v>
      </c>
      <c r="DH48" s="348">
        <f>DO47/DN47</f>
        <v>0.62417411597154671</v>
      </c>
      <c r="DI48" s="349"/>
      <c r="DJ48" s="350"/>
      <c r="DK48" s="347"/>
      <c r="DL48" s="349">
        <f>DP47/DN47</f>
        <v>0.13337436333030564</v>
      </c>
      <c r="DM48" s="347"/>
      <c r="DN48" s="351"/>
      <c r="DO48" s="347"/>
      <c r="DP48" s="347"/>
      <c r="DQ48" s="349"/>
      <c r="DR48" s="354"/>
      <c r="DS48" s="354"/>
      <c r="DT48" s="354"/>
      <c r="DU48" s="354"/>
      <c r="DV48" s="354"/>
      <c r="DX48" s="347" t="s">
        <v>19</v>
      </c>
      <c r="DY48" s="348">
        <f>EF47/EE47</f>
        <v>0.62417411678190515</v>
      </c>
      <c r="DZ48" s="349"/>
      <c r="EA48" s="350"/>
      <c r="EB48" s="347"/>
      <c r="EC48" s="349">
        <f>EG47/EE47</f>
        <v>0.13337436561084326</v>
      </c>
      <c r="ED48" s="347"/>
      <c r="EE48" s="351"/>
      <c r="EF48" s="347"/>
      <c r="EG48" s="347"/>
      <c r="EH48" s="349"/>
      <c r="EI48" s="354"/>
      <c r="EJ48" s="354"/>
      <c r="EK48" s="354"/>
      <c r="EL48" s="354"/>
      <c r="EM48" s="354"/>
      <c r="EO48" s="347" t="s">
        <v>19</v>
      </c>
      <c r="EP48" s="348">
        <f>EW47/EV47</f>
        <v>0.62417411673537637</v>
      </c>
      <c r="EQ48" s="349"/>
      <c r="ER48" s="350"/>
      <c r="ES48" s="347"/>
      <c r="ET48" s="349">
        <f>EX47/EV47</f>
        <v>0.13337436547989934</v>
      </c>
      <c r="EU48" s="347"/>
      <c r="EV48" s="351"/>
      <c r="EW48" s="347"/>
      <c r="EX48" s="347"/>
      <c r="EY48" s="349"/>
      <c r="EZ48" s="354"/>
      <c r="FA48" s="354"/>
      <c r="FB48" s="354"/>
      <c r="FC48" s="354"/>
      <c r="FD48" s="354"/>
      <c r="FF48" s="347" t="s">
        <v>19</v>
      </c>
      <c r="FG48" s="348">
        <f>FN47/FM47</f>
        <v>0.62417411673804757</v>
      </c>
      <c r="FH48" s="349"/>
      <c r="FI48" s="350"/>
      <c r="FJ48" s="347"/>
      <c r="FK48" s="349">
        <f>FO47/FM47</f>
        <v>0.13337436548741932</v>
      </c>
      <c r="FL48" s="347"/>
      <c r="FM48" s="351"/>
      <c r="FN48" s="347"/>
      <c r="FO48" s="347"/>
      <c r="FP48" s="349"/>
      <c r="FQ48" s="354"/>
      <c r="FR48" s="354"/>
      <c r="FS48" s="354"/>
      <c r="FT48" s="354"/>
      <c r="FU48" s="354"/>
      <c r="FW48" s="347" t="s">
        <v>19</v>
      </c>
      <c r="FX48" s="348">
        <f>GE47/GD47</f>
        <v>0.62417411673789236</v>
      </c>
      <c r="FY48" s="349"/>
      <c r="FZ48" s="350"/>
      <c r="GA48" s="347"/>
      <c r="GB48" s="349">
        <f>GF47/GD47</f>
        <v>0.13337436548698201</v>
      </c>
      <c r="GC48" s="347"/>
      <c r="GD48" s="351"/>
      <c r="GE48" s="347"/>
      <c r="GF48" s="347"/>
      <c r="GG48" s="349"/>
      <c r="GH48" s="354"/>
      <c r="GI48" s="354"/>
      <c r="GJ48" s="354"/>
      <c r="GK48" s="354"/>
      <c r="GL48" s="354"/>
      <c r="GN48" s="347" t="s">
        <v>19</v>
      </c>
      <c r="GO48" s="348">
        <f>GV47/GU47</f>
        <v>0.62417411673790191</v>
      </c>
      <c r="GP48" s="349"/>
      <c r="GQ48" s="350"/>
      <c r="GR48" s="347"/>
      <c r="GS48" s="349">
        <f>GW47/GU47</f>
        <v>0.13337436548700837</v>
      </c>
      <c r="GT48" s="347"/>
      <c r="GU48" s="351"/>
      <c r="GV48" s="347"/>
      <c r="GW48" s="347"/>
      <c r="GX48" s="349"/>
      <c r="GY48" s="354"/>
      <c r="GZ48" s="354"/>
      <c r="HA48" s="354"/>
      <c r="HB48" s="354"/>
      <c r="HC48" s="354"/>
      <c r="HE48" s="347" t="s">
        <v>19</v>
      </c>
      <c r="HF48" s="348">
        <f>HM47/HL47</f>
        <v>0.62417411673790157</v>
      </c>
      <c r="HG48" s="349"/>
      <c r="HH48" s="350"/>
      <c r="HI48" s="347"/>
      <c r="HJ48" s="349">
        <f>HN47/HL47</f>
        <v>0.13337436548700773</v>
      </c>
      <c r="HK48" s="347"/>
      <c r="HL48" s="351"/>
      <c r="HM48" s="347"/>
      <c r="HN48" s="347"/>
      <c r="HO48" s="349"/>
      <c r="HP48" s="354"/>
      <c r="HQ48" s="354"/>
      <c r="HR48" s="354"/>
      <c r="HS48" s="354"/>
      <c r="HT48" s="354"/>
      <c r="HV48" s="347" t="s">
        <v>19</v>
      </c>
      <c r="HW48" s="348">
        <f>ID47/IC47</f>
        <v>0.62417411673790157</v>
      </c>
      <c r="HX48" s="349"/>
      <c r="HY48" s="350"/>
      <c r="HZ48" s="347"/>
      <c r="IA48" s="349">
        <f>IE47/IC47</f>
        <v>0.13337436548700732</v>
      </c>
      <c r="IB48" s="347"/>
      <c r="IC48" s="351"/>
      <c r="ID48" s="347"/>
      <c r="IE48" s="347"/>
      <c r="IF48" s="349"/>
      <c r="IG48" s="354"/>
      <c r="IH48" s="354"/>
      <c r="II48" s="354"/>
      <c r="IJ48" s="354"/>
      <c r="IK48" s="354"/>
      <c r="IM48" s="347" t="s">
        <v>19</v>
      </c>
      <c r="IN48" s="348">
        <f>IU47/IT47</f>
        <v>0.62417411673790157</v>
      </c>
      <c r="IO48" s="349"/>
      <c r="IP48" s="350"/>
      <c r="IQ48" s="347"/>
      <c r="IR48" s="349">
        <f>IV47/IT47</f>
        <v>0.1333743654870074</v>
      </c>
      <c r="IS48" s="347"/>
      <c r="IT48" s="351"/>
      <c r="IU48" s="347"/>
      <c r="IV48" s="347"/>
      <c r="IW48" s="349"/>
      <c r="IX48" s="354"/>
      <c r="IY48" s="354"/>
      <c r="IZ48" s="354"/>
      <c r="JA48" s="354"/>
      <c r="JB48" s="354"/>
      <c r="JD48" s="347" t="s">
        <v>19</v>
      </c>
      <c r="JE48" s="348">
        <f>JL47/JK47</f>
        <v>0.62417411673790146</v>
      </c>
      <c r="JF48" s="349"/>
      <c r="JG48" s="350"/>
      <c r="JH48" s="347"/>
      <c r="JI48" s="349">
        <f>JM47/JK47</f>
        <v>0.13337436548700732</v>
      </c>
      <c r="JJ48" s="347"/>
      <c r="JK48" s="351"/>
      <c r="JL48" s="347"/>
      <c r="JM48" s="347"/>
      <c r="JN48" s="349"/>
      <c r="JO48" s="354"/>
      <c r="JP48" s="354"/>
      <c r="JQ48" s="354"/>
      <c r="JR48" s="354"/>
      <c r="JS48" s="354"/>
      <c r="JU48" s="347" t="s">
        <v>19</v>
      </c>
      <c r="JV48" s="348">
        <f>KC47/KB47</f>
        <v>0.62417411673790157</v>
      </c>
      <c r="JW48" s="349"/>
      <c r="JX48" s="350"/>
      <c r="JY48" s="347"/>
      <c r="JZ48" s="349">
        <f>KD47/KB47</f>
        <v>0.1333743654870074</v>
      </c>
      <c r="KA48" s="347"/>
      <c r="KB48" s="351"/>
      <c r="KC48" s="347"/>
      <c r="KD48" s="347"/>
      <c r="KE48" s="349"/>
      <c r="KF48" s="354"/>
      <c r="KG48" s="354"/>
      <c r="KH48" s="354"/>
      <c r="KI48" s="354"/>
      <c r="KJ48" s="354"/>
      <c r="KL48" s="347" t="s">
        <v>19</v>
      </c>
      <c r="KM48" s="348">
        <f>KT47/KS47</f>
        <v>0.62417411673790146</v>
      </c>
      <c r="KN48" s="349"/>
      <c r="KO48" s="350"/>
      <c r="KP48" s="347"/>
      <c r="KQ48" s="349">
        <f>KU47/KS47</f>
        <v>0.13337436548700732</v>
      </c>
      <c r="KR48" s="347"/>
      <c r="KS48" s="351"/>
      <c r="KT48" s="347"/>
      <c r="KU48" s="347"/>
      <c r="KV48" s="349"/>
      <c r="KW48" s="354"/>
      <c r="KX48" s="354"/>
      <c r="KY48" s="354"/>
      <c r="KZ48" s="354"/>
      <c r="LA48" s="354"/>
      <c r="LC48" s="347" t="s">
        <v>19</v>
      </c>
      <c r="LD48" s="348">
        <f>LK47/LJ47</f>
        <v>0.62417411673790157</v>
      </c>
      <c r="LE48" s="349"/>
      <c r="LF48" s="350"/>
      <c r="LG48" s="347"/>
      <c r="LH48" s="349">
        <f>LL47/LJ47</f>
        <v>0.1333743654870074</v>
      </c>
      <c r="LI48" s="347"/>
      <c r="LJ48" s="351"/>
      <c r="LK48" s="347"/>
      <c r="LL48" s="347"/>
      <c r="LM48" s="349"/>
      <c r="LN48" s="354"/>
      <c r="LO48" s="354"/>
      <c r="LP48" s="354"/>
      <c r="LQ48" s="354"/>
      <c r="LR48" s="354"/>
      <c r="LT48" s="347" t="s">
        <v>19</v>
      </c>
      <c r="LU48" s="348">
        <f>MB47/MA47</f>
        <v>0.62417411673790146</v>
      </c>
      <c r="LV48" s="349"/>
      <c r="LW48" s="350"/>
      <c r="LX48" s="347"/>
      <c r="LY48" s="349">
        <f>MC47/MA47</f>
        <v>0.13337436548700732</v>
      </c>
      <c r="LZ48" s="347"/>
      <c r="MA48" s="351"/>
      <c r="MB48" s="347"/>
      <c r="MC48" s="347"/>
      <c r="MD48" s="349"/>
      <c r="ME48" s="354"/>
      <c r="MF48" s="354"/>
      <c r="MG48" s="354"/>
      <c r="MH48" s="354"/>
      <c r="MI48" s="354"/>
    </row>
    <row r="49" spans="1:347" s="13" customFormat="1" ht="14.1" customHeight="1" outlineLevel="1" x14ac:dyDescent="0.2">
      <c r="A49" s="14"/>
      <c r="B49" s="81" t="s">
        <v>21</v>
      </c>
      <c r="C49" s="3"/>
      <c r="D49" s="3"/>
      <c r="E49" s="82"/>
      <c r="F49" s="44"/>
      <c r="G49" s="59"/>
      <c r="H49" s="59"/>
      <c r="I49" s="81" t="s">
        <v>83</v>
      </c>
      <c r="K49" s="66"/>
      <c r="L49" s="66"/>
      <c r="M49" s="66"/>
      <c r="N49" s="66"/>
      <c r="O49" s="66"/>
      <c r="P49" s="66"/>
      <c r="Q49" s="66"/>
      <c r="R49" s="66"/>
      <c r="S49" s="66"/>
      <c r="T49" s="48" t="s">
        <v>127</v>
      </c>
      <c r="Y49" s="17"/>
      <c r="Z49" s="313" t="s">
        <v>83</v>
      </c>
      <c r="AB49" s="301"/>
      <c r="AC49" s="301"/>
      <c r="AD49" s="301"/>
      <c r="AE49" s="301"/>
      <c r="AF49" s="301"/>
      <c r="AG49" s="301"/>
      <c r="AH49" s="301"/>
      <c r="AI49" s="301"/>
      <c r="AJ49" s="301"/>
      <c r="AK49" s="292" t="s">
        <v>121</v>
      </c>
      <c r="AL49" s="268"/>
      <c r="AM49" s="268"/>
      <c r="AN49" s="268"/>
      <c r="AO49" s="268"/>
      <c r="AQ49" s="313" t="s">
        <v>83</v>
      </c>
      <c r="AS49" s="301"/>
      <c r="AT49" s="301"/>
      <c r="AU49" s="301"/>
      <c r="AV49" s="301"/>
      <c r="AW49" s="301"/>
      <c r="AX49" s="301"/>
      <c r="AY49" s="301"/>
      <c r="AZ49" s="301"/>
      <c r="BA49" s="301"/>
      <c r="BB49" s="292" t="s">
        <v>121</v>
      </c>
      <c r="BC49" s="268"/>
      <c r="BD49" s="268"/>
      <c r="BE49" s="268"/>
      <c r="BF49" s="268"/>
      <c r="BH49" s="313" t="s">
        <v>83</v>
      </c>
      <c r="BJ49" s="301"/>
      <c r="BK49" s="301"/>
      <c r="BL49" s="301"/>
      <c r="BM49" s="301"/>
      <c r="BN49" s="301"/>
      <c r="BO49" s="301"/>
      <c r="BP49" s="301"/>
      <c r="BQ49" s="301"/>
      <c r="BR49" s="301"/>
      <c r="BS49" s="292" t="s">
        <v>121</v>
      </c>
      <c r="BT49" s="268"/>
      <c r="BU49" s="268"/>
      <c r="BV49" s="268"/>
      <c r="BW49" s="268"/>
      <c r="BY49" s="313" t="s">
        <v>83</v>
      </c>
      <c r="CA49" s="301"/>
      <c r="CB49" s="301"/>
      <c r="CC49" s="301"/>
      <c r="CD49" s="301"/>
      <c r="CE49" s="301"/>
      <c r="CF49" s="301"/>
      <c r="CG49" s="301"/>
      <c r="CH49" s="301"/>
      <c r="CI49" s="301"/>
      <c r="CJ49" s="292" t="s">
        <v>121</v>
      </c>
      <c r="CK49" s="268"/>
      <c r="CL49" s="268"/>
      <c r="CM49" s="268"/>
      <c r="CN49" s="268"/>
      <c r="CP49" s="313" t="s">
        <v>83</v>
      </c>
      <c r="CR49" s="301"/>
      <c r="CS49" s="301"/>
      <c r="CT49" s="301"/>
      <c r="CU49" s="301"/>
      <c r="CV49" s="301"/>
      <c r="CW49" s="301"/>
      <c r="CX49" s="301"/>
      <c r="CY49" s="301"/>
      <c r="CZ49" s="301"/>
      <c r="DA49" s="292" t="s">
        <v>121</v>
      </c>
      <c r="DB49" s="268"/>
      <c r="DC49" s="268"/>
      <c r="DD49" s="268"/>
      <c r="DE49" s="268"/>
      <c r="DG49" s="313" t="s">
        <v>83</v>
      </c>
      <c r="DI49" s="301"/>
      <c r="DJ49" s="301"/>
      <c r="DK49" s="301"/>
      <c r="DL49" s="301"/>
      <c r="DM49" s="301"/>
      <c r="DN49" s="301"/>
      <c r="DO49" s="301"/>
      <c r="DP49" s="301"/>
      <c r="DQ49" s="301"/>
      <c r="DR49" s="292" t="s">
        <v>121</v>
      </c>
      <c r="DS49" s="268"/>
      <c r="DT49" s="268"/>
      <c r="DU49" s="268"/>
      <c r="DV49" s="268"/>
      <c r="DX49" s="313" t="s">
        <v>83</v>
      </c>
      <c r="DZ49" s="301"/>
      <c r="EA49" s="301"/>
      <c r="EB49" s="301"/>
      <c r="EC49" s="301"/>
      <c r="ED49" s="301"/>
      <c r="EE49" s="301"/>
      <c r="EF49" s="301"/>
      <c r="EG49" s="301"/>
      <c r="EH49" s="301"/>
      <c r="EI49" s="292" t="s">
        <v>121</v>
      </c>
      <c r="EJ49" s="268"/>
      <c r="EK49" s="268"/>
      <c r="EL49" s="268"/>
      <c r="EM49" s="268"/>
      <c r="EO49" s="313" t="s">
        <v>83</v>
      </c>
      <c r="EQ49" s="301"/>
      <c r="ER49" s="301"/>
      <c r="ES49" s="301"/>
      <c r="ET49" s="301"/>
      <c r="EU49" s="301"/>
      <c r="EV49" s="301"/>
      <c r="EW49" s="301"/>
      <c r="EX49" s="301"/>
      <c r="EY49" s="301"/>
      <c r="EZ49" s="292" t="s">
        <v>121</v>
      </c>
      <c r="FA49" s="268"/>
      <c r="FB49" s="268"/>
      <c r="FC49" s="268"/>
      <c r="FD49" s="268"/>
      <c r="FF49" s="313" t="s">
        <v>83</v>
      </c>
      <c r="FH49" s="301"/>
      <c r="FI49" s="301"/>
      <c r="FJ49" s="301"/>
      <c r="FK49" s="301"/>
      <c r="FL49" s="301"/>
      <c r="FM49" s="301"/>
      <c r="FN49" s="301"/>
      <c r="FO49" s="301"/>
      <c r="FP49" s="301"/>
      <c r="FQ49" s="292" t="s">
        <v>121</v>
      </c>
      <c r="FR49" s="268"/>
      <c r="FS49" s="268"/>
      <c r="FT49" s="268"/>
      <c r="FU49" s="268"/>
      <c r="FW49" s="313" t="s">
        <v>83</v>
      </c>
      <c r="FY49" s="301"/>
      <c r="FZ49" s="301"/>
      <c r="GA49" s="301"/>
      <c r="GB49" s="301"/>
      <c r="GC49" s="301"/>
      <c r="GD49" s="301"/>
      <c r="GE49" s="301"/>
      <c r="GF49" s="301"/>
      <c r="GG49" s="301"/>
      <c r="GH49" s="292" t="s">
        <v>121</v>
      </c>
      <c r="GI49" s="268"/>
      <c r="GJ49" s="268"/>
      <c r="GK49" s="268"/>
      <c r="GL49" s="268"/>
      <c r="GN49" s="313" t="s">
        <v>83</v>
      </c>
      <c r="GP49" s="301"/>
      <c r="GQ49" s="301"/>
      <c r="GR49" s="301"/>
      <c r="GS49" s="301"/>
      <c r="GT49" s="301"/>
      <c r="GU49" s="301"/>
      <c r="GV49" s="301"/>
      <c r="GW49" s="301"/>
      <c r="GX49" s="301"/>
      <c r="GY49" s="292" t="s">
        <v>121</v>
      </c>
      <c r="GZ49" s="268"/>
      <c r="HA49" s="268"/>
      <c r="HB49" s="268"/>
      <c r="HC49" s="268"/>
      <c r="HE49" s="313" t="s">
        <v>83</v>
      </c>
      <c r="HG49" s="301"/>
      <c r="HH49" s="301"/>
      <c r="HI49" s="301"/>
      <c r="HJ49" s="301"/>
      <c r="HK49" s="301"/>
      <c r="HL49" s="301"/>
      <c r="HM49" s="301"/>
      <c r="HN49" s="301"/>
      <c r="HO49" s="301"/>
      <c r="HP49" s="292" t="s">
        <v>121</v>
      </c>
      <c r="HQ49" s="268"/>
      <c r="HR49" s="268"/>
      <c r="HS49" s="268"/>
      <c r="HT49" s="268"/>
      <c r="HV49" s="313" t="s">
        <v>83</v>
      </c>
      <c r="HX49" s="301"/>
      <c r="HY49" s="301"/>
      <c r="HZ49" s="301"/>
      <c r="IA49" s="301"/>
      <c r="IB49" s="301"/>
      <c r="IC49" s="301"/>
      <c r="ID49" s="301"/>
      <c r="IE49" s="301"/>
      <c r="IF49" s="301"/>
      <c r="IG49" s="292" t="s">
        <v>121</v>
      </c>
      <c r="IH49" s="268"/>
      <c r="II49" s="268"/>
      <c r="IJ49" s="268"/>
      <c r="IK49" s="268"/>
      <c r="IM49" s="313" t="s">
        <v>83</v>
      </c>
      <c r="IO49" s="301"/>
      <c r="IP49" s="301"/>
      <c r="IQ49" s="301"/>
      <c r="IR49" s="301"/>
      <c r="IS49" s="301"/>
      <c r="IT49" s="301"/>
      <c r="IU49" s="301"/>
      <c r="IV49" s="301"/>
      <c r="IW49" s="301"/>
      <c r="IX49" s="292" t="s">
        <v>121</v>
      </c>
      <c r="IY49" s="268"/>
      <c r="IZ49" s="268"/>
      <c r="JA49" s="268"/>
      <c r="JB49" s="268"/>
      <c r="JD49" s="313" t="s">
        <v>83</v>
      </c>
      <c r="JF49" s="301"/>
      <c r="JG49" s="301"/>
      <c r="JH49" s="301"/>
      <c r="JI49" s="301"/>
      <c r="JJ49" s="301"/>
      <c r="JK49" s="301"/>
      <c r="JL49" s="301"/>
      <c r="JM49" s="301"/>
      <c r="JN49" s="301"/>
      <c r="JO49" s="292" t="s">
        <v>121</v>
      </c>
      <c r="JP49" s="268"/>
      <c r="JQ49" s="268"/>
      <c r="JR49" s="268"/>
      <c r="JS49" s="268"/>
      <c r="JU49" s="313" t="s">
        <v>83</v>
      </c>
      <c r="JW49" s="301"/>
      <c r="JX49" s="301"/>
      <c r="JY49" s="301"/>
      <c r="JZ49" s="301"/>
      <c r="KA49" s="301"/>
      <c r="KB49" s="301"/>
      <c r="KC49" s="301"/>
      <c r="KD49" s="301"/>
      <c r="KE49" s="301"/>
      <c r="KF49" s="292" t="s">
        <v>121</v>
      </c>
      <c r="KG49" s="268"/>
      <c r="KH49" s="268"/>
      <c r="KI49" s="268"/>
      <c r="KJ49" s="268"/>
      <c r="KL49" s="313" t="s">
        <v>83</v>
      </c>
      <c r="KN49" s="301"/>
      <c r="KO49" s="301"/>
      <c r="KP49" s="301"/>
      <c r="KQ49" s="301"/>
      <c r="KR49" s="301"/>
      <c r="KS49" s="301"/>
      <c r="KT49" s="301"/>
      <c r="KU49" s="301"/>
      <c r="KV49" s="301"/>
      <c r="KW49" s="292" t="s">
        <v>121</v>
      </c>
      <c r="KX49" s="268"/>
      <c r="KY49" s="268"/>
      <c r="KZ49" s="268"/>
      <c r="LA49" s="268"/>
      <c r="LC49" s="313" t="s">
        <v>83</v>
      </c>
      <c r="LE49" s="301"/>
      <c r="LF49" s="301"/>
      <c r="LG49" s="301"/>
      <c r="LH49" s="301"/>
      <c r="LI49" s="301"/>
      <c r="LJ49" s="301"/>
      <c r="LK49" s="301"/>
      <c r="LL49" s="301"/>
      <c r="LM49" s="301"/>
      <c r="LN49" s="292" t="s">
        <v>121</v>
      </c>
      <c r="LO49" s="268"/>
      <c r="LP49" s="268"/>
      <c r="LQ49" s="268"/>
      <c r="LR49" s="268"/>
      <c r="LT49" s="313" t="s">
        <v>83</v>
      </c>
      <c r="LV49" s="301"/>
      <c r="LW49" s="301"/>
      <c r="LX49" s="301"/>
      <c r="LY49" s="301"/>
      <c r="LZ49" s="301"/>
      <c r="MA49" s="301"/>
      <c r="MB49" s="301"/>
      <c r="MC49" s="301"/>
      <c r="MD49" s="301"/>
      <c r="ME49" s="292" t="s">
        <v>121</v>
      </c>
      <c r="MF49" s="268"/>
      <c r="MG49" s="268"/>
      <c r="MH49" s="268"/>
      <c r="MI49" s="268"/>
    </row>
    <row r="50" spans="1:347" ht="14.1" customHeight="1" outlineLevel="1" x14ac:dyDescent="0.15">
      <c r="A50" s="14"/>
      <c r="B50" s="143" t="s">
        <v>51</v>
      </c>
      <c r="C50" s="143" t="s">
        <v>52</v>
      </c>
      <c r="D50" s="143" t="s">
        <v>53</v>
      </c>
      <c r="E50" s="144" t="s">
        <v>50</v>
      </c>
      <c r="F50" s="111" t="s">
        <v>54</v>
      </c>
      <c r="G50" s="144" t="s">
        <v>55</v>
      </c>
      <c r="H50" s="59"/>
      <c r="I50" s="111" t="s">
        <v>2</v>
      </c>
      <c r="J50" s="111" t="s">
        <v>3</v>
      </c>
      <c r="K50" s="145" t="s">
        <v>43</v>
      </c>
      <c r="L50" s="145" t="s">
        <v>44</v>
      </c>
      <c r="M50" s="111" t="s">
        <v>40</v>
      </c>
      <c r="N50" s="111" t="s">
        <v>41</v>
      </c>
      <c r="O50" s="111" t="s">
        <v>18</v>
      </c>
      <c r="P50" s="146" t="s">
        <v>42</v>
      </c>
      <c r="Q50" s="147" t="s">
        <v>16</v>
      </c>
      <c r="R50" s="148" t="s">
        <v>6</v>
      </c>
      <c r="S50" s="17"/>
      <c r="T50" s="149" t="s">
        <v>69</v>
      </c>
      <c r="U50" s="150" t="s">
        <v>95</v>
      </c>
      <c r="V50" s="154" t="str">
        <f>D3</f>
        <v>Fiarfax</v>
      </c>
      <c r="W50" s="151" t="s">
        <v>96</v>
      </c>
      <c r="X50" s="154" t="str">
        <f>D33</f>
        <v>Scheafer</v>
      </c>
      <c r="Y50" s="17"/>
      <c r="Z50" s="330" t="s">
        <v>2</v>
      </c>
      <c r="AA50" s="330" t="s">
        <v>3</v>
      </c>
      <c r="AB50" s="356" t="s">
        <v>43</v>
      </c>
      <c r="AC50" s="356" t="s">
        <v>44</v>
      </c>
      <c r="AD50" s="330" t="s">
        <v>40</v>
      </c>
      <c r="AE50" s="330" t="s">
        <v>41</v>
      </c>
      <c r="AF50" s="330" t="s">
        <v>18</v>
      </c>
      <c r="AG50" s="357" t="s">
        <v>42</v>
      </c>
      <c r="AH50" s="358" t="s">
        <v>16</v>
      </c>
      <c r="AI50" s="359" t="s">
        <v>6</v>
      </c>
      <c r="AJ50" s="273"/>
      <c r="AK50" s="360" t="s">
        <v>69</v>
      </c>
      <c r="AL50" s="361" t="s">
        <v>95</v>
      </c>
      <c r="AM50" s="365" t="str">
        <f>K3</f>
        <v>Fiarfax</v>
      </c>
      <c r="AN50" s="362" t="s">
        <v>25</v>
      </c>
      <c r="AO50" s="365" t="str">
        <f>K33</f>
        <v>Scheafer</v>
      </c>
      <c r="AQ50" s="330" t="s">
        <v>2</v>
      </c>
      <c r="AR50" s="330" t="s">
        <v>3</v>
      </c>
      <c r="AS50" s="356" t="s">
        <v>43</v>
      </c>
      <c r="AT50" s="356" t="s">
        <v>44</v>
      </c>
      <c r="AU50" s="330" t="s">
        <v>40</v>
      </c>
      <c r="AV50" s="330" t="s">
        <v>41</v>
      </c>
      <c r="AW50" s="330" t="s">
        <v>18</v>
      </c>
      <c r="AX50" s="357" t="s">
        <v>42</v>
      </c>
      <c r="AY50" s="358" t="s">
        <v>16</v>
      </c>
      <c r="AZ50" s="359" t="s">
        <v>6</v>
      </c>
      <c r="BA50" s="273"/>
      <c r="BB50" s="360" t="s">
        <v>69</v>
      </c>
      <c r="BC50" s="361" t="s">
        <v>95</v>
      </c>
      <c r="BD50" s="365" t="str">
        <f>AB3</f>
        <v>Fiarfax</v>
      </c>
      <c r="BE50" s="362" t="s">
        <v>25</v>
      </c>
      <c r="BF50" s="365" t="str">
        <f>AB33</f>
        <v>Scheafer</v>
      </c>
      <c r="BH50" s="330" t="s">
        <v>2</v>
      </c>
      <c r="BI50" s="330" t="s">
        <v>3</v>
      </c>
      <c r="BJ50" s="356" t="s">
        <v>43</v>
      </c>
      <c r="BK50" s="356" t="s">
        <v>44</v>
      </c>
      <c r="BL50" s="330" t="s">
        <v>40</v>
      </c>
      <c r="BM50" s="330" t="s">
        <v>41</v>
      </c>
      <c r="BN50" s="330" t="s">
        <v>18</v>
      </c>
      <c r="BO50" s="357" t="s">
        <v>42</v>
      </c>
      <c r="BP50" s="358" t="s">
        <v>16</v>
      </c>
      <c r="BQ50" s="359" t="s">
        <v>6</v>
      </c>
      <c r="BR50" s="273"/>
      <c r="BS50" s="360" t="s">
        <v>69</v>
      </c>
      <c r="BT50" s="361" t="s">
        <v>95</v>
      </c>
      <c r="BU50" s="365" t="str">
        <f>AS3</f>
        <v>Fiarfax</v>
      </c>
      <c r="BV50" s="362" t="s">
        <v>25</v>
      </c>
      <c r="BW50" s="365" t="str">
        <f>AS33</f>
        <v>Scheafer</v>
      </c>
      <c r="BY50" s="330" t="s">
        <v>2</v>
      </c>
      <c r="BZ50" s="330" t="s">
        <v>3</v>
      </c>
      <c r="CA50" s="356" t="s">
        <v>43</v>
      </c>
      <c r="CB50" s="356" t="s">
        <v>44</v>
      </c>
      <c r="CC50" s="330" t="s">
        <v>40</v>
      </c>
      <c r="CD50" s="330" t="s">
        <v>41</v>
      </c>
      <c r="CE50" s="330" t="s">
        <v>18</v>
      </c>
      <c r="CF50" s="357" t="s">
        <v>42</v>
      </c>
      <c r="CG50" s="358" t="s">
        <v>16</v>
      </c>
      <c r="CH50" s="359" t="s">
        <v>6</v>
      </c>
      <c r="CI50" s="273"/>
      <c r="CJ50" s="360" t="s">
        <v>69</v>
      </c>
      <c r="CK50" s="361" t="s">
        <v>95</v>
      </c>
      <c r="CL50" s="365" t="str">
        <f>BJ3</f>
        <v>Fiarfax</v>
      </c>
      <c r="CM50" s="362" t="s">
        <v>25</v>
      </c>
      <c r="CN50" s="365" t="str">
        <f>BJ33</f>
        <v>Scheafer</v>
      </c>
      <c r="CP50" s="330" t="s">
        <v>2</v>
      </c>
      <c r="CQ50" s="330" t="s">
        <v>3</v>
      </c>
      <c r="CR50" s="356" t="s">
        <v>43</v>
      </c>
      <c r="CS50" s="356" t="s">
        <v>44</v>
      </c>
      <c r="CT50" s="330" t="s">
        <v>40</v>
      </c>
      <c r="CU50" s="330" t="s">
        <v>41</v>
      </c>
      <c r="CV50" s="330" t="s">
        <v>18</v>
      </c>
      <c r="CW50" s="357" t="s">
        <v>42</v>
      </c>
      <c r="CX50" s="358" t="s">
        <v>16</v>
      </c>
      <c r="CY50" s="359" t="s">
        <v>6</v>
      </c>
      <c r="CZ50" s="273"/>
      <c r="DA50" s="360" t="s">
        <v>69</v>
      </c>
      <c r="DB50" s="361" t="s">
        <v>95</v>
      </c>
      <c r="DC50" s="365" t="str">
        <f>CA3</f>
        <v>Fiarfax</v>
      </c>
      <c r="DD50" s="362" t="s">
        <v>25</v>
      </c>
      <c r="DE50" s="365" t="str">
        <f>CA33</f>
        <v>Scheafer</v>
      </c>
      <c r="DG50" s="330" t="s">
        <v>2</v>
      </c>
      <c r="DH50" s="330" t="s">
        <v>3</v>
      </c>
      <c r="DI50" s="356" t="s">
        <v>43</v>
      </c>
      <c r="DJ50" s="356" t="s">
        <v>44</v>
      </c>
      <c r="DK50" s="330" t="s">
        <v>40</v>
      </c>
      <c r="DL50" s="330" t="s">
        <v>41</v>
      </c>
      <c r="DM50" s="330" t="s">
        <v>18</v>
      </c>
      <c r="DN50" s="357" t="s">
        <v>42</v>
      </c>
      <c r="DO50" s="358" t="s">
        <v>16</v>
      </c>
      <c r="DP50" s="359" t="s">
        <v>6</v>
      </c>
      <c r="DQ50" s="273"/>
      <c r="DR50" s="360" t="s">
        <v>69</v>
      </c>
      <c r="DS50" s="361" t="s">
        <v>95</v>
      </c>
      <c r="DT50" s="365" t="str">
        <f>CR3</f>
        <v>Fiarfax</v>
      </c>
      <c r="DU50" s="362" t="s">
        <v>25</v>
      </c>
      <c r="DV50" s="365" t="str">
        <f>CR33</f>
        <v>Scheafer</v>
      </c>
      <c r="DX50" s="330" t="s">
        <v>2</v>
      </c>
      <c r="DY50" s="330" t="s">
        <v>3</v>
      </c>
      <c r="DZ50" s="356" t="s">
        <v>43</v>
      </c>
      <c r="EA50" s="356" t="s">
        <v>44</v>
      </c>
      <c r="EB50" s="330" t="s">
        <v>40</v>
      </c>
      <c r="EC50" s="330" t="s">
        <v>41</v>
      </c>
      <c r="ED50" s="330" t="s">
        <v>18</v>
      </c>
      <c r="EE50" s="357" t="s">
        <v>42</v>
      </c>
      <c r="EF50" s="358" t="s">
        <v>16</v>
      </c>
      <c r="EG50" s="359" t="s">
        <v>6</v>
      </c>
      <c r="EH50" s="273"/>
      <c r="EI50" s="360" t="s">
        <v>69</v>
      </c>
      <c r="EJ50" s="361" t="s">
        <v>95</v>
      </c>
      <c r="EK50" s="365" t="str">
        <f>DI3</f>
        <v>Fiarfax</v>
      </c>
      <c r="EL50" s="362" t="s">
        <v>25</v>
      </c>
      <c r="EM50" s="365" t="str">
        <f>DI33</f>
        <v>Scheafer</v>
      </c>
      <c r="EO50" s="330" t="s">
        <v>2</v>
      </c>
      <c r="EP50" s="330" t="s">
        <v>3</v>
      </c>
      <c r="EQ50" s="356" t="s">
        <v>43</v>
      </c>
      <c r="ER50" s="356" t="s">
        <v>44</v>
      </c>
      <c r="ES50" s="330" t="s">
        <v>40</v>
      </c>
      <c r="ET50" s="330" t="s">
        <v>41</v>
      </c>
      <c r="EU50" s="330" t="s">
        <v>18</v>
      </c>
      <c r="EV50" s="357" t="s">
        <v>42</v>
      </c>
      <c r="EW50" s="358" t="s">
        <v>16</v>
      </c>
      <c r="EX50" s="359" t="s">
        <v>6</v>
      </c>
      <c r="EY50" s="273"/>
      <c r="EZ50" s="360" t="s">
        <v>69</v>
      </c>
      <c r="FA50" s="361" t="s">
        <v>95</v>
      </c>
      <c r="FB50" s="365" t="str">
        <f>DZ3</f>
        <v>Fiarfax</v>
      </c>
      <c r="FC50" s="362" t="s">
        <v>25</v>
      </c>
      <c r="FD50" s="365" t="str">
        <f>DZ33</f>
        <v>Scheafer</v>
      </c>
      <c r="FF50" s="330" t="s">
        <v>2</v>
      </c>
      <c r="FG50" s="330" t="s">
        <v>3</v>
      </c>
      <c r="FH50" s="356" t="s">
        <v>43</v>
      </c>
      <c r="FI50" s="356" t="s">
        <v>44</v>
      </c>
      <c r="FJ50" s="330" t="s">
        <v>40</v>
      </c>
      <c r="FK50" s="330" t="s">
        <v>41</v>
      </c>
      <c r="FL50" s="330" t="s">
        <v>18</v>
      </c>
      <c r="FM50" s="357" t="s">
        <v>42</v>
      </c>
      <c r="FN50" s="358" t="s">
        <v>16</v>
      </c>
      <c r="FO50" s="359" t="s">
        <v>6</v>
      </c>
      <c r="FP50" s="273"/>
      <c r="FQ50" s="360" t="s">
        <v>69</v>
      </c>
      <c r="FR50" s="361" t="s">
        <v>95</v>
      </c>
      <c r="FS50" s="365" t="str">
        <f>EQ3</f>
        <v>Fiarfax</v>
      </c>
      <c r="FT50" s="362" t="s">
        <v>25</v>
      </c>
      <c r="FU50" s="365" t="str">
        <f>EQ33</f>
        <v>Scheafer</v>
      </c>
      <c r="FW50" s="330" t="s">
        <v>2</v>
      </c>
      <c r="FX50" s="330" t="s">
        <v>3</v>
      </c>
      <c r="FY50" s="356" t="s">
        <v>43</v>
      </c>
      <c r="FZ50" s="356" t="s">
        <v>44</v>
      </c>
      <c r="GA50" s="330" t="s">
        <v>40</v>
      </c>
      <c r="GB50" s="330" t="s">
        <v>41</v>
      </c>
      <c r="GC50" s="330" t="s">
        <v>18</v>
      </c>
      <c r="GD50" s="357" t="s">
        <v>42</v>
      </c>
      <c r="GE50" s="358" t="s">
        <v>16</v>
      </c>
      <c r="GF50" s="359" t="s">
        <v>6</v>
      </c>
      <c r="GG50" s="273"/>
      <c r="GH50" s="360" t="s">
        <v>69</v>
      </c>
      <c r="GI50" s="361" t="s">
        <v>95</v>
      </c>
      <c r="GJ50" s="365" t="str">
        <f>FH3</f>
        <v>Fiarfax</v>
      </c>
      <c r="GK50" s="362" t="s">
        <v>25</v>
      </c>
      <c r="GL50" s="365" t="str">
        <f>FH33</f>
        <v>Scheafer</v>
      </c>
      <c r="GN50" s="330" t="s">
        <v>2</v>
      </c>
      <c r="GO50" s="330" t="s">
        <v>3</v>
      </c>
      <c r="GP50" s="356" t="s">
        <v>43</v>
      </c>
      <c r="GQ50" s="356" t="s">
        <v>44</v>
      </c>
      <c r="GR50" s="330" t="s">
        <v>40</v>
      </c>
      <c r="GS50" s="330" t="s">
        <v>41</v>
      </c>
      <c r="GT50" s="330" t="s">
        <v>18</v>
      </c>
      <c r="GU50" s="357" t="s">
        <v>42</v>
      </c>
      <c r="GV50" s="358" t="s">
        <v>16</v>
      </c>
      <c r="GW50" s="359" t="s">
        <v>6</v>
      </c>
      <c r="GX50" s="273"/>
      <c r="GY50" s="360" t="s">
        <v>69</v>
      </c>
      <c r="GZ50" s="361" t="s">
        <v>95</v>
      </c>
      <c r="HA50" s="365" t="str">
        <f>FY3</f>
        <v>Fiarfax</v>
      </c>
      <c r="HB50" s="362" t="s">
        <v>25</v>
      </c>
      <c r="HC50" s="365" t="str">
        <f>FY33</f>
        <v>Scheafer</v>
      </c>
      <c r="HE50" s="330" t="s">
        <v>2</v>
      </c>
      <c r="HF50" s="330" t="s">
        <v>3</v>
      </c>
      <c r="HG50" s="356" t="s">
        <v>43</v>
      </c>
      <c r="HH50" s="356" t="s">
        <v>44</v>
      </c>
      <c r="HI50" s="330" t="s">
        <v>40</v>
      </c>
      <c r="HJ50" s="330" t="s">
        <v>41</v>
      </c>
      <c r="HK50" s="330" t="s">
        <v>18</v>
      </c>
      <c r="HL50" s="357" t="s">
        <v>42</v>
      </c>
      <c r="HM50" s="358" t="s">
        <v>16</v>
      </c>
      <c r="HN50" s="359" t="s">
        <v>6</v>
      </c>
      <c r="HO50" s="273"/>
      <c r="HP50" s="360" t="s">
        <v>69</v>
      </c>
      <c r="HQ50" s="361" t="s">
        <v>95</v>
      </c>
      <c r="HR50" s="365" t="str">
        <f>GP3</f>
        <v>Fiarfax</v>
      </c>
      <c r="HS50" s="362" t="s">
        <v>25</v>
      </c>
      <c r="HT50" s="365" t="str">
        <f>GP33</f>
        <v>Scheafer</v>
      </c>
      <c r="HV50" s="330" t="s">
        <v>2</v>
      </c>
      <c r="HW50" s="330" t="s">
        <v>3</v>
      </c>
      <c r="HX50" s="356" t="s">
        <v>43</v>
      </c>
      <c r="HY50" s="356" t="s">
        <v>44</v>
      </c>
      <c r="HZ50" s="330" t="s">
        <v>40</v>
      </c>
      <c r="IA50" s="330" t="s">
        <v>41</v>
      </c>
      <c r="IB50" s="330" t="s">
        <v>18</v>
      </c>
      <c r="IC50" s="357" t="s">
        <v>42</v>
      </c>
      <c r="ID50" s="358" t="s">
        <v>16</v>
      </c>
      <c r="IE50" s="359" t="s">
        <v>6</v>
      </c>
      <c r="IF50" s="273"/>
      <c r="IG50" s="360" t="s">
        <v>69</v>
      </c>
      <c r="IH50" s="361" t="s">
        <v>95</v>
      </c>
      <c r="II50" s="365" t="str">
        <f>HG3</f>
        <v>Fiarfax</v>
      </c>
      <c r="IJ50" s="362" t="s">
        <v>25</v>
      </c>
      <c r="IK50" s="365" t="str">
        <f>HG33</f>
        <v>Scheafer</v>
      </c>
      <c r="IM50" s="330" t="s">
        <v>2</v>
      </c>
      <c r="IN50" s="330" t="s">
        <v>3</v>
      </c>
      <c r="IO50" s="356" t="s">
        <v>43</v>
      </c>
      <c r="IP50" s="356" t="s">
        <v>44</v>
      </c>
      <c r="IQ50" s="330" t="s">
        <v>40</v>
      </c>
      <c r="IR50" s="330" t="s">
        <v>41</v>
      </c>
      <c r="IS50" s="330" t="s">
        <v>18</v>
      </c>
      <c r="IT50" s="357" t="s">
        <v>42</v>
      </c>
      <c r="IU50" s="358" t="s">
        <v>16</v>
      </c>
      <c r="IV50" s="359" t="s">
        <v>6</v>
      </c>
      <c r="IW50" s="273"/>
      <c r="IX50" s="360" t="s">
        <v>69</v>
      </c>
      <c r="IY50" s="361" t="s">
        <v>95</v>
      </c>
      <c r="IZ50" s="365" t="str">
        <f>HX3</f>
        <v>Fiarfax</v>
      </c>
      <c r="JA50" s="362" t="s">
        <v>25</v>
      </c>
      <c r="JB50" s="365" t="str">
        <f>HX33</f>
        <v>Scheafer</v>
      </c>
      <c r="JD50" s="330" t="s">
        <v>2</v>
      </c>
      <c r="JE50" s="330" t="s">
        <v>3</v>
      </c>
      <c r="JF50" s="356" t="s">
        <v>43</v>
      </c>
      <c r="JG50" s="356" t="s">
        <v>44</v>
      </c>
      <c r="JH50" s="330" t="s">
        <v>40</v>
      </c>
      <c r="JI50" s="330" t="s">
        <v>41</v>
      </c>
      <c r="JJ50" s="330" t="s">
        <v>18</v>
      </c>
      <c r="JK50" s="357" t="s">
        <v>42</v>
      </c>
      <c r="JL50" s="358" t="s">
        <v>16</v>
      </c>
      <c r="JM50" s="359" t="s">
        <v>6</v>
      </c>
      <c r="JN50" s="273"/>
      <c r="JO50" s="360" t="s">
        <v>69</v>
      </c>
      <c r="JP50" s="361" t="s">
        <v>95</v>
      </c>
      <c r="JQ50" s="365" t="str">
        <f>IO3</f>
        <v>Fiarfax</v>
      </c>
      <c r="JR50" s="362" t="s">
        <v>25</v>
      </c>
      <c r="JS50" s="365" t="str">
        <f>IO33</f>
        <v>Scheafer</v>
      </c>
      <c r="JU50" s="330" t="s">
        <v>2</v>
      </c>
      <c r="JV50" s="330" t="s">
        <v>3</v>
      </c>
      <c r="JW50" s="356" t="s">
        <v>43</v>
      </c>
      <c r="JX50" s="356" t="s">
        <v>44</v>
      </c>
      <c r="JY50" s="330" t="s">
        <v>40</v>
      </c>
      <c r="JZ50" s="330" t="s">
        <v>41</v>
      </c>
      <c r="KA50" s="330" t="s">
        <v>18</v>
      </c>
      <c r="KB50" s="357" t="s">
        <v>42</v>
      </c>
      <c r="KC50" s="358" t="s">
        <v>16</v>
      </c>
      <c r="KD50" s="359" t="s">
        <v>6</v>
      </c>
      <c r="KE50" s="273"/>
      <c r="KF50" s="360" t="s">
        <v>69</v>
      </c>
      <c r="KG50" s="361" t="s">
        <v>95</v>
      </c>
      <c r="KH50" s="365" t="str">
        <f>JF3</f>
        <v>Fiarfax</v>
      </c>
      <c r="KI50" s="362" t="s">
        <v>25</v>
      </c>
      <c r="KJ50" s="365" t="str">
        <f>JF33</f>
        <v>Scheafer</v>
      </c>
      <c r="KL50" s="330" t="s">
        <v>2</v>
      </c>
      <c r="KM50" s="330" t="s">
        <v>3</v>
      </c>
      <c r="KN50" s="356" t="s">
        <v>43</v>
      </c>
      <c r="KO50" s="356" t="s">
        <v>44</v>
      </c>
      <c r="KP50" s="330" t="s">
        <v>40</v>
      </c>
      <c r="KQ50" s="330" t="s">
        <v>41</v>
      </c>
      <c r="KR50" s="330" t="s">
        <v>18</v>
      </c>
      <c r="KS50" s="357" t="s">
        <v>42</v>
      </c>
      <c r="KT50" s="358" t="s">
        <v>16</v>
      </c>
      <c r="KU50" s="359" t="s">
        <v>6</v>
      </c>
      <c r="KV50" s="273"/>
      <c r="KW50" s="360" t="s">
        <v>69</v>
      </c>
      <c r="KX50" s="361" t="s">
        <v>95</v>
      </c>
      <c r="KY50" s="365" t="str">
        <f>JW3</f>
        <v>Fiarfax</v>
      </c>
      <c r="KZ50" s="362" t="s">
        <v>25</v>
      </c>
      <c r="LA50" s="365" t="str">
        <f>JW33</f>
        <v>Scheafer</v>
      </c>
      <c r="LC50" s="330" t="s">
        <v>2</v>
      </c>
      <c r="LD50" s="330" t="s">
        <v>3</v>
      </c>
      <c r="LE50" s="356" t="s">
        <v>43</v>
      </c>
      <c r="LF50" s="356" t="s">
        <v>44</v>
      </c>
      <c r="LG50" s="330" t="s">
        <v>40</v>
      </c>
      <c r="LH50" s="330" t="s">
        <v>41</v>
      </c>
      <c r="LI50" s="330" t="s">
        <v>18</v>
      </c>
      <c r="LJ50" s="357" t="s">
        <v>42</v>
      </c>
      <c r="LK50" s="358" t="s">
        <v>16</v>
      </c>
      <c r="LL50" s="359" t="s">
        <v>6</v>
      </c>
      <c r="LM50" s="273"/>
      <c r="LN50" s="360" t="s">
        <v>69</v>
      </c>
      <c r="LO50" s="361" t="s">
        <v>95</v>
      </c>
      <c r="LP50" s="365" t="str">
        <f>KN3</f>
        <v>Fiarfax</v>
      </c>
      <c r="LQ50" s="362" t="s">
        <v>25</v>
      </c>
      <c r="LR50" s="365" t="str">
        <f>KN33</f>
        <v>Scheafer</v>
      </c>
      <c r="LT50" s="330" t="s">
        <v>2</v>
      </c>
      <c r="LU50" s="330" t="s">
        <v>3</v>
      </c>
      <c r="LV50" s="356" t="s">
        <v>43</v>
      </c>
      <c r="LW50" s="356" t="s">
        <v>44</v>
      </c>
      <c r="LX50" s="330" t="s">
        <v>40</v>
      </c>
      <c r="LY50" s="330" t="s">
        <v>41</v>
      </c>
      <c r="LZ50" s="330" t="s">
        <v>18</v>
      </c>
      <c r="MA50" s="357" t="s">
        <v>42</v>
      </c>
      <c r="MB50" s="358" t="s">
        <v>16</v>
      </c>
      <c r="MC50" s="359" t="s">
        <v>6</v>
      </c>
      <c r="MD50" s="273"/>
      <c r="ME50" s="360" t="s">
        <v>69</v>
      </c>
      <c r="MF50" s="361" t="s">
        <v>95</v>
      </c>
      <c r="MG50" s="365" t="str">
        <f>LE3</f>
        <v>Fiarfax</v>
      </c>
      <c r="MH50" s="362" t="s">
        <v>25</v>
      </c>
      <c r="MI50" s="365" t="str">
        <f>LE33</f>
        <v>Scheafer</v>
      </c>
    </row>
    <row r="51" spans="1:347" ht="14.1" customHeight="1" outlineLevel="1" x14ac:dyDescent="0.15">
      <c r="A51" s="14"/>
      <c r="B51" s="35">
        <f>SLOPE(G37:G46,J37:J46)</f>
        <v>2.2810974889106199</v>
      </c>
      <c r="C51" s="19">
        <f>INTERCEPT(G37:G46,J37:J46)</f>
        <v>-1.289237076461581</v>
      </c>
      <c r="D51" s="83">
        <f>CORREL(G37:G46,J37:J46)^2</f>
        <v>0.9624908964412765</v>
      </c>
      <c r="E51" s="84">
        <f>D51/((1-D51)*(COUNT(G37:G46)-2))</f>
        <v>8.5533981986925749</v>
      </c>
      <c r="F51" s="85">
        <f>COUNT(G37:G46)-2</f>
        <v>3</v>
      </c>
      <c r="G51" s="86">
        <f>_xlfn.F.DIST.RT(E51,1,F51)</f>
        <v>6.1266634866944114E-2</v>
      </c>
      <c r="H51" s="59"/>
      <c r="I51" s="71">
        <f>U47/S47</f>
        <v>2.7275615446703041</v>
      </c>
      <c r="J51" s="71">
        <f>N48-J48*I51</f>
        <v>-1.5764751088665381</v>
      </c>
      <c r="K51" s="19">
        <f>SQRT(1/S47)</f>
        <v>0.23367808449615304</v>
      </c>
      <c r="L51" s="17">
        <f>SQRT(1/P47+J48^2*K51^2)</f>
        <v>0.16814871475792945</v>
      </c>
      <c r="M51" s="17">
        <f>I51/K51</f>
        <v>11.672303590434502</v>
      </c>
      <c r="N51" s="17">
        <f>J51/L51</f>
        <v>-9.3754811693688289</v>
      </c>
      <c r="O51" s="25">
        <f>COUNT(L37:L46)-2</f>
        <v>3</v>
      </c>
      <c r="P51" s="34">
        <f>_xlfn.CHISQ.DIST.RT(V47,O51)</f>
        <v>2.8394599727052224E-2</v>
      </c>
      <c r="Q51" s="17">
        <f>V47/O51</f>
        <v>3.0228144702095285</v>
      </c>
      <c r="R51" s="17">
        <f>IF(P51&gt;0.15,1.96^2*K51^2/I51^2,_xlfn.T.INV.2T(0.05,O51)^2*K51^2*Q51/I51^2)</f>
        <v>0.22470902363611578</v>
      </c>
      <c r="S51" s="65"/>
      <c r="T51" s="17">
        <f>ABS(I$21-I51)/SQRT(K51^2+K$21^2)</f>
        <v>0.3064350231860114</v>
      </c>
      <c r="U51" s="14" t="str">
        <f>IF(T51&lt;1.96,"Yes","No")</f>
        <v>Yes</v>
      </c>
      <c r="X51" s="17"/>
      <c r="Y51" s="22"/>
      <c r="Z51" s="306">
        <f>AL47/AJ47</f>
        <v>2.8135957967614256</v>
      </c>
      <c r="AA51" s="306">
        <f>AE48-AA48*Z51</f>
        <v>-1.6231478370290064</v>
      </c>
      <c r="AB51" s="274">
        <f>SQRT(1/AJ47)</f>
        <v>0.27393109073926275</v>
      </c>
      <c r="AC51" s="273">
        <f>SQRT(1/AG47+AA48^2*AB51^2)</f>
        <v>0.18691074048800035</v>
      </c>
      <c r="AD51" s="273">
        <f>Z51/AB51</f>
        <v>10.271180935206457</v>
      </c>
      <c r="AE51" s="273">
        <f>AA51/AC51</f>
        <v>-8.6840800736820807</v>
      </c>
      <c r="AF51" s="266">
        <f>COUNT(AC37:AC46)-2</f>
        <v>3</v>
      </c>
      <c r="AG51" s="271">
        <f>_xlfn.CHISQ.DIST.RT(AM47,AF51)</f>
        <v>2.8192350518368041E-2</v>
      </c>
      <c r="AH51" s="273">
        <f>AM47/AF51</f>
        <v>3.0280600804398574</v>
      </c>
      <c r="AI51" s="273">
        <f>IF(AG51&gt;0.15,1.96^2*AB51^2/Z51^2,_xlfn.T.INV.2T(0.05,AF51)^2*AB51^2*AH51/Z51^2)</f>
        <v>0.29070057994606607</v>
      </c>
      <c r="AJ51" s="300"/>
      <c r="AK51" s="273">
        <f>ABS(Z$21-Z51)/SQRT(AB51^2+AB$21^2)</f>
        <v>0.48393621995490377</v>
      </c>
      <c r="AL51" s="272" t="str">
        <f>IF(AK51&lt;1.96,"Yes","No")</f>
        <v>Yes</v>
      </c>
      <c r="AM51" s="280"/>
      <c r="AN51" s="280"/>
      <c r="AO51" s="273"/>
      <c r="AQ51" s="306">
        <f>BC47/BA47</f>
        <v>2.8117429103046421</v>
      </c>
      <c r="AR51" s="306">
        <f>AV48-AR48*AQ51</f>
        <v>-1.6216456043745977</v>
      </c>
      <c r="AS51" s="274">
        <f>SQRT(1/BA47)</f>
        <v>0.28131490216969673</v>
      </c>
      <c r="AT51" s="273">
        <f>SQRT(1/AX47+AR48^2*AS51^2)</f>
        <v>0.19017631962647219</v>
      </c>
      <c r="AU51" s="273">
        <f>AQ51/AS51</f>
        <v>9.9950016462637414</v>
      </c>
      <c r="AV51" s="273">
        <f>AR51/AT51</f>
        <v>-8.5270637667176086</v>
      </c>
      <c r="AW51" s="266">
        <f>COUNT(AT37:AT46)-2</f>
        <v>3</v>
      </c>
      <c r="AX51" s="271">
        <f>_xlfn.CHISQ.DIST.RT(BD47,AW51)</f>
        <v>9.6146137281173868E-3</v>
      </c>
      <c r="AY51" s="273">
        <f>BD47/AW51</f>
        <v>3.8099598457129376</v>
      </c>
      <c r="AZ51" s="273">
        <f>IF(AX51&gt;0.15,1.96^2*AS51^2/AQ51^2,_xlfn.T.INV.2T(0.05,AW51)^2*AS51^2*AY51/AQ51^2)</f>
        <v>0.38625741384194862</v>
      </c>
      <c r="BA51" s="300"/>
      <c r="BB51" s="273">
        <f>ABS(AQ$21-AQ51)/SQRT(AS51^2+AS$21^2)</f>
        <v>0.47493398946652515</v>
      </c>
      <c r="BC51" s="272" t="str">
        <f>IF(BB51&lt;1.96,"Yes","No")</f>
        <v>Yes</v>
      </c>
      <c r="BD51" s="280"/>
      <c r="BE51" s="280"/>
      <c r="BF51" s="273"/>
      <c r="BH51" s="306">
        <f>BT47/BR47</f>
        <v>2.8118495244761164</v>
      </c>
      <c r="BI51" s="306">
        <f>BM48-BI48*BH51</f>
        <v>-1.6217093388283785</v>
      </c>
      <c r="BJ51" s="274">
        <f>SQRT(1/BR47)</f>
        <v>0.28120157457913908</v>
      </c>
      <c r="BK51" s="273">
        <f>SQRT(1/BO47+BI48^2*BJ51^2)</f>
        <v>0.19011362481244951</v>
      </c>
      <c r="BL51" s="273">
        <f>BH51/BJ51</f>
        <v>9.9994088891019786</v>
      </c>
      <c r="BM51" s="273">
        <f>BI51/BK51</f>
        <v>-8.5302110273696794</v>
      </c>
      <c r="BN51" s="266">
        <f>COUNT(BK37:BK46)-2</f>
        <v>3</v>
      </c>
      <c r="BO51" s="271">
        <f>_xlfn.CHISQ.DIST.RT(BU47,BN51)</f>
        <v>9.836724079200547E-3</v>
      </c>
      <c r="BP51" s="273">
        <f>BU47/BN51</f>
        <v>3.7934941174158205</v>
      </c>
      <c r="BQ51" s="273">
        <f>IF(BO51&gt;0.15,1.96^2*BJ51^2/BH51^2,_xlfn.T.INV.2T(0.05,BN51)^2*BJ51^2*BP51/BH51^2)</f>
        <v>0.38424916242178153</v>
      </c>
      <c r="BR51" s="300"/>
      <c r="BS51" s="273">
        <f>ABS(BH$21-BH51)/SQRT(BJ51^2+BJ$21^2)</f>
        <v>0.47524498468181653</v>
      </c>
      <c r="BT51" s="272" t="str">
        <f>IF(BS51&lt;1.96,"Yes","No")</f>
        <v>Yes</v>
      </c>
      <c r="BU51" s="280"/>
      <c r="BV51" s="280"/>
      <c r="BW51" s="273"/>
      <c r="BY51" s="306">
        <f>CK47/CI47</f>
        <v>2.8118434039225062</v>
      </c>
      <c r="BZ51" s="306">
        <f>CD48-BZ48*BY51</f>
        <v>-1.6217055082732932</v>
      </c>
      <c r="CA51" s="274">
        <f>SQRT(1/CI47)</f>
        <v>0.28120998844548561</v>
      </c>
      <c r="CB51" s="273">
        <f>SQRT(1/CF47+BZ48^2*CA51^2)</f>
        <v>0.19011748554352706</v>
      </c>
      <c r="CC51" s="273">
        <f>BY51/CA51</f>
        <v>9.9990879394655661</v>
      </c>
      <c r="CD51" s="273">
        <f>BZ51/CB51</f>
        <v>-8.5300176553303224</v>
      </c>
      <c r="CE51" s="266">
        <f>COUNT(CB37:CB46)-2</f>
        <v>3</v>
      </c>
      <c r="CF51" s="271">
        <f>_xlfn.CHISQ.DIST.RT(CL47,CE51)</f>
        <v>9.8207405228501483E-3</v>
      </c>
      <c r="CG51" s="273">
        <f>CL47/CE51</f>
        <v>3.7946667189045571</v>
      </c>
      <c r="CH51" s="273">
        <f>IF(CF51&gt;0.15,1.96^2*CA51^2/BY51^2,_xlfn.T.INV.2T(0.05,CE51)^2*CA51^2*CG51/BY51^2)</f>
        <v>0.38439261232194211</v>
      </c>
      <c r="CI51" s="300"/>
      <c r="CJ51" s="273">
        <f>ABS(BY$21-BY51)/SQRT(CA51^2+CA$21^2)</f>
        <v>0.47522588109137337</v>
      </c>
      <c r="CK51" s="272" t="str">
        <f>IF(CJ51&lt;1.96,"Yes","No")</f>
        <v>Yes</v>
      </c>
      <c r="CL51" s="280"/>
      <c r="CM51" s="280"/>
      <c r="CN51" s="273"/>
      <c r="CP51" s="306">
        <f>DB47/CZ47</f>
        <v>2.8118437552476201</v>
      </c>
      <c r="CQ51" s="306">
        <f>CU48-CQ48*CP51</f>
        <v>-1.6217057268191197</v>
      </c>
      <c r="CR51" s="274">
        <f>SQRT(1/CZ47)</f>
        <v>0.28120951972192648</v>
      </c>
      <c r="CS51" s="273">
        <f>SQRT(1/CW47+CQ48^2*CR51^2)</f>
        <v>0.19011726582050306</v>
      </c>
      <c r="CT51" s="273">
        <f>CP51/CR51</f>
        <v>9.9991058554066967</v>
      </c>
      <c r="CU51" s="273">
        <f>CQ51/CS51</f>
        <v>-8.5300286632053393</v>
      </c>
      <c r="CV51" s="266">
        <f>COUNT(CS37:CS46)-2</f>
        <v>3</v>
      </c>
      <c r="CW51" s="271">
        <f>_xlfn.CHISQ.DIST.RT(DC47,CV51)</f>
        <v>9.8216340245123115E-3</v>
      </c>
      <c r="CX51" s="273">
        <f>DC47/CV51</f>
        <v>3.7946011192832407</v>
      </c>
      <c r="CY51" s="273">
        <f>IF(CW51&gt;0.15,1.96^2*CR51^2/CP51^2,_xlfn.T.INV.2T(0.05,CV51)^2*CR51^2*CX51/CP51^2)</f>
        <v>0.38438458975429551</v>
      </c>
      <c r="CZ51" s="300"/>
      <c r="DA51" s="273">
        <f>ABS(CP$21-CP51)/SQRT(CR51^2+CR$21^2)</f>
        <v>0.47522696835859413</v>
      </c>
      <c r="DB51" s="272" t="str">
        <f>IF(DA51&lt;1.96,"Yes","No")</f>
        <v>Yes</v>
      </c>
      <c r="DC51" s="280"/>
      <c r="DD51" s="280"/>
      <c r="DE51" s="273"/>
      <c r="DG51" s="306">
        <f>DS47/DQ47</f>
        <v>2.8118437350798202</v>
      </c>
      <c r="DH51" s="306">
        <f>DL48-DH48*DG51</f>
        <v>-1.6217057142632729</v>
      </c>
      <c r="DI51" s="274">
        <f>SQRT(1/DQ47)</f>
        <v>0.28120954673793019</v>
      </c>
      <c r="DJ51" s="273">
        <f>SQRT(1/DN47+DH48^2*DI51^2)</f>
        <v>0.19011727844761828</v>
      </c>
      <c r="DK51" s="273">
        <f>DG51/DI51</f>
        <v>9.9991048230673467</v>
      </c>
      <c r="DL51" s="273">
        <f>DH51/DJ51</f>
        <v>-8.5300280306194818</v>
      </c>
      <c r="DM51" s="266">
        <f>COUNT(DJ37:DJ46)-2</f>
        <v>3</v>
      </c>
      <c r="DN51" s="271">
        <f>_xlfn.CHISQ.DIST.RT(DT47,DM51)</f>
        <v>9.8215825519483175E-3</v>
      </c>
      <c r="DO51" s="273">
        <f>DT47/DM51</f>
        <v>3.7946048981658649</v>
      </c>
      <c r="DP51" s="273">
        <f>IF(DN51&gt;0.15,1.96^2*DI51^2/DG51^2,_xlfn.T.INV.2T(0.05,DM51)^2*DI51^2*DO51/DG51^2)</f>
        <v>0.38438505191689265</v>
      </c>
      <c r="DQ51" s="300"/>
      <c r="DR51" s="273">
        <f>ABS(DG$21-DG51)/SQRT(DI51^2+DI$21^2)</f>
        <v>0.47522690587320476</v>
      </c>
      <c r="DS51" s="272" t="str">
        <f>IF(DR51&lt;1.96,"Yes","No")</f>
        <v>Yes</v>
      </c>
      <c r="DT51" s="280"/>
      <c r="DU51" s="280"/>
      <c r="DV51" s="273"/>
      <c r="DX51" s="306">
        <f>EJ47/EH47</f>
        <v>2.8118437362375297</v>
      </c>
      <c r="DY51" s="306">
        <f>EC48-DY48*DX51</f>
        <v>-1.6217057149839491</v>
      </c>
      <c r="DZ51" s="274">
        <f>SQRT(1/EH47)</f>
        <v>0.28120954518792962</v>
      </c>
      <c r="EA51" s="273">
        <f>SQRT(1/EE47+DY48^2*DZ51^2)</f>
        <v>0.1901172777228731</v>
      </c>
      <c r="EB51" s="273">
        <f>DX51/DZ51</f>
        <v>9.999104882298365</v>
      </c>
      <c r="EC51" s="273">
        <f>DY51/EA51</f>
        <v>-8.5300280669274535</v>
      </c>
      <c r="ED51" s="266">
        <f>COUNT(EA37:EA46)-2</f>
        <v>3</v>
      </c>
      <c r="EE51" s="271">
        <f>_xlfn.CHISQ.DIST.RT(EK47,ED51)</f>
        <v>9.8215855053124679E-3</v>
      </c>
      <c r="EF51" s="273">
        <f>EK47/ED51</f>
        <v>3.7946046813427112</v>
      </c>
      <c r="EG51" s="273">
        <f>IF(EE51&gt;0.15,1.96^2*DZ51^2/DX51^2,_xlfn.T.INV.2T(0.05,ED51)^2*DZ51^2*EF51/DX51^2)</f>
        <v>0.38438502539927744</v>
      </c>
      <c r="EH51" s="300"/>
      <c r="EI51" s="273">
        <f>ABS(DX$21-DX51)/SQRT(DZ51^2+DZ$21^2)</f>
        <v>0.4752269094595763</v>
      </c>
      <c r="EJ51" s="272" t="str">
        <f>IF(EI51&lt;1.96,"Yes","No")</f>
        <v>Yes</v>
      </c>
      <c r="EK51" s="280"/>
      <c r="EL51" s="280"/>
      <c r="EM51" s="273"/>
      <c r="EO51" s="306">
        <f>FA47/EY47</f>
        <v>2.8118437361710482</v>
      </c>
      <c r="EP51" s="306">
        <f>ET48-EP48*EO51</f>
        <v>-1.6217057149425653</v>
      </c>
      <c r="EQ51" s="274">
        <f>SQRT(1/EY47)</f>
        <v>0.28120954527691111</v>
      </c>
      <c r="ER51" s="273">
        <f>SQRT(1/EV47+EP48^2*EQ51^2)</f>
        <v>0.19011727776447668</v>
      </c>
      <c r="ES51" s="273">
        <f>EO51/EQ51</f>
        <v>9.9991048788979935</v>
      </c>
      <c r="ET51" s="273">
        <f>EP51/ER51</f>
        <v>-8.5300280648431439</v>
      </c>
      <c r="EU51" s="266">
        <f>COUNT(ER37:ER46)-2</f>
        <v>3</v>
      </c>
      <c r="EV51" s="271">
        <f>_xlfn.CHISQ.DIST.RT(FB47,EU51)</f>
        <v>9.8215853357639243E-3</v>
      </c>
      <c r="EW51" s="273">
        <f>FB47/EU51</f>
        <v>3.7946046937902262</v>
      </c>
      <c r="EX51" s="273">
        <f>IF(EV51&gt;0.15,1.96^2*EQ51^2/EO51^2,_xlfn.T.INV.2T(0.05,EU51)^2*EQ51^2*EW51/EO51^2)</f>
        <v>0.38438502692161697</v>
      </c>
      <c r="EY51" s="300"/>
      <c r="EZ51" s="273">
        <f>ABS(EO$21-EO51)/SQRT(EQ51^2+EQ$21^2)</f>
        <v>0.47522690925364497</v>
      </c>
      <c r="FA51" s="272" t="str">
        <f>IF(EZ51&lt;1.96,"Yes","No")</f>
        <v>Yes</v>
      </c>
      <c r="FB51" s="280"/>
      <c r="FC51" s="280"/>
      <c r="FD51" s="273"/>
      <c r="FF51" s="306">
        <f>FR47/FP47</f>
        <v>2.8118437361749056</v>
      </c>
      <c r="FG51" s="306">
        <f>FK48-FG48*FF51</f>
        <v>-1.6217057149449641</v>
      </c>
      <c r="FH51" s="274">
        <f>SQRT(1/FP47)</f>
        <v>0.28120954527180314</v>
      </c>
      <c r="FI51" s="273">
        <f>SQRT(1/FM47+FG48^2*FH51^2)</f>
        <v>0.19011727776208845</v>
      </c>
      <c r="FJ51" s="273">
        <f>FF51/FH51</f>
        <v>9.9991048790933377</v>
      </c>
      <c r="FK51" s="273">
        <f>FG51/FI51</f>
        <v>-8.530028064962913</v>
      </c>
      <c r="FL51" s="266">
        <f>COUNT(FI37:FI46)-2</f>
        <v>3</v>
      </c>
      <c r="FM51" s="271">
        <f>_xlfn.CHISQ.DIST.RT(FS47,FL51)</f>
        <v>9.8215853455062858E-3</v>
      </c>
      <c r="FN51" s="273">
        <f>FS47/FL51</f>
        <v>3.7946046930749842</v>
      </c>
      <c r="FO51" s="273">
        <f>IF(FM51&gt;0.15,1.96^2*FH51^2/FF51^2,_xlfn.T.INV.2T(0.05,FL51)^2*FH51^2*FN51/FF51^2)</f>
        <v>0.38438502683414566</v>
      </c>
      <c r="FP51" s="300"/>
      <c r="FQ51" s="273">
        <f>ABS(FF$21-FF51)/SQRT(FH51^2+FH$21^2)</f>
        <v>0.47522690926555711</v>
      </c>
      <c r="FR51" s="272" t="str">
        <f>IF(FQ51&lt;1.96,"Yes","No")</f>
        <v>Yes</v>
      </c>
      <c r="FS51" s="280"/>
      <c r="FT51" s="280"/>
      <c r="FU51" s="273"/>
      <c r="FW51" s="306">
        <f>GI47/GG47</f>
        <v>2.8118437361746738</v>
      </c>
      <c r="FX51" s="306">
        <f>GB48-FX48*FW51</f>
        <v>-1.6217057149448202</v>
      </c>
      <c r="FY51" s="274">
        <f>SQRT(1/GG47)</f>
        <v>0.28120954527209929</v>
      </c>
      <c r="FZ51" s="273">
        <f>SQRT(1/GD47+FX48^2*FY51^2)</f>
        <v>0.19011727776222684</v>
      </c>
      <c r="GA51" s="273">
        <f>FW51/FY51</f>
        <v>9.9991048790819832</v>
      </c>
      <c r="GB51" s="273">
        <f>FX51/FZ51</f>
        <v>-8.5300280649559479</v>
      </c>
      <c r="GC51" s="266">
        <f>COUNT(FZ37:FZ46)-2</f>
        <v>3</v>
      </c>
      <c r="GD51" s="271">
        <f>_xlfn.CHISQ.DIST.RT(GJ47,GC51)</f>
        <v>9.8215853449394683E-3</v>
      </c>
      <c r="GE51" s="273">
        <f>GJ47/GC51</f>
        <v>3.794604693116598</v>
      </c>
      <c r="GF51" s="273">
        <f>IF(GD51&gt;0.15,1.96^2*FY51^2/FW51^2,_xlfn.T.INV.2T(0.05,GC51)^2*FY51^2*GE51/FW51^2)</f>
        <v>0.38438502683923403</v>
      </c>
      <c r="GG51" s="300"/>
      <c r="GH51" s="273">
        <f>ABS(FW$21-FW51)/SQRT(FY51^2+FY$21^2)</f>
        <v>0.47522690926485039</v>
      </c>
      <c r="GI51" s="272" t="str">
        <f>IF(GH51&lt;1.96,"Yes","No")</f>
        <v>Yes</v>
      </c>
      <c r="GJ51" s="280"/>
      <c r="GK51" s="280"/>
      <c r="GL51" s="273"/>
      <c r="GN51" s="306">
        <f>GZ47/GX47</f>
        <v>2.8118437361746795</v>
      </c>
      <c r="GO51" s="306">
        <f>GS48-GO48*GN51</f>
        <v>-1.6217057149448244</v>
      </c>
      <c r="GP51" s="274">
        <f>SQRT(1/GX47)</f>
        <v>0.28120954527208109</v>
      </c>
      <c r="GQ51" s="273">
        <f>SQRT(1/GU47+GO48^2*GP51^2)</f>
        <v>0.19011727776221832</v>
      </c>
      <c r="GR51" s="273">
        <f>GN51/GP51</f>
        <v>9.9991048790826511</v>
      </c>
      <c r="GS51" s="273">
        <f>GO51/GQ51</f>
        <v>-8.5300280649563511</v>
      </c>
      <c r="GT51" s="266">
        <f>COUNT(GQ37:GQ46)-2</f>
        <v>3</v>
      </c>
      <c r="GU51" s="271">
        <f>_xlfn.CHISQ.DIST.RT(HA47,GT51)</f>
        <v>9.8215853449723292E-3</v>
      </c>
      <c r="GV51" s="273">
        <f>HA47/GT51</f>
        <v>3.7946046931141857</v>
      </c>
      <c r="GW51" s="273">
        <f>IF(GU51&gt;0.15,1.96^2*GP51^2/GN51^2,_xlfn.T.INV.2T(0.05,GT51)^2*GP51^2*GV51/GN51^2)</f>
        <v>0.38438502683893838</v>
      </c>
      <c r="GX51" s="300"/>
      <c r="GY51" s="273">
        <f>ABS(GN$21-GN51)/SQRT(GP51^2+GP$21^2)</f>
        <v>0.47522690926487321</v>
      </c>
      <c r="GZ51" s="272" t="str">
        <f>IF(GY51&lt;1.96,"Yes","No")</f>
        <v>Yes</v>
      </c>
      <c r="HA51" s="280"/>
      <c r="HB51" s="280"/>
      <c r="HC51" s="273"/>
      <c r="HE51" s="306">
        <f>HQ47/HO47</f>
        <v>2.8118437361746822</v>
      </c>
      <c r="HF51" s="306">
        <f>HJ48-HF48*HE51</f>
        <v>-1.6217057149448257</v>
      </c>
      <c r="HG51" s="274">
        <f>SQRT(1/HO47)</f>
        <v>0.28120954527208175</v>
      </c>
      <c r="HH51" s="273">
        <f>SQRT(1/HL47+HF48^2*HG51^2)</f>
        <v>0.19011727776221865</v>
      </c>
      <c r="HI51" s="273">
        <f>HE51/HG51</f>
        <v>9.9991048790826369</v>
      </c>
      <c r="HJ51" s="273">
        <f>HF51/HH51</f>
        <v>-8.530028064956344</v>
      </c>
      <c r="HK51" s="266">
        <f>COUNT(HH37:HH46)-2</f>
        <v>3</v>
      </c>
      <c r="HL51" s="271">
        <f>_xlfn.CHISQ.DIST.RT(HR47,HK51)</f>
        <v>9.8215853449724541E-3</v>
      </c>
      <c r="HM51" s="273">
        <f>HR47/HK51</f>
        <v>3.7946046931141759</v>
      </c>
      <c r="HN51" s="273">
        <f>IF(HL51&gt;0.15,1.96^2*HG51^2/HE51^2,_xlfn.T.INV.2T(0.05,HK51)^2*HG51^2*HM51/HE51^2)</f>
        <v>0.38438502683893844</v>
      </c>
      <c r="HO51" s="300"/>
      <c r="HP51" s="273">
        <f>ABS(HE$21-HE51)/SQRT(HG51^2+HG$21^2)</f>
        <v>0.47522690926487865</v>
      </c>
      <c r="HQ51" s="272" t="str">
        <f>IF(HP51&lt;1.96,"Yes","No")</f>
        <v>Yes</v>
      </c>
      <c r="HR51" s="280"/>
      <c r="HS51" s="280"/>
      <c r="HT51" s="273"/>
      <c r="HV51" s="306">
        <f>IH47/IF47</f>
        <v>2.8118437361746822</v>
      </c>
      <c r="HW51" s="306">
        <f>IA48-HW48*HV51</f>
        <v>-1.621705714944826</v>
      </c>
      <c r="HX51" s="274">
        <f>SQRT(1/IF47)</f>
        <v>0.28120954527208214</v>
      </c>
      <c r="HY51" s="273">
        <f>SQRT(1/IC47+HW48^2*HX51^2)</f>
        <v>0.19011727776221887</v>
      </c>
      <c r="HZ51" s="273">
        <f>HV51/HX51</f>
        <v>9.9991048790826227</v>
      </c>
      <c r="IA51" s="273">
        <f>HW51/HY51</f>
        <v>-8.5300280649563351</v>
      </c>
      <c r="IB51" s="266">
        <f>COUNT(HY37:HY46)-2</f>
        <v>3</v>
      </c>
      <c r="IC51" s="271">
        <f>_xlfn.CHISQ.DIST.RT(II47,IB51)</f>
        <v>9.8215853449725495E-3</v>
      </c>
      <c r="ID51" s="273">
        <f>II47/IB51</f>
        <v>3.7946046931141688</v>
      </c>
      <c r="IE51" s="273">
        <f>IF(IC51&gt;0.15,1.96^2*HX51^2/HV51^2,_xlfn.T.INV.2T(0.05,IB51)^2*HX51^2*ID51/HV51^2)</f>
        <v>0.38438502683893883</v>
      </c>
      <c r="IF51" s="300"/>
      <c r="IG51" s="273">
        <f>ABS(HV$21-HV51)/SQRT(HX51^2+HX$21^2)</f>
        <v>0.47522690926488043</v>
      </c>
      <c r="IH51" s="272" t="str">
        <f>IF(IG51&lt;1.96,"Yes","No")</f>
        <v>Yes</v>
      </c>
      <c r="II51" s="280"/>
      <c r="IJ51" s="280"/>
      <c r="IK51" s="273"/>
      <c r="IM51" s="306">
        <f>IY47/IW47</f>
        <v>2.8118437361746826</v>
      </c>
      <c r="IN51" s="306">
        <f>IR48-IN48*IM51</f>
        <v>-1.6217057149448262</v>
      </c>
      <c r="IO51" s="274">
        <f>SQRT(1/IW47)</f>
        <v>0.28120954527208214</v>
      </c>
      <c r="IP51" s="273">
        <f>SQRT(1/IT47+IN48^2*IO51^2)</f>
        <v>0.19011727776221887</v>
      </c>
      <c r="IQ51" s="273">
        <f>IM51/IO51</f>
        <v>9.9991048790826245</v>
      </c>
      <c r="IR51" s="273">
        <f>IN51/IP51</f>
        <v>-8.5300280649563369</v>
      </c>
      <c r="IS51" s="266">
        <f>COUNT(IP37:IP46)-2</f>
        <v>3</v>
      </c>
      <c r="IT51" s="271">
        <f>_xlfn.CHISQ.DIST.RT(IZ47,IS51)</f>
        <v>9.8215853449725062E-3</v>
      </c>
      <c r="IU51" s="273">
        <f>IZ47/IS51</f>
        <v>3.7946046931141724</v>
      </c>
      <c r="IV51" s="273">
        <f>IF(IT51&gt;0.15,1.96^2*IO51^2/IM51^2,_xlfn.T.INV.2T(0.05,IS51)^2*IO51^2*IU51/IM51^2)</f>
        <v>0.38438502683893905</v>
      </c>
      <c r="IW51" s="300"/>
      <c r="IX51" s="273">
        <f>ABS(IM$21-IM51)/SQRT(IO51^2+IO$21^2)</f>
        <v>0.47522690926487943</v>
      </c>
      <c r="IY51" s="272" t="str">
        <f>IF(IX51&lt;1.96,"Yes","No")</f>
        <v>Yes</v>
      </c>
      <c r="IZ51" s="280"/>
      <c r="JA51" s="280"/>
      <c r="JB51" s="273"/>
      <c r="JD51" s="306">
        <f>JP47/JN47</f>
        <v>2.8118437361746822</v>
      </c>
      <c r="JE51" s="306">
        <f>JI48-JE48*JD51</f>
        <v>-1.621705714944826</v>
      </c>
      <c r="JF51" s="274">
        <f>SQRT(1/JN47)</f>
        <v>0.28120954527208214</v>
      </c>
      <c r="JG51" s="273">
        <f>SQRT(1/JK47+JE48^2*JF51^2)</f>
        <v>0.19011727776221884</v>
      </c>
      <c r="JH51" s="273">
        <f>JD51/JF51</f>
        <v>9.9991048790826227</v>
      </c>
      <c r="JI51" s="273">
        <f>JE51/JG51</f>
        <v>-8.5300280649563369</v>
      </c>
      <c r="JJ51" s="266">
        <f>COUNT(JG37:JG46)-2</f>
        <v>3</v>
      </c>
      <c r="JK51" s="271">
        <f>_xlfn.CHISQ.DIST.RT(JQ47,JJ51)</f>
        <v>9.8215853449725356E-3</v>
      </c>
      <c r="JL51" s="273">
        <f>JQ47/JJ51</f>
        <v>3.7946046931141701</v>
      </c>
      <c r="JM51" s="273">
        <f>IF(JK51&gt;0.15,1.96^2*JF51^2/JD51^2,_xlfn.T.INV.2T(0.05,JJ51)^2*JF51^2*JL51/JD51^2)</f>
        <v>0.38438502683893894</v>
      </c>
      <c r="JN51" s="300"/>
      <c r="JO51" s="273">
        <f>ABS(JD$21-JD51)/SQRT(JF51^2+JF$21^2)</f>
        <v>0.47522690926487837</v>
      </c>
      <c r="JP51" s="272" t="str">
        <f>IF(JO51&lt;1.96,"Yes","No")</f>
        <v>Yes</v>
      </c>
      <c r="JQ51" s="280"/>
      <c r="JR51" s="280"/>
      <c r="JS51" s="273"/>
      <c r="JU51" s="306">
        <f>KG47/KE47</f>
        <v>2.8118437361746826</v>
      </c>
      <c r="JV51" s="306">
        <f>JZ48-JV48*JU51</f>
        <v>-1.6217057149448262</v>
      </c>
      <c r="JW51" s="274">
        <f>SQRT(1/KE47)</f>
        <v>0.28120954527208214</v>
      </c>
      <c r="JX51" s="273">
        <f>SQRT(1/KB47+JV48^2*JW51^2)</f>
        <v>0.19011727776221887</v>
      </c>
      <c r="JY51" s="273">
        <f>JU51/JW51</f>
        <v>9.9991048790826245</v>
      </c>
      <c r="JZ51" s="273">
        <f>JV51/JX51</f>
        <v>-8.5300280649563369</v>
      </c>
      <c r="KA51" s="266">
        <f>COUNT(JX37:JX46)-2</f>
        <v>3</v>
      </c>
      <c r="KB51" s="271">
        <f>_xlfn.CHISQ.DIST.RT(KH47,KA51)</f>
        <v>9.8215853449725062E-3</v>
      </c>
      <c r="KC51" s="273">
        <f>KH47/KA51</f>
        <v>3.7946046931141724</v>
      </c>
      <c r="KD51" s="273">
        <f>IF(KB51&gt;0.15,1.96^2*JW51^2/JU51^2,_xlfn.T.INV.2T(0.05,KA51)^2*JW51^2*KC51/JU51^2)</f>
        <v>0.38438502683893905</v>
      </c>
      <c r="KE51" s="300"/>
      <c r="KF51" s="273">
        <f>ABS(JU$21-JU51)/SQRT(JW51^2+JW$21^2)</f>
        <v>0.47522690926488137</v>
      </c>
      <c r="KG51" s="272" t="str">
        <f>IF(KF51&lt;1.96,"Yes","No")</f>
        <v>Yes</v>
      </c>
      <c r="KH51" s="280"/>
      <c r="KI51" s="280"/>
      <c r="KJ51" s="273"/>
      <c r="KL51" s="306">
        <f>KX47/KV47</f>
        <v>2.8118437361746822</v>
      </c>
      <c r="KM51" s="306">
        <f>KQ48-KM48*KL51</f>
        <v>-1.621705714944826</v>
      </c>
      <c r="KN51" s="274">
        <f>SQRT(1/KV47)</f>
        <v>0.28120954527208214</v>
      </c>
      <c r="KO51" s="273">
        <f>SQRT(1/KS47+KM48^2*KN51^2)</f>
        <v>0.19011727776221884</v>
      </c>
      <c r="KP51" s="273">
        <f>KL51/KN51</f>
        <v>9.9991048790826227</v>
      </c>
      <c r="KQ51" s="273">
        <f>KM51/KO51</f>
        <v>-8.5300280649563369</v>
      </c>
      <c r="KR51" s="266">
        <f>COUNT(KO37:KO46)-2</f>
        <v>3</v>
      </c>
      <c r="KS51" s="271">
        <f>_xlfn.CHISQ.DIST.RT(KY47,KR51)</f>
        <v>9.8215853449725356E-3</v>
      </c>
      <c r="KT51" s="273">
        <f>KY47/KR51</f>
        <v>3.7946046931141701</v>
      </c>
      <c r="KU51" s="273">
        <f>IF(KS51&gt;0.15,1.96^2*KN51^2/KL51^2,_xlfn.T.INV.2T(0.05,KR51)^2*KN51^2*KT51/KL51^2)</f>
        <v>0.38438502683893894</v>
      </c>
      <c r="KV51" s="300"/>
      <c r="KW51" s="273">
        <f>ABS(KL$21-KL51)/SQRT(KN51^2+KN$21^2)</f>
        <v>0.47522690926487843</v>
      </c>
      <c r="KX51" s="272" t="str">
        <f>IF(KW51&lt;1.96,"Yes","No")</f>
        <v>Yes</v>
      </c>
      <c r="KY51" s="280"/>
      <c r="KZ51" s="280"/>
      <c r="LA51" s="273"/>
      <c r="LC51" s="306">
        <f>LO47/LM47</f>
        <v>2.8118437361746826</v>
      </c>
      <c r="LD51" s="306">
        <f>LH48-LD48*LC51</f>
        <v>-1.6217057149448262</v>
      </c>
      <c r="LE51" s="274">
        <f>SQRT(1/LM47)</f>
        <v>0.28120954527208214</v>
      </c>
      <c r="LF51" s="273">
        <f>SQRT(1/LJ47+LD48^2*LE51^2)</f>
        <v>0.19011727776221887</v>
      </c>
      <c r="LG51" s="273">
        <f>LC51/LE51</f>
        <v>9.9991048790826245</v>
      </c>
      <c r="LH51" s="273">
        <f>LD51/LF51</f>
        <v>-8.5300280649563369</v>
      </c>
      <c r="LI51" s="266">
        <f>COUNT(LF37:LF46)-2</f>
        <v>3</v>
      </c>
      <c r="LJ51" s="271">
        <f>_xlfn.CHISQ.DIST.RT(LP47,LI51)</f>
        <v>9.8215853449725062E-3</v>
      </c>
      <c r="LK51" s="273">
        <f>LP47/LI51</f>
        <v>3.7946046931141724</v>
      </c>
      <c r="LL51" s="273">
        <f>IF(LJ51&gt;0.15,1.96^2*LE51^2/LC51^2,_xlfn.T.INV.2T(0.05,LI51)^2*LE51^2*LK51/LC51^2)</f>
        <v>0.38438502683893905</v>
      </c>
      <c r="LM51" s="300"/>
      <c r="LN51" s="273">
        <f>ABS(LC$21-LC51)/SQRT(LE51^2+LE$21^2)</f>
        <v>0.47522690926487937</v>
      </c>
      <c r="LO51" s="272" t="str">
        <f>IF(LN51&lt;1.96,"Yes","No")</f>
        <v>Yes</v>
      </c>
      <c r="LP51" s="280"/>
      <c r="LQ51" s="280"/>
      <c r="LR51" s="273"/>
      <c r="LT51" s="306">
        <f>MF47/MD47</f>
        <v>2.8118437361746822</v>
      </c>
      <c r="LU51" s="306">
        <f>LY48-LU48*LT51</f>
        <v>-1.621705714944826</v>
      </c>
      <c r="LV51" s="274">
        <f>SQRT(1/MD47)</f>
        <v>0.28120954527208214</v>
      </c>
      <c r="LW51" s="273">
        <f>SQRT(1/MA47+LU48^2*LV51^2)</f>
        <v>0.19011727776221884</v>
      </c>
      <c r="LX51" s="273">
        <f>LT51/LV51</f>
        <v>9.9991048790826227</v>
      </c>
      <c r="LY51" s="273">
        <f>LU51/LW51</f>
        <v>-8.5300280649563369</v>
      </c>
      <c r="LZ51" s="266">
        <f>COUNT(LW37:LW46)-2</f>
        <v>3</v>
      </c>
      <c r="MA51" s="271">
        <f>_xlfn.CHISQ.DIST.RT(MG47,LZ51)</f>
        <v>9.8215853449725356E-3</v>
      </c>
      <c r="MB51" s="273">
        <f>MG47/LZ51</f>
        <v>3.7946046931141701</v>
      </c>
      <c r="MC51" s="273">
        <f>IF(MA51&gt;0.15,1.96^2*LV51^2/LT51^2,_xlfn.T.INV.2T(0.05,LZ51)^2*LV51^2*MB51/LT51^2)</f>
        <v>0.38438502683893894</v>
      </c>
      <c r="MD51" s="300"/>
      <c r="ME51" s="273">
        <f>ABS(LT$21-LT51)/SQRT(LV51^2+LV$21^2)</f>
        <v>0.47522690926488043</v>
      </c>
      <c r="MF51" s="272" t="str">
        <f>IF(ME51&lt;1.96,"Yes","No")</f>
        <v>Yes</v>
      </c>
      <c r="MG51" s="280"/>
      <c r="MH51" s="280"/>
      <c r="MI51" s="273"/>
    </row>
    <row r="52" spans="1:347" ht="14.1" customHeight="1" outlineLevel="1" x14ac:dyDescent="0.15">
      <c r="A52" s="14"/>
      <c r="B52" s="35"/>
      <c r="C52" s="19"/>
      <c r="D52" s="7"/>
      <c r="E52" s="7"/>
      <c r="F52" s="6"/>
      <c r="G52" s="59"/>
      <c r="H52" s="59"/>
      <c r="L52" s="17"/>
      <c r="M52" s="39"/>
      <c r="N52" s="34"/>
      <c r="O52" s="25"/>
      <c r="P52" s="34"/>
      <c r="Q52" s="17"/>
      <c r="R52" s="17"/>
      <c r="S52" s="65"/>
      <c r="T52" s="48"/>
      <c r="X52" s="17"/>
      <c r="Y52" s="22"/>
      <c r="Z52" s="261"/>
      <c r="AA52" s="261"/>
      <c r="AB52" s="261"/>
      <c r="AC52" s="273"/>
      <c r="AD52" s="289"/>
      <c r="AE52" s="271"/>
      <c r="AF52" s="266"/>
      <c r="AG52" s="271"/>
      <c r="AH52" s="273"/>
      <c r="AI52" s="273"/>
      <c r="AJ52" s="300"/>
      <c r="AK52" s="292"/>
      <c r="AL52" s="280"/>
      <c r="AM52" s="280"/>
      <c r="AN52" s="280"/>
      <c r="AO52" s="273"/>
      <c r="AQ52" s="261"/>
      <c r="AR52" s="261"/>
      <c r="AS52" s="261"/>
      <c r="AT52" s="273"/>
      <c r="AU52" s="289"/>
      <c r="AV52" s="271"/>
      <c r="AW52" s="266"/>
      <c r="AX52" s="271"/>
      <c r="AY52" s="273"/>
      <c r="AZ52" s="273"/>
      <c r="BA52" s="300"/>
      <c r="BB52" s="292"/>
      <c r="BC52" s="280"/>
      <c r="BD52" s="280"/>
      <c r="BE52" s="280"/>
      <c r="BF52" s="273"/>
      <c r="BH52" s="261"/>
      <c r="BI52" s="261"/>
      <c r="BJ52" s="261"/>
      <c r="BK52" s="273"/>
      <c r="BL52" s="289"/>
      <c r="BM52" s="271"/>
      <c r="BN52" s="266"/>
      <c r="BO52" s="271"/>
      <c r="BP52" s="273"/>
      <c r="BQ52" s="273"/>
      <c r="BR52" s="300"/>
      <c r="BS52" s="292"/>
      <c r="BT52" s="280"/>
      <c r="BU52" s="280"/>
      <c r="BV52" s="280"/>
      <c r="BW52" s="273"/>
      <c r="BY52" s="261"/>
      <c r="BZ52" s="261"/>
      <c r="CA52" s="261"/>
      <c r="CB52" s="273"/>
      <c r="CC52" s="289"/>
      <c r="CD52" s="271"/>
      <c r="CE52" s="266"/>
      <c r="CF52" s="271"/>
      <c r="CG52" s="273"/>
      <c r="CH52" s="273"/>
      <c r="CI52" s="300"/>
      <c r="CJ52" s="292"/>
      <c r="CK52" s="280"/>
      <c r="CL52" s="280"/>
      <c r="CM52" s="280"/>
      <c r="CN52" s="273"/>
      <c r="CP52" s="261"/>
      <c r="CQ52" s="261"/>
      <c r="CR52" s="261"/>
      <c r="CS52" s="273"/>
      <c r="CT52" s="289"/>
      <c r="CU52" s="271"/>
      <c r="CV52" s="266"/>
      <c r="CW52" s="271"/>
      <c r="CX52" s="273"/>
      <c r="CY52" s="273"/>
      <c r="CZ52" s="300"/>
      <c r="DA52" s="292"/>
      <c r="DB52" s="280"/>
      <c r="DC52" s="280"/>
      <c r="DD52" s="280"/>
      <c r="DE52" s="273"/>
      <c r="DG52" s="261"/>
      <c r="DH52" s="261"/>
      <c r="DI52" s="261"/>
      <c r="DJ52" s="273"/>
      <c r="DK52" s="289"/>
      <c r="DL52" s="271"/>
      <c r="DM52" s="266"/>
      <c r="DN52" s="271"/>
      <c r="DO52" s="273"/>
      <c r="DP52" s="273"/>
      <c r="DQ52" s="300"/>
      <c r="DR52" s="292"/>
      <c r="DS52" s="280"/>
      <c r="DT52" s="280"/>
      <c r="DU52" s="280"/>
      <c r="DV52" s="273"/>
      <c r="DX52" s="261"/>
      <c r="DY52" s="261"/>
      <c r="DZ52" s="261"/>
      <c r="EA52" s="273"/>
      <c r="EB52" s="289"/>
      <c r="EC52" s="271"/>
      <c r="ED52" s="266"/>
      <c r="EE52" s="271"/>
      <c r="EF52" s="273"/>
      <c r="EG52" s="273"/>
      <c r="EH52" s="300"/>
      <c r="EI52" s="292"/>
      <c r="EJ52" s="280"/>
      <c r="EK52" s="280"/>
      <c r="EL52" s="280"/>
      <c r="EM52" s="273"/>
      <c r="EO52" s="261"/>
      <c r="EP52" s="261"/>
      <c r="EQ52" s="261"/>
      <c r="ER52" s="273"/>
      <c r="ES52" s="289"/>
      <c r="ET52" s="271"/>
      <c r="EU52" s="266"/>
      <c r="EV52" s="271"/>
      <c r="EW52" s="273"/>
      <c r="EX52" s="273"/>
      <c r="EY52" s="300"/>
      <c r="EZ52" s="292"/>
      <c r="FA52" s="280"/>
      <c r="FB52" s="280"/>
      <c r="FC52" s="280"/>
      <c r="FD52" s="273"/>
      <c r="FF52" s="261"/>
      <c r="FG52" s="261"/>
      <c r="FH52" s="261"/>
      <c r="FI52" s="273"/>
      <c r="FJ52" s="289"/>
      <c r="FK52" s="271"/>
      <c r="FL52" s="266"/>
      <c r="FM52" s="271"/>
      <c r="FN52" s="273"/>
      <c r="FO52" s="273"/>
      <c r="FP52" s="300"/>
      <c r="FQ52" s="292"/>
      <c r="FR52" s="280"/>
      <c r="FS52" s="280"/>
      <c r="FT52" s="280"/>
      <c r="FU52" s="273"/>
      <c r="FW52" s="261"/>
      <c r="FX52" s="261"/>
      <c r="FY52" s="261"/>
      <c r="FZ52" s="273"/>
      <c r="GA52" s="289"/>
      <c r="GB52" s="271"/>
      <c r="GC52" s="266"/>
      <c r="GD52" s="271"/>
      <c r="GE52" s="273"/>
      <c r="GF52" s="273"/>
      <c r="GG52" s="300"/>
      <c r="GH52" s="292"/>
      <c r="GI52" s="280"/>
      <c r="GJ52" s="280"/>
      <c r="GK52" s="280"/>
      <c r="GL52" s="273"/>
      <c r="GN52" s="261"/>
      <c r="GO52" s="261"/>
      <c r="GP52" s="261"/>
      <c r="GQ52" s="273"/>
      <c r="GR52" s="289"/>
      <c r="GS52" s="271"/>
      <c r="GT52" s="266"/>
      <c r="GU52" s="271"/>
      <c r="GV52" s="273"/>
      <c r="GW52" s="273"/>
      <c r="GX52" s="300"/>
      <c r="GY52" s="292"/>
      <c r="GZ52" s="280"/>
      <c r="HA52" s="280"/>
      <c r="HB52" s="280"/>
      <c r="HC52" s="273"/>
      <c r="HE52" s="261"/>
      <c r="HF52" s="261"/>
      <c r="HG52" s="261"/>
      <c r="HH52" s="273"/>
      <c r="HI52" s="289"/>
      <c r="HJ52" s="271"/>
      <c r="HK52" s="266"/>
      <c r="HL52" s="271"/>
      <c r="HM52" s="273"/>
      <c r="HN52" s="273"/>
      <c r="HO52" s="300"/>
      <c r="HP52" s="292"/>
      <c r="HQ52" s="280"/>
      <c r="HR52" s="280"/>
      <c r="HS52" s="280"/>
      <c r="HT52" s="273"/>
      <c r="HV52" s="261"/>
      <c r="HW52" s="261"/>
      <c r="HX52" s="261"/>
      <c r="HY52" s="273"/>
      <c r="HZ52" s="289"/>
      <c r="IA52" s="271"/>
      <c r="IB52" s="266"/>
      <c r="IC52" s="271"/>
      <c r="ID52" s="273"/>
      <c r="IE52" s="273"/>
      <c r="IF52" s="300"/>
      <c r="IG52" s="292"/>
      <c r="IH52" s="280"/>
      <c r="II52" s="280"/>
      <c r="IJ52" s="280"/>
      <c r="IK52" s="273"/>
      <c r="IM52" s="261"/>
      <c r="IN52" s="261"/>
      <c r="IO52" s="261"/>
      <c r="IP52" s="273"/>
      <c r="IQ52" s="289"/>
      <c r="IR52" s="271"/>
      <c r="IS52" s="266"/>
      <c r="IT52" s="271"/>
      <c r="IU52" s="273"/>
      <c r="IV52" s="273"/>
      <c r="IW52" s="300"/>
      <c r="IX52" s="292"/>
      <c r="IY52" s="280"/>
      <c r="IZ52" s="280"/>
      <c r="JA52" s="280"/>
      <c r="JB52" s="273"/>
      <c r="JD52" s="261"/>
      <c r="JE52" s="261"/>
      <c r="JF52" s="261"/>
      <c r="JG52" s="273"/>
      <c r="JH52" s="289"/>
      <c r="JI52" s="271"/>
      <c r="JJ52" s="266"/>
      <c r="JK52" s="271"/>
      <c r="JL52" s="273"/>
      <c r="JM52" s="273"/>
      <c r="JN52" s="300"/>
      <c r="JO52" s="292"/>
      <c r="JP52" s="280"/>
      <c r="JQ52" s="280"/>
      <c r="JR52" s="280"/>
      <c r="JS52" s="273"/>
      <c r="JU52" s="261"/>
      <c r="JV52" s="261"/>
      <c r="JW52" s="261"/>
      <c r="JX52" s="273"/>
      <c r="JY52" s="289"/>
      <c r="JZ52" s="271"/>
      <c r="KA52" s="266"/>
      <c r="KB52" s="271"/>
      <c r="KC52" s="273"/>
      <c r="KD52" s="273"/>
      <c r="KE52" s="300"/>
      <c r="KF52" s="292"/>
      <c r="KG52" s="280"/>
      <c r="KH52" s="280"/>
      <c r="KI52" s="280"/>
      <c r="KJ52" s="273"/>
      <c r="KL52" s="261"/>
      <c r="KM52" s="261"/>
      <c r="KN52" s="261"/>
      <c r="KO52" s="273"/>
      <c r="KP52" s="289"/>
      <c r="KQ52" s="271"/>
      <c r="KR52" s="266"/>
      <c r="KS52" s="271"/>
      <c r="KT52" s="273"/>
      <c r="KU52" s="273"/>
      <c r="KV52" s="300"/>
      <c r="KW52" s="292"/>
      <c r="KX52" s="280"/>
      <c r="KY52" s="280"/>
      <c r="KZ52" s="280"/>
      <c r="LA52" s="273"/>
      <c r="LC52" s="261"/>
      <c r="LD52" s="261"/>
      <c r="LE52" s="261"/>
      <c r="LF52" s="273"/>
      <c r="LG52" s="289"/>
      <c r="LH52" s="271"/>
      <c r="LI52" s="266"/>
      <c r="LJ52" s="271"/>
      <c r="LK52" s="273"/>
      <c r="LL52" s="273"/>
      <c r="LM52" s="300"/>
      <c r="LN52" s="292"/>
      <c r="LO52" s="280"/>
      <c r="LP52" s="280"/>
      <c r="LQ52" s="280"/>
      <c r="LR52" s="273"/>
      <c r="LT52" s="261"/>
      <c r="LU52" s="261"/>
      <c r="LV52" s="261"/>
      <c r="LW52" s="273"/>
      <c r="LX52" s="289"/>
      <c r="LY52" s="271"/>
      <c r="LZ52" s="266"/>
      <c r="MA52" s="271"/>
      <c r="MB52" s="273"/>
      <c r="MC52" s="273"/>
      <c r="MD52" s="300"/>
      <c r="ME52" s="292"/>
      <c r="MF52" s="280"/>
      <c r="MG52" s="280"/>
      <c r="MH52" s="280"/>
      <c r="MI52" s="273"/>
    </row>
    <row r="53" spans="1:347" ht="14.1" customHeight="1" outlineLevel="1" x14ac:dyDescent="0.15">
      <c r="A53" s="14"/>
      <c r="B53" s="35"/>
      <c r="C53" s="19"/>
      <c r="D53" s="7"/>
      <c r="E53" s="7"/>
      <c r="F53" s="6"/>
      <c r="G53" s="59"/>
      <c r="H53" s="59"/>
      <c r="J53" s="19"/>
      <c r="K53" s="17"/>
      <c r="L53" s="35"/>
      <c r="M53" s="49"/>
      <c r="N53" s="34"/>
      <c r="O53" s="25"/>
      <c r="P53" s="40" t="s">
        <v>124</v>
      </c>
      <c r="Q53" s="17"/>
      <c r="R53" s="17"/>
      <c r="S53" s="65"/>
      <c r="T53" s="48" t="s">
        <v>137</v>
      </c>
      <c r="X53" s="17"/>
      <c r="Y53" s="22"/>
      <c r="Z53" s="261"/>
      <c r="AA53" s="274"/>
      <c r="AB53" s="273"/>
      <c r="AC53" s="269"/>
      <c r="AD53" s="293"/>
      <c r="AE53" s="271"/>
      <c r="AF53" s="266"/>
      <c r="AG53" s="290" t="s">
        <v>120</v>
      </c>
      <c r="AH53" s="273"/>
      <c r="AI53" s="273"/>
      <c r="AJ53" s="300"/>
      <c r="AK53" s="292" t="s">
        <v>137</v>
      </c>
      <c r="AL53" s="280"/>
      <c r="AM53" s="280"/>
      <c r="AN53" s="280"/>
      <c r="AO53" s="273"/>
      <c r="AQ53" s="261"/>
      <c r="AR53" s="274"/>
      <c r="AS53" s="273"/>
      <c r="AT53" s="269"/>
      <c r="AU53" s="293"/>
      <c r="AV53" s="271"/>
      <c r="AW53" s="266"/>
      <c r="AX53" s="290" t="s">
        <v>120</v>
      </c>
      <c r="AY53" s="273"/>
      <c r="AZ53" s="273"/>
      <c r="BA53" s="300"/>
      <c r="BB53" s="292" t="s">
        <v>137</v>
      </c>
      <c r="BC53" s="280"/>
      <c r="BD53" s="280"/>
      <c r="BE53" s="280"/>
      <c r="BF53" s="273"/>
      <c r="BH53" s="261"/>
      <c r="BI53" s="274"/>
      <c r="BJ53" s="273"/>
      <c r="BK53" s="269"/>
      <c r="BL53" s="293"/>
      <c r="BM53" s="271"/>
      <c r="BN53" s="266"/>
      <c r="BO53" s="290" t="s">
        <v>120</v>
      </c>
      <c r="BP53" s="273"/>
      <c r="BQ53" s="273"/>
      <c r="BR53" s="300"/>
      <c r="BS53" s="292" t="s">
        <v>137</v>
      </c>
      <c r="BT53" s="280"/>
      <c r="BU53" s="280"/>
      <c r="BV53" s="280"/>
      <c r="BW53" s="273"/>
      <c r="BY53" s="261"/>
      <c r="BZ53" s="274"/>
      <c r="CA53" s="273"/>
      <c r="CB53" s="269"/>
      <c r="CC53" s="293"/>
      <c r="CD53" s="271"/>
      <c r="CE53" s="266"/>
      <c r="CF53" s="290" t="s">
        <v>120</v>
      </c>
      <c r="CG53" s="273"/>
      <c r="CH53" s="273"/>
      <c r="CI53" s="300"/>
      <c r="CJ53" s="292" t="s">
        <v>137</v>
      </c>
      <c r="CK53" s="280"/>
      <c r="CL53" s="280"/>
      <c r="CM53" s="280"/>
      <c r="CN53" s="273"/>
      <c r="CP53" s="261"/>
      <c r="CQ53" s="274"/>
      <c r="CR53" s="273"/>
      <c r="CS53" s="269"/>
      <c r="CT53" s="293"/>
      <c r="CU53" s="271"/>
      <c r="CV53" s="266"/>
      <c r="CW53" s="290" t="s">
        <v>120</v>
      </c>
      <c r="CX53" s="273"/>
      <c r="CY53" s="273"/>
      <c r="CZ53" s="300"/>
      <c r="DA53" s="292" t="s">
        <v>137</v>
      </c>
      <c r="DB53" s="280"/>
      <c r="DC53" s="280"/>
      <c r="DD53" s="280"/>
      <c r="DE53" s="273"/>
      <c r="DG53" s="261"/>
      <c r="DH53" s="274"/>
      <c r="DI53" s="273"/>
      <c r="DJ53" s="269"/>
      <c r="DK53" s="293"/>
      <c r="DL53" s="271"/>
      <c r="DM53" s="266"/>
      <c r="DN53" s="290" t="s">
        <v>120</v>
      </c>
      <c r="DO53" s="273"/>
      <c r="DP53" s="273"/>
      <c r="DQ53" s="300"/>
      <c r="DR53" s="292" t="s">
        <v>137</v>
      </c>
      <c r="DS53" s="280"/>
      <c r="DT53" s="280"/>
      <c r="DU53" s="280"/>
      <c r="DV53" s="273"/>
      <c r="DX53" s="261"/>
      <c r="DY53" s="274"/>
      <c r="DZ53" s="273"/>
      <c r="EA53" s="269"/>
      <c r="EB53" s="293"/>
      <c r="EC53" s="271"/>
      <c r="ED53" s="266"/>
      <c r="EE53" s="290" t="s">
        <v>120</v>
      </c>
      <c r="EF53" s="273"/>
      <c r="EG53" s="273"/>
      <c r="EH53" s="300"/>
      <c r="EI53" s="292" t="s">
        <v>137</v>
      </c>
      <c r="EJ53" s="280"/>
      <c r="EK53" s="280"/>
      <c r="EL53" s="280"/>
      <c r="EM53" s="273"/>
      <c r="EO53" s="261"/>
      <c r="EP53" s="274"/>
      <c r="EQ53" s="273"/>
      <c r="ER53" s="269"/>
      <c r="ES53" s="293"/>
      <c r="ET53" s="271"/>
      <c r="EU53" s="266"/>
      <c r="EV53" s="290" t="s">
        <v>120</v>
      </c>
      <c r="EW53" s="273"/>
      <c r="EX53" s="273"/>
      <c r="EY53" s="300"/>
      <c r="EZ53" s="292" t="s">
        <v>137</v>
      </c>
      <c r="FA53" s="280"/>
      <c r="FB53" s="280"/>
      <c r="FC53" s="280"/>
      <c r="FD53" s="273"/>
      <c r="FF53" s="261"/>
      <c r="FG53" s="274"/>
      <c r="FH53" s="273"/>
      <c r="FI53" s="269"/>
      <c r="FJ53" s="293"/>
      <c r="FK53" s="271"/>
      <c r="FL53" s="266"/>
      <c r="FM53" s="290" t="s">
        <v>120</v>
      </c>
      <c r="FN53" s="273"/>
      <c r="FO53" s="273"/>
      <c r="FP53" s="300"/>
      <c r="FQ53" s="292" t="s">
        <v>137</v>
      </c>
      <c r="FR53" s="280"/>
      <c r="FS53" s="280"/>
      <c r="FT53" s="280"/>
      <c r="FU53" s="273"/>
      <c r="FW53" s="261"/>
      <c r="FX53" s="274"/>
      <c r="FY53" s="273"/>
      <c r="FZ53" s="269"/>
      <c r="GA53" s="293"/>
      <c r="GB53" s="271"/>
      <c r="GC53" s="266"/>
      <c r="GD53" s="290" t="s">
        <v>120</v>
      </c>
      <c r="GE53" s="273"/>
      <c r="GF53" s="273"/>
      <c r="GG53" s="300"/>
      <c r="GH53" s="292" t="s">
        <v>137</v>
      </c>
      <c r="GI53" s="280"/>
      <c r="GJ53" s="280"/>
      <c r="GK53" s="280"/>
      <c r="GL53" s="273"/>
      <c r="GN53" s="261"/>
      <c r="GO53" s="274"/>
      <c r="GP53" s="273"/>
      <c r="GQ53" s="269"/>
      <c r="GR53" s="293"/>
      <c r="GS53" s="271"/>
      <c r="GT53" s="266"/>
      <c r="GU53" s="290" t="s">
        <v>120</v>
      </c>
      <c r="GV53" s="273"/>
      <c r="GW53" s="273"/>
      <c r="GX53" s="300"/>
      <c r="GY53" s="292" t="s">
        <v>137</v>
      </c>
      <c r="GZ53" s="280"/>
      <c r="HA53" s="280"/>
      <c r="HB53" s="280"/>
      <c r="HC53" s="273"/>
      <c r="HE53" s="261"/>
      <c r="HF53" s="274"/>
      <c r="HG53" s="273"/>
      <c r="HH53" s="269"/>
      <c r="HI53" s="293"/>
      <c r="HJ53" s="271"/>
      <c r="HK53" s="266"/>
      <c r="HL53" s="290" t="s">
        <v>120</v>
      </c>
      <c r="HM53" s="273"/>
      <c r="HN53" s="273"/>
      <c r="HO53" s="300"/>
      <c r="HP53" s="292" t="s">
        <v>137</v>
      </c>
      <c r="HQ53" s="280"/>
      <c r="HR53" s="280"/>
      <c r="HS53" s="280"/>
      <c r="HT53" s="273"/>
      <c r="HV53" s="261"/>
      <c r="HW53" s="274"/>
      <c r="HX53" s="273"/>
      <c r="HY53" s="269"/>
      <c r="HZ53" s="293"/>
      <c r="IA53" s="271"/>
      <c r="IB53" s="266"/>
      <c r="IC53" s="290" t="s">
        <v>120</v>
      </c>
      <c r="ID53" s="273"/>
      <c r="IE53" s="273"/>
      <c r="IF53" s="300"/>
      <c r="IG53" s="292" t="s">
        <v>137</v>
      </c>
      <c r="IH53" s="280"/>
      <c r="II53" s="280"/>
      <c r="IJ53" s="280"/>
      <c r="IK53" s="273"/>
      <c r="IM53" s="261"/>
      <c r="IN53" s="274"/>
      <c r="IO53" s="273"/>
      <c r="IP53" s="269"/>
      <c r="IQ53" s="293"/>
      <c r="IR53" s="271"/>
      <c r="IS53" s="266"/>
      <c r="IT53" s="290" t="s">
        <v>120</v>
      </c>
      <c r="IU53" s="273"/>
      <c r="IV53" s="273"/>
      <c r="IW53" s="300"/>
      <c r="IX53" s="292" t="s">
        <v>137</v>
      </c>
      <c r="IY53" s="280"/>
      <c r="IZ53" s="280"/>
      <c r="JA53" s="280"/>
      <c r="JB53" s="273"/>
      <c r="JD53" s="261"/>
      <c r="JE53" s="274"/>
      <c r="JF53" s="273"/>
      <c r="JG53" s="269"/>
      <c r="JH53" s="293"/>
      <c r="JI53" s="271"/>
      <c r="JJ53" s="266"/>
      <c r="JK53" s="290" t="s">
        <v>120</v>
      </c>
      <c r="JL53" s="273"/>
      <c r="JM53" s="273"/>
      <c r="JN53" s="300"/>
      <c r="JO53" s="292" t="s">
        <v>137</v>
      </c>
      <c r="JP53" s="280"/>
      <c r="JQ53" s="280"/>
      <c r="JR53" s="280"/>
      <c r="JS53" s="273"/>
      <c r="JU53" s="261"/>
      <c r="JV53" s="274"/>
      <c r="JW53" s="273"/>
      <c r="JX53" s="269"/>
      <c r="JY53" s="293"/>
      <c r="JZ53" s="271"/>
      <c r="KA53" s="266"/>
      <c r="KB53" s="290" t="s">
        <v>120</v>
      </c>
      <c r="KC53" s="273"/>
      <c r="KD53" s="273"/>
      <c r="KE53" s="300"/>
      <c r="KF53" s="292" t="s">
        <v>137</v>
      </c>
      <c r="KG53" s="280"/>
      <c r="KH53" s="280"/>
      <c r="KI53" s="280"/>
      <c r="KJ53" s="273"/>
      <c r="KL53" s="261"/>
      <c r="KM53" s="274"/>
      <c r="KN53" s="273"/>
      <c r="KO53" s="269"/>
      <c r="KP53" s="293"/>
      <c r="KQ53" s="271"/>
      <c r="KR53" s="266"/>
      <c r="KS53" s="290" t="s">
        <v>120</v>
      </c>
      <c r="KT53" s="273"/>
      <c r="KU53" s="273"/>
      <c r="KV53" s="300"/>
      <c r="KW53" s="292" t="s">
        <v>137</v>
      </c>
      <c r="KX53" s="280"/>
      <c r="KY53" s="280"/>
      <c r="KZ53" s="280"/>
      <c r="LA53" s="273"/>
      <c r="LC53" s="261"/>
      <c r="LD53" s="274"/>
      <c r="LE53" s="273"/>
      <c r="LF53" s="269"/>
      <c r="LG53" s="293"/>
      <c r="LH53" s="271"/>
      <c r="LI53" s="266"/>
      <c r="LJ53" s="290" t="s">
        <v>120</v>
      </c>
      <c r="LK53" s="273"/>
      <c r="LL53" s="273"/>
      <c r="LM53" s="300"/>
      <c r="LN53" s="292" t="s">
        <v>137</v>
      </c>
      <c r="LO53" s="280"/>
      <c r="LP53" s="280"/>
      <c r="LQ53" s="280"/>
      <c r="LR53" s="273"/>
      <c r="LT53" s="261"/>
      <c r="LU53" s="274"/>
      <c r="LV53" s="273"/>
      <c r="LW53" s="269"/>
      <c r="LX53" s="293"/>
      <c r="LY53" s="271"/>
      <c r="LZ53" s="266"/>
      <c r="MA53" s="290" t="s">
        <v>120</v>
      </c>
      <c r="MB53" s="273"/>
      <c r="MC53" s="273"/>
      <c r="MD53" s="300"/>
      <c r="ME53" s="292" t="s">
        <v>137</v>
      </c>
      <c r="MF53" s="280"/>
      <c r="MG53" s="280"/>
      <c r="MH53" s="280"/>
      <c r="MI53" s="273"/>
    </row>
    <row r="54" spans="1:347" ht="14.1" customHeight="1" outlineLevel="1" thickBot="1" x14ac:dyDescent="0.2">
      <c r="A54" s="14"/>
      <c r="B54" s="58"/>
      <c r="C54" s="10"/>
      <c r="D54" s="10"/>
      <c r="E54" s="19"/>
      <c r="F54" s="19"/>
      <c r="G54" s="59"/>
      <c r="H54" s="59"/>
      <c r="J54" s="14"/>
      <c r="K54" s="36"/>
      <c r="O54" s="40"/>
      <c r="P54" s="61" t="str">
        <f>K33</f>
        <v>Scheafer</v>
      </c>
      <c r="S54" s="22"/>
      <c r="U54" s="61" t="str">
        <f>K3</f>
        <v>Fiarfax</v>
      </c>
      <c r="V54" s="63" t="s">
        <v>25</v>
      </c>
      <c r="W54" s="61" t="str">
        <f>K33</f>
        <v>Scheafer</v>
      </c>
      <c r="X54" s="22"/>
      <c r="Z54" s="261"/>
      <c r="AA54" s="272"/>
      <c r="AB54" s="288"/>
      <c r="AC54" s="261"/>
      <c r="AD54" s="261"/>
      <c r="AE54" s="261"/>
      <c r="AF54" s="290"/>
      <c r="AG54" s="296" t="str">
        <f>AB33</f>
        <v>Scheafer</v>
      </c>
      <c r="AH54" s="279"/>
      <c r="AI54" s="279"/>
      <c r="AJ54" s="276"/>
      <c r="AK54" s="280"/>
      <c r="AL54" s="296" t="str">
        <f>AB3</f>
        <v>Fiarfax</v>
      </c>
      <c r="AM54" s="298" t="s">
        <v>25</v>
      </c>
      <c r="AN54" s="296" t="str">
        <f>AB33</f>
        <v>Scheafer</v>
      </c>
      <c r="AO54" s="276"/>
      <c r="AQ54" s="261"/>
      <c r="AR54" s="272"/>
      <c r="AS54" s="288"/>
      <c r="AT54" s="261"/>
      <c r="AU54" s="261"/>
      <c r="AV54" s="261"/>
      <c r="AW54" s="290"/>
      <c r="AX54" s="296" t="str">
        <f>AS33</f>
        <v>Scheafer</v>
      </c>
      <c r="AY54" s="279"/>
      <c r="AZ54" s="279"/>
      <c r="BA54" s="276"/>
      <c r="BB54" s="280"/>
      <c r="BC54" s="296" t="str">
        <f>AS3</f>
        <v>Fiarfax</v>
      </c>
      <c r="BD54" s="298" t="s">
        <v>25</v>
      </c>
      <c r="BE54" s="296" t="str">
        <f>AS33</f>
        <v>Scheafer</v>
      </c>
      <c r="BF54" s="276"/>
      <c r="BH54" s="261"/>
      <c r="BI54" s="272"/>
      <c r="BJ54" s="288"/>
      <c r="BK54" s="261"/>
      <c r="BL54" s="261"/>
      <c r="BM54" s="261"/>
      <c r="BN54" s="290"/>
      <c r="BO54" s="296" t="str">
        <f>BJ33</f>
        <v>Scheafer</v>
      </c>
      <c r="BP54" s="279"/>
      <c r="BQ54" s="279"/>
      <c r="BR54" s="276"/>
      <c r="BS54" s="280"/>
      <c r="BT54" s="296" t="str">
        <f>BJ3</f>
        <v>Fiarfax</v>
      </c>
      <c r="BU54" s="298" t="s">
        <v>25</v>
      </c>
      <c r="BV54" s="296" t="str">
        <f>BJ33</f>
        <v>Scheafer</v>
      </c>
      <c r="BW54" s="276"/>
      <c r="BY54" s="261"/>
      <c r="BZ54" s="272"/>
      <c r="CA54" s="288"/>
      <c r="CB54" s="261"/>
      <c r="CC54" s="261"/>
      <c r="CD54" s="261"/>
      <c r="CE54" s="290"/>
      <c r="CF54" s="296" t="str">
        <f>CA33</f>
        <v>Scheafer</v>
      </c>
      <c r="CG54" s="279"/>
      <c r="CH54" s="279"/>
      <c r="CI54" s="276"/>
      <c r="CJ54" s="280"/>
      <c r="CK54" s="296" t="str">
        <f>CA3</f>
        <v>Fiarfax</v>
      </c>
      <c r="CL54" s="298" t="s">
        <v>25</v>
      </c>
      <c r="CM54" s="296" t="str">
        <f>CA33</f>
        <v>Scheafer</v>
      </c>
      <c r="CN54" s="276"/>
      <c r="CP54" s="261"/>
      <c r="CQ54" s="272"/>
      <c r="CR54" s="288"/>
      <c r="CS54" s="261"/>
      <c r="CT54" s="261"/>
      <c r="CU54" s="261"/>
      <c r="CV54" s="290"/>
      <c r="CW54" s="296" t="str">
        <f>CR33</f>
        <v>Scheafer</v>
      </c>
      <c r="CX54" s="279"/>
      <c r="CY54" s="279"/>
      <c r="CZ54" s="276"/>
      <c r="DA54" s="280"/>
      <c r="DB54" s="296" t="str">
        <f>CR3</f>
        <v>Fiarfax</v>
      </c>
      <c r="DC54" s="298" t="s">
        <v>25</v>
      </c>
      <c r="DD54" s="296" t="str">
        <f>CR33</f>
        <v>Scheafer</v>
      </c>
      <c r="DE54" s="276"/>
      <c r="DG54" s="261"/>
      <c r="DH54" s="272"/>
      <c r="DI54" s="288"/>
      <c r="DJ54" s="261"/>
      <c r="DK54" s="261"/>
      <c r="DL54" s="261"/>
      <c r="DM54" s="290"/>
      <c r="DN54" s="296" t="str">
        <f>DI33</f>
        <v>Scheafer</v>
      </c>
      <c r="DO54" s="279"/>
      <c r="DP54" s="279"/>
      <c r="DQ54" s="276"/>
      <c r="DR54" s="280"/>
      <c r="DS54" s="296" t="str">
        <f>DI3</f>
        <v>Fiarfax</v>
      </c>
      <c r="DT54" s="298" t="s">
        <v>25</v>
      </c>
      <c r="DU54" s="296" t="str">
        <f>DI33</f>
        <v>Scheafer</v>
      </c>
      <c r="DV54" s="276"/>
      <c r="DX54" s="261"/>
      <c r="DY54" s="272"/>
      <c r="DZ54" s="288"/>
      <c r="EA54" s="261"/>
      <c r="EB54" s="261"/>
      <c r="EC54" s="261"/>
      <c r="ED54" s="290"/>
      <c r="EE54" s="296" t="str">
        <f>DZ33</f>
        <v>Scheafer</v>
      </c>
      <c r="EF54" s="279"/>
      <c r="EG54" s="279"/>
      <c r="EH54" s="276"/>
      <c r="EI54" s="280"/>
      <c r="EJ54" s="296" t="str">
        <f>DZ3</f>
        <v>Fiarfax</v>
      </c>
      <c r="EK54" s="298" t="s">
        <v>25</v>
      </c>
      <c r="EL54" s="296" t="str">
        <f>DZ33</f>
        <v>Scheafer</v>
      </c>
      <c r="EM54" s="276"/>
      <c r="EO54" s="261"/>
      <c r="EP54" s="272"/>
      <c r="EQ54" s="288"/>
      <c r="ER54" s="261"/>
      <c r="ES54" s="261"/>
      <c r="ET54" s="261"/>
      <c r="EU54" s="290"/>
      <c r="EV54" s="296" t="str">
        <f>EQ33</f>
        <v>Scheafer</v>
      </c>
      <c r="EW54" s="279"/>
      <c r="EX54" s="279"/>
      <c r="EY54" s="276"/>
      <c r="EZ54" s="280"/>
      <c r="FA54" s="296" t="str">
        <f>EQ3</f>
        <v>Fiarfax</v>
      </c>
      <c r="FB54" s="298" t="s">
        <v>25</v>
      </c>
      <c r="FC54" s="296" t="str">
        <f>EQ33</f>
        <v>Scheafer</v>
      </c>
      <c r="FD54" s="276"/>
      <c r="FF54" s="261"/>
      <c r="FG54" s="272"/>
      <c r="FH54" s="288"/>
      <c r="FI54" s="261"/>
      <c r="FJ54" s="261"/>
      <c r="FK54" s="261"/>
      <c r="FL54" s="290"/>
      <c r="FM54" s="296" t="str">
        <f>FH33</f>
        <v>Scheafer</v>
      </c>
      <c r="FN54" s="279"/>
      <c r="FO54" s="279"/>
      <c r="FP54" s="276"/>
      <c r="FQ54" s="280"/>
      <c r="FR54" s="296" t="str">
        <f>FH3</f>
        <v>Fiarfax</v>
      </c>
      <c r="FS54" s="298" t="s">
        <v>25</v>
      </c>
      <c r="FT54" s="296" t="str">
        <f>FH33</f>
        <v>Scheafer</v>
      </c>
      <c r="FU54" s="276"/>
      <c r="FW54" s="261"/>
      <c r="FX54" s="272"/>
      <c r="FY54" s="288"/>
      <c r="FZ54" s="261"/>
      <c r="GA54" s="261"/>
      <c r="GB54" s="261"/>
      <c r="GC54" s="290"/>
      <c r="GD54" s="296" t="str">
        <f>FY33</f>
        <v>Scheafer</v>
      </c>
      <c r="GE54" s="279"/>
      <c r="GF54" s="279"/>
      <c r="GG54" s="276"/>
      <c r="GH54" s="280"/>
      <c r="GI54" s="296" t="str">
        <f>FY3</f>
        <v>Fiarfax</v>
      </c>
      <c r="GJ54" s="298" t="s">
        <v>25</v>
      </c>
      <c r="GK54" s="296" t="str">
        <f>FY33</f>
        <v>Scheafer</v>
      </c>
      <c r="GL54" s="276"/>
      <c r="GN54" s="261"/>
      <c r="GO54" s="272"/>
      <c r="GP54" s="288"/>
      <c r="GQ54" s="261"/>
      <c r="GR54" s="261"/>
      <c r="GS54" s="261"/>
      <c r="GT54" s="290"/>
      <c r="GU54" s="296" t="str">
        <f>GP33</f>
        <v>Scheafer</v>
      </c>
      <c r="GV54" s="279"/>
      <c r="GW54" s="279"/>
      <c r="GX54" s="276"/>
      <c r="GY54" s="280"/>
      <c r="GZ54" s="296" t="str">
        <f>GP3</f>
        <v>Fiarfax</v>
      </c>
      <c r="HA54" s="298" t="s">
        <v>25</v>
      </c>
      <c r="HB54" s="296" t="str">
        <f>GP33</f>
        <v>Scheafer</v>
      </c>
      <c r="HC54" s="276"/>
      <c r="HE54" s="261"/>
      <c r="HF54" s="272"/>
      <c r="HG54" s="288"/>
      <c r="HH54" s="261"/>
      <c r="HI54" s="261"/>
      <c r="HJ54" s="261"/>
      <c r="HK54" s="290"/>
      <c r="HL54" s="296" t="str">
        <f>HG33</f>
        <v>Scheafer</v>
      </c>
      <c r="HM54" s="279"/>
      <c r="HN54" s="279"/>
      <c r="HO54" s="276"/>
      <c r="HP54" s="280"/>
      <c r="HQ54" s="296" t="str">
        <f>HG3</f>
        <v>Fiarfax</v>
      </c>
      <c r="HR54" s="298" t="s">
        <v>25</v>
      </c>
      <c r="HS54" s="296" t="str">
        <f>HG33</f>
        <v>Scheafer</v>
      </c>
      <c r="HT54" s="276"/>
      <c r="HV54" s="261"/>
      <c r="HW54" s="272"/>
      <c r="HX54" s="288"/>
      <c r="HY54" s="261"/>
      <c r="HZ54" s="261"/>
      <c r="IA54" s="261"/>
      <c r="IB54" s="290"/>
      <c r="IC54" s="296" t="str">
        <f>HX33</f>
        <v>Scheafer</v>
      </c>
      <c r="ID54" s="279"/>
      <c r="IE54" s="279"/>
      <c r="IF54" s="276"/>
      <c r="IG54" s="280"/>
      <c r="IH54" s="296" t="str">
        <f>HX3</f>
        <v>Fiarfax</v>
      </c>
      <c r="II54" s="298" t="s">
        <v>25</v>
      </c>
      <c r="IJ54" s="296" t="str">
        <f>HX33</f>
        <v>Scheafer</v>
      </c>
      <c r="IK54" s="276"/>
      <c r="IM54" s="261"/>
      <c r="IN54" s="272"/>
      <c r="IO54" s="288"/>
      <c r="IP54" s="261"/>
      <c r="IQ54" s="261"/>
      <c r="IR54" s="261"/>
      <c r="IS54" s="290"/>
      <c r="IT54" s="296" t="str">
        <f>IO33</f>
        <v>Scheafer</v>
      </c>
      <c r="IU54" s="279"/>
      <c r="IV54" s="279"/>
      <c r="IW54" s="276"/>
      <c r="IX54" s="280"/>
      <c r="IY54" s="296" t="str">
        <f>IO3</f>
        <v>Fiarfax</v>
      </c>
      <c r="IZ54" s="298" t="s">
        <v>25</v>
      </c>
      <c r="JA54" s="296" t="str">
        <f>IO33</f>
        <v>Scheafer</v>
      </c>
      <c r="JB54" s="276"/>
      <c r="JD54" s="261"/>
      <c r="JE54" s="272"/>
      <c r="JF54" s="288"/>
      <c r="JG54" s="261"/>
      <c r="JH54" s="261"/>
      <c r="JI54" s="261"/>
      <c r="JJ54" s="290"/>
      <c r="JK54" s="296" t="str">
        <f>JF33</f>
        <v>Scheafer</v>
      </c>
      <c r="JL54" s="279"/>
      <c r="JM54" s="279"/>
      <c r="JN54" s="276"/>
      <c r="JO54" s="280"/>
      <c r="JP54" s="296" t="str">
        <f>JF3</f>
        <v>Fiarfax</v>
      </c>
      <c r="JQ54" s="298" t="s">
        <v>25</v>
      </c>
      <c r="JR54" s="296" t="str">
        <f>JF33</f>
        <v>Scheafer</v>
      </c>
      <c r="JS54" s="276"/>
      <c r="JU54" s="261"/>
      <c r="JV54" s="272"/>
      <c r="JW54" s="288"/>
      <c r="JX54" s="261"/>
      <c r="JY54" s="261"/>
      <c r="JZ54" s="261"/>
      <c r="KA54" s="290"/>
      <c r="KB54" s="296" t="str">
        <f>JW33</f>
        <v>Scheafer</v>
      </c>
      <c r="KC54" s="279"/>
      <c r="KD54" s="279"/>
      <c r="KE54" s="276"/>
      <c r="KF54" s="280"/>
      <c r="KG54" s="296" t="str">
        <f>JW3</f>
        <v>Fiarfax</v>
      </c>
      <c r="KH54" s="298" t="s">
        <v>25</v>
      </c>
      <c r="KI54" s="296" t="str">
        <f>JW33</f>
        <v>Scheafer</v>
      </c>
      <c r="KJ54" s="276"/>
      <c r="KL54" s="261"/>
      <c r="KM54" s="272"/>
      <c r="KN54" s="288"/>
      <c r="KO54" s="261"/>
      <c r="KP54" s="261"/>
      <c r="KQ54" s="261"/>
      <c r="KR54" s="290"/>
      <c r="KS54" s="296" t="str">
        <f>KN33</f>
        <v>Scheafer</v>
      </c>
      <c r="KT54" s="279"/>
      <c r="KU54" s="279"/>
      <c r="KV54" s="276"/>
      <c r="KW54" s="280"/>
      <c r="KX54" s="296" t="str">
        <f>KN3</f>
        <v>Fiarfax</v>
      </c>
      <c r="KY54" s="298" t="s">
        <v>25</v>
      </c>
      <c r="KZ54" s="296" t="str">
        <f>KN33</f>
        <v>Scheafer</v>
      </c>
      <c r="LA54" s="276"/>
      <c r="LC54" s="261"/>
      <c r="LD54" s="272"/>
      <c r="LE54" s="288"/>
      <c r="LF54" s="261"/>
      <c r="LG54" s="261"/>
      <c r="LH54" s="261"/>
      <c r="LI54" s="290"/>
      <c r="LJ54" s="296" t="str">
        <f>LE33</f>
        <v>Scheafer</v>
      </c>
      <c r="LK54" s="279"/>
      <c r="LL54" s="279"/>
      <c r="LM54" s="276"/>
      <c r="LN54" s="280"/>
      <c r="LO54" s="296" t="str">
        <f>LE3</f>
        <v>Fiarfax</v>
      </c>
      <c r="LP54" s="298" t="s">
        <v>25</v>
      </c>
      <c r="LQ54" s="296" t="str">
        <f>LE33</f>
        <v>Scheafer</v>
      </c>
      <c r="LR54" s="276"/>
      <c r="LT54" s="261"/>
      <c r="LU54" s="272"/>
      <c r="LV54" s="288"/>
      <c r="LW54" s="261"/>
      <c r="LX54" s="261"/>
      <c r="LY54" s="261"/>
      <c r="LZ54" s="290"/>
      <c r="MA54" s="296" t="str">
        <f>LV33</f>
        <v>Scheafer</v>
      </c>
      <c r="MB54" s="279"/>
      <c r="MC54" s="279"/>
      <c r="MD54" s="276"/>
      <c r="ME54" s="280"/>
      <c r="MF54" s="296" t="str">
        <f>LV3</f>
        <v>Fiarfax</v>
      </c>
      <c r="MG54" s="298" t="s">
        <v>25</v>
      </c>
      <c r="MH54" s="296" t="str">
        <f>LV33</f>
        <v>Scheafer</v>
      </c>
      <c r="MI54" s="276"/>
    </row>
    <row r="55" spans="1:347" ht="14.1" customHeight="1" outlineLevel="1" x14ac:dyDescent="0.15">
      <c r="A55" s="14"/>
      <c r="B55" s="58"/>
      <c r="C55" s="10"/>
      <c r="D55" s="10"/>
      <c r="E55" s="19"/>
      <c r="F55" s="19"/>
      <c r="G55" s="59"/>
      <c r="H55" s="59"/>
      <c r="I55" s="152"/>
      <c r="J55" s="153"/>
      <c r="K55" s="153"/>
      <c r="L55" s="154"/>
      <c r="M55" s="155" t="s">
        <v>17</v>
      </c>
      <c r="N55" s="154" t="s">
        <v>56</v>
      </c>
      <c r="O55" s="193"/>
      <c r="P55" s="194"/>
      <c r="Q55" s="195" t="s">
        <v>136</v>
      </c>
      <c r="R55" s="196" t="s">
        <v>57</v>
      </c>
      <c r="S55" s="30"/>
      <c r="T55" s="156"/>
      <c r="U55" s="156"/>
      <c r="V55" s="212"/>
      <c r="W55" s="195" t="s">
        <v>136</v>
      </c>
      <c r="X55" s="196" t="s">
        <v>70</v>
      </c>
      <c r="Z55" s="363"/>
      <c r="AA55" s="364"/>
      <c r="AB55" s="364"/>
      <c r="AC55" s="365"/>
      <c r="AD55" s="366" t="s">
        <v>17</v>
      </c>
      <c r="AE55" s="365" t="s">
        <v>56</v>
      </c>
      <c r="AF55" s="193"/>
      <c r="AG55" s="194"/>
      <c r="AH55" s="195" t="s">
        <v>136</v>
      </c>
      <c r="AI55" s="196" t="s">
        <v>57</v>
      </c>
      <c r="AJ55" s="286"/>
      <c r="AK55" s="367"/>
      <c r="AL55" s="367"/>
      <c r="AM55" s="212"/>
      <c r="AN55" s="195" t="s">
        <v>136</v>
      </c>
      <c r="AO55" s="196" t="s">
        <v>70</v>
      </c>
      <c r="AQ55" s="363"/>
      <c r="AR55" s="364"/>
      <c r="AS55" s="364"/>
      <c r="AT55" s="365"/>
      <c r="AU55" s="366" t="s">
        <v>17</v>
      </c>
      <c r="AV55" s="365" t="s">
        <v>56</v>
      </c>
      <c r="AW55" s="193"/>
      <c r="AX55" s="194"/>
      <c r="AY55" s="195" t="s">
        <v>136</v>
      </c>
      <c r="AZ55" s="196" t="s">
        <v>57</v>
      </c>
      <c r="BA55" s="286"/>
      <c r="BB55" s="367"/>
      <c r="BC55" s="367"/>
      <c r="BD55" s="212"/>
      <c r="BE55" s="195" t="s">
        <v>136</v>
      </c>
      <c r="BF55" s="196" t="s">
        <v>70</v>
      </c>
      <c r="BH55" s="363"/>
      <c r="BI55" s="364"/>
      <c r="BJ55" s="364"/>
      <c r="BK55" s="365"/>
      <c r="BL55" s="366" t="s">
        <v>17</v>
      </c>
      <c r="BM55" s="365" t="s">
        <v>56</v>
      </c>
      <c r="BN55" s="193"/>
      <c r="BO55" s="194"/>
      <c r="BP55" s="195" t="s">
        <v>136</v>
      </c>
      <c r="BQ55" s="196" t="s">
        <v>57</v>
      </c>
      <c r="BR55" s="286"/>
      <c r="BS55" s="367"/>
      <c r="BT55" s="367"/>
      <c r="BU55" s="212"/>
      <c r="BV55" s="195" t="s">
        <v>136</v>
      </c>
      <c r="BW55" s="196" t="s">
        <v>70</v>
      </c>
      <c r="BY55" s="363"/>
      <c r="BZ55" s="364"/>
      <c r="CA55" s="364"/>
      <c r="CB55" s="365"/>
      <c r="CC55" s="366" t="s">
        <v>17</v>
      </c>
      <c r="CD55" s="365" t="s">
        <v>56</v>
      </c>
      <c r="CE55" s="193"/>
      <c r="CF55" s="194"/>
      <c r="CG55" s="195" t="s">
        <v>136</v>
      </c>
      <c r="CH55" s="196" t="s">
        <v>57</v>
      </c>
      <c r="CI55" s="286"/>
      <c r="CJ55" s="367"/>
      <c r="CK55" s="367"/>
      <c r="CL55" s="212"/>
      <c r="CM55" s="195" t="s">
        <v>136</v>
      </c>
      <c r="CN55" s="196" t="s">
        <v>70</v>
      </c>
      <c r="CP55" s="363"/>
      <c r="CQ55" s="364"/>
      <c r="CR55" s="364"/>
      <c r="CS55" s="365"/>
      <c r="CT55" s="366" t="s">
        <v>17</v>
      </c>
      <c r="CU55" s="365" t="s">
        <v>56</v>
      </c>
      <c r="CV55" s="193"/>
      <c r="CW55" s="194"/>
      <c r="CX55" s="195" t="s">
        <v>136</v>
      </c>
      <c r="CY55" s="196" t="s">
        <v>57</v>
      </c>
      <c r="CZ55" s="286"/>
      <c r="DA55" s="367"/>
      <c r="DB55" s="367"/>
      <c r="DC55" s="212"/>
      <c r="DD55" s="195" t="s">
        <v>136</v>
      </c>
      <c r="DE55" s="196" t="s">
        <v>70</v>
      </c>
      <c r="DG55" s="363"/>
      <c r="DH55" s="364"/>
      <c r="DI55" s="364"/>
      <c r="DJ55" s="365"/>
      <c r="DK55" s="366" t="s">
        <v>17</v>
      </c>
      <c r="DL55" s="365" t="s">
        <v>56</v>
      </c>
      <c r="DM55" s="193"/>
      <c r="DN55" s="194"/>
      <c r="DO55" s="195" t="s">
        <v>136</v>
      </c>
      <c r="DP55" s="196" t="s">
        <v>57</v>
      </c>
      <c r="DQ55" s="286"/>
      <c r="DR55" s="367"/>
      <c r="DS55" s="367"/>
      <c r="DT55" s="212"/>
      <c r="DU55" s="195" t="s">
        <v>136</v>
      </c>
      <c r="DV55" s="196" t="s">
        <v>70</v>
      </c>
      <c r="DX55" s="363"/>
      <c r="DY55" s="364"/>
      <c r="DZ55" s="364"/>
      <c r="EA55" s="365"/>
      <c r="EB55" s="366" t="s">
        <v>17</v>
      </c>
      <c r="EC55" s="365" t="s">
        <v>56</v>
      </c>
      <c r="ED55" s="193"/>
      <c r="EE55" s="194"/>
      <c r="EF55" s="195" t="s">
        <v>136</v>
      </c>
      <c r="EG55" s="196" t="s">
        <v>57</v>
      </c>
      <c r="EH55" s="286"/>
      <c r="EI55" s="367"/>
      <c r="EJ55" s="367"/>
      <c r="EK55" s="212"/>
      <c r="EL55" s="195" t="s">
        <v>136</v>
      </c>
      <c r="EM55" s="196" t="s">
        <v>70</v>
      </c>
      <c r="EO55" s="363"/>
      <c r="EP55" s="364"/>
      <c r="EQ55" s="364"/>
      <c r="ER55" s="365"/>
      <c r="ES55" s="366" t="s">
        <v>17</v>
      </c>
      <c r="ET55" s="365" t="s">
        <v>56</v>
      </c>
      <c r="EU55" s="193"/>
      <c r="EV55" s="194"/>
      <c r="EW55" s="195" t="s">
        <v>136</v>
      </c>
      <c r="EX55" s="196" t="s">
        <v>57</v>
      </c>
      <c r="EY55" s="286"/>
      <c r="EZ55" s="367"/>
      <c r="FA55" s="367"/>
      <c r="FB55" s="212"/>
      <c r="FC55" s="195" t="s">
        <v>136</v>
      </c>
      <c r="FD55" s="196" t="s">
        <v>70</v>
      </c>
      <c r="FF55" s="363"/>
      <c r="FG55" s="364"/>
      <c r="FH55" s="364"/>
      <c r="FI55" s="365"/>
      <c r="FJ55" s="366" t="s">
        <v>17</v>
      </c>
      <c r="FK55" s="365" t="s">
        <v>56</v>
      </c>
      <c r="FL55" s="193"/>
      <c r="FM55" s="194"/>
      <c r="FN55" s="195" t="s">
        <v>136</v>
      </c>
      <c r="FO55" s="196" t="s">
        <v>57</v>
      </c>
      <c r="FP55" s="286"/>
      <c r="FQ55" s="367"/>
      <c r="FR55" s="367"/>
      <c r="FS55" s="212"/>
      <c r="FT55" s="195" t="s">
        <v>136</v>
      </c>
      <c r="FU55" s="196" t="s">
        <v>70</v>
      </c>
      <c r="FW55" s="363"/>
      <c r="FX55" s="364"/>
      <c r="FY55" s="364"/>
      <c r="FZ55" s="365"/>
      <c r="GA55" s="366" t="s">
        <v>17</v>
      </c>
      <c r="GB55" s="365" t="s">
        <v>56</v>
      </c>
      <c r="GC55" s="193"/>
      <c r="GD55" s="194"/>
      <c r="GE55" s="195" t="s">
        <v>136</v>
      </c>
      <c r="GF55" s="196" t="s">
        <v>57</v>
      </c>
      <c r="GG55" s="286"/>
      <c r="GH55" s="367"/>
      <c r="GI55" s="367"/>
      <c r="GJ55" s="212"/>
      <c r="GK55" s="195" t="s">
        <v>136</v>
      </c>
      <c r="GL55" s="196" t="s">
        <v>70</v>
      </c>
      <c r="GN55" s="363"/>
      <c r="GO55" s="364"/>
      <c r="GP55" s="364"/>
      <c r="GQ55" s="365"/>
      <c r="GR55" s="366" t="s">
        <v>17</v>
      </c>
      <c r="GS55" s="365" t="s">
        <v>56</v>
      </c>
      <c r="GT55" s="193"/>
      <c r="GU55" s="194"/>
      <c r="GV55" s="195" t="s">
        <v>136</v>
      </c>
      <c r="GW55" s="196" t="s">
        <v>57</v>
      </c>
      <c r="GX55" s="286"/>
      <c r="GY55" s="367"/>
      <c r="GZ55" s="367"/>
      <c r="HA55" s="212"/>
      <c r="HB55" s="195" t="s">
        <v>136</v>
      </c>
      <c r="HC55" s="196" t="s">
        <v>70</v>
      </c>
      <c r="HE55" s="363"/>
      <c r="HF55" s="364"/>
      <c r="HG55" s="364"/>
      <c r="HH55" s="365"/>
      <c r="HI55" s="366" t="s">
        <v>17</v>
      </c>
      <c r="HJ55" s="365" t="s">
        <v>56</v>
      </c>
      <c r="HK55" s="193"/>
      <c r="HL55" s="194"/>
      <c r="HM55" s="195" t="s">
        <v>136</v>
      </c>
      <c r="HN55" s="196" t="s">
        <v>57</v>
      </c>
      <c r="HO55" s="286"/>
      <c r="HP55" s="367"/>
      <c r="HQ55" s="367"/>
      <c r="HR55" s="212"/>
      <c r="HS55" s="195" t="s">
        <v>136</v>
      </c>
      <c r="HT55" s="196" t="s">
        <v>70</v>
      </c>
      <c r="HV55" s="363"/>
      <c r="HW55" s="364"/>
      <c r="HX55" s="364"/>
      <c r="HY55" s="365"/>
      <c r="HZ55" s="366" t="s">
        <v>17</v>
      </c>
      <c r="IA55" s="365" t="s">
        <v>56</v>
      </c>
      <c r="IB55" s="193"/>
      <c r="IC55" s="194"/>
      <c r="ID55" s="195" t="s">
        <v>136</v>
      </c>
      <c r="IE55" s="196" t="s">
        <v>57</v>
      </c>
      <c r="IF55" s="286"/>
      <c r="IG55" s="367"/>
      <c r="IH55" s="367"/>
      <c r="II55" s="212"/>
      <c r="IJ55" s="195" t="s">
        <v>136</v>
      </c>
      <c r="IK55" s="196" t="s">
        <v>70</v>
      </c>
      <c r="IM55" s="363"/>
      <c r="IN55" s="364"/>
      <c r="IO55" s="364"/>
      <c r="IP55" s="365"/>
      <c r="IQ55" s="366" t="s">
        <v>17</v>
      </c>
      <c r="IR55" s="365" t="s">
        <v>56</v>
      </c>
      <c r="IS55" s="193"/>
      <c r="IT55" s="194"/>
      <c r="IU55" s="195" t="s">
        <v>136</v>
      </c>
      <c r="IV55" s="196" t="s">
        <v>57</v>
      </c>
      <c r="IW55" s="286"/>
      <c r="IX55" s="367"/>
      <c r="IY55" s="367"/>
      <c r="IZ55" s="212"/>
      <c r="JA55" s="195" t="s">
        <v>136</v>
      </c>
      <c r="JB55" s="196" t="s">
        <v>70</v>
      </c>
      <c r="JD55" s="363"/>
      <c r="JE55" s="364"/>
      <c r="JF55" s="364"/>
      <c r="JG55" s="365"/>
      <c r="JH55" s="366" t="s">
        <v>17</v>
      </c>
      <c r="JI55" s="365" t="s">
        <v>56</v>
      </c>
      <c r="JJ55" s="193"/>
      <c r="JK55" s="194"/>
      <c r="JL55" s="195" t="s">
        <v>136</v>
      </c>
      <c r="JM55" s="196" t="s">
        <v>57</v>
      </c>
      <c r="JN55" s="286"/>
      <c r="JO55" s="367"/>
      <c r="JP55" s="367"/>
      <c r="JQ55" s="212"/>
      <c r="JR55" s="195" t="s">
        <v>136</v>
      </c>
      <c r="JS55" s="196" t="s">
        <v>70</v>
      </c>
      <c r="JU55" s="363"/>
      <c r="JV55" s="364"/>
      <c r="JW55" s="364"/>
      <c r="JX55" s="365"/>
      <c r="JY55" s="366" t="s">
        <v>17</v>
      </c>
      <c r="JZ55" s="365" t="s">
        <v>56</v>
      </c>
      <c r="KA55" s="193"/>
      <c r="KB55" s="194"/>
      <c r="KC55" s="195" t="s">
        <v>136</v>
      </c>
      <c r="KD55" s="196" t="s">
        <v>57</v>
      </c>
      <c r="KE55" s="286"/>
      <c r="KF55" s="367"/>
      <c r="KG55" s="367"/>
      <c r="KH55" s="212"/>
      <c r="KI55" s="195" t="s">
        <v>136</v>
      </c>
      <c r="KJ55" s="196" t="s">
        <v>70</v>
      </c>
      <c r="KL55" s="363"/>
      <c r="KM55" s="364"/>
      <c r="KN55" s="364"/>
      <c r="KO55" s="365"/>
      <c r="KP55" s="366" t="s">
        <v>17</v>
      </c>
      <c r="KQ55" s="365" t="s">
        <v>56</v>
      </c>
      <c r="KR55" s="193"/>
      <c r="KS55" s="194"/>
      <c r="KT55" s="195" t="s">
        <v>136</v>
      </c>
      <c r="KU55" s="196" t="s">
        <v>57</v>
      </c>
      <c r="KV55" s="286"/>
      <c r="KW55" s="367"/>
      <c r="KX55" s="367"/>
      <c r="KY55" s="212"/>
      <c r="KZ55" s="195" t="s">
        <v>136</v>
      </c>
      <c r="LA55" s="196" t="s">
        <v>70</v>
      </c>
      <c r="LC55" s="363"/>
      <c r="LD55" s="364"/>
      <c r="LE55" s="364"/>
      <c r="LF55" s="365"/>
      <c r="LG55" s="366" t="s">
        <v>17</v>
      </c>
      <c r="LH55" s="365" t="s">
        <v>56</v>
      </c>
      <c r="LI55" s="193"/>
      <c r="LJ55" s="194"/>
      <c r="LK55" s="195" t="s">
        <v>136</v>
      </c>
      <c r="LL55" s="196" t="s">
        <v>57</v>
      </c>
      <c r="LM55" s="286"/>
      <c r="LN55" s="367"/>
      <c r="LO55" s="367"/>
      <c r="LP55" s="212"/>
      <c r="LQ55" s="195" t="s">
        <v>136</v>
      </c>
      <c r="LR55" s="196" t="s">
        <v>70</v>
      </c>
      <c r="LT55" s="363"/>
      <c r="LU55" s="364"/>
      <c r="LV55" s="364"/>
      <c r="LW55" s="365"/>
      <c r="LX55" s="366" t="s">
        <v>17</v>
      </c>
      <c r="LY55" s="365" t="s">
        <v>56</v>
      </c>
      <c r="LZ55" s="193"/>
      <c r="MA55" s="194"/>
      <c r="MB55" s="195" t="s">
        <v>136</v>
      </c>
      <c r="MC55" s="196" t="s">
        <v>57</v>
      </c>
      <c r="MD55" s="286"/>
      <c r="ME55" s="367"/>
      <c r="MF55" s="367"/>
      <c r="MG55" s="212"/>
      <c r="MH55" s="195" t="s">
        <v>136</v>
      </c>
      <c r="MI55" s="196" t="s">
        <v>70</v>
      </c>
    </row>
    <row r="56" spans="1:347" ht="14.1" customHeight="1" outlineLevel="1" x14ac:dyDescent="0.15">
      <c r="A56" s="14"/>
      <c r="B56" s="58"/>
      <c r="C56" s="10"/>
      <c r="D56" s="10"/>
      <c r="E56" s="19"/>
      <c r="F56" s="19"/>
      <c r="G56" s="59"/>
      <c r="H56" s="59"/>
      <c r="I56" s="157" t="s">
        <v>5</v>
      </c>
      <c r="J56" s="143" t="s">
        <v>134</v>
      </c>
      <c r="K56" s="143" t="s">
        <v>58</v>
      </c>
      <c r="L56" s="143" t="s">
        <v>59</v>
      </c>
      <c r="M56" s="143" t="s">
        <v>1</v>
      </c>
      <c r="N56" s="143" t="s">
        <v>0</v>
      </c>
      <c r="O56" s="197" t="s">
        <v>5</v>
      </c>
      <c r="P56" s="158" t="s">
        <v>60</v>
      </c>
      <c r="Q56" s="157" t="s">
        <v>1</v>
      </c>
      <c r="R56" s="198" t="s">
        <v>0</v>
      </c>
      <c r="S56" s="58"/>
      <c r="T56" s="143" t="s">
        <v>71</v>
      </c>
      <c r="U56" s="143" t="s">
        <v>72</v>
      </c>
      <c r="V56" s="213" t="s">
        <v>73</v>
      </c>
      <c r="W56" s="157" t="s">
        <v>1</v>
      </c>
      <c r="X56" s="198" t="s">
        <v>0</v>
      </c>
      <c r="Z56" s="368" t="s">
        <v>5</v>
      </c>
      <c r="AA56" s="355" t="s">
        <v>129</v>
      </c>
      <c r="AB56" s="355" t="s">
        <v>58</v>
      </c>
      <c r="AC56" s="355" t="s">
        <v>59</v>
      </c>
      <c r="AD56" s="355" t="s">
        <v>1</v>
      </c>
      <c r="AE56" s="355" t="s">
        <v>0</v>
      </c>
      <c r="AF56" s="197" t="s">
        <v>5</v>
      </c>
      <c r="AG56" s="369" t="s">
        <v>60</v>
      </c>
      <c r="AH56" s="368" t="s">
        <v>1</v>
      </c>
      <c r="AI56" s="198" t="s">
        <v>0</v>
      </c>
      <c r="AJ56" s="282"/>
      <c r="AK56" s="355" t="s">
        <v>71</v>
      </c>
      <c r="AL56" s="355" t="s">
        <v>72</v>
      </c>
      <c r="AM56" s="213" t="s">
        <v>73</v>
      </c>
      <c r="AN56" s="368" t="s">
        <v>1</v>
      </c>
      <c r="AO56" s="198" t="s">
        <v>0</v>
      </c>
      <c r="AQ56" s="368" t="s">
        <v>5</v>
      </c>
      <c r="AR56" s="355" t="s">
        <v>129</v>
      </c>
      <c r="AS56" s="355" t="s">
        <v>58</v>
      </c>
      <c r="AT56" s="355" t="s">
        <v>59</v>
      </c>
      <c r="AU56" s="355" t="s">
        <v>1</v>
      </c>
      <c r="AV56" s="355" t="s">
        <v>0</v>
      </c>
      <c r="AW56" s="197" t="s">
        <v>5</v>
      </c>
      <c r="AX56" s="369" t="s">
        <v>60</v>
      </c>
      <c r="AY56" s="368" t="s">
        <v>1</v>
      </c>
      <c r="AZ56" s="198" t="s">
        <v>0</v>
      </c>
      <c r="BA56" s="282"/>
      <c r="BB56" s="355" t="s">
        <v>71</v>
      </c>
      <c r="BC56" s="355" t="s">
        <v>72</v>
      </c>
      <c r="BD56" s="213" t="s">
        <v>73</v>
      </c>
      <c r="BE56" s="368" t="s">
        <v>1</v>
      </c>
      <c r="BF56" s="198" t="s">
        <v>0</v>
      </c>
      <c r="BH56" s="368" t="s">
        <v>5</v>
      </c>
      <c r="BI56" s="355" t="s">
        <v>129</v>
      </c>
      <c r="BJ56" s="355" t="s">
        <v>58</v>
      </c>
      <c r="BK56" s="355" t="s">
        <v>59</v>
      </c>
      <c r="BL56" s="355" t="s">
        <v>1</v>
      </c>
      <c r="BM56" s="355" t="s">
        <v>0</v>
      </c>
      <c r="BN56" s="197" t="s">
        <v>5</v>
      </c>
      <c r="BO56" s="369" t="s">
        <v>60</v>
      </c>
      <c r="BP56" s="368" t="s">
        <v>1</v>
      </c>
      <c r="BQ56" s="198" t="s">
        <v>0</v>
      </c>
      <c r="BR56" s="282"/>
      <c r="BS56" s="355" t="s">
        <v>71</v>
      </c>
      <c r="BT56" s="355" t="s">
        <v>72</v>
      </c>
      <c r="BU56" s="213" t="s">
        <v>73</v>
      </c>
      <c r="BV56" s="368" t="s">
        <v>1</v>
      </c>
      <c r="BW56" s="198" t="s">
        <v>0</v>
      </c>
      <c r="BY56" s="368" t="s">
        <v>5</v>
      </c>
      <c r="BZ56" s="355" t="s">
        <v>129</v>
      </c>
      <c r="CA56" s="355" t="s">
        <v>58</v>
      </c>
      <c r="CB56" s="355" t="s">
        <v>59</v>
      </c>
      <c r="CC56" s="355" t="s">
        <v>1</v>
      </c>
      <c r="CD56" s="355" t="s">
        <v>0</v>
      </c>
      <c r="CE56" s="197" t="s">
        <v>5</v>
      </c>
      <c r="CF56" s="369" t="s">
        <v>60</v>
      </c>
      <c r="CG56" s="368" t="s">
        <v>1</v>
      </c>
      <c r="CH56" s="198" t="s">
        <v>0</v>
      </c>
      <c r="CI56" s="282"/>
      <c r="CJ56" s="355" t="s">
        <v>71</v>
      </c>
      <c r="CK56" s="355" t="s">
        <v>72</v>
      </c>
      <c r="CL56" s="213" t="s">
        <v>73</v>
      </c>
      <c r="CM56" s="368" t="s">
        <v>1</v>
      </c>
      <c r="CN56" s="198" t="s">
        <v>0</v>
      </c>
      <c r="CP56" s="368" t="s">
        <v>5</v>
      </c>
      <c r="CQ56" s="355" t="s">
        <v>129</v>
      </c>
      <c r="CR56" s="355" t="s">
        <v>58</v>
      </c>
      <c r="CS56" s="355" t="s">
        <v>59</v>
      </c>
      <c r="CT56" s="355" t="s">
        <v>1</v>
      </c>
      <c r="CU56" s="355" t="s">
        <v>0</v>
      </c>
      <c r="CV56" s="197" t="s">
        <v>5</v>
      </c>
      <c r="CW56" s="369" t="s">
        <v>60</v>
      </c>
      <c r="CX56" s="368" t="s">
        <v>1</v>
      </c>
      <c r="CY56" s="198" t="s">
        <v>0</v>
      </c>
      <c r="CZ56" s="282"/>
      <c r="DA56" s="355" t="s">
        <v>71</v>
      </c>
      <c r="DB56" s="355" t="s">
        <v>72</v>
      </c>
      <c r="DC56" s="213" t="s">
        <v>73</v>
      </c>
      <c r="DD56" s="368" t="s">
        <v>1</v>
      </c>
      <c r="DE56" s="198" t="s">
        <v>0</v>
      </c>
      <c r="DG56" s="368" t="s">
        <v>5</v>
      </c>
      <c r="DH56" s="355" t="s">
        <v>129</v>
      </c>
      <c r="DI56" s="355" t="s">
        <v>58</v>
      </c>
      <c r="DJ56" s="355" t="s">
        <v>59</v>
      </c>
      <c r="DK56" s="355" t="s">
        <v>1</v>
      </c>
      <c r="DL56" s="355" t="s">
        <v>0</v>
      </c>
      <c r="DM56" s="197" t="s">
        <v>5</v>
      </c>
      <c r="DN56" s="369" t="s">
        <v>60</v>
      </c>
      <c r="DO56" s="368" t="s">
        <v>1</v>
      </c>
      <c r="DP56" s="198" t="s">
        <v>0</v>
      </c>
      <c r="DQ56" s="282"/>
      <c r="DR56" s="355" t="s">
        <v>71</v>
      </c>
      <c r="DS56" s="355" t="s">
        <v>72</v>
      </c>
      <c r="DT56" s="213" t="s">
        <v>73</v>
      </c>
      <c r="DU56" s="368" t="s">
        <v>1</v>
      </c>
      <c r="DV56" s="198" t="s">
        <v>0</v>
      </c>
      <c r="DX56" s="368" t="s">
        <v>5</v>
      </c>
      <c r="DY56" s="355" t="s">
        <v>129</v>
      </c>
      <c r="DZ56" s="355" t="s">
        <v>58</v>
      </c>
      <c r="EA56" s="355" t="s">
        <v>59</v>
      </c>
      <c r="EB56" s="355" t="s">
        <v>1</v>
      </c>
      <c r="EC56" s="355" t="s">
        <v>0</v>
      </c>
      <c r="ED56" s="197" t="s">
        <v>5</v>
      </c>
      <c r="EE56" s="369" t="s">
        <v>60</v>
      </c>
      <c r="EF56" s="368" t="s">
        <v>1</v>
      </c>
      <c r="EG56" s="198" t="s">
        <v>0</v>
      </c>
      <c r="EH56" s="282"/>
      <c r="EI56" s="355" t="s">
        <v>71</v>
      </c>
      <c r="EJ56" s="355" t="s">
        <v>72</v>
      </c>
      <c r="EK56" s="213" t="s">
        <v>73</v>
      </c>
      <c r="EL56" s="368" t="s">
        <v>1</v>
      </c>
      <c r="EM56" s="198" t="s">
        <v>0</v>
      </c>
      <c r="EO56" s="368" t="s">
        <v>5</v>
      </c>
      <c r="EP56" s="355" t="s">
        <v>129</v>
      </c>
      <c r="EQ56" s="355" t="s">
        <v>58</v>
      </c>
      <c r="ER56" s="355" t="s">
        <v>59</v>
      </c>
      <c r="ES56" s="355" t="s">
        <v>1</v>
      </c>
      <c r="ET56" s="355" t="s">
        <v>0</v>
      </c>
      <c r="EU56" s="197" t="s">
        <v>5</v>
      </c>
      <c r="EV56" s="369" t="s">
        <v>60</v>
      </c>
      <c r="EW56" s="368" t="s">
        <v>1</v>
      </c>
      <c r="EX56" s="198" t="s">
        <v>0</v>
      </c>
      <c r="EY56" s="282"/>
      <c r="EZ56" s="355" t="s">
        <v>71</v>
      </c>
      <c r="FA56" s="355" t="s">
        <v>72</v>
      </c>
      <c r="FB56" s="213" t="s">
        <v>73</v>
      </c>
      <c r="FC56" s="368" t="s">
        <v>1</v>
      </c>
      <c r="FD56" s="198" t="s">
        <v>0</v>
      </c>
      <c r="FF56" s="368" t="s">
        <v>5</v>
      </c>
      <c r="FG56" s="355" t="s">
        <v>129</v>
      </c>
      <c r="FH56" s="355" t="s">
        <v>58</v>
      </c>
      <c r="FI56" s="355" t="s">
        <v>59</v>
      </c>
      <c r="FJ56" s="355" t="s">
        <v>1</v>
      </c>
      <c r="FK56" s="355" t="s">
        <v>0</v>
      </c>
      <c r="FL56" s="197" t="s">
        <v>5</v>
      </c>
      <c r="FM56" s="369" t="s">
        <v>60</v>
      </c>
      <c r="FN56" s="368" t="s">
        <v>1</v>
      </c>
      <c r="FO56" s="198" t="s">
        <v>0</v>
      </c>
      <c r="FP56" s="282"/>
      <c r="FQ56" s="355" t="s">
        <v>71</v>
      </c>
      <c r="FR56" s="355" t="s">
        <v>72</v>
      </c>
      <c r="FS56" s="213" t="s">
        <v>73</v>
      </c>
      <c r="FT56" s="368" t="s">
        <v>1</v>
      </c>
      <c r="FU56" s="198" t="s">
        <v>0</v>
      </c>
      <c r="FW56" s="368" t="s">
        <v>5</v>
      </c>
      <c r="FX56" s="355" t="s">
        <v>129</v>
      </c>
      <c r="FY56" s="355" t="s">
        <v>58</v>
      </c>
      <c r="FZ56" s="355" t="s">
        <v>59</v>
      </c>
      <c r="GA56" s="355" t="s">
        <v>1</v>
      </c>
      <c r="GB56" s="355" t="s">
        <v>0</v>
      </c>
      <c r="GC56" s="197" t="s">
        <v>5</v>
      </c>
      <c r="GD56" s="369" t="s">
        <v>60</v>
      </c>
      <c r="GE56" s="368" t="s">
        <v>1</v>
      </c>
      <c r="GF56" s="198" t="s">
        <v>0</v>
      </c>
      <c r="GG56" s="282"/>
      <c r="GH56" s="355" t="s">
        <v>71</v>
      </c>
      <c r="GI56" s="355" t="s">
        <v>72</v>
      </c>
      <c r="GJ56" s="213" t="s">
        <v>73</v>
      </c>
      <c r="GK56" s="368" t="s">
        <v>1</v>
      </c>
      <c r="GL56" s="198" t="s">
        <v>0</v>
      </c>
      <c r="GN56" s="368" t="s">
        <v>5</v>
      </c>
      <c r="GO56" s="355" t="s">
        <v>129</v>
      </c>
      <c r="GP56" s="355" t="s">
        <v>58</v>
      </c>
      <c r="GQ56" s="355" t="s">
        <v>59</v>
      </c>
      <c r="GR56" s="355" t="s">
        <v>1</v>
      </c>
      <c r="GS56" s="355" t="s">
        <v>0</v>
      </c>
      <c r="GT56" s="197" t="s">
        <v>5</v>
      </c>
      <c r="GU56" s="369" t="s">
        <v>60</v>
      </c>
      <c r="GV56" s="368" t="s">
        <v>1</v>
      </c>
      <c r="GW56" s="198" t="s">
        <v>0</v>
      </c>
      <c r="GX56" s="282"/>
      <c r="GY56" s="355" t="s">
        <v>71</v>
      </c>
      <c r="GZ56" s="355" t="s">
        <v>72</v>
      </c>
      <c r="HA56" s="213" t="s">
        <v>73</v>
      </c>
      <c r="HB56" s="368" t="s">
        <v>1</v>
      </c>
      <c r="HC56" s="198" t="s">
        <v>0</v>
      </c>
      <c r="HE56" s="368" t="s">
        <v>5</v>
      </c>
      <c r="HF56" s="355" t="s">
        <v>129</v>
      </c>
      <c r="HG56" s="355" t="s">
        <v>58</v>
      </c>
      <c r="HH56" s="355" t="s">
        <v>59</v>
      </c>
      <c r="HI56" s="355" t="s">
        <v>1</v>
      </c>
      <c r="HJ56" s="355" t="s">
        <v>0</v>
      </c>
      <c r="HK56" s="197" t="s">
        <v>5</v>
      </c>
      <c r="HL56" s="369" t="s">
        <v>60</v>
      </c>
      <c r="HM56" s="368" t="s">
        <v>1</v>
      </c>
      <c r="HN56" s="198" t="s">
        <v>0</v>
      </c>
      <c r="HO56" s="282"/>
      <c r="HP56" s="355" t="s">
        <v>71</v>
      </c>
      <c r="HQ56" s="355" t="s">
        <v>72</v>
      </c>
      <c r="HR56" s="213" t="s">
        <v>73</v>
      </c>
      <c r="HS56" s="368" t="s">
        <v>1</v>
      </c>
      <c r="HT56" s="198" t="s">
        <v>0</v>
      </c>
      <c r="HV56" s="368" t="s">
        <v>5</v>
      </c>
      <c r="HW56" s="355" t="s">
        <v>129</v>
      </c>
      <c r="HX56" s="355" t="s">
        <v>58</v>
      </c>
      <c r="HY56" s="355" t="s">
        <v>59</v>
      </c>
      <c r="HZ56" s="355" t="s">
        <v>1</v>
      </c>
      <c r="IA56" s="355" t="s">
        <v>0</v>
      </c>
      <c r="IB56" s="197" t="s">
        <v>5</v>
      </c>
      <c r="IC56" s="369" t="s">
        <v>60</v>
      </c>
      <c r="ID56" s="368" t="s">
        <v>1</v>
      </c>
      <c r="IE56" s="198" t="s">
        <v>0</v>
      </c>
      <c r="IF56" s="282"/>
      <c r="IG56" s="355" t="s">
        <v>71</v>
      </c>
      <c r="IH56" s="355" t="s">
        <v>72</v>
      </c>
      <c r="II56" s="213" t="s">
        <v>73</v>
      </c>
      <c r="IJ56" s="368" t="s">
        <v>1</v>
      </c>
      <c r="IK56" s="198" t="s">
        <v>0</v>
      </c>
      <c r="IM56" s="368" t="s">
        <v>5</v>
      </c>
      <c r="IN56" s="355" t="s">
        <v>129</v>
      </c>
      <c r="IO56" s="355" t="s">
        <v>58</v>
      </c>
      <c r="IP56" s="355" t="s">
        <v>59</v>
      </c>
      <c r="IQ56" s="355" t="s">
        <v>1</v>
      </c>
      <c r="IR56" s="355" t="s">
        <v>0</v>
      </c>
      <c r="IS56" s="197" t="s">
        <v>5</v>
      </c>
      <c r="IT56" s="369" t="s">
        <v>60</v>
      </c>
      <c r="IU56" s="368" t="s">
        <v>1</v>
      </c>
      <c r="IV56" s="198" t="s">
        <v>0</v>
      </c>
      <c r="IW56" s="282"/>
      <c r="IX56" s="355" t="s">
        <v>71</v>
      </c>
      <c r="IY56" s="355" t="s">
        <v>72</v>
      </c>
      <c r="IZ56" s="213" t="s">
        <v>73</v>
      </c>
      <c r="JA56" s="368" t="s">
        <v>1</v>
      </c>
      <c r="JB56" s="198" t="s">
        <v>0</v>
      </c>
      <c r="JD56" s="368" t="s">
        <v>5</v>
      </c>
      <c r="JE56" s="355" t="s">
        <v>129</v>
      </c>
      <c r="JF56" s="355" t="s">
        <v>58</v>
      </c>
      <c r="JG56" s="355" t="s">
        <v>59</v>
      </c>
      <c r="JH56" s="355" t="s">
        <v>1</v>
      </c>
      <c r="JI56" s="355" t="s">
        <v>0</v>
      </c>
      <c r="JJ56" s="197" t="s">
        <v>5</v>
      </c>
      <c r="JK56" s="369" t="s">
        <v>60</v>
      </c>
      <c r="JL56" s="368" t="s">
        <v>1</v>
      </c>
      <c r="JM56" s="198" t="s">
        <v>0</v>
      </c>
      <c r="JN56" s="282"/>
      <c r="JO56" s="355" t="s">
        <v>71</v>
      </c>
      <c r="JP56" s="355" t="s">
        <v>72</v>
      </c>
      <c r="JQ56" s="213" t="s">
        <v>73</v>
      </c>
      <c r="JR56" s="368" t="s">
        <v>1</v>
      </c>
      <c r="JS56" s="198" t="s">
        <v>0</v>
      </c>
      <c r="JU56" s="368" t="s">
        <v>5</v>
      </c>
      <c r="JV56" s="355" t="s">
        <v>129</v>
      </c>
      <c r="JW56" s="355" t="s">
        <v>58</v>
      </c>
      <c r="JX56" s="355" t="s">
        <v>59</v>
      </c>
      <c r="JY56" s="355" t="s">
        <v>1</v>
      </c>
      <c r="JZ56" s="355" t="s">
        <v>0</v>
      </c>
      <c r="KA56" s="197" t="s">
        <v>5</v>
      </c>
      <c r="KB56" s="369" t="s">
        <v>60</v>
      </c>
      <c r="KC56" s="368" t="s">
        <v>1</v>
      </c>
      <c r="KD56" s="198" t="s">
        <v>0</v>
      </c>
      <c r="KE56" s="282"/>
      <c r="KF56" s="355" t="s">
        <v>71</v>
      </c>
      <c r="KG56" s="355" t="s">
        <v>72</v>
      </c>
      <c r="KH56" s="213" t="s">
        <v>73</v>
      </c>
      <c r="KI56" s="368" t="s">
        <v>1</v>
      </c>
      <c r="KJ56" s="198" t="s">
        <v>0</v>
      </c>
      <c r="KL56" s="368" t="s">
        <v>5</v>
      </c>
      <c r="KM56" s="355" t="s">
        <v>129</v>
      </c>
      <c r="KN56" s="355" t="s">
        <v>58</v>
      </c>
      <c r="KO56" s="355" t="s">
        <v>59</v>
      </c>
      <c r="KP56" s="355" t="s">
        <v>1</v>
      </c>
      <c r="KQ56" s="355" t="s">
        <v>0</v>
      </c>
      <c r="KR56" s="197" t="s">
        <v>5</v>
      </c>
      <c r="KS56" s="369" t="s">
        <v>60</v>
      </c>
      <c r="KT56" s="368" t="s">
        <v>1</v>
      </c>
      <c r="KU56" s="198" t="s">
        <v>0</v>
      </c>
      <c r="KV56" s="282"/>
      <c r="KW56" s="355" t="s">
        <v>71</v>
      </c>
      <c r="KX56" s="355" t="s">
        <v>72</v>
      </c>
      <c r="KY56" s="213" t="s">
        <v>73</v>
      </c>
      <c r="KZ56" s="368" t="s">
        <v>1</v>
      </c>
      <c r="LA56" s="198" t="s">
        <v>0</v>
      </c>
      <c r="LC56" s="368" t="s">
        <v>5</v>
      </c>
      <c r="LD56" s="355" t="s">
        <v>129</v>
      </c>
      <c r="LE56" s="355" t="s">
        <v>58</v>
      </c>
      <c r="LF56" s="355" t="s">
        <v>59</v>
      </c>
      <c r="LG56" s="355" t="s">
        <v>1</v>
      </c>
      <c r="LH56" s="355" t="s">
        <v>0</v>
      </c>
      <c r="LI56" s="197" t="s">
        <v>5</v>
      </c>
      <c r="LJ56" s="369" t="s">
        <v>60</v>
      </c>
      <c r="LK56" s="368" t="s">
        <v>1</v>
      </c>
      <c r="LL56" s="198" t="s">
        <v>0</v>
      </c>
      <c r="LM56" s="282"/>
      <c r="LN56" s="355" t="s">
        <v>71</v>
      </c>
      <c r="LO56" s="355" t="s">
        <v>72</v>
      </c>
      <c r="LP56" s="213" t="s">
        <v>73</v>
      </c>
      <c r="LQ56" s="368" t="s">
        <v>1</v>
      </c>
      <c r="LR56" s="198" t="s">
        <v>0</v>
      </c>
      <c r="LT56" s="368" t="s">
        <v>5</v>
      </c>
      <c r="LU56" s="355" t="s">
        <v>129</v>
      </c>
      <c r="LV56" s="355" t="s">
        <v>58</v>
      </c>
      <c r="LW56" s="355" t="s">
        <v>59</v>
      </c>
      <c r="LX56" s="355" t="s">
        <v>1</v>
      </c>
      <c r="LY56" s="355" t="s">
        <v>0</v>
      </c>
      <c r="LZ56" s="197" t="s">
        <v>5</v>
      </c>
      <c r="MA56" s="369" t="s">
        <v>60</v>
      </c>
      <c r="MB56" s="368" t="s">
        <v>1</v>
      </c>
      <c r="MC56" s="198" t="s">
        <v>0</v>
      </c>
      <c r="MD56" s="282"/>
      <c r="ME56" s="355" t="s">
        <v>71</v>
      </c>
      <c r="MF56" s="355" t="s">
        <v>72</v>
      </c>
      <c r="MG56" s="213" t="s">
        <v>73</v>
      </c>
      <c r="MH56" s="368" t="s">
        <v>1</v>
      </c>
      <c r="MI56" s="198" t="s">
        <v>0</v>
      </c>
    </row>
    <row r="57" spans="1:347" ht="14.1" customHeight="1" outlineLevel="1" x14ac:dyDescent="0.15">
      <c r="A57" s="14"/>
      <c r="B57" s="58"/>
      <c r="C57" s="10"/>
      <c r="D57" s="10"/>
      <c r="E57" s="19"/>
      <c r="F57" s="19"/>
      <c r="G57" s="47"/>
      <c r="H57" s="47"/>
      <c r="I57" s="10">
        <v>10</v>
      </c>
      <c r="J57" s="274">
        <f>_xlfn.NORM.S.INV(I57/100)</f>
        <v>-1.2815515655446006</v>
      </c>
      <c r="K57" s="19">
        <f>(J57-J51)/I51</f>
        <v>0.10812718191390493</v>
      </c>
      <c r="L57" s="19">
        <f>SQRT(1/P47+(K57-J48)^2/S47)/I51</f>
        <v>5.3367617199488862E-2</v>
      </c>
      <c r="M57" s="19">
        <f>K57-_xlfn.T.INV.2T(0.05,O51)*L57</f>
        <v>-6.1712394264403739E-2</v>
      </c>
      <c r="N57" s="19">
        <f>K57+_xlfn.T.INV.2T(0.05,O51)*L57</f>
        <v>0.27796675809221361</v>
      </c>
      <c r="O57" s="199">
        <f>I57</f>
        <v>10</v>
      </c>
      <c r="P57" s="26">
        <f>10^K57</f>
        <v>1.2827061645411331</v>
      </c>
      <c r="Q57" s="26">
        <f t="shared" ref="Q57:R60" si="622">10^M57</f>
        <v>0.86753619986027641</v>
      </c>
      <c r="R57" s="200">
        <f t="shared" si="622"/>
        <v>1.8965607484930527</v>
      </c>
      <c r="S57" s="26"/>
      <c r="T57" s="26">
        <f>K27-K57</f>
        <v>1.5502322312344774E-2</v>
      </c>
      <c r="U57" s="26">
        <f>SQRT(L27^2+L57^2)</f>
        <v>9.6659310332967735E-2</v>
      </c>
      <c r="V57" s="214">
        <f>10^T57</f>
        <v>1.0363401460604669</v>
      </c>
      <c r="W57" s="26">
        <f>10^(T57-1.96*U57)</f>
        <v>0.6699618514198532</v>
      </c>
      <c r="X57" s="215">
        <f>10^(T57+1.96*U57)</f>
        <v>1.6030776917528884</v>
      </c>
      <c r="Z57" s="281">
        <v>10</v>
      </c>
      <c r="AA57" s="274">
        <f>_xlfn.NORM.S.INV(Z57/100)</f>
        <v>-1.2815515655446006</v>
      </c>
      <c r="AB57" s="274">
        <f>(AA57-AA51)/Z51</f>
        <v>0.12140914906028734</v>
      </c>
      <c r="AC57" s="274">
        <f>SQRT(1/AG47+(AB57-AA48)^2/AJ47)/Z51</f>
        <v>5.5727205011488944E-2</v>
      </c>
      <c r="AD57" s="274">
        <f>AB57-_xlfn.T.INV.2T(0.05,AF51)*AC57</f>
        <v>-5.5939688632313453E-2</v>
      </c>
      <c r="AE57" s="274">
        <f>AB57+_xlfn.T.INV.2T(0.05,AF51)*AC57</f>
        <v>0.29875798675288812</v>
      </c>
      <c r="AF57" s="199">
        <f>Z57</f>
        <v>10</v>
      </c>
      <c r="AG57" s="267">
        <f>10^AB57</f>
        <v>1.3225410140443035</v>
      </c>
      <c r="AH57" s="267">
        <f t="shared" ref="AH57:AH60" si="623">10^AD57</f>
        <v>0.87914459697178304</v>
      </c>
      <c r="AI57" s="200">
        <f t="shared" ref="AI57:AI60" si="624">10^AE57</f>
        <v>1.9895643331644952</v>
      </c>
      <c r="AJ57" s="267"/>
      <c r="AK57" s="267">
        <f>AB27-AB57</f>
        <v>2.1610783859072891E-3</v>
      </c>
      <c r="AL57" s="267">
        <f>SQRT(AC27^2+AC57^2)</f>
        <v>9.8023022928447057E-2</v>
      </c>
      <c r="AM57" s="214">
        <f>10^AK57</f>
        <v>1.0049884680581309</v>
      </c>
      <c r="AN57" s="267">
        <f>10^(AK57-1.96*AL57)</f>
        <v>0.64570768229373265</v>
      </c>
      <c r="AO57" s="215">
        <f>10^(AK57+1.96*AL57)</f>
        <v>1.5641781081836017</v>
      </c>
      <c r="AQ57" s="281">
        <v>10</v>
      </c>
      <c r="AR57" s="274">
        <f>_xlfn.NORM.S.INV(AQ57/100)</f>
        <v>-1.2815515655446006</v>
      </c>
      <c r="AS57" s="274">
        <f>(AR57-AR51)/AQ51</f>
        <v>0.12095488445390946</v>
      </c>
      <c r="AT57" s="274">
        <f>SQRT(1/AX47+(AS57-AR48)^2/BA47)/AQ51</f>
        <v>5.6654503634039045E-2</v>
      </c>
      <c r="AU57" s="274">
        <f>AS57-_xlfn.T.INV.2T(0.05,AW51)*AT57</f>
        <v>-5.9345031313920563E-2</v>
      </c>
      <c r="AV57" s="274">
        <f>AS57+_xlfn.T.INV.2T(0.05,AW51)*AT57</f>
        <v>0.3012548002217395</v>
      </c>
      <c r="AW57" s="199">
        <f>AQ57</f>
        <v>10</v>
      </c>
      <c r="AX57" s="267">
        <f>10^AS57</f>
        <v>1.3211583819754389</v>
      </c>
      <c r="AY57" s="267">
        <f t="shared" ref="AY57:AY60" si="625">10^AU57</f>
        <v>0.87227809952280033</v>
      </c>
      <c r="AZ57" s="200">
        <f t="shared" ref="AZ57:AZ60" si="626">10^AV57</f>
        <v>2.0010355312357984</v>
      </c>
      <c r="BA57" s="267"/>
      <c r="BB57" s="267">
        <f>AS27-AS57</f>
        <v>2.6155834547509915E-3</v>
      </c>
      <c r="BC57" s="267">
        <f>SQRT(AT27^2+AT57^2)</f>
        <v>9.8551501252872334E-2</v>
      </c>
      <c r="BD57" s="214">
        <f>10^BB57</f>
        <v>1.006040775811966</v>
      </c>
      <c r="BE57" s="267">
        <f>10^(BB57-1.96*BC57)</f>
        <v>0.64484396693873136</v>
      </c>
      <c r="BF57" s="215">
        <f>10^(BB57+1.96*BC57)</f>
        <v>1.569554953582293</v>
      </c>
      <c r="BH57" s="281">
        <v>10</v>
      </c>
      <c r="BI57" s="274">
        <f>_xlfn.NORM.S.INV(BH57/100)</f>
        <v>-1.2815515655446006</v>
      </c>
      <c r="BJ57" s="274">
        <f>(BI57-BI51)/BH51</f>
        <v>0.12097296470626524</v>
      </c>
      <c r="BK57" s="274">
        <f>SQRT(1/BO47+(BJ57-BI48)^2/BR47)/BH51</f>
        <v>5.6633348645163097E-2</v>
      </c>
      <c r="BL57" s="274">
        <f>BJ57-_xlfn.T.INV.2T(0.05,BN51)*BK57</f>
        <v>-5.9259626445378202E-2</v>
      </c>
      <c r="BM57" s="274">
        <f>BJ57+_xlfn.T.INV.2T(0.05,BN51)*BK57</f>
        <v>0.3012055558579087</v>
      </c>
      <c r="BN57" s="199">
        <f>BH57</f>
        <v>10</v>
      </c>
      <c r="BO57" s="267">
        <f>10^BJ57</f>
        <v>1.3212133846871275</v>
      </c>
      <c r="BP57" s="267">
        <f t="shared" ref="BP57:BP60" si="627">10^BL57</f>
        <v>0.87244965160319277</v>
      </c>
      <c r="BQ57" s="200">
        <f t="shared" ref="BQ57:BQ60" si="628">10^BM57</f>
        <v>2.0008086480047682</v>
      </c>
      <c r="BR57" s="267"/>
      <c r="BS57" s="267">
        <f>BJ27-BJ57</f>
        <v>2.5974959046309448E-3</v>
      </c>
      <c r="BT57" s="267">
        <f>SQRT(BK27^2+BK57^2)</f>
        <v>9.8539349106096935E-2</v>
      </c>
      <c r="BU57" s="214">
        <f>10^BS57</f>
        <v>1.0059988769742252</v>
      </c>
      <c r="BV57" s="267">
        <f>10^(BS57-1.96*BT57)</f>
        <v>0.64485247592166572</v>
      </c>
      <c r="BW57" s="215">
        <f>10^(BS57+1.96*BT57)</f>
        <v>1.5694035120620986</v>
      </c>
      <c r="BY57" s="281">
        <v>10</v>
      </c>
      <c r="BZ57" s="274">
        <f>_xlfn.NORM.S.INV(BY57/100)</f>
        <v>-1.2815515655446006</v>
      </c>
      <c r="CA57" s="274">
        <f>(BZ57-BZ51)/BY51</f>
        <v>0.12097186573554548</v>
      </c>
      <c r="CB57" s="274">
        <f>SQRT(1/CF47+(CA57-BZ48)^2/CI47)/BY51</f>
        <v>5.663458799454086E-2</v>
      </c>
      <c r="CC57" s="274">
        <f>CA57-_xlfn.T.INV.2T(0.05,CE51)*CB57</f>
        <v>-5.9264669578946175E-2</v>
      </c>
      <c r="CD57" s="274">
        <f>CA57+_xlfn.T.INV.2T(0.05,CE51)*CB57</f>
        <v>0.30120840105003716</v>
      </c>
      <c r="CE57" s="199">
        <f>BY57</f>
        <v>10</v>
      </c>
      <c r="CF57" s="267">
        <f>10^CA57</f>
        <v>1.3212100413957715</v>
      </c>
      <c r="CG57" s="267">
        <f t="shared" ref="CG57:CG60" si="629">10^CC57</f>
        <v>0.87243952056362972</v>
      </c>
      <c r="CH57" s="200">
        <f t="shared" ref="CH57:CH60" si="630">10^CD57</f>
        <v>2.0008217559393615</v>
      </c>
      <c r="CI57" s="267"/>
      <c r="CJ57" s="267">
        <f>CA27-CA57</f>
        <v>2.5985949056689384E-3</v>
      </c>
      <c r="CK57" s="267">
        <f>SQRT(CB27^2+CB57^2)</f>
        <v>9.8540061196702625E-2</v>
      </c>
      <c r="CL57" s="214">
        <f>10^CJ57</f>
        <v>1.0060014227012719</v>
      </c>
      <c r="CM57" s="267">
        <f>10^(CJ57-1.96*CK57)</f>
        <v>0.64485203537856195</v>
      </c>
      <c r="CN57" s="215">
        <f>10^(CJ57+1.96*CK57)</f>
        <v>1.569412527143321</v>
      </c>
      <c r="CP57" s="281">
        <v>10</v>
      </c>
      <c r="CQ57" s="274">
        <f>_xlfn.NORM.S.INV(CP57/100)</f>
        <v>-1.2815515655446006</v>
      </c>
      <c r="CR57" s="274">
        <f>(CQ57-CQ51)/CP51</f>
        <v>0.12097192834406408</v>
      </c>
      <c r="CS57" s="274">
        <f>SQRT(1/CW47+(CR57-CQ48)^2/CZ47)/CP51</f>
        <v>5.6634517019847744E-2</v>
      </c>
      <c r="CT57" s="274">
        <f>CR57-_xlfn.T.INV.2T(0.05,CV51)*CS57</f>
        <v>-5.9264381097277705E-2</v>
      </c>
      <c r="CU57" s="274">
        <f>CR57+_xlfn.T.INV.2T(0.05,CV51)*CS57</f>
        <v>0.30120823778540584</v>
      </c>
      <c r="CV57" s="199">
        <f>CP57</f>
        <v>10</v>
      </c>
      <c r="CW57" s="267">
        <f>10^CR57</f>
        <v>1.3212102318633296</v>
      </c>
      <c r="CX57" s="267">
        <f t="shared" ref="CX57:CX60" si="631">10^CT57</f>
        <v>0.87244010008490536</v>
      </c>
      <c r="CY57" s="200">
        <f t="shared" ref="CY57:CY60" si="632">10^CU57</f>
        <v>2.0008210037691674</v>
      </c>
      <c r="CZ57" s="267"/>
      <c r="DA57" s="267">
        <f>CR27-CR57</f>
        <v>2.598532296252648E-3</v>
      </c>
      <c r="DB57" s="267">
        <f>SQRT(CS27^2+CS57^2)</f>
        <v>9.8540020405932766E-2</v>
      </c>
      <c r="DC57" s="214">
        <f>10^DA57</f>
        <v>1.0060012776725877</v>
      </c>
      <c r="DD57" s="267">
        <f>10^(DA57-1.96*DB57)</f>
        <v>0.64485206112618865</v>
      </c>
      <c r="DE57" s="215">
        <f>10^(DA57+1.96*DB57)</f>
        <v>1.5694120119759325</v>
      </c>
      <c r="DG57" s="281">
        <v>10</v>
      </c>
      <c r="DH57" s="274">
        <f>_xlfn.NORM.S.INV(DG57/100)</f>
        <v>-1.2815515655446006</v>
      </c>
      <c r="DI57" s="274">
        <f>(DH57-DH51)/DG51</f>
        <v>0.12097192474638578</v>
      </c>
      <c r="DJ57" s="274">
        <f>SQRT(1/DN47+(DI57-DH48)^2/DQ47)/DG51</f>
        <v>5.6634521095237915E-2</v>
      </c>
      <c r="DK57" s="274">
        <f>DI57-_xlfn.T.INV.2T(0.05,DM51)*DJ57</f>
        <v>-5.9264397664666416E-2</v>
      </c>
      <c r="DL57" s="274">
        <f>DI57+_xlfn.T.INV.2T(0.05,DM51)*DJ57</f>
        <v>0.30120824715743799</v>
      </c>
      <c r="DM57" s="199">
        <f>DG57</f>
        <v>10</v>
      </c>
      <c r="DN57" s="267">
        <f>10^DI57</f>
        <v>1.3212102209184764</v>
      </c>
      <c r="DO57" s="267">
        <f t="shared" ref="DO57:DO60" si="633">10^DK57</f>
        <v>0.87244006680321595</v>
      </c>
      <c r="DP57" s="200">
        <f t="shared" ref="DP57:DP60" si="634">10^DL57</f>
        <v>2.0008210469466881</v>
      </c>
      <c r="DQ57" s="267"/>
      <c r="DR57" s="267">
        <f>DI27-DI57</f>
        <v>2.5985358939347031E-3</v>
      </c>
      <c r="DS57" s="267">
        <f>SQRT(DJ27^2+DJ57^2)</f>
        <v>9.8540022748182035E-2</v>
      </c>
      <c r="DT57" s="214">
        <f>10^DR57</f>
        <v>1.006001286006271</v>
      </c>
      <c r="DU57" s="267">
        <f>10^(DR57-1.96*DS57)</f>
        <v>0.64485205965156789</v>
      </c>
      <c r="DV57" s="215">
        <f>10^(DR57+1.96*DS57)</f>
        <v>1.5694120415667199</v>
      </c>
      <c r="DX57" s="281">
        <v>10</v>
      </c>
      <c r="DY57" s="274">
        <f>_xlfn.NORM.S.INV(DX57/100)</f>
        <v>-1.2815515655446006</v>
      </c>
      <c r="DZ57" s="274">
        <f>(DY57-DY51)/DX51</f>
        <v>0.12097192495287871</v>
      </c>
      <c r="EA57" s="274">
        <f>SQRT(1/EE47+(DZ57-DY48)^2/EH47)/DX51</f>
        <v>5.6634520861301281E-2</v>
      </c>
      <c r="EB57" s="274">
        <f>DZ57-_xlfn.T.INV.2T(0.05,ED51)*EA57</f>
        <v>-5.9264396713682679E-2</v>
      </c>
      <c r="EC57" s="274">
        <f>DZ57+_xlfn.T.INV.2T(0.05,ED51)*EA57</f>
        <v>0.30120824661944012</v>
      </c>
      <c r="ED57" s="199">
        <f>DX57</f>
        <v>10</v>
      </c>
      <c r="EE57" s="267">
        <f>10^DZ57</f>
        <v>1.321210221546669</v>
      </c>
      <c r="EF57" s="267">
        <f t="shared" ref="EF57:EF60" si="635">10^EB57</f>
        <v>0.87244006871361635</v>
      </c>
      <c r="EG57" s="200">
        <f t="shared" ref="EG57:EG60" si="636">10^EC57</f>
        <v>2.0008210444680992</v>
      </c>
      <c r="EH57" s="267"/>
      <c r="EI57" s="267">
        <f>DZ27-DZ57</f>
        <v>2.5985356874414778E-3</v>
      </c>
      <c r="EJ57" s="267">
        <f>SQRT(EA27^2+EA57^2)</f>
        <v>9.8540022613730294E-2</v>
      </c>
      <c r="EK57" s="214">
        <f>10^EI57</f>
        <v>1.0060012855279494</v>
      </c>
      <c r="EL57" s="267">
        <f>10^(EI57-1.96*EJ57)</f>
        <v>0.64485205973625082</v>
      </c>
      <c r="EM57" s="215">
        <f>10^(EI57+1.96*EJ57)</f>
        <v>1.5694120398682114</v>
      </c>
      <c r="EO57" s="281">
        <v>10</v>
      </c>
      <c r="EP57" s="274">
        <f>_xlfn.NORM.S.INV(EO57/100)</f>
        <v>-1.2815515655446006</v>
      </c>
      <c r="EQ57" s="274">
        <f>(EP57-EP51)/EO51</f>
        <v>0.12097192494102123</v>
      </c>
      <c r="ER57" s="274">
        <f>SQRT(1/EV47+(EQ57-EP48)^2/EY47)/EO51</f>
        <v>5.6634520874730927E-2</v>
      </c>
      <c r="ES57" s="274">
        <f>EQ57-_xlfn.T.INV.2T(0.05,EU51)*ER57</f>
        <v>-5.9264396768279312E-2</v>
      </c>
      <c r="ET57" s="274">
        <f>EQ57+_xlfn.T.INV.2T(0.05,EU51)*ER57</f>
        <v>0.30120824665032175</v>
      </c>
      <c r="EU57" s="199">
        <f>EO57</f>
        <v>10</v>
      </c>
      <c r="EV57" s="267">
        <f>10^EQ57</f>
        <v>1.3212102215105961</v>
      </c>
      <c r="EW57" s="267">
        <f t="shared" ref="EW57:EW60" si="637">10^ES57</f>
        <v>0.87244006860393897</v>
      </c>
      <c r="EX57" s="200">
        <f t="shared" ref="EX57:EX60" si="638">10^ET57</f>
        <v>2.0008210446103729</v>
      </c>
      <c r="EY57" s="267"/>
      <c r="EZ57" s="267">
        <f>EQ27-EQ57</f>
        <v>2.5985356992991732E-3</v>
      </c>
      <c r="FA57" s="267">
        <f>SQRT(ER27^2+ER57^2)</f>
        <v>9.8540022621448758E-2</v>
      </c>
      <c r="FB57" s="214">
        <f>10^EZ57</f>
        <v>1.0060012855554168</v>
      </c>
      <c r="FC57" s="267">
        <f>10^(EZ57-1.96*FA57)</f>
        <v>0.6448520597313947</v>
      </c>
      <c r="FD57" s="215">
        <f>10^(EZ57+1.96*FA57)</f>
        <v>1.5694120399657303</v>
      </c>
      <c r="FF57" s="281">
        <v>10</v>
      </c>
      <c r="FG57" s="274">
        <f>_xlfn.NORM.S.INV(FF57/100)</f>
        <v>-1.2815515655446006</v>
      </c>
      <c r="FH57" s="274">
        <f>(FG57-FG51)/FF51</f>
        <v>0.12097192494170836</v>
      </c>
      <c r="FI57" s="274">
        <f>SQRT(1/FM47+(FH57-FG48)^2/FP47)/FF51</f>
        <v>5.6634520873958594E-2</v>
      </c>
      <c r="FJ57" s="274">
        <f>FH57-_xlfn.T.INV.2T(0.05,FL51)*FI57</f>
        <v>-5.9264396765134258E-2</v>
      </c>
      <c r="FK57" s="274">
        <f>FH57+_xlfn.T.INV.2T(0.05,FL51)*FI57</f>
        <v>0.30120824664855095</v>
      </c>
      <c r="FL57" s="199">
        <f>FF57</f>
        <v>10</v>
      </c>
      <c r="FM57" s="267">
        <f>10^FH57</f>
        <v>1.3212102215126864</v>
      </c>
      <c r="FN57" s="267">
        <f t="shared" ref="FN57:FN60" si="639">10^FJ57</f>
        <v>0.87244006861025702</v>
      </c>
      <c r="FO57" s="200">
        <f t="shared" ref="FO57:FO60" si="640">10^FK57</f>
        <v>2.0008210446022145</v>
      </c>
      <c r="FP57" s="267"/>
      <c r="FQ57" s="267">
        <f>FH27-FH57</f>
        <v>2.5985356986122088E-3</v>
      </c>
      <c r="FR57" s="267">
        <f>SQRT(FI27^2+FI57^2)</f>
        <v>9.8540022621004877E-2</v>
      </c>
      <c r="FS57" s="214">
        <f>10^FQ57</f>
        <v>1.0060012855538254</v>
      </c>
      <c r="FT57" s="267">
        <f>10^(FQ57-1.96*FR57)</f>
        <v>0.64485205973166648</v>
      </c>
      <c r="FU57" s="215">
        <f>10^(FQ57+1.96*FR57)</f>
        <v>1.5694120399601039</v>
      </c>
      <c r="FW57" s="281">
        <v>10</v>
      </c>
      <c r="FX57" s="274">
        <f>_xlfn.NORM.S.INV(FW57/100)</f>
        <v>-1.2815515655446006</v>
      </c>
      <c r="FY57" s="274">
        <f>(FX57-FX51)/FW51</f>
        <v>0.12097192494166716</v>
      </c>
      <c r="FZ57" s="274">
        <f>SQRT(1/GD47+(FY57-FX48)^2/GG47)/FW51</f>
        <v>5.6634520874003634E-2</v>
      </c>
      <c r="GA57" s="274">
        <f>FY57-_xlfn.T.INV.2T(0.05,GC51)*FZ57</f>
        <v>-5.9264396765318819E-2</v>
      </c>
      <c r="GB57" s="274">
        <f>FY57+_xlfn.T.INV.2T(0.05,GC51)*FZ57</f>
        <v>0.30120824664865314</v>
      </c>
      <c r="GC57" s="199">
        <f>FW57</f>
        <v>10</v>
      </c>
      <c r="GD57" s="267">
        <f>10^FY57</f>
        <v>1.3212102215125612</v>
      </c>
      <c r="GE57" s="267">
        <f t="shared" ref="GE57:GE60" si="641">10^GA57</f>
        <v>0.87244006860988621</v>
      </c>
      <c r="GF57" s="200">
        <f t="shared" ref="GF57:GF60" si="642">10^GB57</f>
        <v>2.0008210446026853</v>
      </c>
      <c r="GG57" s="267"/>
      <c r="GH57" s="267">
        <f>FY27-FY57</f>
        <v>2.5985356986530372E-3</v>
      </c>
      <c r="GI57" s="267">
        <f>SQRT(FZ27^2+FZ57^2)</f>
        <v>9.8540022621030801E-2</v>
      </c>
      <c r="GJ57" s="214">
        <f>10^GH57</f>
        <v>1.00600128555392</v>
      </c>
      <c r="GK57" s="267">
        <f>10^(GH57-1.96*GI57)</f>
        <v>0.64485205973165172</v>
      </c>
      <c r="GL57" s="215">
        <f>10^(GH57+1.96*GI57)</f>
        <v>1.569412039960435</v>
      </c>
      <c r="GN57" s="281">
        <v>10</v>
      </c>
      <c r="GO57" s="274">
        <f>_xlfn.NORM.S.INV(GN57/100)</f>
        <v>-1.2815515655446006</v>
      </c>
      <c r="GP57" s="274">
        <f>(GO57-GO51)/GN51</f>
        <v>0.12097192494166842</v>
      </c>
      <c r="GQ57" s="274">
        <f>SQRT(1/GU47+(GP57-GO48)^2/GX47)/GN51</f>
        <v>5.6634520874001164E-2</v>
      </c>
      <c r="GR57" s="274">
        <f>GP57-_xlfn.T.INV.2T(0.05,GT51)*GQ57</f>
        <v>-5.9264396765309674E-2</v>
      </c>
      <c r="GS57" s="274">
        <f>GP57+_xlfn.T.INV.2T(0.05,GT51)*GQ57</f>
        <v>0.30120824664864654</v>
      </c>
      <c r="GT57" s="199">
        <f>GN57</f>
        <v>10</v>
      </c>
      <c r="GU57" s="267">
        <f>10^GP57</f>
        <v>1.321210221512565</v>
      </c>
      <c r="GV57" s="267">
        <f t="shared" ref="GV57:GV60" si="643">10^GR57</f>
        <v>0.87244006860990464</v>
      </c>
      <c r="GW57" s="200">
        <f t="shared" ref="GW57:GW60" si="644">10^GS57</f>
        <v>2.0008210446026551</v>
      </c>
      <c r="GX57" s="267"/>
      <c r="GY57" s="267">
        <f>GP27-GP57</f>
        <v>2.5985356986519825E-3</v>
      </c>
      <c r="GZ57" s="267">
        <f>SQRT(GQ27^2+GQ57^2)</f>
        <v>9.854002262102933E-2</v>
      </c>
      <c r="HA57" s="214">
        <f>10^GY57</f>
        <v>1.0060012855539175</v>
      </c>
      <c r="HB57" s="267">
        <f>10^(GY57-1.96*GZ57)</f>
        <v>0.64485205973165438</v>
      </c>
      <c r="HC57" s="215">
        <f>10^(GY57+1.96*GZ57)</f>
        <v>1.5694120399604208</v>
      </c>
      <c r="HE57" s="281">
        <v>10</v>
      </c>
      <c r="HF57" s="274">
        <f>_xlfn.NORM.S.INV(HE57/100)</f>
        <v>-1.2815515655446006</v>
      </c>
      <c r="HG57" s="274">
        <f>(HF57-HF51)/HE51</f>
        <v>0.12097192494166878</v>
      </c>
      <c r="HH57" s="274">
        <f>SQRT(1/HL47+(HG57-HF48)^2/HO47)/HE51</f>
        <v>5.6634520874001157E-2</v>
      </c>
      <c r="HI57" s="274">
        <f>HG57-_xlfn.T.INV.2T(0.05,HK51)*HH57</f>
        <v>-5.9264396765309313E-2</v>
      </c>
      <c r="HJ57" s="274">
        <f>HG57+_xlfn.T.INV.2T(0.05,HK51)*HH57</f>
        <v>0.30120824664864687</v>
      </c>
      <c r="HK57" s="199">
        <f>HE57</f>
        <v>10</v>
      </c>
      <c r="HL57" s="267">
        <f>10^HG57</f>
        <v>1.3212102215125661</v>
      </c>
      <c r="HM57" s="267">
        <f t="shared" ref="HM57:HM60" si="645">10^HI57</f>
        <v>0.87244006860990531</v>
      </c>
      <c r="HN57" s="200">
        <f t="shared" ref="HN57:HN60" si="646">10^HJ57</f>
        <v>2.0008210446026564</v>
      </c>
      <c r="HO57" s="267"/>
      <c r="HP57" s="267">
        <f>HG27-HG57</f>
        <v>2.5985356986517882E-3</v>
      </c>
      <c r="HQ57" s="267">
        <f>SQRT(HH27^2+HH57^2)</f>
        <v>9.8540022621029358E-2</v>
      </c>
      <c r="HR57" s="214">
        <f>10^HP57</f>
        <v>1.0060012855539171</v>
      </c>
      <c r="HS57" s="267">
        <f>10^(HP57-1.96*HQ57)</f>
        <v>0.64485205973165394</v>
      </c>
      <c r="HT57" s="215">
        <f>10^(HP57+1.96*HQ57)</f>
        <v>1.5694120399604201</v>
      </c>
      <c r="HV57" s="281">
        <v>10</v>
      </c>
      <c r="HW57" s="274">
        <f>_xlfn.NORM.S.INV(HV57/100)</f>
        <v>-1.2815515655446006</v>
      </c>
      <c r="HX57" s="274">
        <f>(HW57-HW51)/HV51</f>
        <v>0.12097192494166885</v>
      </c>
      <c r="HY57" s="274">
        <f>SQRT(1/IC47+(HX57-HW48)^2/IF47)/HV51</f>
        <v>5.6634520874001205E-2</v>
      </c>
      <c r="HZ57" s="274">
        <f>HX57-_xlfn.T.INV.2T(0.05,IB51)*HY57</f>
        <v>-5.9264396765309382E-2</v>
      </c>
      <c r="IA57" s="274">
        <f>HX57+_xlfn.T.INV.2T(0.05,IB51)*HY57</f>
        <v>0.30120824664864709</v>
      </c>
      <c r="IB57" s="199">
        <f>HV57</f>
        <v>10</v>
      </c>
      <c r="IC57" s="267">
        <f>10^HX57</f>
        <v>1.3212102215125663</v>
      </c>
      <c r="ID57" s="267">
        <f t="shared" ref="ID57:ID60" si="647">10^HZ57</f>
        <v>0.87244006860990519</v>
      </c>
      <c r="IE57" s="200">
        <f t="shared" ref="IE57:IE60" si="648">10^IA57</f>
        <v>2.0008210446026578</v>
      </c>
      <c r="IF57" s="267"/>
      <c r="IG57" s="267">
        <f>HX27-HX57</f>
        <v>2.5985356986513442E-3</v>
      </c>
      <c r="IH57" s="267">
        <f>SQRT(HY27^2+HY57^2)</f>
        <v>9.8540022621029399E-2</v>
      </c>
      <c r="II57" s="214">
        <f>10^IG57</f>
        <v>1.006001285553916</v>
      </c>
      <c r="IJ57" s="267">
        <f>10^(IG57-1.96*IH57)</f>
        <v>0.64485205973165327</v>
      </c>
      <c r="IK57" s="215">
        <f>10^(IG57+1.96*IH57)</f>
        <v>1.569412039960419</v>
      </c>
      <c r="IM57" s="281">
        <v>10</v>
      </c>
      <c r="IN57" s="274">
        <f>_xlfn.NORM.S.INV(IM57/100)</f>
        <v>-1.2815515655446006</v>
      </c>
      <c r="IO57" s="274">
        <f>(IN57-IN51)/IM51</f>
        <v>0.12097192494166892</v>
      </c>
      <c r="IP57" s="274">
        <f>SQRT(1/IT47+(IO57-IN48)^2/IW47)/IM51</f>
        <v>5.6634520874001185E-2</v>
      </c>
      <c r="IQ57" s="274">
        <f>IO57-_xlfn.T.INV.2T(0.05,IS51)*IP57</f>
        <v>-5.9264396765309257E-2</v>
      </c>
      <c r="IR57" s="274">
        <f>IO57+_xlfn.T.INV.2T(0.05,IS51)*IP57</f>
        <v>0.30120824664864709</v>
      </c>
      <c r="IS57" s="199">
        <f>IM57</f>
        <v>10</v>
      </c>
      <c r="IT57" s="267">
        <f>10^IO57</f>
        <v>1.3212102215125665</v>
      </c>
      <c r="IU57" s="267">
        <f t="shared" ref="IU57:IU60" si="649">10^IQ57</f>
        <v>0.87244006860990531</v>
      </c>
      <c r="IV57" s="200">
        <f t="shared" ref="IV57:IV60" si="650">10^IR57</f>
        <v>2.0008210446026578</v>
      </c>
      <c r="IW57" s="267"/>
      <c r="IX57" s="267">
        <f>IO27-IO57</f>
        <v>2.5985356986514829E-3</v>
      </c>
      <c r="IY57" s="267">
        <f>SQRT(IP27^2+IP57^2)</f>
        <v>9.8540022621029344E-2</v>
      </c>
      <c r="IZ57" s="214">
        <f>10^IX57</f>
        <v>1.0060012855539164</v>
      </c>
      <c r="JA57" s="267">
        <f>10^(IX57-1.96*IY57)</f>
        <v>0.64485205973165349</v>
      </c>
      <c r="JB57" s="215">
        <f>10^(IX57+1.96*IY57)</f>
        <v>1.569412039960419</v>
      </c>
      <c r="JD57" s="281">
        <v>10</v>
      </c>
      <c r="JE57" s="274">
        <f>_xlfn.NORM.S.INV(JD57/100)</f>
        <v>-1.2815515655446006</v>
      </c>
      <c r="JF57" s="274">
        <f>(JE57-JE51)/JD51</f>
        <v>0.12097192494166885</v>
      </c>
      <c r="JG57" s="274">
        <f>SQRT(1/JK47+(JF57-JE48)^2/JN47)/JD51</f>
        <v>5.6634520874001205E-2</v>
      </c>
      <c r="JH57" s="274">
        <f>JF57-_xlfn.T.INV.2T(0.05,JJ51)*JG57</f>
        <v>-5.9264396765309382E-2</v>
      </c>
      <c r="JI57" s="274">
        <f>JF57+_xlfn.T.INV.2T(0.05,JJ51)*JG57</f>
        <v>0.30120824664864709</v>
      </c>
      <c r="JJ57" s="199">
        <f>JD57</f>
        <v>10</v>
      </c>
      <c r="JK57" s="267">
        <f>10^JF57</f>
        <v>1.3212102215125663</v>
      </c>
      <c r="JL57" s="267">
        <f t="shared" ref="JL57:JL60" si="651">10^JH57</f>
        <v>0.87244006860990519</v>
      </c>
      <c r="JM57" s="200">
        <f t="shared" ref="JM57:JM60" si="652">10^JI57</f>
        <v>2.0008210446026578</v>
      </c>
      <c r="JN57" s="267"/>
      <c r="JO57" s="267">
        <f>JF27-JF57</f>
        <v>2.5985356986517189E-3</v>
      </c>
      <c r="JP57" s="267">
        <f>SQRT(JG27^2+JG57^2)</f>
        <v>9.8540022621029386E-2</v>
      </c>
      <c r="JQ57" s="214">
        <f>10^JO57</f>
        <v>1.0060012855539169</v>
      </c>
      <c r="JR57" s="267">
        <f>10^(JO57-1.96*JP57)</f>
        <v>0.64485205973165383</v>
      </c>
      <c r="JS57" s="215">
        <f>10^(JO57+1.96*JP57)</f>
        <v>1.5694120399604201</v>
      </c>
      <c r="JU57" s="281">
        <v>10</v>
      </c>
      <c r="JV57" s="274">
        <f>_xlfn.NORM.S.INV(JU57/100)</f>
        <v>-1.2815515655446006</v>
      </c>
      <c r="JW57" s="274">
        <f>(JV57-JV51)/JU51</f>
        <v>0.12097192494166892</v>
      </c>
      <c r="JX57" s="274">
        <f>SQRT(1/KB47+(JW57-JV48)^2/KE47)/JU51</f>
        <v>5.6634520874001185E-2</v>
      </c>
      <c r="JY57" s="274">
        <f>JW57-_xlfn.T.INV.2T(0.05,KA51)*JX57</f>
        <v>-5.9264396765309257E-2</v>
      </c>
      <c r="JZ57" s="274">
        <f>JW57+_xlfn.T.INV.2T(0.05,KA51)*JX57</f>
        <v>0.30120824664864709</v>
      </c>
      <c r="KA57" s="199">
        <f>JU57</f>
        <v>10</v>
      </c>
      <c r="KB57" s="267">
        <f>10^JW57</f>
        <v>1.3212102215125665</v>
      </c>
      <c r="KC57" s="267">
        <f t="shared" ref="KC57:KC60" si="653">10^JY57</f>
        <v>0.87244006860990531</v>
      </c>
      <c r="KD57" s="200">
        <f t="shared" ref="KD57:KD60" si="654">10^JZ57</f>
        <v>2.0008210446026578</v>
      </c>
      <c r="KE57" s="267"/>
      <c r="KF57" s="267">
        <f>JW27-JW57</f>
        <v>2.5985356986512748E-3</v>
      </c>
      <c r="KG57" s="267">
        <f>SQRT(JX27^2+JX57^2)</f>
        <v>9.8540022621029386E-2</v>
      </c>
      <c r="KH57" s="214">
        <f>10^KF57</f>
        <v>1.006001285553916</v>
      </c>
      <c r="KI57" s="267">
        <f>10^(KF57-1.96*KG57)</f>
        <v>0.64485205973165316</v>
      </c>
      <c r="KJ57" s="215">
        <f>10^(KF57+1.96*KG57)</f>
        <v>1.5694120399604186</v>
      </c>
      <c r="KL57" s="281">
        <v>10</v>
      </c>
      <c r="KM57" s="274">
        <f>_xlfn.NORM.S.INV(KL57/100)</f>
        <v>-1.2815515655446006</v>
      </c>
      <c r="KN57" s="274">
        <f>(KM57-KM51)/KL51</f>
        <v>0.12097192494166885</v>
      </c>
      <c r="KO57" s="274">
        <f>SQRT(1/KS47+(KN57-KM48)^2/KV47)/KL51</f>
        <v>5.6634520874001205E-2</v>
      </c>
      <c r="KP57" s="274">
        <f>KN57-_xlfn.T.INV.2T(0.05,KR51)*KO57</f>
        <v>-5.9264396765309382E-2</v>
      </c>
      <c r="KQ57" s="274">
        <f>KN57+_xlfn.T.INV.2T(0.05,KR51)*KO57</f>
        <v>0.30120824664864709</v>
      </c>
      <c r="KR57" s="199">
        <f>KL57</f>
        <v>10</v>
      </c>
      <c r="KS57" s="267">
        <f>10^KN57</f>
        <v>1.3212102215125663</v>
      </c>
      <c r="KT57" s="267">
        <f t="shared" ref="KT57:KT60" si="655">10^KP57</f>
        <v>0.87244006860990519</v>
      </c>
      <c r="KU57" s="200">
        <f t="shared" ref="KU57:KU60" si="656">10^KQ57</f>
        <v>2.0008210446026578</v>
      </c>
      <c r="KV57" s="267"/>
      <c r="KW57" s="267">
        <f>KN27-KN57</f>
        <v>2.5985356986515523E-3</v>
      </c>
      <c r="KX57" s="267">
        <f>SQRT(KO27^2+KO57^2)</f>
        <v>9.8540022621029358E-2</v>
      </c>
      <c r="KY57" s="214">
        <f>10^KW57</f>
        <v>1.0060012855539167</v>
      </c>
      <c r="KZ57" s="267">
        <f>10^(KW57-1.96*KX57)</f>
        <v>0.64485205973165372</v>
      </c>
      <c r="LA57" s="215">
        <f>10^(KW57+1.96*KX57)</f>
        <v>1.5694120399604194</v>
      </c>
      <c r="LC57" s="281">
        <v>10</v>
      </c>
      <c r="LD57" s="274">
        <f>_xlfn.NORM.S.INV(LC57/100)</f>
        <v>-1.2815515655446006</v>
      </c>
      <c r="LE57" s="274">
        <f>(LD57-LD51)/LC51</f>
        <v>0.12097192494166892</v>
      </c>
      <c r="LF57" s="274">
        <f>SQRT(1/LJ47+(LE57-LD48)^2/LM47)/LC51</f>
        <v>5.6634520874001185E-2</v>
      </c>
      <c r="LG57" s="274">
        <f>LE57-_xlfn.T.INV.2T(0.05,LI51)*LF57</f>
        <v>-5.9264396765309257E-2</v>
      </c>
      <c r="LH57" s="274">
        <f>LE57+_xlfn.T.INV.2T(0.05,LI51)*LF57</f>
        <v>0.30120824664864709</v>
      </c>
      <c r="LI57" s="199">
        <f>LC57</f>
        <v>10</v>
      </c>
      <c r="LJ57" s="267">
        <f>10^LE57</f>
        <v>1.3212102215125665</v>
      </c>
      <c r="LK57" s="267">
        <f t="shared" ref="LK57:LK60" si="657">10^LG57</f>
        <v>0.87244006860990531</v>
      </c>
      <c r="LL57" s="200">
        <f t="shared" ref="LL57:LL60" si="658">10^LH57</f>
        <v>2.0008210446026578</v>
      </c>
      <c r="LM57" s="267"/>
      <c r="LN57" s="267">
        <f>LE27-LE57</f>
        <v>2.5985356986516495E-3</v>
      </c>
      <c r="LO57" s="267">
        <f>SQRT(LF27^2+LF57^2)</f>
        <v>9.8540022621029358E-2</v>
      </c>
      <c r="LP57" s="214">
        <f>10^LN57</f>
        <v>1.0060012855539169</v>
      </c>
      <c r="LQ57" s="267">
        <f>10^(LN57-1.96*LO57)</f>
        <v>0.64485205973165383</v>
      </c>
      <c r="LR57" s="215">
        <f>10^(LN57+1.96*LO57)</f>
        <v>1.5694120399604197</v>
      </c>
      <c r="LT57" s="281">
        <v>10</v>
      </c>
      <c r="LU57" s="274">
        <f>_xlfn.NORM.S.INV(LT57/100)</f>
        <v>-1.2815515655446006</v>
      </c>
      <c r="LV57" s="274">
        <f>(LU57-LU51)/LT51</f>
        <v>0.12097192494166885</v>
      </c>
      <c r="LW57" s="274">
        <f>SQRT(1/MA47+(LV57-LU48)^2/MD47)/LT51</f>
        <v>5.6634520874001205E-2</v>
      </c>
      <c r="LX57" s="274">
        <f>LV57-_xlfn.T.INV.2T(0.05,LZ51)*LW57</f>
        <v>-5.9264396765309382E-2</v>
      </c>
      <c r="LY57" s="274">
        <f>LV57+_xlfn.T.INV.2T(0.05,LZ51)*LW57</f>
        <v>0.30120824664864709</v>
      </c>
      <c r="LZ57" s="199">
        <f>LT57</f>
        <v>10</v>
      </c>
      <c r="MA57" s="267">
        <f>10^LV57</f>
        <v>1.3212102215125663</v>
      </c>
      <c r="MB57" s="267">
        <f t="shared" ref="MB57:MB60" si="659">10^LX57</f>
        <v>0.87244006860990519</v>
      </c>
      <c r="MC57" s="200">
        <f t="shared" ref="MC57:MC60" si="660">10^LY57</f>
        <v>2.0008210446026578</v>
      </c>
      <c r="MD57" s="267"/>
      <c r="ME57" s="267">
        <f>LV27-LV57</f>
        <v>2.5985356986513442E-3</v>
      </c>
      <c r="MF57" s="267">
        <f>SQRT(LW27^2+LW57^2)</f>
        <v>9.8540022621029399E-2</v>
      </c>
      <c r="MG57" s="214">
        <f>10^ME57</f>
        <v>1.006001285553916</v>
      </c>
      <c r="MH57" s="267">
        <f>10^(ME57-1.96*MF57)</f>
        <v>0.64485205973165327</v>
      </c>
      <c r="MI57" s="215">
        <f>10^(ME57+1.96*MF57)</f>
        <v>1.569412039960419</v>
      </c>
    </row>
    <row r="58" spans="1:347" ht="14.1" customHeight="1" outlineLevel="1" x14ac:dyDescent="0.15">
      <c r="A58" s="14"/>
      <c r="B58" s="58"/>
      <c r="C58" s="10"/>
      <c r="D58" s="10"/>
      <c r="E58" s="19"/>
      <c r="F58" s="19"/>
      <c r="I58" s="99">
        <v>50</v>
      </c>
      <c r="J58" s="324">
        <f t="shared" ref="J58:J60" si="661">_xlfn.NORM.S.INV(I58/100)</f>
        <v>0</v>
      </c>
      <c r="K58" s="100">
        <f>(J58-J51)/I51</f>
        <v>0.57797966537070222</v>
      </c>
      <c r="L58" s="100">
        <f>SQRT(1/P47+(K58-J48)^2/S47)/I51</f>
        <v>2.651292517294216E-2</v>
      </c>
      <c r="M58" s="100">
        <f>K58-_xlfn.T.INV.2T(0.05,O51)*L58</f>
        <v>0.49360370461180902</v>
      </c>
      <c r="N58" s="100">
        <f>K58+_xlfn.T.INV.2T(0.05,O51)*L58</f>
        <v>0.66235562612959542</v>
      </c>
      <c r="O58" s="201">
        <f>I58</f>
        <v>50</v>
      </c>
      <c r="P58" s="94">
        <f>10^K58</f>
        <v>3.7842486561212136</v>
      </c>
      <c r="Q58" s="94">
        <f t="shared" si="622"/>
        <v>3.1160448834280743</v>
      </c>
      <c r="R58" s="202">
        <f t="shared" si="622"/>
        <v>4.5957418545270334</v>
      </c>
      <c r="S58" s="26"/>
      <c r="T58" s="94">
        <f>K28-K58</f>
        <v>3.8960901405336812E-2</v>
      </c>
      <c r="U58" s="94">
        <f>SQRT(L28^2+L58^2)</f>
        <v>4.2664990977747327E-2</v>
      </c>
      <c r="V58" s="216">
        <f>10^T58</f>
        <v>1.093857884175172</v>
      </c>
      <c r="W58" s="94">
        <f>10^(T58-1.96*U58)</f>
        <v>0.90227208076135179</v>
      </c>
      <c r="X58" s="217">
        <f>10^(T58+1.96*U58)</f>
        <v>1.3261244543470043</v>
      </c>
      <c r="Z58" s="323">
        <v>50</v>
      </c>
      <c r="AA58" s="324">
        <f t="shared" ref="AA58:AA60" si="662">_xlfn.NORM.S.INV(Z58/100)</f>
        <v>0</v>
      </c>
      <c r="AB58" s="324">
        <f>(AA58-AA51)/Z51</f>
        <v>0.57689446326914551</v>
      </c>
      <c r="AC58" s="324">
        <f>SQRT(1/AG47+(AB58-AA48)^2/AJ47)/Z51</f>
        <v>2.627993515311098E-2</v>
      </c>
      <c r="AD58" s="324">
        <f>AB58-_xlfn.T.INV.2T(0.05,AF51)*AC58</f>
        <v>0.49325998073803201</v>
      </c>
      <c r="AE58" s="324">
        <f>AB58+_xlfn.T.INV.2T(0.05,AF51)*AC58</f>
        <v>0.660528945800259</v>
      </c>
      <c r="AF58" s="201">
        <f>Z58</f>
        <v>50</v>
      </c>
      <c r="AG58" s="321">
        <f>10^AB58</f>
        <v>3.7748044927292232</v>
      </c>
      <c r="AH58" s="321">
        <f t="shared" si="623"/>
        <v>3.1135796545847056</v>
      </c>
      <c r="AI58" s="202">
        <f t="shared" si="624"/>
        <v>4.5764523600181679</v>
      </c>
      <c r="AJ58" s="267"/>
      <c r="AK58" s="321">
        <f>AB28-AB58</f>
        <v>4.0042544867361585E-2</v>
      </c>
      <c r="AL58" s="321">
        <f>SQRT(AC28^2+AC58^2)</f>
        <v>4.2517947233933373E-2</v>
      </c>
      <c r="AM58" s="216">
        <f>10^AK58</f>
        <v>1.0965856158927003</v>
      </c>
      <c r="AN58" s="321">
        <f>10^(AK58-1.96*AL58)</f>
        <v>0.90512251530728449</v>
      </c>
      <c r="AO58" s="217">
        <f>10^(AK58+1.96*AL58)</f>
        <v>1.3285494423641981</v>
      </c>
      <c r="AQ58" s="323">
        <v>50</v>
      </c>
      <c r="AR58" s="324">
        <f t="shared" ref="AR58:AR60" si="663">_xlfn.NORM.S.INV(AQ58/100)</f>
        <v>0</v>
      </c>
      <c r="AS58" s="324">
        <f>(AR58-AR51)/AQ51</f>
        <v>0.57674035504152776</v>
      </c>
      <c r="AT58" s="324">
        <f>SQRT(1/AX47+(AS58-AR48)^2/BA47)/AQ51</f>
        <v>2.6411985761345881E-2</v>
      </c>
      <c r="AU58" s="324">
        <f>AS58-_xlfn.T.INV.2T(0.05,AW51)*AT58</f>
        <v>0.49268562854012665</v>
      </c>
      <c r="AV58" s="324">
        <f>AS58+_xlfn.T.INV.2T(0.05,AW51)*AT58</f>
        <v>0.66079508154292887</v>
      </c>
      <c r="AW58" s="201">
        <f>AQ58</f>
        <v>50</v>
      </c>
      <c r="AX58" s="321">
        <f>10^AS58</f>
        <v>3.7734652511453732</v>
      </c>
      <c r="AY58" s="321">
        <f t="shared" si="625"/>
        <v>3.1094646832678876</v>
      </c>
      <c r="AZ58" s="202">
        <f t="shared" si="626"/>
        <v>4.5792576703708088</v>
      </c>
      <c r="BA58" s="267"/>
      <c r="BB58" s="321">
        <f>AS28-AS58</f>
        <v>4.0196948320014858E-2</v>
      </c>
      <c r="BC58" s="321">
        <f>SQRT(AT28^2+AT58^2)</f>
        <v>4.2599260082281057E-2</v>
      </c>
      <c r="BD58" s="216">
        <f>10^BB58</f>
        <v>1.0969755510960415</v>
      </c>
      <c r="BE58" s="321">
        <f>10^(BB58-1.96*BC58)</f>
        <v>0.90511215784462618</v>
      </c>
      <c r="BF58" s="217">
        <f>10^(BB58+1.96*BC58)</f>
        <v>1.3295096627229648</v>
      </c>
      <c r="BH58" s="323">
        <v>50</v>
      </c>
      <c r="BI58" s="324">
        <f t="shared" ref="BI58:BI60" si="664">_xlfn.NORM.S.INV(BH58/100)</f>
        <v>0</v>
      </c>
      <c r="BJ58" s="324">
        <f>(BI58-BI51)/BH51</f>
        <v>0.57674115371821821</v>
      </c>
      <c r="BK58" s="324">
        <f>SQRT(1/BO47+(BJ58-BI48)^2/BR47)/BH51</f>
        <v>2.6408025335469775E-2</v>
      </c>
      <c r="BL58" s="324">
        <f>BJ58-_xlfn.T.INV.2T(0.05,BN51)*BK58</f>
        <v>0.49269903105951385</v>
      </c>
      <c r="BM58" s="324">
        <f>BJ58+_xlfn.T.INV.2T(0.05,BN51)*BK58</f>
        <v>0.66078327637692258</v>
      </c>
      <c r="BN58" s="201">
        <f>BH58</f>
        <v>50</v>
      </c>
      <c r="BO58" s="321">
        <f>10^BJ58</f>
        <v>3.7734721906337501</v>
      </c>
      <c r="BP58" s="321">
        <f t="shared" si="627"/>
        <v>3.1095606442010655</v>
      </c>
      <c r="BQ58" s="202">
        <f t="shared" si="628"/>
        <v>4.5791331968522213</v>
      </c>
      <c r="BR58" s="267"/>
      <c r="BS58" s="321">
        <f>BJ28-BJ58</f>
        <v>4.0196149161249473E-2</v>
      </c>
      <c r="BT58" s="321">
        <f>SQRT(BK28^2+BK58^2)</f>
        <v>4.2596805562796089E-2</v>
      </c>
      <c r="BU58" s="216">
        <f>10^BS58</f>
        <v>1.096973532519115</v>
      </c>
      <c r="BV58" s="321">
        <f>10^(BS58-1.96*BT58)</f>
        <v>0.90512051865703602</v>
      </c>
      <c r="BW58" s="217">
        <f>10^(BS58+1.96*BT58)</f>
        <v>1.3294924888377584</v>
      </c>
      <c r="BY58" s="323">
        <v>50</v>
      </c>
      <c r="BZ58" s="324">
        <f t="shared" ref="BZ58:BZ60" si="665">_xlfn.NORM.S.INV(BY58/100)</f>
        <v>0</v>
      </c>
      <c r="CA58" s="324">
        <f>(BZ58-BZ51)/BY51</f>
        <v>0.57674104682039651</v>
      </c>
      <c r="CB58" s="324">
        <f>SQRT(1/CF47+(CA58-BZ48)^2/CI47)/BY51</f>
        <v>2.640823183506882E-2</v>
      </c>
      <c r="CC58" s="324">
        <f>CA58-_xlfn.T.INV.2T(0.05,CE51)*CB58</f>
        <v>0.49269826698780611</v>
      </c>
      <c r="CD58" s="324">
        <f>CA58+_xlfn.T.INV.2T(0.05,CE51)*CB58</f>
        <v>0.66078382665298685</v>
      </c>
      <c r="CE58" s="201">
        <f>BY58</f>
        <v>50</v>
      </c>
      <c r="CF58" s="321">
        <f>10^CA58</f>
        <v>3.7734712618263981</v>
      </c>
      <c r="CG58" s="321">
        <f t="shared" si="629"/>
        <v>3.1095551734310676</v>
      </c>
      <c r="CH58" s="202">
        <f t="shared" si="630"/>
        <v>4.5791389988807856</v>
      </c>
      <c r="CI58" s="267"/>
      <c r="CJ58" s="321">
        <f>CA28-CA58</f>
        <v>4.0196256095290095E-2</v>
      </c>
      <c r="CK58" s="321">
        <f>SQRT(CB28^2+CB58^2)</f>
        <v>4.2596933530058848E-2</v>
      </c>
      <c r="CL58" s="216">
        <f>10^CJ58</f>
        <v>1.0969738026211577</v>
      </c>
      <c r="CM58" s="321">
        <f>10^(CJ58-1.96*CK58)</f>
        <v>0.90512021879059001</v>
      </c>
      <c r="CN58" s="217">
        <f>10^(CJ58+1.96*CK58)</f>
        <v>1.3294935840070232</v>
      </c>
      <c r="CP58" s="323">
        <v>50</v>
      </c>
      <c r="CQ58" s="324">
        <f t="shared" ref="CQ58:CQ60" si="666">_xlfn.NORM.S.INV(CP58/100)</f>
        <v>0</v>
      </c>
      <c r="CR58" s="324">
        <f>(CQ58-CQ51)/CP51</f>
        <v>0.57674105248294893</v>
      </c>
      <c r="CS58" s="324">
        <f>SQRT(1/CW47+(CR58-CQ48)^2/CZ47)/CP51</f>
        <v>2.6408219820939462E-2</v>
      </c>
      <c r="CT58" s="324">
        <f>CR58-_xlfn.T.INV.2T(0.05,CV51)*CS58</f>
        <v>0.49269831088468014</v>
      </c>
      <c r="CU58" s="324">
        <f>CR58+_xlfn.T.INV.2T(0.05,CV51)*CS58</f>
        <v>0.66078379408121779</v>
      </c>
      <c r="CV58" s="201">
        <f>CP58</f>
        <v>50</v>
      </c>
      <c r="CW58" s="321">
        <f>10^CR58</f>
        <v>3.7734713110268365</v>
      </c>
      <c r="CX58" s="321">
        <f t="shared" si="631"/>
        <v>3.1095554877333771</v>
      </c>
      <c r="CY58" s="202">
        <f t="shared" si="632"/>
        <v>4.579138655448717</v>
      </c>
      <c r="CZ58" s="267"/>
      <c r="DA58" s="321">
        <f>CR28-CR58</f>
        <v>4.0196250432674274E-2</v>
      </c>
      <c r="DB58" s="321">
        <f>SQRT(CS28^2+CS58^2)</f>
        <v>4.2596926081939421E-2</v>
      </c>
      <c r="DC58" s="216">
        <f>10^DA58</f>
        <v>1.096973788318095</v>
      </c>
      <c r="DD58" s="321">
        <f>10^(DA58-1.96*DB58)</f>
        <v>0.90512023741362491</v>
      </c>
      <c r="DE58" s="217">
        <f>10^(DA58+1.96*DB58)</f>
        <v>1.329493521982805</v>
      </c>
      <c r="DG58" s="323">
        <v>50</v>
      </c>
      <c r="DH58" s="324">
        <f t="shared" ref="DH58:DH60" si="667">_xlfn.NORM.S.INV(DG58/100)</f>
        <v>0</v>
      </c>
      <c r="DI58" s="324">
        <f>(DH58-DH51)/DG51</f>
        <v>0.57674105215425042</v>
      </c>
      <c r="DJ58" s="324">
        <f>SQRT(1/DN47+(DI58-DH48)^2/DQ47)/DG51</f>
        <v>2.6408220509336038E-2</v>
      </c>
      <c r="DK58" s="324">
        <f>DI58-_xlfn.T.INV.2T(0.05,DM51)*DJ58</f>
        <v>0.49269830836519646</v>
      </c>
      <c r="DL58" s="324">
        <f>DI58+_xlfn.T.INV.2T(0.05,DM51)*DJ58</f>
        <v>0.66078379594330439</v>
      </c>
      <c r="DM58" s="201">
        <f>DG58</f>
        <v>50</v>
      </c>
      <c r="DN58" s="321">
        <f>10^DI58</f>
        <v>3.7734713081708606</v>
      </c>
      <c r="DO58" s="321">
        <f t="shared" si="633"/>
        <v>3.109555469693833</v>
      </c>
      <c r="DP58" s="202">
        <f t="shared" si="634"/>
        <v>4.5791386750822909</v>
      </c>
      <c r="DQ58" s="267"/>
      <c r="DR58" s="321">
        <f>DI28-DI58</f>
        <v>4.0196250761377228E-2</v>
      </c>
      <c r="DS58" s="321">
        <f>SQRT(DJ28^2+DJ58^2)</f>
        <v>4.2596926508708492E-2</v>
      </c>
      <c r="DT58" s="216">
        <f>10^DR58</f>
        <v>1.0969737891483577</v>
      </c>
      <c r="DU58" s="321">
        <f>10^(DR58-1.96*DS58)</f>
        <v>0.90512023635538474</v>
      </c>
      <c r="DV58" s="217">
        <f>10^(DR58+1.96*DS58)</f>
        <v>1.3294935255497085</v>
      </c>
      <c r="DX58" s="323">
        <v>50</v>
      </c>
      <c r="DY58" s="324">
        <f t="shared" ref="DY58:DY60" si="668">_xlfn.NORM.S.INV(DX58/100)</f>
        <v>0</v>
      </c>
      <c r="DZ58" s="324">
        <f>(DY58-DY51)/DX51</f>
        <v>0.57674105217309135</v>
      </c>
      <c r="EA58" s="324">
        <f>SQRT(1/EE47+(DZ58-DY48)^2/EH47)/DX51</f>
        <v>2.6408220469809358E-2</v>
      </c>
      <c r="EB58" s="324">
        <f>DZ58-_xlfn.T.INV.2T(0.05,ED51)*EA58</f>
        <v>0.49269830850982893</v>
      </c>
      <c r="EC58" s="324">
        <f>DZ58+_xlfn.T.INV.2T(0.05,ED51)*EA58</f>
        <v>0.66078379583635372</v>
      </c>
      <c r="ED58" s="201">
        <f>DX58</f>
        <v>50</v>
      </c>
      <c r="EE58" s="321">
        <f>10^DZ58</f>
        <v>3.7734713083345648</v>
      </c>
      <c r="EF58" s="321">
        <f t="shared" si="635"/>
        <v>3.1095554707294037</v>
      </c>
      <c r="EG58" s="202">
        <f t="shared" si="636"/>
        <v>4.5791386739546187</v>
      </c>
      <c r="EH58" s="267"/>
      <c r="EI58" s="321">
        <f>DZ28-DZ58</f>
        <v>4.0196250742536188E-2</v>
      </c>
      <c r="EJ58" s="321">
        <f>SQRT(EA28^2+EA58^2)</f>
        <v>4.2596926484203705E-2</v>
      </c>
      <c r="EK58" s="216">
        <f>10^EI58</f>
        <v>1.0969737891007676</v>
      </c>
      <c r="EL58" s="321">
        <f>10^(EI58-1.96*EJ58)</f>
        <v>0.90512023641621653</v>
      </c>
      <c r="EM58" s="217">
        <f>10^(EI58+1.96*EJ58)</f>
        <v>1.3294935253449998</v>
      </c>
      <c r="EO58" s="323">
        <v>50</v>
      </c>
      <c r="EP58" s="324">
        <f t="shared" ref="EP58:EP60" si="669">_xlfn.NORM.S.INV(EO58/100)</f>
        <v>0</v>
      </c>
      <c r="EQ58" s="324">
        <f>(EP58-EP51)/EO51</f>
        <v>0.57674105217200977</v>
      </c>
      <c r="ER58" s="324">
        <f>SQRT(1/EV47+(EQ58-EP48)^2/EY47)/EO51</f>
        <v>2.6408220472078487E-2</v>
      </c>
      <c r="ES58" s="324">
        <f>EQ58-_xlfn.T.INV.2T(0.05,EU51)*ER58</f>
        <v>0.49269830850152596</v>
      </c>
      <c r="ET58" s="324">
        <f>EQ58+_xlfn.T.INV.2T(0.05,EU51)*ER58</f>
        <v>0.66078379584249358</v>
      </c>
      <c r="EU58" s="201">
        <f>EO58</f>
        <v>50</v>
      </c>
      <c r="EV58" s="321">
        <f>10^EQ58</f>
        <v>3.773471308325167</v>
      </c>
      <c r="EW58" s="321">
        <f t="shared" si="637"/>
        <v>3.1095554706699544</v>
      </c>
      <c r="EX58" s="202">
        <f t="shared" si="638"/>
        <v>4.5791386740193563</v>
      </c>
      <c r="EY58" s="267"/>
      <c r="EZ58" s="321">
        <f>EQ28-EQ58</f>
        <v>4.0196250743617767E-2</v>
      </c>
      <c r="FA58" s="321">
        <f>SQRT(ER28^2+ER58^2)</f>
        <v>4.2596926485610455E-2</v>
      </c>
      <c r="FB58" s="216">
        <f>10^EZ58</f>
        <v>1.0969737891034996</v>
      </c>
      <c r="FC58" s="321">
        <f>10^(EZ58-1.96*FA58)</f>
        <v>0.90512023641272432</v>
      </c>
      <c r="FD58" s="217">
        <f>10^(EZ58+1.96*FA58)</f>
        <v>1.3294935253567515</v>
      </c>
      <c r="FF58" s="323">
        <v>50</v>
      </c>
      <c r="FG58" s="324">
        <f t="shared" ref="FG58:FG60" si="670">_xlfn.NORM.S.INV(FF58/100)</f>
        <v>0</v>
      </c>
      <c r="FH58" s="324">
        <f>(FG58-FG51)/FF51</f>
        <v>0.57674105217207161</v>
      </c>
      <c r="FI58" s="324">
        <f>SQRT(1/FM47+(FH58-FG48)^2/FP47)/FF51</f>
        <v>2.6408220471947821E-2</v>
      </c>
      <c r="FJ58" s="324">
        <f>FH58-_xlfn.T.INV.2T(0.05,FL51)*FI58</f>
        <v>0.49269830850200369</v>
      </c>
      <c r="FK58" s="324">
        <f>FH58+_xlfn.T.INV.2T(0.05,FL51)*FI58</f>
        <v>0.66078379584213953</v>
      </c>
      <c r="FL58" s="201">
        <f>FF58</f>
        <v>50</v>
      </c>
      <c r="FM58" s="321">
        <f>10^FH58</f>
        <v>3.7734713083257052</v>
      </c>
      <c r="FN58" s="321">
        <f t="shared" si="639"/>
        <v>3.1095554706733752</v>
      </c>
      <c r="FO58" s="202">
        <f t="shared" si="640"/>
        <v>4.5791386740156232</v>
      </c>
      <c r="FP58" s="267"/>
      <c r="FQ58" s="321">
        <f>FH28-FH58</f>
        <v>4.019625074355615E-2</v>
      </c>
      <c r="FR58" s="321">
        <f>SQRT(FI28^2+FI58^2)</f>
        <v>4.259692648552945E-2</v>
      </c>
      <c r="FS58" s="216">
        <f>10^FQ58</f>
        <v>1.096973789103344</v>
      </c>
      <c r="FT58" s="321">
        <f>10^(FQ58-1.96*FR58)</f>
        <v>0.90512023641292694</v>
      </c>
      <c r="FU58" s="217">
        <f>10^(FQ58+1.96*FR58)</f>
        <v>1.3294935253560769</v>
      </c>
      <c r="FW58" s="323">
        <v>50</v>
      </c>
      <c r="FX58" s="324">
        <f t="shared" ref="FX58:FX60" si="671">_xlfn.NORM.S.INV(FW58/100)</f>
        <v>0</v>
      </c>
      <c r="FY58" s="324">
        <f>(FX58-FX51)/FW51</f>
        <v>0.57674105217206806</v>
      </c>
      <c r="FZ58" s="324">
        <f>SQRT(1/GD47+(FY58-FX48)^2/GG47)/FW51</f>
        <v>2.6408220471955471E-2</v>
      </c>
      <c r="GA58" s="324">
        <f>FY58-_xlfn.T.INV.2T(0.05,GC51)*FZ58</f>
        <v>0.49269830850197577</v>
      </c>
      <c r="GB58" s="324">
        <f>FY58+_xlfn.T.INV.2T(0.05,GC51)*FZ58</f>
        <v>0.66078379584216029</v>
      </c>
      <c r="GC58" s="201">
        <f>FW58</f>
        <v>50</v>
      </c>
      <c r="GD58" s="321">
        <f>10^FY58</f>
        <v>3.7734713083256741</v>
      </c>
      <c r="GE58" s="321">
        <f t="shared" si="641"/>
        <v>3.1095554706731754</v>
      </c>
      <c r="GF58" s="202">
        <f t="shared" si="642"/>
        <v>4.5791386740158426</v>
      </c>
      <c r="GG58" s="267"/>
      <c r="GH58" s="321">
        <f>FY28-FY58</f>
        <v>4.0196250743559481E-2</v>
      </c>
      <c r="GI58" s="321">
        <f>SQRT(FZ28^2+FZ58^2)</f>
        <v>4.2596926485534203E-2</v>
      </c>
      <c r="GJ58" s="216">
        <f>10^GH58</f>
        <v>1.0969737891033524</v>
      </c>
      <c r="GK58" s="321">
        <f>10^(GH58-1.96*GI58)</f>
        <v>0.90512023641291439</v>
      </c>
      <c r="GL58" s="217">
        <f>10^(GH58+1.96*GI58)</f>
        <v>1.3294935253561155</v>
      </c>
      <c r="GN58" s="323">
        <v>50</v>
      </c>
      <c r="GO58" s="324">
        <f t="shared" ref="GO58:GO60" si="672">_xlfn.NORM.S.INV(GN58/100)</f>
        <v>0</v>
      </c>
      <c r="GP58" s="324">
        <f>(GO58-GO51)/GN51</f>
        <v>0.57674105217206839</v>
      </c>
      <c r="GQ58" s="324">
        <f>SQRT(1/GU47+(GP58-GO48)^2/GX47)/GN51</f>
        <v>2.6408220471955086E-2</v>
      </c>
      <c r="GR58" s="324">
        <f>GP58-_xlfn.T.INV.2T(0.05,GT51)*GQ58</f>
        <v>0.49269830850197732</v>
      </c>
      <c r="GS58" s="324">
        <f>GP58+_xlfn.T.INV.2T(0.05,GT51)*GQ58</f>
        <v>0.6607837958421594</v>
      </c>
      <c r="GT58" s="201">
        <f>GN58</f>
        <v>50</v>
      </c>
      <c r="GU58" s="321">
        <f>10^GP58</f>
        <v>3.7734713083256768</v>
      </c>
      <c r="GV58" s="321">
        <f t="shared" si="643"/>
        <v>3.1095554706731865</v>
      </c>
      <c r="GW58" s="202">
        <f t="shared" si="644"/>
        <v>4.5791386740158329</v>
      </c>
      <c r="GX58" s="267"/>
      <c r="GY58" s="321">
        <f>GP28-GP58</f>
        <v>4.0196250743559148E-2</v>
      </c>
      <c r="GZ58" s="321">
        <f>SQRT(GQ28^2+GQ58^2)</f>
        <v>4.2596926485533954E-2</v>
      </c>
      <c r="HA58" s="216">
        <f>10^GY58</f>
        <v>1.0969737891033515</v>
      </c>
      <c r="HB58" s="321">
        <f>10^(GY58-1.96*GZ58)</f>
        <v>0.90512023641291472</v>
      </c>
      <c r="HC58" s="217">
        <f>10^(GY58+1.96*GZ58)</f>
        <v>1.3294935253561129</v>
      </c>
      <c r="HE58" s="323">
        <v>50</v>
      </c>
      <c r="HF58" s="324">
        <f t="shared" ref="HF58:HF60" si="673">_xlfn.NORM.S.INV(HE58/100)</f>
        <v>0</v>
      </c>
      <c r="HG58" s="324">
        <f>(HF58-HF51)/HE51</f>
        <v>0.57674105217206828</v>
      </c>
      <c r="HH58" s="324">
        <f>SQRT(1/HL47+(HG58-HF48)^2/HO47)/HE51</f>
        <v>2.6408220471955072E-2</v>
      </c>
      <c r="HI58" s="324">
        <f>HG58-_xlfn.T.INV.2T(0.05,HK51)*HH58</f>
        <v>0.49269830850197727</v>
      </c>
      <c r="HJ58" s="324">
        <f>HG58+_xlfn.T.INV.2T(0.05,HK51)*HH58</f>
        <v>0.66078379584215929</v>
      </c>
      <c r="HK58" s="201">
        <f>HE58</f>
        <v>50</v>
      </c>
      <c r="HL58" s="321">
        <f>10^HG58</f>
        <v>3.7734713083256759</v>
      </c>
      <c r="HM58" s="321">
        <f t="shared" si="645"/>
        <v>3.1095554706731856</v>
      </c>
      <c r="HN58" s="202">
        <f t="shared" si="646"/>
        <v>4.5791386740158311</v>
      </c>
      <c r="HO58" s="267"/>
      <c r="HP58" s="321">
        <f>HG28-HG58</f>
        <v>4.0196250743559481E-2</v>
      </c>
      <c r="HQ58" s="321">
        <f>SQRT(HH28^2+HH58^2)</f>
        <v>4.2596926485533947E-2</v>
      </c>
      <c r="HR58" s="216">
        <f>10^HP58</f>
        <v>1.0969737891033524</v>
      </c>
      <c r="HS58" s="321">
        <f>10^(HP58-1.96*HQ58)</f>
        <v>0.9051202364129155</v>
      </c>
      <c r="HT58" s="217">
        <f>10^(HP58+1.96*HQ58)</f>
        <v>1.329493525356114</v>
      </c>
      <c r="HV58" s="323">
        <v>50</v>
      </c>
      <c r="HW58" s="324">
        <f t="shared" ref="HW58:HW60" si="674">_xlfn.NORM.S.INV(HV58/100)</f>
        <v>0</v>
      </c>
      <c r="HX58" s="324">
        <f>(HW58-HW51)/HV51</f>
        <v>0.57674105217206839</v>
      </c>
      <c r="HY58" s="324">
        <f>SQRT(1/IC47+(HX58-HW48)^2/IF47)/HV51</f>
        <v>2.6408220471955075E-2</v>
      </c>
      <c r="HZ58" s="324">
        <f>HX58-_xlfn.T.INV.2T(0.05,IB51)*HY58</f>
        <v>0.49269830850197738</v>
      </c>
      <c r="IA58" s="324">
        <f>HX58+_xlfn.T.INV.2T(0.05,IB51)*HY58</f>
        <v>0.6607837958421594</v>
      </c>
      <c r="IB58" s="201">
        <f>HV58</f>
        <v>50</v>
      </c>
      <c r="IC58" s="321">
        <f>10^HX58</f>
        <v>3.7734713083256768</v>
      </c>
      <c r="ID58" s="321">
        <f t="shared" si="647"/>
        <v>3.1095554706731865</v>
      </c>
      <c r="IE58" s="202">
        <f t="shared" si="648"/>
        <v>4.5791386740158329</v>
      </c>
      <c r="IF58" s="267"/>
      <c r="IG58" s="321">
        <f>HX28-HX58</f>
        <v>4.0196250743559148E-2</v>
      </c>
      <c r="IH58" s="321">
        <f>SQRT(HY28^2+HY58^2)</f>
        <v>4.2596926485533954E-2</v>
      </c>
      <c r="II58" s="216">
        <f>10^IG58</f>
        <v>1.0969737891033515</v>
      </c>
      <c r="IJ58" s="321">
        <f>10^(IG58-1.96*IH58)</f>
        <v>0.90512023641291472</v>
      </c>
      <c r="IK58" s="217">
        <f>10^(IG58+1.96*IH58)</f>
        <v>1.3294935253561129</v>
      </c>
      <c r="IM58" s="323">
        <v>50</v>
      </c>
      <c r="IN58" s="324">
        <f t="shared" ref="IN58:IN60" si="675">_xlfn.NORM.S.INV(IM58/100)</f>
        <v>0</v>
      </c>
      <c r="IO58" s="324">
        <f>(IN58-IN51)/IM51</f>
        <v>0.57674105217206828</v>
      </c>
      <c r="IP58" s="324">
        <f>SQRT(1/IT47+(IO58-IN48)^2/IW47)/IM51</f>
        <v>2.6408220471955075E-2</v>
      </c>
      <c r="IQ58" s="324">
        <f>IO58-_xlfn.T.INV.2T(0.05,IS51)*IP58</f>
        <v>0.49269830850197727</v>
      </c>
      <c r="IR58" s="324">
        <f>IO58+_xlfn.T.INV.2T(0.05,IS51)*IP58</f>
        <v>0.66078379584215929</v>
      </c>
      <c r="IS58" s="201">
        <f>IM58</f>
        <v>50</v>
      </c>
      <c r="IT58" s="321">
        <f>10^IO58</f>
        <v>3.7734713083256759</v>
      </c>
      <c r="IU58" s="321">
        <f t="shared" si="649"/>
        <v>3.1095554706731856</v>
      </c>
      <c r="IV58" s="202">
        <f t="shared" si="650"/>
        <v>4.5791386740158311</v>
      </c>
      <c r="IW58" s="267"/>
      <c r="IX58" s="321">
        <f>IO28-IO58</f>
        <v>4.0196250743559259E-2</v>
      </c>
      <c r="IY58" s="321">
        <f>SQRT(IP28^2+IP58^2)</f>
        <v>4.2596926485533947E-2</v>
      </c>
      <c r="IZ58" s="216">
        <f>10^IX58</f>
        <v>1.0969737891033517</v>
      </c>
      <c r="JA58" s="321">
        <f>10^(IX58-1.96*IY58)</f>
        <v>0.90512023641291495</v>
      </c>
      <c r="JB58" s="217">
        <f>10^(IX58+1.96*IY58)</f>
        <v>1.3294935253561133</v>
      </c>
      <c r="JD58" s="323">
        <v>50</v>
      </c>
      <c r="JE58" s="324">
        <f t="shared" ref="JE58:JE60" si="676">_xlfn.NORM.S.INV(JD58/100)</f>
        <v>0</v>
      </c>
      <c r="JF58" s="324">
        <f>(JE58-JE51)/JD51</f>
        <v>0.57674105217206839</v>
      </c>
      <c r="JG58" s="324">
        <f>SQRT(1/JK47+(JF58-JE48)^2/JN47)/JD51</f>
        <v>2.6408220471955075E-2</v>
      </c>
      <c r="JH58" s="324">
        <f>JF58-_xlfn.T.INV.2T(0.05,JJ51)*JG58</f>
        <v>0.49269830850197738</v>
      </c>
      <c r="JI58" s="324">
        <f>JF58+_xlfn.T.INV.2T(0.05,JJ51)*JG58</f>
        <v>0.6607837958421594</v>
      </c>
      <c r="JJ58" s="201">
        <f>JD58</f>
        <v>50</v>
      </c>
      <c r="JK58" s="321">
        <f>10^JF58</f>
        <v>3.7734713083256768</v>
      </c>
      <c r="JL58" s="321">
        <f t="shared" si="651"/>
        <v>3.1095554706731865</v>
      </c>
      <c r="JM58" s="202">
        <f t="shared" si="652"/>
        <v>4.5791386740158329</v>
      </c>
      <c r="JN58" s="267"/>
      <c r="JO58" s="321">
        <f>JF28-JF58</f>
        <v>4.019625074355937E-2</v>
      </c>
      <c r="JP58" s="321">
        <f>SQRT(JG28^2+JG58^2)</f>
        <v>4.2596926485533947E-2</v>
      </c>
      <c r="JQ58" s="216">
        <f>10^JO58</f>
        <v>1.0969737891033522</v>
      </c>
      <c r="JR58" s="321">
        <f>10^(JO58-1.96*JP58)</f>
        <v>0.90512023641291528</v>
      </c>
      <c r="JS58" s="217">
        <f>10^(JO58+1.96*JP58)</f>
        <v>1.3294935253561135</v>
      </c>
      <c r="JU58" s="323">
        <v>50</v>
      </c>
      <c r="JV58" s="324">
        <f t="shared" ref="JV58:JV60" si="677">_xlfn.NORM.S.INV(JU58/100)</f>
        <v>0</v>
      </c>
      <c r="JW58" s="324">
        <f>(JV58-JV51)/JU51</f>
        <v>0.57674105217206828</v>
      </c>
      <c r="JX58" s="324">
        <f>SQRT(1/KB47+(JW58-JV48)^2/KE47)/JU51</f>
        <v>2.6408220471955075E-2</v>
      </c>
      <c r="JY58" s="324">
        <f>JW58-_xlfn.T.INV.2T(0.05,KA51)*JX58</f>
        <v>0.49269830850197727</v>
      </c>
      <c r="JZ58" s="324">
        <f>JW58+_xlfn.T.INV.2T(0.05,KA51)*JX58</f>
        <v>0.66078379584215929</v>
      </c>
      <c r="KA58" s="201">
        <f>JU58</f>
        <v>50</v>
      </c>
      <c r="KB58" s="321">
        <f>10^JW58</f>
        <v>3.7734713083256759</v>
      </c>
      <c r="KC58" s="321">
        <f t="shared" si="653"/>
        <v>3.1095554706731856</v>
      </c>
      <c r="KD58" s="202">
        <f t="shared" si="654"/>
        <v>4.5791386740158311</v>
      </c>
      <c r="KE58" s="267"/>
      <c r="KF58" s="321">
        <f>JW28-JW58</f>
        <v>4.0196250743559259E-2</v>
      </c>
      <c r="KG58" s="321">
        <f>SQRT(JX28^2+JX58^2)</f>
        <v>4.2596926485533954E-2</v>
      </c>
      <c r="KH58" s="216">
        <f>10^KF58</f>
        <v>1.0969737891033517</v>
      </c>
      <c r="KI58" s="321">
        <f>10^(KF58-1.96*KG58)</f>
        <v>0.90512023641291495</v>
      </c>
      <c r="KJ58" s="217">
        <f>10^(KF58+1.96*KG58)</f>
        <v>1.3294935253561133</v>
      </c>
      <c r="KL58" s="323">
        <v>50</v>
      </c>
      <c r="KM58" s="324">
        <f t="shared" ref="KM58:KM60" si="678">_xlfn.NORM.S.INV(KL58/100)</f>
        <v>0</v>
      </c>
      <c r="KN58" s="324">
        <f>(KM58-KM51)/KL51</f>
        <v>0.57674105217206839</v>
      </c>
      <c r="KO58" s="324">
        <f>SQRT(1/KS47+(KN58-KM48)^2/KV47)/KL51</f>
        <v>2.6408220471955075E-2</v>
      </c>
      <c r="KP58" s="324">
        <f>KN58-_xlfn.T.INV.2T(0.05,KR51)*KO58</f>
        <v>0.49269830850197738</v>
      </c>
      <c r="KQ58" s="324">
        <f>KN58+_xlfn.T.INV.2T(0.05,KR51)*KO58</f>
        <v>0.6607837958421594</v>
      </c>
      <c r="KR58" s="201">
        <f>KL58</f>
        <v>50</v>
      </c>
      <c r="KS58" s="321">
        <f>10^KN58</f>
        <v>3.7734713083256768</v>
      </c>
      <c r="KT58" s="321">
        <f t="shared" si="655"/>
        <v>3.1095554706731865</v>
      </c>
      <c r="KU58" s="202">
        <f t="shared" si="656"/>
        <v>4.5791386740158329</v>
      </c>
      <c r="KV58" s="267"/>
      <c r="KW58" s="321">
        <f>KN28-KN58</f>
        <v>4.0196250743559148E-2</v>
      </c>
      <c r="KX58" s="321">
        <f>SQRT(KO28^2+KO58^2)</f>
        <v>4.2596926485533947E-2</v>
      </c>
      <c r="KY58" s="216">
        <f>10^KW58</f>
        <v>1.0969737891033515</v>
      </c>
      <c r="KZ58" s="321">
        <f>10^(KW58-1.96*KX58)</f>
        <v>0.90512023641291472</v>
      </c>
      <c r="LA58" s="217">
        <f>10^(KW58+1.96*KX58)</f>
        <v>1.3294935253561129</v>
      </c>
      <c r="LC58" s="323">
        <v>50</v>
      </c>
      <c r="LD58" s="324">
        <f t="shared" ref="LD58:LD60" si="679">_xlfn.NORM.S.INV(LC58/100)</f>
        <v>0</v>
      </c>
      <c r="LE58" s="324">
        <f>(LD58-LD51)/LC51</f>
        <v>0.57674105217206828</v>
      </c>
      <c r="LF58" s="324">
        <f>SQRT(1/LJ47+(LE58-LD48)^2/LM47)/LC51</f>
        <v>2.6408220471955075E-2</v>
      </c>
      <c r="LG58" s="324">
        <f>LE58-_xlfn.T.INV.2T(0.05,LI51)*LF58</f>
        <v>0.49269830850197727</v>
      </c>
      <c r="LH58" s="324">
        <f>LE58+_xlfn.T.INV.2T(0.05,LI51)*LF58</f>
        <v>0.66078379584215929</v>
      </c>
      <c r="LI58" s="201">
        <f>LC58</f>
        <v>50</v>
      </c>
      <c r="LJ58" s="321">
        <f>10^LE58</f>
        <v>3.7734713083256759</v>
      </c>
      <c r="LK58" s="321">
        <f t="shared" si="657"/>
        <v>3.1095554706731856</v>
      </c>
      <c r="LL58" s="202">
        <f t="shared" si="658"/>
        <v>4.5791386740158311</v>
      </c>
      <c r="LM58" s="267"/>
      <c r="LN58" s="321">
        <f>LE28-LE58</f>
        <v>4.0196250743559481E-2</v>
      </c>
      <c r="LO58" s="321">
        <f>SQRT(LF28^2+LF58^2)</f>
        <v>4.2596926485533947E-2</v>
      </c>
      <c r="LP58" s="216">
        <f>10^LN58</f>
        <v>1.0969737891033524</v>
      </c>
      <c r="LQ58" s="321">
        <f>10^(LN58-1.96*LO58)</f>
        <v>0.9051202364129155</v>
      </c>
      <c r="LR58" s="217">
        <f>10^(LN58+1.96*LO58)</f>
        <v>1.329493525356114</v>
      </c>
      <c r="LT58" s="323">
        <v>50</v>
      </c>
      <c r="LU58" s="324">
        <f t="shared" ref="LU58:LU60" si="680">_xlfn.NORM.S.INV(LT58/100)</f>
        <v>0</v>
      </c>
      <c r="LV58" s="324">
        <f>(LU58-LU51)/LT51</f>
        <v>0.57674105217206839</v>
      </c>
      <c r="LW58" s="324">
        <f>SQRT(1/MA47+(LV58-LU48)^2/MD47)/LT51</f>
        <v>2.6408220471955075E-2</v>
      </c>
      <c r="LX58" s="324">
        <f>LV58-_xlfn.T.INV.2T(0.05,LZ51)*LW58</f>
        <v>0.49269830850197738</v>
      </c>
      <c r="LY58" s="324">
        <f>LV58+_xlfn.T.INV.2T(0.05,LZ51)*LW58</f>
        <v>0.6607837958421594</v>
      </c>
      <c r="LZ58" s="201">
        <f>LT58</f>
        <v>50</v>
      </c>
      <c r="MA58" s="321">
        <f>10^LV58</f>
        <v>3.7734713083256768</v>
      </c>
      <c r="MB58" s="321">
        <f t="shared" si="659"/>
        <v>3.1095554706731865</v>
      </c>
      <c r="MC58" s="202">
        <f t="shared" si="660"/>
        <v>4.5791386740158329</v>
      </c>
      <c r="MD58" s="267"/>
      <c r="ME58" s="321">
        <f>LV28-LV58</f>
        <v>4.0196250743559148E-2</v>
      </c>
      <c r="MF58" s="321">
        <f>SQRT(LW28^2+LW58^2)</f>
        <v>4.2596926485533954E-2</v>
      </c>
      <c r="MG58" s="216">
        <f>10^ME58</f>
        <v>1.0969737891033515</v>
      </c>
      <c r="MH58" s="321">
        <f>10^(ME58-1.96*MF58)</f>
        <v>0.90512023641291472</v>
      </c>
      <c r="MI58" s="217">
        <f>10^(ME58+1.96*MF58)</f>
        <v>1.3294935253561129</v>
      </c>
    </row>
    <row r="59" spans="1:347" ht="14.1" customHeight="1" outlineLevel="1" x14ac:dyDescent="0.15">
      <c r="A59" s="14"/>
      <c r="B59" s="58"/>
      <c r="C59" s="10"/>
      <c r="D59" s="10"/>
      <c r="E59" s="19"/>
      <c r="F59" s="19"/>
      <c r="I59" s="10">
        <v>90</v>
      </c>
      <c r="J59" s="274">
        <f t="shared" si="661"/>
        <v>1.2815515655446006</v>
      </c>
      <c r="K59" s="19">
        <f>(J59-J51)/I51</f>
        <v>1.0478321488274995</v>
      </c>
      <c r="L59" s="19">
        <f>SQRT(1/P47+(K59-J48)^2/S47)/I51</f>
        <v>4.2408440478908647E-2</v>
      </c>
      <c r="M59" s="19">
        <f>K59-_xlfn.T.INV.2T(0.05,O51)*L59</f>
        <v>0.9128695641125526</v>
      </c>
      <c r="N59" s="19">
        <f>K59+_xlfn.T.INV.2T(0.05,O51)*L59</f>
        <v>1.1827947335424465</v>
      </c>
      <c r="O59" s="199">
        <f>I59</f>
        <v>90</v>
      </c>
      <c r="P59" s="26">
        <f>10^K59</f>
        <v>11.164316729138156</v>
      </c>
      <c r="Q59" s="26">
        <f t="shared" si="622"/>
        <v>8.1821900755196868</v>
      </c>
      <c r="R59" s="200">
        <f t="shared" si="622"/>
        <v>15.23332590395702</v>
      </c>
      <c r="S59" s="26"/>
      <c r="T59" s="26">
        <f>K29-K59</f>
        <v>6.2419480498328905E-2</v>
      </c>
      <c r="U59" s="26">
        <f>SQRT(L29^2+L59^2)</f>
        <v>8.0750567389641287E-2</v>
      </c>
      <c r="V59" s="214">
        <f>10^T59</f>
        <v>1.1545679044864205</v>
      </c>
      <c r="W59" s="26">
        <f>10^(T59-1.96*U59)</f>
        <v>0.80195198817374769</v>
      </c>
      <c r="X59" s="215">
        <f>10^(T59+1.96*U59)</f>
        <v>1.6622279958502402</v>
      </c>
      <c r="Z59" s="281">
        <v>90</v>
      </c>
      <c r="AA59" s="274">
        <f t="shared" si="662"/>
        <v>1.2815515655446006</v>
      </c>
      <c r="AB59" s="274">
        <f>(AA59-AA51)/Z51</f>
        <v>1.0323797774780037</v>
      </c>
      <c r="AC59" s="274">
        <f>SQRT(1/AG47+(AB59-AA48)^2/AJ47)/Z51</f>
        <v>4.6998678962721925E-2</v>
      </c>
      <c r="AD59" s="274">
        <f>AB59-_xlfn.T.INV.2T(0.05,AF51)*AC59</f>
        <v>0.88280900525987405</v>
      </c>
      <c r="AE59" s="274">
        <f>AB59+_xlfn.T.INV.2T(0.05,AF51)*AC59</f>
        <v>1.1819505496961333</v>
      </c>
      <c r="AF59" s="199">
        <f>Z59</f>
        <v>90</v>
      </c>
      <c r="AG59" s="267">
        <f>10^AB59</f>
        <v>10.77406961826849</v>
      </c>
      <c r="AH59" s="267">
        <f t="shared" si="623"/>
        <v>7.63499936478095</v>
      </c>
      <c r="AI59" s="200">
        <f t="shared" si="624"/>
        <v>15.203744046758871</v>
      </c>
      <c r="AJ59" s="267"/>
      <c r="AK59" s="267">
        <f>AB29-AB59</f>
        <v>7.7924011348815769E-2</v>
      </c>
      <c r="AL59" s="267">
        <f>SQRT(AC29^2+AC59^2)</f>
        <v>8.3091147745727026E-2</v>
      </c>
      <c r="AM59" s="214">
        <f>10^AK59</f>
        <v>1.1965311555328388</v>
      </c>
      <c r="AN59" s="267">
        <f>10^(AK59-1.96*AL59)</f>
        <v>0.82236640762603941</v>
      </c>
      <c r="AO59" s="215">
        <f>10^(AK59+1.96*AL59)</f>
        <v>1.740935418670204</v>
      </c>
      <c r="AQ59" s="281">
        <v>90</v>
      </c>
      <c r="AR59" s="274">
        <f t="shared" si="663"/>
        <v>1.2815515655446006</v>
      </c>
      <c r="AS59" s="274">
        <f>(AR59-AR51)/AQ51</f>
        <v>1.0325258256291461</v>
      </c>
      <c r="AT59" s="274">
        <f>SQRT(1/AX47+(AS59-AR48)^2/BA47)/AQ51</f>
        <v>4.8419186917215605E-2</v>
      </c>
      <c r="AU59" s="274">
        <f>AS59-_xlfn.T.INV.2T(0.05,AW51)*AT59</f>
        <v>0.87843436311961198</v>
      </c>
      <c r="AV59" s="274">
        <f>AS59+_xlfn.T.INV.2T(0.05,AW51)*AT59</f>
        <v>1.1866172881386801</v>
      </c>
      <c r="AW59" s="199">
        <f>AQ59</f>
        <v>90</v>
      </c>
      <c r="AX59" s="267">
        <f>10^AS59</f>
        <v>10.777693421065033</v>
      </c>
      <c r="AY59" s="267">
        <f t="shared" si="625"/>
        <v>7.5584781702242116</v>
      </c>
      <c r="AZ59" s="200">
        <f t="shared" si="626"/>
        <v>15.367997745374559</v>
      </c>
      <c r="BA59" s="267"/>
      <c r="BB59" s="267">
        <f>AS29-AS59</f>
        <v>7.7778313185278503E-2</v>
      </c>
      <c r="BC59" s="267">
        <f>SQRT(AT29^2+AT59^2)</f>
        <v>8.3901264570853951E-2</v>
      </c>
      <c r="BD59" s="214">
        <f>10^BB59</f>
        <v>1.1961298076921847</v>
      </c>
      <c r="BE59" s="267">
        <f>10^(BB59-1.96*BC59)</f>
        <v>0.81909039761117652</v>
      </c>
      <c r="BF59" s="215">
        <f>10^(BB59+1.96*BC59)</f>
        <v>1.7467260280701167</v>
      </c>
      <c r="BH59" s="281">
        <v>90</v>
      </c>
      <c r="BI59" s="274">
        <f t="shared" si="664"/>
        <v>1.2815515655446006</v>
      </c>
      <c r="BJ59" s="274">
        <f>(BI59-BI51)/BH51</f>
        <v>1.032509342730171</v>
      </c>
      <c r="BK59" s="274">
        <f>SQRT(1/BO47+(BJ59-BI48)^2/BR47)/BH51</f>
        <v>4.8398506841937125E-2</v>
      </c>
      <c r="BL59" s="274">
        <f>BJ59-_xlfn.T.INV.2T(0.05,BN51)*BK59</f>
        <v>0.87848369344979993</v>
      </c>
      <c r="BM59" s="274">
        <f>BJ59+_xlfn.T.INV.2T(0.05,BN51)*BK59</f>
        <v>1.1865349920105421</v>
      </c>
      <c r="BN59" s="199">
        <f>BH59</f>
        <v>90</v>
      </c>
      <c r="BO59" s="267">
        <f>10^BJ59</f>
        <v>10.777284380038418</v>
      </c>
      <c r="BP59" s="267">
        <f t="shared" si="627"/>
        <v>7.5593367659844564</v>
      </c>
      <c r="BQ59" s="200">
        <f t="shared" si="628"/>
        <v>15.365085880400489</v>
      </c>
      <c r="BR59" s="267"/>
      <c r="BS59" s="267">
        <f>BJ29-BJ59</f>
        <v>7.779480241786807E-2</v>
      </c>
      <c r="BT59" s="267">
        <f>SQRT(BK29^2+BK59^2)</f>
        <v>8.388932196156336E-2</v>
      </c>
      <c r="BU59" s="214">
        <f>10^BS59</f>
        <v>1.1961752230448037</v>
      </c>
      <c r="BV59" s="267">
        <f>10^(BS59-1.96*BT59)</f>
        <v>0.81916564734297748</v>
      </c>
      <c r="BW59" s="215">
        <f>10^(BS59+1.96*BT59)</f>
        <v>1.7466982030646703</v>
      </c>
      <c r="BY59" s="281">
        <v>90</v>
      </c>
      <c r="BZ59" s="274">
        <f t="shared" si="665"/>
        <v>1.2815515655446006</v>
      </c>
      <c r="CA59" s="274">
        <f>(BZ59-BZ51)/BY51</f>
        <v>1.0325102279052476</v>
      </c>
      <c r="CB59" s="274">
        <f>SQRT(1/CF47+(CA59-BZ48)^2/CI47)/BY51</f>
        <v>4.840022443456047E-2</v>
      </c>
      <c r="CC59" s="274">
        <f>CA59-_xlfn.T.INV.2T(0.05,CE51)*CB59</f>
        <v>0.87847911247857835</v>
      </c>
      <c r="CD59" s="274">
        <f>CA59+_xlfn.T.INV.2T(0.05,CE51)*CB59</f>
        <v>1.1865413433319167</v>
      </c>
      <c r="CE59" s="199">
        <f>BY59</f>
        <v>90</v>
      </c>
      <c r="CF59" s="267">
        <f>10^CA59</f>
        <v>10.777306346224142</v>
      </c>
      <c r="CG59" s="267">
        <f t="shared" si="629"/>
        <v>7.5592570299459236</v>
      </c>
      <c r="CH59" s="200">
        <f t="shared" si="630"/>
        <v>15.365310588095463</v>
      </c>
      <c r="CI59" s="267"/>
      <c r="CJ59" s="267">
        <f>CA29-CA59</f>
        <v>7.779391728491114E-2</v>
      </c>
      <c r="CK59" s="267">
        <f>SQRT(CB29^2+CB59^2)</f>
        <v>8.3890312721882507E-2</v>
      </c>
      <c r="CL59" s="214">
        <f>10^CJ59</f>
        <v>1.1961727851298005</v>
      </c>
      <c r="CM59" s="267">
        <f>10^(CJ59-1.96*CK59)</f>
        <v>0.81916031503314046</v>
      </c>
      <c r="CN59" s="215">
        <f>10^(CJ59+1.96*CK59)</f>
        <v>1.7467024532643498</v>
      </c>
      <c r="CP59" s="281">
        <v>90</v>
      </c>
      <c r="CQ59" s="274">
        <f t="shared" si="666"/>
        <v>1.2815515655446006</v>
      </c>
      <c r="CR59" s="274">
        <f>(CQ59-CQ51)/CP51</f>
        <v>1.0325101766218336</v>
      </c>
      <c r="CS59" s="274">
        <f>SQRT(1/CW47+(CR59-CQ48)^2/CZ47)/CP51</f>
        <v>4.8400129820958114E-2</v>
      </c>
      <c r="CT59" s="274">
        <f>CR59-_xlfn.T.INV.2T(0.05,CV51)*CS59</f>
        <v>0.8784793622978736</v>
      </c>
      <c r="CU59" s="274">
        <f>CR59+_xlfn.T.INV.2T(0.05,CV51)*CS59</f>
        <v>1.1865409909457936</v>
      </c>
      <c r="CV59" s="199">
        <f>CP59</f>
        <v>90</v>
      </c>
      <c r="CW59" s="267">
        <f>10^CR59</f>
        <v>10.777305073592201</v>
      </c>
      <c r="CX59" s="267">
        <f t="shared" si="631"/>
        <v>7.559261378259996</v>
      </c>
      <c r="CY59" s="200">
        <f t="shared" si="632"/>
        <v>15.36529812070235</v>
      </c>
      <c r="CZ59" s="267"/>
      <c r="DA59" s="267">
        <f>CR29-CR59</f>
        <v>7.7793968569096039E-2</v>
      </c>
      <c r="DB59" s="267">
        <f>SQRT(CS29^2+CS59^2)</f>
        <v>8.3890258133739085E-2</v>
      </c>
      <c r="DC59" s="214">
        <f>10^DA59</f>
        <v>1.1961729263813072</v>
      </c>
      <c r="DD59" s="267">
        <f>10^(DA59-1.96*DB59)</f>
        <v>0.81916061357300685</v>
      </c>
      <c r="DE59" s="215">
        <f>10^(DA59+1.96*DB59)</f>
        <v>1.746702229208313</v>
      </c>
      <c r="DG59" s="281">
        <v>90</v>
      </c>
      <c r="DH59" s="274">
        <f t="shared" si="667"/>
        <v>1.2815515655446006</v>
      </c>
      <c r="DI59" s="274">
        <f>(DH59-DH51)/DG51</f>
        <v>1.0325101795621152</v>
      </c>
      <c r="DJ59" s="274">
        <f>SQRT(1/DN47+(DI59-DH48)^2/DQ47)/DG51</f>
        <v>4.8400135282839249E-2</v>
      </c>
      <c r="DK59" s="274">
        <f>DI59-_xlfn.T.INV.2T(0.05,DM51)*DJ59</f>
        <v>0.87847934785601178</v>
      </c>
      <c r="DL59" s="274">
        <f>DI59+_xlfn.T.INV.2T(0.05,DM51)*DJ59</f>
        <v>1.1865410112682186</v>
      </c>
      <c r="DM59" s="199">
        <f>DG59</f>
        <v>90</v>
      </c>
      <c r="DN59" s="267">
        <f>10^DI59</f>
        <v>10.777305146557232</v>
      </c>
      <c r="DO59" s="267">
        <f t="shared" si="633"/>
        <v>7.5592611268872263</v>
      </c>
      <c r="DP59" s="200">
        <f t="shared" si="634"/>
        <v>15.365298839707865</v>
      </c>
      <c r="DQ59" s="267"/>
      <c r="DR59" s="267">
        <f>DI29-DI59</f>
        <v>7.7793965628819572E-2</v>
      </c>
      <c r="DS59" s="267">
        <f>SQRT(DJ29^2+DJ59^2)</f>
        <v>8.3890261284925688E-2</v>
      </c>
      <c r="DT59" s="214">
        <f>10^DR59</f>
        <v>1.1961729182829335</v>
      </c>
      <c r="DU59" s="267">
        <f>10^(DR59-1.96*DS59)</f>
        <v>0.81916059637739025</v>
      </c>
      <c r="DV59" s="215">
        <f>10^(DR59+1.96*DS59)</f>
        <v>1.7467022422234784</v>
      </c>
      <c r="DX59" s="281">
        <v>90</v>
      </c>
      <c r="DY59" s="274">
        <f t="shared" si="668"/>
        <v>1.2815515655446006</v>
      </c>
      <c r="DZ59" s="274">
        <f>(DY59-DY51)/DX51</f>
        <v>1.0325101793933038</v>
      </c>
      <c r="EA59" s="274">
        <f>SQRT(1/EE47+(DZ59-DY48)^2/EH47)/DX51</f>
        <v>4.8400134969538634E-2</v>
      </c>
      <c r="EB59" s="274">
        <f>DZ59-_xlfn.T.INV.2T(0.05,ED51)*EA59</f>
        <v>0.8784793486842627</v>
      </c>
      <c r="EC59" s="274">
        <f>DZ59+_xlfn.T.INV.2T(0.05,ED51)*EA59</f>
        <v>1.1865410101023448</v>
      </c>
      <c r="ED59" s="199">
        <f>DX59</f>
        <v>90</v>
      </c>
      <c r="EE59" s="267">
        <f>10^DZ59</f>
        <v>10.777305142368068</v>
      </c>
      <c r="EF59" s="267">
        <f t="shared" si="635"/>
        <v>7.5592611413036295</v>
      </c>
      <c r="EG59" s="200">
        <f t="shared" si="636"/>
        <v>15.365298798459355</v>
      </c>
      <c r="EH59" s="267"/>
      <c r="EI59" s="267">
        <f>DZ29-DZ59</f>
        <v>7.7793965797630982E-2</v>
      </c>
      <c r="EJ59" s="267">
        <f>SQRT(EA29^2+EA59^2)</f>
        <v>8.3890261104168043E-2</v>
      </c>
      <c r="EK59" s="214">
        <f>10^EI59</f>
        <v>1.1961729187478889</v>
      </c>
      <c r="EL59" s="267">
        <f>10^(EI59-1.96*EJ59)</f>
        <v>0.81916059736404789</v>
      </c>
      <c r="EM59" s="215">
        <f>10^(EI59+1.96*EJ59)</f>
        <v>1.7467022414775164</v>
      </c>
      <c r="EO59" s="281">
        <v>90</v>
      </c>
      <c r="EP59" s="274">
        <f t="shared" si="669"/>
        <v>1.2815515655446006</v>
      </c>
      <c r="EQ59" s="274">
        <f>(EP59-EP51)/EO51</f>
        <v>1.0325101794029983</v>
      </c>
      <c r="ER59" s="274">
        <f>SQRT(1/EV47+(EQ59-EP48)^2/EY47)/EO51</f>
        <v>4.8400134987525725E-2</v>
      </c>
      <c r="ES59" s="274">
        <f>EQ59-_xlfn.T.INV.2T(0.05,EU51)*ER59</f>
        <v>0.87847934863671429</v>
      </c>
      <c r="ET59" s="274">
        <f>EQ59+_xlfn.T.INV.2T(0.05,EU51)*ER59</f>
        <v>1.1865410101692824</v>
      </c>
      <c r="EU59" s="199">
        <f>EO59</f>
        <v>90</v>
      </c>
      <c r="EV59" s="267">
        <f>10^EQ59</f>
        <v>10.777305142608641</v>
      </c>
      <c r="EW59" s="267">
        <f t="shared" si="637"/>
        <v>7.5592611404760115</v>
      </c>
      <c r="EX59" s="200">
        <f t="shared" si="638"/>
        <v>15.365298800827595</v>
      </c>
      <c r="EY59" s="267"/>
      <c r="EZ59" s="267">
        <f>EQ29-EQ59</f>
        <v>7.7793965787936292E-2</v>
      </c>
      <c r="FA59" s="267">
        <f>SQRT(ER29^2+ER59^2)</f>
        <v>8.3890261114545603E-2</v>
      </c>
      <c r="FB59" s="214">
        <f>10^EZ59</f>
        <v>1.1961729187211869</v>
      </c>
      <c r="FC59" s="267">
        <f>10^(EZ59-1.96*FA59)</f>
        <v>0.81916059730739665</v>
      </c>
      <c r="FD59" s="215">
        <f>10^(EZ59+1.96*FA59)</f>
        <v>1.7467022415203315</v>
      </c>
      <c r="FF59" s="281">
        <v>90</v>
      </c>
      <c r="FG59" s="274">
        <f t="shared" si="670"/>
        <v>1.2815515655446006</v>
      </c>
      <c r="FH59" s="274">
        <f>(FG59-FG51)/FF51</f>
        <v>1.0325101794024349</v>
      </c>
      <c r="FI59" s="274">
        <f>SQRT(1/FM47+(FH59-FG48)^2/FP47)/FF51</f>
        <v>4.8400134986491858E-2</v>
      </c>
      <c r="FJ59" s="274">
        <f>FH59-_xlfn.T.INV.2T(0.05,FL51)*FI59</f>
        <v>0.8784793486394411</v>
      </c>
      <c r="FK59" s="274">
        <f>FH59+_xlfn.T.INV.2T(0.05,FL51)*FI59</f>
        <v>1.1865410101654288</v>
      </c>
      <c r="FL59" s="199">
        <f>FF59</f>
        <v>90</v>
      </c>
      <c r="FM59" s="267">
        <f>10^FH59</f>
        <v>10.77730514259466</v>
      </c>
      <c r="FN59" s="267">
        <f t="shared" si="639"/>
        <v>7.5592611405234722</v>
      </c>
      <c r="FO59" s="200">
        <f t="shared" si="640"/>
        <v>15.365298800691262</v>
      </c>
      <c r="FP59" s="267"/>
      <c r="FQ59" s="267">
        <f>FH29-FH59</f>
        <v>7.7793965788500063E-2</v>
      </c>
      <c r="FR59" s="267">
        <f>SQRT(FI29^2+FI59^2)</f>
        <v>8.3890261113949149E-2</v>
      </c>
      <c r="FS59" s="214">
        <f>10^FQ59</f>
        <v>1.1961729187227397</v>
      </c>
      <c r="FT59" s="267">
        <f>10^(FQ59-1.96*FR59)</f>
        <v>0.81916059731066526</v>
      </c>
      <c r="FU59" s="215">
        <f>10^(FQ59+1.96*FR59)</f>
        <v>1.7467022415178968</v>
      </c>
      <c r="FW59" s="281">
        <v>90</v>
      </c>
      <c r="FX59" s="274">
        <f t="shared" si="671"/>
        <v>1.2815515655446006</v>
      </c>
      <c r="FY59" s="274">
        <f>(FX59-FX51)/FW51</f>
        <v>1.0325101794024689</v>
      </c>
      <c r="FZ59" s="274">
        <f>SQRT(1/GD47+(FY59-FX48)^2/GG47)/FW51</f>
        <v>4.8400134986552081E-2</v>
      </c>
      <c r="GA59" s="274">
        <f>FY59-_xlfn.T.INV.2T(0.05,GC51)*FZ59</f>
        <v>0.87847934863928345</v>
      </c>
      <c r="GB59" s="274">
        <f>FY59+_xlfn.T.INV.2T(0.05,GC51)*FZ59</f>
        <v>1.1865410101656544</v>
      </c>
      <c r="GC59" s="199">
        <f>FW59</f>
        <v>90</v>
      </c>
      <c r="GD59" s="267">
        <f>10^FY59</f>
        <v>10.777305142595507</v>
      </c>
      <c r="GE59" s="267">
        <f t="shared" si="641"/>
        <v>7.5592611405207295</v>
      </c>
      <c r="GF59" s="200">
        <f t="shared" si="642"/>
        <v>15.365298800699238</v>
      </c>
      <c r="GG59" s="267"/>
      <c r="GH59" s="267">
        <f>FY29-FY59</f>
        <v>7.7793965788465869E-2</v>
      </c>
      <c r="GI59" s="267">
        <f>SQRT(FZ29^2+FZ59^2)</f>
        <v>8.3890261113983899E-2</v>
      </c>
      <c r="GJ59" s="214">
        <f>10^GH59</f>
        <v>1.1961729187226455</v>
      </c>
      <c r="GK59" s="267">
        <f>10^(GH59-1.96*GI59)</f>
        <v>0.8191605973104723</v>
      </c>
      <c r="GL59" s="215">
        <f>10^(GH59+1.96*GI59)</f>
        <v>1.7467022415180331</v>
      </c>
      <c r="GN59" s="281">
        <v>90</v>
      </c>
      <c r="GO59" s="274">
        <f t="shared" si="672"/>
        <v>1.2815515655446006</v>
      </c>
      <c r="GP59" s="274">
        <f>(GO59-GO51)/GN51</f>
        <v>1.0325101794024683</v>
      </c>
      <c r="GQ59" s="274">
        <f>SQRT(1/GU47+(GP59-GO48)^2/GX47)/GN51</f>
        <v>4.8400134986548646E-2</v>
      </c>
      <c r="GR59" s="274">
        <f>GP59-_xlfn.T.INV.2T(0.05,GT51)*GQ59</f>
        <v>0.87847934863929367</v>
      </c>
      <c r="GS59" s="274">
        <f>GP59+_xlfn.T.INV.2T(0.05,GT51)*GQ59</f>
        <v>1.1865410101656428</v>
      </c>
      <c r="GT59" s="199">
        <f>GN59</f>
        <v>90</v>
      </c>
      <c r="GU59" s="267">
        <f>10^GP59</f>
        <v>10.777305142595489</v>
      </c>
      <c r="GV59" s="267">
        <f t="shared" si="643"/>
        <v>7.559261140520908</v>
      </c>
      <c r="GW59" s="200">
        <f t="shared" si="644"/>
        <v>15.365298800698829</v>
      </c>
      <c r="GX59" s="267"/>
      <c r="GY59" s="267">
        <f>GP29-GP59</f>
        <v>7.7793965788466313E-2</v>
      </c>
      <c r="GZ59" s="267">
        <f>SQRT(GQ29^2+GQ59^2)</f>
        <v>8.3890261113981887E-2</v>
      </c>
      <c r="HA59" s="214">
        <f>10^GY59</f>
        <v>1.1961729187226469</v>
      </c>
      <c r="HB59" s="267">
        <f>10^(GY59-1.96*GZ59)</f>
        <v>0.81916059731048052</v>
      </c>
      <c r="HC59" s="215">
        <f>10^(GY59+1.96*GZ59)</f>
        <v>1.7467022415180193</v>
      </c>
      <c r="HE59" s="281">
        <v>90</v>
      </c>
      <c r="HF59" s="274">
        <f t="shared" si="673"/>
        <v>1.2815515655446006</v>
      </c>
      <c r="HG59" s="274">
        <f>(HF59-HF51)/HE51</f>
        <v>1.0325101794024678</v>
      </c>
      <c r="HH59" s="274">
        <f>SQRT(1/HL47+(HG59-HF48)^2/HO47)/HE51</f>
        <v>4.8400134986548687E-2</v>
      </c>
      <c r="HI59" s="274">
        <f>HG59-_xlfn.T.INV.2T(0.05,HK51)*HH59</f>
        <v>0.87847934863929322</v>
      </c>
      <c r="HJ59" s="274">
        <f>HG59+_xlfn.T.INV.2T(0.05,HK51)*HH59</f>
        <v>1.1865410101656424</v>
      </c>
      <c r="HK59" s="199">
        <f>HE59</f>
        <v>90</v>
      </c>
      <c r="HL59" s="267">
        <f>10^HG59</f>
        <v>10.777305142595479</v>
      </c>
      <c r="HM59" s="267">
        <f t="shared" si="645"/>
        <v>7.5592611405208974</v>
      </c>
      <c r="HN59" s="200">
        <f t="shared" si="646"/>
        <v>15.365298800698815</v>
      </c>
      <c r="HO59" s="267"/>
      <c r="HP59" s="267">
        <f>HG29-HG59</f>
        <v>7.7793965788467201E-2</v>
      </c>
      <c r="HQ59" s="267">
        <f>SQRT(HH29^2+HH59^2)</f>
        <v>8.3890261113981943E-2</v>
      </c>
      <c r="HR59" s="214">
        <f>10^HP59</f>
        <v>1.1961729187226493</v>
      </c>
      <c r="HS59" s="267">
        <f>10^(HP59-1.96*HQ59)</f>
        <v>0.81916059731048196</v>
      </c>
      <c r="HT59" s="215">
        <f>10^(HP59+1.96*HQ59)</f>
        <v>1.7467022415180231</v>
      </c>
      <c r="HV59" s="281">
        <v>90</v>
      </c>
      <c r="HW59" s="274">
        <f t="shared" si="674"/>
        <v>1.2815515655446006</v>
      </c>
      <c r="HX59" s="274">
        <f>(HW59-HW51)/HV51</f>
        <v>1.0325101794024678</v>
      </c>
      <c r="HY59" s="274">
        <f>SQRT(1/IC47+(HX59-HW48)^2/IF47)/HV51</f>
        <v>4.8400134986548729E-2</v>
      </c>
      <c r="HZ59" s="274">
        <f>HX59-_xlfn.T.INV.2T(0.05,IB51)*HY59</f>
        <v>0.878479348639293</v>
      </c>
      <c r="IA59" s="274">
        <f>HX59+_xlfn.T.INV.2T(0.05,IB51)*HY59</f>
        <v>1.1865410101656426</v>
      </c>
      <c r="IB59" s="199">
        <f>HV59</f>
        <v>90</v>
      </c>
      <c r="IC59" s="267">
        <f>10^HX59</f>
        <v>10.777305142595479</v>
      </c>
      <c r="ID59" s="267">
        <f t="shared" si="647"/>
        <v>7.5592611405208947</v>
      </c>
      <c r="IE59" s="200">
        <f t="shared" si="648"/>
        <v>15.365298800698822</v>
      </c>
      <c r="IF59" s="267"/>
      <c r="IG59" s="267">
        <f>HX29-HX59</f>
        <v>7.7793965788466979E-2</v>
      </c>
      <c r="IH59" s="267">
        <f>SQRT(HY29^2+HY59^2)</f>
        <v>8.389026111398197E-2</v>
      </c>
      <c r="II59" s="214">
        <f>10^IG59</f>
        <v>1.1961729187226486</v>
      </c>
      <c r="IJ59" s="267">
        <f>10^(IG59-1.96*IH59)</f>
        <v>0.81916059731048152</v>
      </c>
      <c r="IK59" s="215">
        <f>10^(IG59+1.96*IH59)</f>
        <v>1.7467022415180224</v>
      </c>
      <c r="IM59" s="281">
        <v>90</v>
      </c>
      <c r="IN59" s="274">
        <f t="shared" si="675"/>
        <v>1.2815515655446006</v>
      </c>
      <c r="IO59" s="274">
        <f>(IN59-IN51)/IM51</f>
        <v>1.0325101794024678</v>
      </c>
      <c r="IP59" s="274">
        <f>SQRT(1/IT47+(IO59-IN48)^2/IW47)/IM51</f>
        <v>4.8400134986548722E-2</v>
      </c>
      <c r="IQ59" s="274">
        <f>IO59-_xlfn.T.INV.2T(0.05,IS51)*IP59</f>
        <v>0.878479348639293</v>
      </c>
      <c r="IR59" s="274">
        <f>IO59+_xlfn.T.INV.2T(0.05,IS51)*IP59</f>
        <v>1.1865410101656426</v>
      </c>
      <c r="IS59" s="199">
        <f>IM59</f>
        <v>90</v>
      </c>
      <c r="IT59" s="267">
        <f>10^IO59</f>
        <v>10.777305142595479</v>
      </c>
      <c r="IU59" s="267">
        <f t="shared" si="649"/>
        <v>7.5592611405208947</v>
      </c>
      <c r="IV59" s="200">
        <f t="shared" si="650"/>
        <v>15.365298800698822</v>
      </c>
      <c r="IW59" s="267"/>
      <c r="IX59" s="267">
        <f>IO29-IO59</f>
        <v>7.7793965788466757E-2</v>
      </c>
      <c r="IY59" s="267">
        <f>SQRT(IP29^2+IP59^2)</f>
        <v>8.3890261113981929E-2</v>
      </c>
      <c r="IZ59" s="214">
        <f>10^IX59</f>
        <v>1.196172918722648</v>
      </c>
      <c r="JA59" s="267">
        <f>10^(IX59-1.96*IY59)</f>
        <v>0.81916059731048119</v>
      </c>
      <c r="JB59" s="215">
        <f>10^(IX59+1.96*IY59)</f>
        <v>1.7467022415180213</v>
      </c>
      <c r="JD59" s="281">
        <v>90</v>
      </c>
      <c r="JE59" s="274">
        <f t="shared" si="676"/>
        <v>1.2815515655446006</v>
      </c>
      <c r="JF59" s="274">
        <f>(JE59-JE51)/JD51</f>
        <v>1.0325101794024678</v>
      </c>
      <c r="JG59" s="274">
        <f>SQRT(1/JK47+(JF59-JE48)^2/JN47)/JD51</f>
        <v>4.8400134986548736E-2</v>
      </c>
      <c r="JH59" s="274">
        <f>JF59-_xlfn.T.INV.2T(0.05,JJ51)*JG59</f>
        <v>0.878479348639293</v>
      </c>
      <c r="JI59" s="274">
        <f>JF59+_xlfn.T.INV.2T(0.05,JJ51)*JG59</f>
        <v>1.1865410101656426</v>
      </c>
      <c r="JJ59" s="199">
        <f>JD59</f>
        <v>90</v>
      </c>
      <c r="JK59" s="267">
        <f>10^JF59</f>
        <v>10.777305142595479</v>
      </c>
      <c r="JL59" s="267">
        <f t="shared" si="651"/>
        <v>7.5592611405208947</v>
      </c>
      <c r="JM59" s="200">
        <f t="shared" si="652"/>
        <v>15.365298800698822</v>
      </c>
      <c r="JN59" s="267"/>
      <c r="JO59" s="267">
        <f>JF29-JF59</f>
        <v>7.7793965788467201E-2</v>
      </c>
      <c r="JP59" s="267">
        <f>SQRT(JG29^2+JG59^2)</f>
        <v>8.389026111398197E-2</v>
      </c>
      <c r="JQ59" s="214">
        <f>10^JO59</f>
        <v>1.1961729187226493</v>
      </c>
      <c r="JR59" s="267">
        <f>10^(JO59-1.96*JP59)</f>
        <v>0.81916059731048185</v>
      </c>
      <c r="JS59" s="215">
        <f>10^(JO59+1.96*JP59)</f>
        <v>1.7467022415180236</v>
      </c>
      <c r="JU59" s="281">
        <v>90</v>
      </c>
      <c r="JV59" s="274">
        <f t="shared" si="677"/>
        <v>1.2815515655446006</v>
      </c>
      <c r="JW59" s="274">
        <f>(JV59-JV51)/JU51</f>
        <v>1.0325101794024678</v>
      </c>
      <c r="JX59" s="274">
        <f>SQRT(1/KB47+(JW59-JV48)^2/KE47)/JU51</f>
        <v>4.8400134986548722E-2</v>
      </c>
      <c r="JY59" s="274">
        <f>JW59-_xlfn.T.INV.2T(0.05,KA51)*JX59</f>
        <v>0.878479348639293</v>
      </c>
      <c r="JZ59" s="274">
        <f>JW59+_xlfn.T.INV.2T(0.05,KA51)*JX59</f>
        <v>1.1865410101656426</v>
      </c>
      <c r="KA59" s="199">
        <f>JU59</f>
        <v>90</v>
      </c>
      <c r="KB59" s="267">
        <f>10^JW59</f>
        <v>10.777305142595479</v>
      </c>
      <c r="KC59" s="267">
        <f t="shared" si="653"/>
        <v>7.5592611405208947</v>
      </c>
      <c r="KD59" s="200">
        <f t="shared" si="654"/>
        <v>15.365298800698822</v>
      </c>
      <c r="KE59" s="267"/>
      <c r="KF59" s="267">
        <f>JW29-JW59</f>
        <v>7.7793965788466979E-2</v>
      </c>
      <c r="KG59" s="267">
        <f>SQRT(JX29^2+JX59^2)</f>
        <v>8.3890261113981957E-2</v>
      </c>
      <c r="KH59" s="214">
        <f>10^KF59</f>
        <v>1.1961729187226486</v>
      </c>
      <c r="KI59" s="267">
        <f>10^(KF59-1.96*KG59)</f>
        <v>0.81916059731048152</v>
      </c>
      <c r="KJ59" s="215">
        <f>10^(KF59+1.96*KG59)</f>
        <v>1.7467022415180224</v>
      </c>
      <c r="KL59" s="281">
        <v>90</v>
      </c>
      <c r="KM59" s="274">
        <f t="shared" si="678"/>
        <v>1.2815515655446006</v>
      </c>
      <c r="KN59" s="274">
        <f>(KM59-KM51)/KL51</f>
        <v>1.0325101794024678</v>
      </c>
      <c r="KO59" s="274">
        <f>SQRT(1/KS47+(KN59-KM48)^2/KV47)/KL51</f>
        <v>4.8400134986548736E-2</v>
      </c>
      <c r="KP59" s="274">
        <f>KN59-_xlfn.T.INV.2T(0.05,KR51)*KO59</f>
        <v>0.878479348639293</v>
      </c>
      <c r="KQ59" s="274">
        <f>KN59+_xlfn.T.INV.2T(0.05,KR51)*KO59</f>
        <v>1.1865410101656426</v>
      </c>
      <c r="KR59" s="199">
        <f>KL59</f>
        <v>90</v>
      </c>
      <c r="KS59" s="267">
        <f>10^KN59</f>
        <v>10.777305142595479</v>
      </c>
      <c r="KT59" s="267">
        <f t="shared" si="655"/>
        <v>7.5592611405208947</v>
      </c>
      <c r="KU59" s="200">
        <f t="shared" si="656"/>
        <v>15.365298800698822</v>
      </c>
      <c r="KV59" s="267"/>
      <c r="KW59" s="267">
        <f>KN29-KN59</f>
        <v>7.7793965788466757E-2</v>
      </c>
      <c r="KX59" s="267">
        <f>SQRT(KO29^2+KO59^2)</f>
        <v>8.3890261113981929E-2</v>
      </c>
      <c r="KY59" s="214">
        <f>10^KW59</f>
        <v>1.196172918722648</v>
      </c>
      <c r="KZ59" s="267">
        <f>10^(KW59-1.96*KX59)</f>
        <v>0.81916059731048119</v>
      </c>
      <c r="LA59" s="215">
        <f>10^(KW59+1.96*KX59)</f>
        <v>1.7467022415180213</v>
      </c>
      <c r="LC59" s="281">
        <v>90</v>
      </c>
      <c r="LD59" s="274">
        <f t="shared" si="679"/>
        <v>1.2815515655446006</v>
      </c>
      <c r="LE59" s="274">
        <f>(LD59-LD51)/LC51</f>
        <v>1.0325101794024678</v>
      </c>
      <c r="LF59" s="274">
        <f>SQRT(1/LJ47+(LE59-LD48)^2/LM47)/LC51</f>
        <v>4.8400134986548722E-2</v>
      </c>
      <c r="LG59" s="274">
        <f>LE59-_xlfn.T.INV.2T(0.05,LI51)*LF59</f>
        <v>0.878479348639293</v>
      </c>
      <c r="LH59" s="274">
        <f>LE59+_xlfn.T.INV.2T(0.05,LI51)*LF59</f>
        <v>1.1865410101656426</v>
      </c>
      <c r="LI59" s="199">
        <f>LC59</f>
        <v>90</v>
      </c>
      <c r="LJ59" s="267">
        <f>10^LE59</f>
        <v>10.777305142595479</v>
      </c>
      <c r="LK59" s="267">
        <f t="shared" si="657"/>
        <v>7.5592611405208947</v>
      </c>
      <c r="LL59" s="200">
        <f t="shared" si="658"/>
        <v>15.365298800698822</v>
      </c>
      <c r="LM59" s="267"/>
      <c r="LN59" s="267">
        <f>LE29-LE59</f>
        <v>7.7793965788467201E-2</v>
      </c>
      <c r="LO59" s="267">
        <f>SQRT(LF29^2+LF59^2)</f>
        <v>8.3890261113981957E-2</v>
      </c>
      <c r="LP59" s="214">
        <f>10^LN59</f>
        <v>1.1961729187226493</v>
      </c>
      <c r="LQ59" s="267">
        <f>10^(LN59-1.96*LO59)</f>
        <v>0.81916059731048196</v>
      </c>
      <c r="LR59" s="215">
        <f>10^(LN59+1.96*LO59)</f>
        <v>1.7467022415180233</v>
      </c>
      <c r="LT59" s="281">
        <v>90</v>
      </c>
      <c r="LU59" s="274">
        <f t="shared" si="680"/>
        <v>1.2815515655446006</v>
      </c>
      <c r="LV59" s="274">
        <f>(LU59-LU51)/LT51</f>
        <v>1.0325101794024678</v>
      </c>
      <c r="LW59" s="274">
        <f>SQRT(1/MA47+(LV59-LU48)^2/MD47)/LT51</f>
        <v>4.8400134986548736E-2</v>
      </c>
      <c r="LX59" s="274">
        <f>LV59-_xlfn.T.INV.2T(0.05,LZ51)*LW59</f>
        <v>0.878479348639293</v>
      </c>
      <c r="LY59" s="274">
        <f>LV59+_xlfn.T.INV.2T(0.05,LZ51)*LW59</f>
        <v>1.1865410101656426</v>
      </c>
      <c r="LZ59" s="199">
        <f>LT59</f>
        <v>90</v>
      </c>
      <c r="MA59" s="267">
        <f>10^LV59</f>
        <v>10.777305142595479</v>
      </c>
      <c r="MB59" s="267">
        <f t="shared" si="659"/>
        <v>7.5592611405208947</v>
      </c>
      <c r="MC59" s="200">
        <f t="shared" si="660"/>
        <v>15.365298800698822</v>
      </c>
      <c r="MD59" s="267"/>
      <c r="ME59" s="267">
        <f>LV29-LV59</f>
        <v>7.7793965788466979E-2</v>
      </c>
      <c r="MF59" s="267">
        <f>SQRT(LW29^2+LW59^2)</f>
        <v>8.389026111398197E-2</v>
      </c>
      <c r="MG59" s="214">
        <f>10^ME59</f>
        <v>1.1961729187226486</v>
      </c>
      <c r="MH59" s="267">
        <f>10^(ME59-1.96*MF59)</f>
        <v>0.81916059731048152</v>
      </c>
      <c r="MI59" s="215">
        <f>10^(ME59+1.96*MF59)</f>
        <v>1.7467022415180224</v>
      </c>
    </row>
    <row r="60" spans="1:347" ht="14.1" customHeight="1" thickBot="1" x14ac:dyDescent="0.2">
      <c r="A60" s="14"/>
      <c r="B60" s="58"/>
      <c r="C60" s="22"/>
      <c r="D60" s="22"/>
      <c r="E60" s="14"/>
      <c r="F60" s="19"/>
      <c r="G60" s="19"/>
      <c r="H60" s="19"/>
      <c r="I60" s="192">
        <v>99</v>
      </c>
      <c r="J60" s="324">
        <f t="shared" si="661"/>
        <v>2.3263478740408408</v>
      </c>
      <c r="K60" s="100">
        <f>(J60-J51)/I51</f>
        <v>1.430883563574781</v>
      </c>
      <c r="L60" s="100">
        <f>SQRT(1/P47+(K60-J48)^2/S47)/I51</f>
        <v>7.1341408559448136E-2</v>
      </c>
      <c r="M60" s="100">
        <f>K60-_xlfn.T.INV.2T(0.05,O51)*L60</f>
        <v>1.2038433614910296</v>
      </c>
      <c r="N60" s="100">
        <f>K60+_xlfn.T.INV.2T(0.05,O51)*L60</f>
        <v>1.6579237656585324</v>
      </c>
      <c r="O60" s="203">
        <f>I60</f>
        <v>99</v>
      </c>
      <c r="P60" s="204">
        <f>10^K60</f>
        <v>26.970162525643286</v>
      </c>
      <c r="Q60" s="204">
        <f t="shared" si="622"/>
        <v>15.989812144558854</v>
      </c>
      <c r="R60" s="205">
        <f t="shared" si="622"/>
        <v>45.49082003487672</v>
      </c>
      <c r="S60" s="26"/>
      <c r="T60" s="94">
        <f>K30-K60</f>
        <v>8.1544295681641454E-2</v>
      </c>
      <c r="U60" s="94">
        <f>SQRT(L30^2+L60^2)</f>
        <v>0.13927368040229454</v>
      </c>
      <c r="V60" s="218">
        <f>10^T60</f>
        <v>1.2065471431859967</v>
      </c>
      <c r="W60" s="204">
        <f>10^(T60-1.96*U60)</f>
        <v>0.64352864342307925</v>
      </c>
      <c r="X60" s="219">
        <f>10^(T60+1.96*U60)</f>
        <v>2.2621464073250621</v>
      </c>
      <c r="Y60" s="14"/>
      <c r="Z60" s="192">
        <v>99</v>
      </c>
      <c r="AA60" s="324">
        <f t="shared" si="662"/>
        <v>2.3263478740408408</v>
      </c>
      <c r="AB60" s="324">
        <f>(AA60-AA51)/Z51</f>
        <v>1.4037182297527928</v>
      </c>
      <c r="AC60" s="324">
        <f>SQRT(1/AG47+(AB60-AA48)^2/AJ47)/Z51</f>
        <v>7.9730573505580632E-2</v>
      </c>
      <c r="AD60" s="324">
        <f>AB60-_xlfn.T.INV.2T(0.05,AF51)*AC60</f>
        <v>1.1499799606818066</v>
      </c>
      <c r="AE60" s="324">
        <f>AB60+_xlfn.T.INV.2T(0.05,AF51)*AC60</f>
        <v>1.657456498823779</v>
      </c>
      <c r="AF60" s="203">
        <f>Z60</f>
        <v>99</v>
      </c>
      <c r="AG60" s="204">
        <f>10^AB60</f>
        <v>25.33484372571219</v>
      </c>
      <c r="AH60" s="204">
        <f t="shared" si="623"/>
        <v>14.124723684866341</v>
      </c>
      <c r="AI60" s="205">
        <f t="shared" si="624"/>
        <v>45.441901797623174</v>
      </c>
      <c r="AJ60" s="267"/>
      <c r="AK60" s="321">
        <f>AB30-AB60</f>
        <v>0.10880721371408986</v>
      </c>
      <c r="AL60" s="321">
        <f>SQRT(AC30^2+AC60^2)</f>
        <v>0.1435348101951007</v>
      </c>
      <c r="AM60" s="218">
        <f>10^AK60</f>
        <v>1.2847162390354736</v>
      </c>
      <c r="AN60" s="204">
        <f>10^(AK60-1.96*AL60)</f>
        <v>0.67216978395059834</v>
      </c>
      <c r="AO60" s="219">
        <f>10^(AK60+1.96*AL60)</f>
        <v>2.4554745753979876</v>
      </c>
      <c r="AP60" s="14"/>
      <c r="AQ60" s="192">
        <v>99</v>
      </c>
      <c r="AR60" s="324">
        <f t="shared" si="663"/>
        <v>2.3263478740408408</v>
      </c>
      <c r="AS60" s="324">
        <f>(AR60-AR51)/AQ51</f>
        <v>1.4041089830605058</v>
      </c>
      <c r="AT60" s="324">
        <f>SQRT(1/AX47+(AS60-AR48)^2/BA47)/AQ51</f>
        <v>8.2246241518312196E-2</v>
      </c>
      <c r="AU60" s="324">
        <f>AS60-_xlfn.T.INV.2T(0.05,AW51)*AT60</f>
        <v>1.1423647356170816</v>
      </c>
      <c r="AV60" s="324">
        <f>AS60+_xlfn.T.INV.2T(0.05,AW51)*AT60</f>
        <v>1.66585323050393</v>
      </c>
      <c r="AW60" s="203">
        <f>AQ60</f>
        <v>99</v>
      </c>
      <c r="AX60" s="204">
        <f>10^AS60</f>
        <v>25.357648825281277</v>
      </c>
      <c r="AY60" s="204">
        <f t="shared" si="625"/>
        <v>13.87920963860803</v>
      </c>
      <c r="AZ60" s="205">
        <f t="shared" si="626"/>
        <v>46.329032465769266</v>
      </c>
      <c r="BA60" s="267"/>
      <c r="BB60" s="321">
        <f>AS30-AS60</f>
        <v>0.10841685503965381</v>
      </c>
      <c r="BC60" s="321">
        <f>SQRT(AT30^2+AT60^2)</f>
        <v>0.14494448788162656</v>
      </c>
      <c r="BD60" s="218">
        <f>10^BB60</f>
        <v>1.2835620111237758</v>
      </c>
      <c r="BE60" s="204">
        <f>10^(BB60-1.96*BC60)</f>
        <v>0.66730696650470533</v>
      </c>
      <c r="BF60" s="219">
        <f>10^(BB60+1.96*BC60)</f>
        <v>2.4689258753430003</v>
      </c>
      <c r="BH60" s="192">
        <v>99</v>
      </c>
      <c r="BI60" s="324">
        <f t="shared" si="664"/>
        <v>2.3263478740408408</v>
      </c>
      <c r="BJ60" s="324">
        <f>(BI60-BI51)/BH51</f>
        <v>1.404078411203314</v>
      </c>
      <c r="BK60" s="324">
        <f>SQRT(1/BO47+(BJ60-BI48)^2/BR47)/BH51</f>
        <v>8.2207268274036724E-2</v>
      </c>
      <c r="BL60" s="324">
        <f>BJ60-_xlfn.T.INV.2T(0.05,BN51)*BK60</f>
        <v>1.1424581940171392</v>
      </c>
      <c r="BM60" s="324">
        <f>BJ60+_xlfn.T.INV.2T(0.05,BN51)*BK60</f>
        <v>1.6656986283894888</v>
      </c>
      <c r="BN60" s="203">
        <f>BH60</f>
        <v>99</v>
      </c>
      <c r="BO60" s="204">
        <f>10^BJ60</f>
        <v>25.355863854102406</v>
      </c>
      <c r="BP60" s="204">
        <f t="shared" si="627"/>
        <v>13.882196709269438</v>
      </c>
      <c r="BQ60" s="205">
        <f t="shared" si="628"/>
        <v>46.312542982371475</v>
      </c>
      <c r="BR60" s="267"/>
      <c r="BS60" s="321">
        <f>BJ30-BJ60</f>
        <v>0.10844743878701135</v>
      </c>
      <c r="BT60" s="321">
        <f>SQRT(BK30^2+BK60^2)</f>
        <v>0.14492236541343631</v>
      </c>
      <c r="BU60" s="218">
        <f>10^BS60</f>
        <v>1.2836524049007538</v>
      </c>
      <c r="BV60" s="204">
        <f>10^(BS60-1.96*BT60)</f>
        <v>0.66742059310093116</v>
      </c>
      <c r="BW60" s="219">
        <f>10^(BS60+1.96*BT60)</f>
        <v>2.4688532443264073</v>
      </c>
      <c r="BY60" s="192">
        <v>99</v>
      </c>
      <c r="BZ60" s="324">
        <f t="shared" si="665"/>
        <v>2.3263478740408408</v>
      </c>
      <c r="CA60" s="324">
        <f>(BZ60-BZ51)/BY51</f>
        <v>1.4040801051746412</v>
      </c>
      <c r="CB60" s="324">
        <f>SQRT(1/CF47+(CA60-BZ48)^2/CI47)/BY51</f>
        <v>8.2210331649011356E-2</v>
      </c>
      <c r="CC60" s="324">
        <f>CA60-_xlfn.T.INV.2T(0.05,CE51)*CB60</f>
        <v>1.1424501389620967</v>
      </c>
      <c r="CD60" s="324">
        <f>CA60+_xlfn.T.INV.2T(0.05,CE51)*CB60</f>
        <v>1.6657100713871857</v>
      </c>
      <c r="CE60" s="203">
        <f>BY60</f>
        <v>99</v>
      </c>
      <c r="CF60" s="204">
        <f>10^CA60</f>
        <v>25.355962755175071</v>
      </c>
      <c r="CG60" s="204">
        <f t="shared" si="629"/>
        <v>13.881939232312524</v>
      </c>
      <c r="CH60" s="205">
        <f t="shared" si="630"/>
        <v>46.313763263371065</v>
      </c>
      <c r="CI60" s="267"/>
      <c r="CJ60" s="321">
        <f>CA30-CA60</f>
        <v>0.1084457448626146</v>
      </c>
      <c r="CK60" s="321">
        <f>SQRT(CB30^2+CB60^2)</f>
        <v>0.14492410279272866</v>
      </c>
      <c r="CL60" s="218">
        <f>10^CJ60</f>
        <v>1.2836473981461767</v>
      </c>
      <c r="CM60" s="204">
        <f>10^(CJ60-1.96*CK60)</f>
        <v>0.66741275675229073</v>
      </c>
      <c r="CN60" s="219">
        <f>10^(CJ60+1.96*CK60)</f>
        <v>2.4688629728709381</v>
      </c>
      <c r="CP60" s="192">
        <v>99</v>
      </c>
      <c r="CQ60" s="324">
        <f t="shared" si="666"/>
        <v>2.3263478740408408</v>
      </c>
      <c r="CR60" s="324">
        <f>(CQ60-CQ51)/CP51</f>
        <v>1.4040800074655224</v>
      </c>
      <c r="CS60" s="324">
        <f>SQRT(1/CW47+(CR60-CQ48)^2/CZ47)/CP51</f>
        <v>8.2210161995477329E-2</v>
      </c>
      <c r="CT60" s="324">
        <f>CR60-_xlfn.T.INV.2T(0.05,CV51)*CS60</f>
        <v>1.1424505811662404</v>
      </c>
      <c r="CU60" s="324">
        <f>CR60+_xlfn.T.INV.2T(0.05,CV51)*CS60</f>
        <v>1.6657094337648044</v>
      </c>
      <c r="CV60" s="203">
        <f>CP60</f>
        <v>99</v>
      </c>
      <c r="CW60" s="204">
        <f>10^CR60</f>
        <v>25.355957050500937</v>
      </c>
      <c r="CX60" s="204">
        <f t="shared" si="631"/>
        <v>13.881953367086121</v>
      </c>
      <c r="CY60" s="205">
        <f t="shared" si="632"/>
        <v>46.313695266489752</v>
      </c>
      <c r="CZ60" s="267"/>
      <c r="DA60" s="321">
        <f>CR30-CR60</f>
        <v>0.10844584257318424</v>
      </c>
      <c r="DB60" s="321">
        <f>SQRT(CS30^2+CS60^2)</f>
        <v>0.14492400655298343</v>
      </c>
      <c r="DC60" s="218">
        <f>10^DA60</f>
        <v>1.2836476869500593</v>
      </c>
      <c r="DD60" s="204">
        <f>10^(DA60-1.96*DB60)</f>
        <v>0.66741319679321598</v>
      </c>
      <c r="DE60" s="219">
        <f>10^(DA60+1.96*DB60)</f>
        <v>2.4688624560157728</v>
      </c>
      <c r="DG60" s="192">
        <v>99</v>
      </c>
      <c r="DH60" s="324">
        <f t="shared" si="667"/>
        <v>2.3263478740408408</v>
      </c>
      <c r="DI60" s="324">
        <f>(DH60-DH51)/DG51</f>
        <v>1.4040800130708686</v>
      </c>
      <c r="DJ60" s="324">
        <f>SQRT(1/DN47+(DI60-DH48)^2/DQ47)/DG51</f>
        <v>8.2210171781947353E-2</v>
      </c>
      <c r="DK60" s="324">
        <f>DI60-_xlfn.T.INV.2T(0.05,DM51)*DJ60</f>
        <v>1.1424505556266711</v>
      </c>
      <c r="DL60" s="324">
        <f>DI60+_xlfn.T.INV.2T(0.05,DM51)*DJ60</f>
        <v>1.6657094705150661</v>
      </c>
      <c r="DM60" s="203">
        <f>DG60</f>
        <v>99</v>
      </c>
      <c r="DN60" s="204">
        <f>10^DI60</f>
        <v>25.355957377764859</v>
      </c>
      <c r="DO60" s="204">
        <f t="shared" si="633"/>
        <v>13.881952550729673</v>
      </c>
      <c r="DP60" s="205">
        <f t="shared" si="634"/>
        <v>46.31369918558282</v>
      </c>
      <c r="DQ60" s="267"/>
      <c r="DR60" s="321">
        <f>DI30-DI60</f>
        <v>0.10844583696784382</v>
      </c>
      <c r="DS60" s="321">
        <f>SQRT(DJ30^2+DJ60^2)</f>
        <v>0.14492401210445321</v>
      </c>
      <c r="DT60" s="218">
        <f>10^DR60</f>
        <v>1.2836476703823099</v>
      </c>
      <c r="DU60" s="204">
        <f>10^(DR60-1.96*DS60)</f>
        <v>0.66741317145759282</v>
      </c>
      <c r="DV60" s="219">
        <f>10^(DR60+1.96*DS60)</f>
        <v>2.4688624860059849</v>
      </c>
      <c r="DX60" s="192">
        <v>99</v>
      </c>
      <c r="DY60" s="324">
        <f t="shared" si="668"/>
        <v>2.3263478740408408</v>
      </c>
      <c r="DZ60" s="324">
        <f>(DY60-DY51)/DX51</f>
        <v>1.4040800127490722</v>
      </c>
      <c r="EA60" s="324">
        <f>SQRT(1/EE47+(DZ60-DY48)^2/EH47)/DX51</f>
        <v>8.2210171220526609E-2</v>
      </c>
      <c r="EB60" s="324">
        <f>DZ60-_xlfn.T.INV.2T(0.05,ED51)*EA60</f>
        <v>1.1424505570915662</v>
      </c>
      <c r="EC60" s="324">
        <f>DZ60+_xlfn.T.INV.2T(0.05,ED51)*EA60</f>
        <v>1.6657094684065783</v>
      </c>
      <c r="ED60" s="203">
        <f>DX60</f>
        <v>99</v>
      </c>
      <c r="EE60" s="204">
        <f>10^DZ60</f>
        <v>25.355957358977026</v>
      </c>
      <c r="EF60" s="204">
        <f t="shared" si="635"/>
        <v>13.881952597554136</v>
      </c>
      <c r="EG60" s="205">
        <f t="shared" si="636"/>
        <v>46.313698960731067</v>
      </c>
      <c r="EH60" s="267"/>
      <c r="EI60" s="321">
        <f>DZ30-DZ60</f>
        <v>0.10844583728964041</v>
      </c>
      <c r="EJ60" s="321">
        <f>SQRT(EA30^2+EA60^2)</f>
        <v>0.14492401178597933</v>
      </c>
      <c r="EK60" s="218">
        <f>10^EI60</f>
        <v>1.2836476713334466</v>
      </c>
      <c r="EL60" s="204">
        <f>10^(EI60-1.96*EJ60)</f>
        <v>0.6674131729113908</v>
      </c>
      <c r="EM60" s="219">
        <f>10^(EI60+1.96*EJ60)</f>
        <v>2.4688624842868423</v>
      </c>
      <c r="EO60" s="192">
        <v>99</v>
      </c>
      <c r="EP60" s="324">
        <f t="shared" si="669"/>
        <v>2.3263478740408408</v>
      </c>
      <c r="EQ60" s="324">
        <f>(EP60-EP51)/EO51</f>
        <v>1.4040800127675517</v>
      </c>
      <c r="ER60" s="324">
        <f>SQRT(1/EV47+(EQ60-EP48)^2/EY47)/EO51</f>
        <v>8.2210171252758257E-2</v>
      </c>
      <c r="ES60" s="324">
        <f>EQ60-_xlfn.T.INV.2T(0.05,EU51)*ER60</f>
        <v>1.1424505570074701</v>
      </c>
      <c r="ET60" s="324">
        <f>EQ60+_xlfn.T.INV.2T(0.05,EU51)*ER60</f>
        <v>1.6657094685276332</v>
      </c>
      <c r="EU60" s="203">
        <f>EO60</f>
        <v>99</v>
      </c>
      <c r="EV60" s="204">
        <f>10^EQ60</f>
        <v>25.355957360055932</v>
      </c>
      <c r="EW60" s="204">
        <f t="shared" si="637"/>
        <v>13.881952594866055</v>
      </c>
      <c r="EX60" s="205">
        <f t="shared" si="638"/>
        <v>46.313698973640534</v>
      </c>
      <c r="EY60" s="267"/>
      <c r="EZ60" s="321">
        <f>EQ30-EQ60</f>
        <v>0.10844583727116053</v>
      </c>
      <c r="FA60" s="321">
        <f>SQRT(ER30^2+ER60^2)</f>
        <v>0.14492401180426309</v>
      </c>
      <c r="FB60" s="218">
        <f>10^EZ60</f>
        <v>1.2836476712788254</v>
      </c>
      <c r="FC60" s="204">
        <f>10^(EZ60-1.96*FA60)</f>
        <v>0.66741317282791923</v>
      </c>
      <c r="FD60" s="219">
        <f>10^(EZ60+1.96*FA60)</f>
        <v>2.4688624843855087</v>
      </c>
      <c r="FF60" s="192">
        <v>99</v>
      </c>
      <c r="FG60" s="324">
        <f t="shared" si="670"/>
        <v>2.3263478740408408</v>
      </c>
      <c r="FH60" s="324">
        <f>(FG60-FG51)/FF51</f>
        <v>1.4040800127664788</v>
      </c>
      <c r="FI60" s="324">
        <f>SQRT(1/FM47+(FH60-FG48)^2/FP47)/FF51</f>
        <v>8.2210171250905628E-2</v>
      </c>
      <c r="FJ60" s="324">
        <f>FH60-_xlfn.T.INV.2T(0.05,FL51)*FI60</f>
        <v>1.1424505570122931</v>
      </c>
      <c r="FK60" s="324">
        <f>FH60+_xlfn.T.INV.2T(0.05,FL51)*FI60</f>
        <v>1.6657094685206644</v>
      </c>
      <c r="FL60" s="203">
        <f>FF60</f>
        <v>99</v>
      </c>
      <c r="FM60" s="204">
        <f>10^FH60</f>
        <v>25.35595735999329</v>
      </c>
      <c r="FN60" s="204">
        <f t="shared" si="639"/>
        <v>13.88195259502022</v>
      </c>
      <c r="FO60" s="205">
        <f t="shared" si="640"/>
        <v>46.313698972897349</v>
      </c>
      <c r="FP60" s="267"/>
      <c r="FQ60" s="321">
        <f>FH30-FH60</f>
        <v>0.10844583727223367</v>
      </c>
      <c r="FR60" s="321">
        <f>SQRT(FI30^2+FI60^2)</f>
        <v>0.14492401180321218</v>
      </c>
      <c r="FS60" s="218">
        <f>10^FQ60</f>
        <v>1.2836476712819973</v>
      </c>
      <c r="FT60" s="204">
        <f>10^(FQ60-1.96*FR60)</f>
        <v>0.66741317283273383</v>
      </c>
      <c r="FU60" s="219">
        <f>10^(FQ60+1.96*FR60)</f>
        <v>2.4688624843798999</v>
      </c>
      <c r="FW60" s="192">
        <v>99</v>
      </c>
      <c r="FX60" s="324">
        <f t="shared" si="671"/>
        <v>2.3263478740408408</v>
      </c>
      <c r="FY60" s="324">
        <f>(FX60-FX51)/FW51</f>
        <v>1.4040800127665434</v>
      </c>
      <c r="FZ60" s="324">
        <f>SQRT(1/GD47+(FY60-FX48)^2/GG47)/FW51</f>
        <v>8.2210171251013528E-2</v>
      </c>
      <c r="GA60" s="324">
        <f>FY60-_xlfn.T.INV.2T(0.05,GC51)*FZ60</f>
        <v>1.1424505570120145</v>
      </c>
      <c r="GB60" s="324">
        <f>FY60+_xlfn.T.INV.2T(0.05,GC51)*FZ60</f>
        <v>1.6657094685210723</v>
      </c>
      <c r="GC60" s="203">
        <f>FW60</f>
        <v>99</v>
      </c>
      <c r="GD60" s="204">
        <f>10^FY60</f>
        <v>25.355957359997063</v>
      </c>
      <c r="GE60" s="204">
        <f t="shared" si="641"/>
        <v>13.881952595011311</v>
      </c>
      <c r="GF60" s="205">
        <f t="shared" si="642"/>
        <v>46.313698972940848</v>
      </c>
      <c r="GG60" s="267"/>
      <c r="GH60" s="321">
        <f>FY30-FY60</f>
        <v>0.10844583727216928</v>
      </c>
      <c r="GI60" s="321">
        <f>SQRT(FZ30^2+FZ60^2)</f>
        <v>0.14492401180327347</v>
      </c>
      <c r="GJ60" s="218">
        <f>10^GH60</f>
        <v>1.283647671281807</v>
      </c>
      <c r="GK60" s="204">
        <f>10^(GH60-1.96*GI60)</f>
        <v>0.66741317283245027</v>
      </c>
      <c r="GL60" s="219">
        <f>10^(GH60+1.96*GI60)</f>
        <v>2.4688624843802165</v>
      </c>
      <c r="GN60" s="192">
        <v>99</v>
      </c>
      <c r="GO60" s="324">
        <f t="shared" si="672"/>
        <v>2.3263478740408408</v>
      </c>
      <c r="GP60" s="324">
        <f>(GO60-GO51)/GN51</f>
        <v>1.404080012766542</v>
      </c>
      <c r="GQ60" s="324">
        <f>SQRT(1/GU47+(GP60-GO48)^2/GX47)/GN51</f>
        <v>8.2210171251007408E-2</v>
      </c>
      <c r="GR60" s="324">
        <f>GP60-_xlfn.T.INV.2T(0.05,GT51)*GQ60</f>
        <v>1.1424505570120325</v>
      </c>
      <c r="GS60" s="324">
        <f>GP60+_xlfn.T.INV.2T(0.05,GT51)*GQ60</f>
        <v>1.6657094685210516</v>
      </c>
      <c r="GT60" s="203">
        <f>GN60</f>
        <v>99</v>
      </c>
      <c r="GU60" s="204">
        <f>10^GP60</f>
        <v>25.355957359996985</v>
      </c>
      <c r="GV60" s="204">
        <f t="shared" si="643"/>
        <v>13.88195259501189</v>
      </c>
      <c r="GW60" s="205">
        <f t="shared" si="644"/>
        <v>46.313698972938646</v>
      </c>
      <c r="GX60" s="267"/>
      <c r="GY60" s="321">
        <f>GP30-GP60</f>
        <v>0.10844583727217016</v>
      </c>
      <c r="GZ60" s="321">
        <f>SQRT(GQ30^2+GQ60^2)</f>
        <v>0.14492401180326991</v>
      </c>
      <c r="HA60" s="218">
        <f>10^GY60</f>
        <v>1.2836476712818097</v>
      </c>
      <c r="HB60" s="204">
        <f>10^(GY60-1.96*GZ60)</f>
        <v>0.66741317283246226</v>
      </c>
      <c r="HC60" s="219">
        <f>10^(GY60+1.96*GZ60)</f>
        <v>2.4688624843801819</v>
      </c>
      <c r="HE60" s="192">
        <v>99</v>
      </c>
      <c r="HF60" s="324">
        <f t="shared" si="673"/>
        <v>2.3263478740408408</v>
      </c>
      <c r="HG60" s="324">
        <f>(HF60-HF51)/HE51</f>
        <v>1.4040800127665412</v>
      </c>
      <c r="HH60" s="324">
        <f>SQRT(1/HL47+(HG60-HF48)^2/HO47)/HE51</f>
        <v>8.2210171251007449E-2</v>
      </c>
      <c r="HI60" s="324">
        <f>HG60-_xlfn.T.INV.2T(0.05,HK51)*HH60</f>
        <v>1.1424505570120316</v>
      </c>
      <c r="HJ60" s="324">
        <f>HG60+_xlfn.T.INV.2T(0.05,HK51)*HH60</f>
        <v>1.6657094685210507</v>
      </c>
      <c r="HK60" s="203">
        <f>HE60</f>
        <v>99</v>
      </c>
      <c r="HL60" s="204">
        <f>10^HG60</f>
        <v>25.355957359996928</v>
      </c>
      <c r="HM60" s="204">
        <f t="shared" si="645"/>
        <v>13.88195259501186</v>
      </c>
      <c r="HN60" s="205">
        <f t="shared" si="646"/>
        <v>46.313698972938546</v>
      </c>
      <c r="HO60" s="267"/>
      <c r="HP60" s="321">
        <f>HG30-HG60</f>
        <v>0.10844583727217127</v>
      </c>
      <c r="HQ60" s="321">
        <f>SQRT(HH30^2+HH60^2)</f>
        <v>0.14492401180326994</v>
      </c>
      <c r="HR60" s="218">
        <f>10^HP60</f>
        <v>1.283647671281813</v>
      </c>
      <c r="HS60" s="204">
        <f>10^(HP60-1.96*HQ60)</f>
        <v>0.66741317283246393</v>
      </c>
      <c r="HT60" s="219">
        <f>10^(HP60+1.96*HQ60)</f>
        <v>2.4688624843801885</v>
      </c>
      <c r="HV60" s="192">
        <v>99</v>
      </c>
      <c r="HW60" s="324">
        <f t="shared" si="674"/>
        <v>2.3263478740408408</v>
      </c>
      <c r="HX60" s="324">
        <f>(HW60-HW51)/HV51</f>
        <v>1.4040800127665412</v>
      </c>
      <c r="HY60" s="324">
        <f>SQRT(1/IC47+(HX60-HW48)^2/IF47)/HV51</f>
        <v>8.2210171251007547E-2</v>
      </c>
      <c r="HZ60" s="324">
        <f>HX60-_xlfn.T.INV.2T(0.05,IB51)*HY60</f>
        <v>1.1424505570120311</v>
      </c>
      <c r="IA60" s="324">
        <f>HX60+_xlfn.T.INV.2T(0.05,IB51)*HY60</f>
        <v>1.6657094685210512</v>
      </c>
      <c r="IB60" s="203">
        <f>HV60</f>
        <v>99</v>
      </c>
      <c r="IC60" s="204">
        <f>10^HX60</f>
        <v>25.355957359996928</v>
      </c>
      <c r="ID60" s="204">
        <f t="shared" si="647"/>
        <v>13.881952595011848</v>
      </c>
      <c r="IE60" s="205">
        <f t="shared" si="648"/>
        <v>46.313698972938603</v>
      </c>
      <c r="IF60" s="267"/>
      <c r="IG60" s="321">
        <f>HX30-HX60</f>
        <v>0.1084458372721715</v>
      </c>
      <c r="IH60" s="321">
        <f>SQRT(HY30^2+HY60^2)</f>
        <v>0.14492401180327008</v>
      </c>
      <c r="II60" s="218">
        <f>10^IG60</f>
        <v>1.2836476712818135</v>
      </c>
      <c r="IJ60" s="204">
        <f>10^(IG60-1.96*IH60)</f>
        <v>0.66741317283246393</v>
      </c>
      <c r="IK60" s="219">
        <f>10^(IG60+1.96*IH60)</f>
        <v>2.4688624843801916</v>
      </c>
      <c r="IM60" s="192">
        <v>99</v>
      </c>
      <c r="IN60" s="324">
        <f t="shared" si="675"/>
        <v>2.3263478740408408</v>
      </c>
      <c r="IO60" s="324">
        <f>(IN60-IN51)/IM51</f>
        <v>1.4040800127665412</v>
      </c>
      <c r="IP60" s="324">
        <f>SQRT(1/IT47+(IO60-IN48)^2/IW47)/IM51</f>
        <v>8.2210171251007533E-2</v>
      </c>
      <c r="IQ60" s="324">
        <f>IO60-_xlfn.T.INV.2T(0.05,IS51)*IP60</f>
        <v>1.1424505570120314</v>
      </c>
      <c r="IR60" s="324">
        <f>IO60+_xlfn.T.INV.2T(0.05,IS51)*IP60</f>
        <v>1.665709468521051</v>
      </c>
      <c r="IS60" s="203">
        <f>IM60</f>
        <v>99</v>
      </c>
      <c r="IT60" s="204">
        <f>10^IO60</f>
        <v>25.355957359996928</v>
      </c>
      <c r="IU60" s="204">
        <f t="shared" si="649"/>
        <v>13.881952595011853</v>
      </c>
      <c r="IV60" s="205">
        <f t="shared" si="650"/>
        <v>46.313698972938589</v>
      </c>
      <c r="IW60" s="267"/>
      <c r="IX60" s="321">
        <f>IO30-IO60</f>
        <v>0.10844583727217105</v>
      </c>
      <c r="IY60" s="321">
        <f>SQRT(IP30^2+IP60^2)</f>
        <v>0.14492401180327</v>
      </c>
      <c r="IZ60" s="218">
        <f>10^IX60</f>
        <v>1.2836476712818121</v>
      </c>
      <c r="JA60" s="204">
        <f>10^(IX60-1.96*IY60)</f>
        <v>0.66741317283246337</v>
      </c>
      <c r="JB60" s="219">
        <f>10^(IX60+1.96*IY60)</f>
        <v>2.4688624843801881</v>
      </c>
      <c r="JD60" s="192">
        <v>99</v>
      </c>
      <c r="JE60" s="324">
        <f t="shared" si="676"/>
        <v>2.3263478740408408</v>
      </c>
      <c r="JF60" s="324">
        <f>(JE60-JE51)/JD51</f>
        <v>1.4040800127665412</v>
      </c>
      <c r="JG60" s="324">
        <f>SQRT(1/JK47+(JF60-JE48)^2/JN47)/JD51</f>
        <v>8.2210171251007561E-2</v>
      </c>
      <c r="JH60" s="324">
        <f>JF60-_xlfn.T.INV.2T(0.05,JJ51)*JG60</f>
        <v>1.1424505570120311</v>
      </c>
      <c r="JI60" s="324">
        <f>JF60+_xlfn.T.INV.2T(0.05,JJ51)*JG60</f>
        <v>1.6657094685210512</v>
      </c>
      <c r="JJ60" s="203">
        <f>JD60</f>
        <v>99</v>
      </c>
      <c r="JK60" s="204">
        <f>10^JF60</f>
        <v>25.355957359996928</v>
      </c>
      <c r="JL60" s="204">
        <f t="shared" si="651"/>
        <v>13.881952595011848</v>
      </c>
      <c r="JM60" s="205">
        <f t="shared" si="652"/>
        <v>46.313698972938603</v>
      </c>
      <c r="JN60" s="267"/>
      <c r="JO60" s="321">
        <f>JF30-JF60</f>
        <v>0.10844583727217127</v>
      </c>
      <c r="JP60" s="321">
        <f>SQRT(JG30^2+JG60^2)</f>
        <v>0.14492401180327</v>
      </c>
      <c r="JQ60" s="218">
        <f>10^JO60</f>
        <v>1.283647671281813</v>
      </c>
      <c r="JR60" s="204">
        <f>10^(JO60-1.96*JP60)</f>
        <v>0.66741317283246382</v>
      </c>
      <c r="JS60" s="219">
        <f>10^(JO60+1.96*JP60)</f>
        <v>2.4688624843801894</v>
      </c>
      <c r="JU60" s="192">
        <v>99</v>
      </c>
      <c r="JV60" s="324">
        <f t="shared" si="677"/>
        <v>2.3263478740408408</v>
      </c>
      <c r="JW60" s="324">
        <f>(JV60-JV51)/JU51</f>
        <v>1.4040800127665412</v>
      </c>
      <c r="JX60" s="324">
        <f>SQRT(1/KB47+(JW60-JV48)^2/KE47)/JU51</f>
        <v>8.2210171251007533E-2</v>
      </c>
      <c r="JY60" s="324">
        <f>JW60-_xlfn.T.INV.2T(0.05,KA51)*JX60</f>
        <v>1.1424505570120314</v>
      </c>
      <c r="JZ60" s="324">
        <f>JW60+_xlfn.T.INV.2T(0.05,KA51)*JX60</f>
        <v>1.665709468521051</v>
      </c>
      <c r="KA60" s="203">
        <f>JU60</f>
        <v>99</v>
      </c>
      <c r="KB60" s="204">
        <f>10^JW60</f>
        <v>25.355957359996928</v>
      </c>
      <c r="KC60" s="204">
        <f t="shared" si="653"/>
        <v>13.881952595011853</v>
      </c>
      <c r="KD60" s="205">
        <f t="shared" si="654"/>
        <v>46.313698972938589</v>
      </c>
      <c r="KE60" s="267"/>
      <c r="KF60" s="321">
        <f>JW30-JW60</f>
        <v>0.1084458372721715</v>
      </c>
      <c r="KG60" s="321">
        <f>SQRT(JX30^2+JX60^2)</f>
        <v>0.14492401180327005</v>
      </c>
      <c r="KH60" s="218">
        <f>10^KF60</f>
        <v>1.2836476712818135</v>
      </c>
      <c r="KI60" s="204">
        <f>10^(KF60-1.96*KG60)</f>
        <v>0.66741317283246393</v>
      </c>
      <c r="KJ60" s="219">
        <f>10^(KF60+1.96*KG60)</f>
        <v>2.4688624843801912</v>
      </c>
      <c r="KL60" s="192">
        <v>99</v>
      </c>
      <c r="KM60" s="324">
        <f t="shared" si="678"/>
        <v>2.3263478740408408</v>
      </c>
      <c r="KN60" s="324">
        <f>(KM60-KM51)/KL51</f>
        <v>1.4040800127665412</v>
      </c>
      <c r="KO60" s="324">
        <f>SQRT(1/KS47+(KN60-KM48)^2/KV47)/KL51</f>
        <v>8.2210171251007561E-2</v>
      </c>
      <c r="KP60" s="324">
        <f>KN60-_xlfn.T.INV.2T(0.05,KR51)*KO60</f>
        <v>1.1424505570120311</v>
      </c>
      <c r="KQ60" s="324">
        <f>KN60+_xlfn.T.INV.2T(0.05,KR51)*KO60</f>
        <v>1.6657094685210512</v>
      </c>
      <c r="KR60" s="203">
        <f>KL60</f>
        <v>99</v>
      </c>
      <c r="KS60" s="204">
        <f>10^KN60</f>
        <v>25.355957359996928</v>
      </c>
      <c r="KT60" s="204">
        <f t="shared" si="655"/>
        <v>13.881952595011848</v>
      </c>
      <c r="KU60" s="205">
        <f t="shared" si="656"/>
        <v>46.313698972938603</v>
      </c>
      <c r="KV60" s="267"/>
      <c r="KW60" s="321">
        <f>KN30-KN60</f>
        <v>0.10844583727217105</v>
      </c>
      <c r="KX60" s="321">
        <f>SQRT(KO30^2+KO60^2)</f>
        <v>0.14492401180327</v>
      </c>
      <c r="KY60" s="218">
        <f>10^KW60</f>
        <v>1.2836476712818121</v>
      </c>
      <c r="KZ60" s="204">
        <f>10^(KW60-1.96*KX60)</f>
        <v>0.66741317283246337</v>
      </c>
      <c r="LA60" s="219">
        <f>10^(KW60+1.96*KX60)</f>
        <v>2.4688624843801881</v>
      </c>
      <c r="LC60" s="192">
        <v>99</v>
      </c>
      <c r="LD60" s="324">
        <f t="shared" si="679"/>
        <v>2.3263478740408408</v>
      </c>
      <c r="LE60" s="324">
        <f>(LD60-LD51)/LC51</f>
        <v>1.4040800127665412</v>
      </c>
      <c r="LF60" s="324">
        <f>SQRT(1/LJ47+(LE60-LD48)^2/LM47)/LC51</f>
        <v>8.2210171251007533E-2</v>
      </c>
      <c r="LG60" s="324">
        <f>LE60-_xlfn.T.INV.2T(0.05,LI51)*LF60</f>
        <v>1.1424505570120314</v>
      </c>
      <c r="LH60" s="324">
        <f>LE60+_xlfn.T.INV.2T(0.05,LI51)*LF60</f>
        <v>1.665709468521051</v>
      </c>
      <c r="LI60" s="203">
        <f>LC60</f>
        <v>99</v>
      </c>
      <c r="LJ60" s="204">
        <f>10^LE60</f>
        <v>25.355957359996928</v>
      </c>
      <c r="LK60" s="204">
        <f t="shared" si="657"/>
        <v>13.881952595011853</v>
      </c>
      <c r="LL60" s="205">
        <f t="shared" si="658"/>
        <v>46.313698972938589</v>
      </c>
      <c r="LM60" s="267"/>
      <c r="LN60" s="321">
        <f>LE30-LE60</f>
        <v>0.10844583727217127</v>
      </c>
      <c r="LO60" s="321">
        <f>SQRT(LF30^2+LF60^2)</f>
        <v>0.14492401180327</v>
      </c>
      <c r="LP60" s="218">
        <f>10^LN60</f>
        <v>1.283647671281813</v>
      </c>
      <c r="LQ60" s="204">
        <f>10^(LN60-1.96*LO60)</f>
        <v>0.66741317283246382</v>
      </c>
      <c r="LR60" s="219">
        <f>10^(LN60+1.96*LO60)</f>
        <v>2.4688624843801894</v>
      </c>
      <c r="LT60" s="192">
        <v>99</v>
      </c>
      <c r="LU60" s="324">
        <f t="shared" si="680"/>
        <v>2.3263478740408408</v>
      </c>
      <c r="LV60" s="324">
        <f>(LU60-LU51)/LT51</f>
        <v>1.4040800127665412</v>
      </c>
      <c r="LW60" s="324">
        <f>SQRT(1/MA47+(LV60-LU48)^2/MD47)/LT51</f>
        <v>8.2210171251007561E-2</v>
      </c>
      <c r="LX60" s="324">
        <f>LV60-_xlfn.T.INV.2T(0.05,LZ51)*LW60</f>
        <v>1.1424505570120311</v>
      </c>
      <c r="LY60" s="324">
        <f>LV60+_xlfn.T.INV.2T(0.05,LZ51)*LW60</f>
        <v>1.6657094685210512</v>
      </c>
      <c r="LZ60" s="203">
        <f>LT60</f>
        <v>99</v>
      </c>
      <c r="MA60" s="204">
        <f>10^LV60</f>
        <v>25.355957359996928</v>
      </c>
      <c r="MB60" s="204">
        <f t="shared" si="659"/>
        <v>13.881952595011848</v>
      </c>
      <c r="MC60" s="205">
        <f t="shared" si="660"/>
        <v>46.313698972938603</v>
      </c>
      <c r="MD60" s="267"/>
      <c r="ME60" s="321">
        <f>LV30-LV60</f>
        <v>0.1084458372721715</v>
      </c>
      <c r="MF60" s="321">
        <f>SQRT(LW30^2+LW60^2)</f>
        <v>0.14492401180327008</v>
      </c>
      <c r="MG60" s="218">
        <f>10^ME60</f>
        <v>1.2836476712818135</v>
      </c>
      <c r="MH60" s="204">
        <f>10^(ME60-1.96*MF60)</f>
        <v>0.66741317283246393</v>
      </c>
      <c r="MI60" s="219">
        <f>10^(ME60+1.96*MF60)</f>
        <v>2.4688624843801916</v>
      </c>
    </row>
    <row r="61" spans="1:347" ht="14.1" customHeight="1" x14ac:dyDescent="0.2">
      <c r="A61" s="14"/>
      <c r="B61" s="58"/>
      <c r="C61" s="22"/>
      <c r="D61" s="22"/>
      <c r="E61" s="14"/>
      <c r="F61" s="19"/>
      <c r="G61" s="19"/>
      <c r="H61" s="19"/>
      <c r="I61" s="19"/>
      <c r="J61" s="31"/>
      <c r="K61" s="17"/>
      <c r="L61" s="17"/>
      <c r="M61" s="19"/>
      <c r="N61" s="19"/>
      <c r="O61" s="19"/>
      <c r="P61" s="70"/>
      <c r="Q61" s="26"/>
      <c r="R61" s="26"/>
      <c r="S61" s="80"/>
      <c r="T61" s="26"/>
      <c r="U61" s="26"/>
      <c r="V61" s="37"/>
      <c r="W61" s="26"/>
      <c r="X61" s="19"/>
      <c r="Y61" s="14"/>
      <c r="Z61" s="274"/>
      <c r="AA61" s="287"/>
      <c r="AB61" s="273"/>
      <c r="AC61" s="273"/>
      <c r="AD61" s="274"/>
      <c r="AE61" s="274"/>
      <c r="AF61" s="274"/>
      <c r="AG61" s="305"/>
      <c r="AH61" s="267"/>
      <c r="AI61" s="267"/>
      <c r="AJ61" s="312"/>
      <c r="AK61" s="267"/>
      <c r="AL61" s="267"/>
      <c r="AM61" s="264"/>
      <c r="AN61" s="267"/>
      <c r="AO61" s="274"/>
      <c r="AP61" s="14"/>
      <c r="AQ61" s="274"/>
      <c r="AR61" s="287"/>
      <c r="AS61" s="273"/>
      <c r="AT61" s="273"/>
      <c r="AU61" s="274"/>
      <c r="AV61" s="274"/>
      <c r="AW61" s="274"/>
      <c r="AX61" s="305"/>
      <c r="AY61" s="267"/>
      <c r="AZ61" s="267"/>
      <c r="BA61" s="312"/>
      <c r="BB61" s="267"/>
      <c r="BC61" s="267"/>
      <c r="BD61" s="264"/>
      <c r="BE61" s="267"/>
      <c r="BF61" s="274"/>
      <c r="BH61" s="274"/>
      <c r="BI61" s="287"/>
      <c r="BJ61" s="273"/>
      <c r="BK61" s="273"/>
      <c r="BL61" s="274"/>
      <c r="BM61" s="274"/>
      <c r="BN61" s="274"/>
      <c r="BO61" s="305"/>
      <c r="BP61" s="267"/>
      <c r="BQ61" s="267"/>
      <c r="BR61" s="312"/>
      <c r="BS61" s="267"/>
      <c r="BT61" s="267"/>
      <c r="BU61" s="264"/>
      <c r="BV61" s="267"/>
      <c r="BW61" s="274"/>
      <c r="BY61" s="274"/>
      <c r="BZ61" s="287"/>
      <c r="CA61" s="273"/>
      <c r="CB61" s="273"/>
      <c r="CC61" s="274"/>
      <c r="CD61" s="274"/>
      <c r="CE61" s="274"/>
      <c r="CF61" s="305"/>
      <c r="CG61" s="267"/>
      <c r="CH61" s="267"/>
      <c r="CI61" s="312"/>
      <c r="CJ61" s="267"/>
      <c r="CK61" s="267"/>
      <c r="CL61" s="264"/>
      <c r="CM61" s="267"/>
      <c r="CN61" s="274"/>
      <c r="CP61" s="274"/>
      <c r="CQ61" s="287"/>
      <c r="CR61" s="273"/>
      <c r="CS61" s="273"/>
      <c r="CT61" s="274"/>
      <c r="CU61" s="274"/>
      <c r="CV61" s="274"/>
      <c r="CW61" s="305"/>
      <c r="CX61" s="267"/>
      <c r="CY61" s="267"/>
      <c r="CZ61" s="312"/>
      <c r="DA61" s="267"/>
      <c r="DB61" s="267"/>
      <c r="DC61" s="264"/>
      <c r="DD61" s="267"/>
      <c r="DE61" s="274"/>
      <c r="DG61" s="274"/>
      <c r="DH61" s="287"/>
      <c r="DI61" s="273"/>
      <c r="DJ61" s="273"/>
      <c r="DK61" s="274"/>
      <c r="DL61" s="274"/>
      <c r="DM61" s="274"/>
      <c r="DN61" s="305"/>
      <c r="DO61" s="267"/>
      <c r="DP61" s="267"/>
      <c r="DQ61" s="312"/>
      <c r="DR61" s="267"/>
      <c r="DS61" s="267"/>
      <c r="DT61" s="264"/>
      <c r="DU61" s="267"/>
      <c r="DV61" s="274"/>
      <c r="DX61" s="274"/>
      <c r="DY61" s="287"/>
      <c r="DZ61" s="273"/>
      <c r="EA61" s="273"/>
      <c r="EB61" s="274"/>
      <c r="EC61" s="274"/>
      <c r="ED61" s="274"/>
      <c r="EE61" s="305"/>
      <c r="EF61" s="267"/>
      <c r="EG61" s="267"/>
      <c r="EH61" s="312"/>
      <c r="EI61" s="267"/>
      <c r="EJ61" s="267"/>
      <c r="EK61" s="264"/>
      <c r="EL61" s="267"/>
      <c r="EM61" s="274"/>
      <c r="EO61" s="274"/>
      <c r="EP61" s="287"/>
      <c r="EQ61" s="273"/>
      <c r="ER61" s="273"/>
      <c r="ES61" s="274"/>
      <c r="ET61" s="274"/>
      <c r="EU61" s="274"/>
      <c r="EV61" s="305"/>
      <c r="EW61" s="267"/>
      <c r="EX61" s="267"/>
      <c r="EY61" s="312"/>
      <c r="EZ61" s="267"/>
      <c r="FA61" s="267"/>
      <c r="FB61" s="264"/>
      <c r="FC61" s="267"/>
      <c r="FD61" s="274"/>
      <c r="FF61" s="274"/>
      <c r="FG61" s="287"/>
      <c r="FH61" s="273"/>
      <c r="FI61" s="273"/>
      <c r="FJ61" s="274"/>
      <c r="FK61" s="274"/>
      <c r="FL61" s="274"/>
      <c r="FM61" s="305"/>
      <c r="FN61" s="267"/>
      <c r="FO61" s="267"/>
      <c r="FP61" s="312"/>
      <c r="FQ61" s="267"/>
      <c r="FR61" s="267"/>
      <c r="FS61" s="264"/>
      <c r="FT61" s="267"/>
      <c r="FU61" s="274"/>
      <c r="FW61" s="274"/>
      <c r="FX61" s="287"/>
      <c r="FY61" s="273"/>
      <c r="FZ61" s="273"/>
      <c r="GA61" s="274"/>
      <c r="GB61" s="274"/>
      <c r="GC61" s="274"/>
      <c r="GD61" s="305"/>
      <c r="GE61" s="267"/>
      <c r="GF61" s="267"/>
      <c r="GG61" s="312"/>
      <c r="GH61" s="267"/>
      <c r="GI61" s="267"/>
      <c r="GJ61" s="264"/>
      <c r="GK61" s="267"/>
      <c r="GL61" s="274"/>
      <c r="GN61" s="274"/>
      <c r="GO61" s="287"/>
      <c r="GP61" s="273"/>
      <c r="GQ61" s="273"/>
      <c r="GR61" s="274"/>
      <c r="GS61" s="274"/>
      <c r="GT61" s="274"/>
      <c r="GU61" s="305"/>
      <c r="GV61" s="267"/>
      <c r="GW61" s="267"/>
      <c r="GX61" s="312"/>
      <c r="GY61" s="267"/>
      <c r="GZ61" s="267"/>
      <c r="HA61" s="264"/>
      <c r="HB61" s="267"/>
      <c r="HC61" s="274"/>
      <c r="HE61" s="274"/>
      <c r="HF61" s="287"/>
      <c r="HG61" s="273"/>
      <c r="HH61" s="273"/>
      <c r="HI61" s="274"/>
      <c r="HJ61" s="274"/>
      <c r="HK61" s="274"/>
      <c r="HL61" s="305"/>
      <c r="HM61" s="267"/>
      <c r="HN61" s="267"/>
      <c r="HO61" s="312"/>
      <c r="HP61" s="267"/>
      <c r="HQ61" s="267"/>
      <c r="HR61" s="264"/>
      <c r="HS61" s="267"/>
      <c r="HT61" s="274"/>
      <c r="HV61" s="274"/>
      <c r="HW61" s="287"/>
      <c r="HX61" s="273"/>
      <c r="HY61" s="273"/>
      <c r="HZ61" s="274"/>
      <c r="IA61" s="274"/>
      <c r="IB61" s="274"/>
      <c r="IC61" s="305"/>
      <c r="ID61" s="267"/>
      <c r="IE61" s="267"/>
      <c r="IF61" s="312"/>
      <c r="IG61" s="267"/>
      <c r="IH61" s="267"/>
      <c r="II61" s="264"/>
      <c r="IJ61" s="267"/>
      <c r="IK61" s="274"/>
      <c r="IM61" s="274"/>
      <c r="IN61" s="287"/>
      <c r="IO61" s="273"/>
      <c r="IP61" s="273"/>
      <c r="IQ61" s="274"/>
      <c r="IR61" s="274"/>
      <c r="IS61" s="274"/>
      <c r="IT61" s="305"/>
      <c r="IU61" s="267"/>
      <c r="IV61" s="267"/>
      <c r="IW61" s="312"/>
      <c r="IX61" s="267"/>
      <c r="IY61" s="267"/>
      <c r="IZ61" s="264"/>
      <c r="JA61" s="267"/>
      <c r="JB61" s="274"/>
      <c r="JD61" s="274"/>
      <c r="JE61" s="287"/>
      <c r="JF61" s="273"/>
      <c r="JG61" s="273"/>
      <c r="JH61" s="274"/>
      <c r="JI61" s="274"/>
      <c r="JJ61" s="274"/>
      <c r="JK61" s="305"/>
      <c r="JL61" s="267"/>
      <c r="JM61" s="267"/>
      <c r="JN61" s="312"/>
      <c r="JO61" s="267"/>
      <c r="JP61" s="267"/>
      <c r="JQ61" s="264"/>
      <c r="JR61" s="267"/>
      <c r="JS61" s="274"/>
      <c r="JU61" s="274"/>
      <c r="JV61" s="287"/>
      <c r="JW61" s="273"/>
      <c r="JX61" s="273"/>
      <c r="JY61" s="274"/>
      <c r="JZ61" s="274"/>
      <c r="KA61" s="274"/>
      <c r="KB61" s="305"/>
      <c r="KC61" s="267"/>
      <c r="KD61" s="267"/>
      <c r="KE61" s="312"/>
      <c r="KF61" s="267"/>
      <c r="KG61" s="267"/>
      <c r="KH61" s="264"/>
      <c r="KI61" s="267"/>
      <c r="KJ61" s="274"/>
      <c r="KL61" s="274"/>
      <c r="KM61" s="287"/>
      <c r="KN61" s="273"/>
      <c r="KO61" s="273"/>
      <c r="KP61" s="274"/>
      <c r="KQ61" s="274"/>
      <c r="KR61" s="274"/>
      <c r="KS61" s="305"/>
      <c r="KT61" s="267"/>
      <c r="KU61" s="267"/>
      <c r="KV61" s="312"/>
      <c r="KW61" s="267"/>
      <c r="KX61" s="267"/>
      <c r="KY61" s="264"/>
      <c r="KZ61" s="267"/>
      <c r="LA61" s="274"/>
      <c r="LC61" s="274"/>
      <c r="LD61" s="287"/>
      <c r="LE61" s="273"/>
      <c r="LF61" s="273"/>
      <c r="LG61" s="274"/>
      <c r="LH61" s="274"/>
      <c r="LI61" s="274"/>
      <c r="LJ61" s="305"/>
      <c r="LK61" s="267"/>
      <c r="LL61" s="267"/>
      <c r="LM61" s="312"/>
      <c r="LN61" s="267"/>
      <c r="LO61" s="267"/>
      <c r="LP61" s="264"/>
      <c r="LQ61" s="267"/>
      <c r="LR61" s="274"/>
      <c r="LT61" s="274"/>
      <c r="LU61" s="287"/>
      <c r="LV61" s="273"/>
      <c r="LW61" s="273"/>
      <c r="LX61" s="274"/>
      <c r="LY61" s="274"/>
      <c r="LZ61" s="274"/>
      <c r="MA61" s="305"/>
      <c r="MB61" s="267"/>
      <c r="MC61" s="267"/>
      <c r="MD61" s="312"/>
      <c r="ME61" s="267"/>
      <c r="MF61" s="267"/>
      <c r="MG61" s="264"/>
      <c r="MH61" s="267"/>
      <c r="MI61" s="274"/>
    </row>
    <row r="62" spans="1:347" ht="14.1" customHeight="1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19"/>
      <c r="K62" s="14"/>
      <c r="L62" s="17"/>
      <c r="M62" s="19"/>
      <c r="N62" s="57"/>
      <c r="O62" s="57"/>
      <c r="P62" s="57"/>
      <c r="Q62" s="57"/>
      <c r="R62" s="20"/>
      <c r="S62" s="17"/>
      <c r="T62" s="14"/>
      <c r="U62" s="14"/>
      <c r="V62" s="14"/>
      <c r="W62" s="14"/>
      <c r="X62" s="14"/>
      <c r="Y62" s="22"/>
      <c r="Z62" s="276"/>
      <c r="AA62" s="274"/>
      <c r="AB62" s="272"/>
      <c r="AC62" s="273"/>
      <c r="AD62" s="274"/>
      <c r="AE62" s="294"/>
      <c r="AF62" s="294"/>
      <c r="AG62" s="294"/>
      <c r="AH62" s="294"/>
      <c r="AI62" s="275"/>
      <c r="AJ62" s="273"/>
      <c r="AK62" s="272"/>
      <c r="AL62" s="272"/>
      <c r="AM62" s="272"/>
      <c r="AN62" s="272"/>
      <c r="AO62" s="272"/>
      <c r="AP62" s="22"/>
      <c r="AQ62" s="276"/>
      <c r="AR62" s="274"/>
      <c r="AS62" s="272"/>
      <c r="AT62" s="273"/>
      <c r="AU62" s="274"/>
      <c r="AV62" s="294"/>
      <c r="AW62" s="294"/>
      <c r="AX62" s="294"/>
      <c r="AY62" s="294"/>
      <c r="AZ62" s="275"/>
      <c r="BA62" s="273"/>
      <c r="BB62" s="272"/>
      <c r="BC62" s="272"/>
      <c r="BD62" s="272"/>
      <c r="BE62" s="272"/>
      <c r="BF62" s="272"/>
      <c r="BH62" s="276"/>
      <c r="BI62" s="274"/>
      <c r="BJ62" s="272"/>
      <c r="BK62" s="273"/>
      <c r="BL62" s="274"/>
      <c r="BM62" s="294"/>
      <c r="BN62" s="294"/>
      <c r="BO62" s="294"/>
      <c r="BP62" s="294"/>
      <c r="BQ62" s="275"/>
      <c r="BR62" s="273"/>
      <c r="BS62" s="272"/>
      <c r="BT62" s="272"/>
      <c r="BU62" s="272"/>
      <c r="BV62" s="272"/>
      <c r="BW62" s="272"/>
      <c r="BY62" s="276"/>
      <c r="BZ62" s="274"/>
      <c r="CA62" s="272"/>
      <c r="CB62" s="273"/>
      <c r="CC62" s="274"/>
      <c r="CD62" s="294"/>
      <c r="CE62" s="294"/>
      <c r="CF62" s="294"/>
      <c r="CG62" s="294"/>
      <c r="CH62" s="275"/>
      <c r="CI62" s="273"/>
      <c r="CJ62" s="272"/>
      <c r="CK62" s="272"/>
      <c r="CL62" s="272"/>
      <c r="CM62" s="272"/>
      <c r="CN62" s="272"/>
      <c r="CP62" s="276"/>
      <c r="CQ62" s="274"/>
      <c r="CR62" s="272"/>
      <c r="CS62" s="273"/>
      <c r="CT62" s="274"/>
      <c r="CU62" s="294"/>
      <c r="CV62" s="294"/>
      <c r="CW62" s="294"/>
      <c r="CX62" s="294"/>
      <c r="CY62" s="275"/>
      <c r="CZ62" s="273"/>
      <c r="DA62" s="272"/>
      <c r="DB62" s="272"/>
      <c r="DC62" s="272"/>
      <c r="DD62" s="272"/>
      <c r="DE62" s="272"/>
      <c r="DG62" s="276"/>
      <c r="DH62" s="274"/>
      <c r="DI62" s="272"/>
      <c r="DJ62" s="273"/>
      <c r="DK62" s="274"/>
      <c r="DL62" s="294"/>
      <c r="DM62" s="294"/>
      <c r="DN62" s="294"/>
      <c r="DO62" s="294"/>
      <c r="DP62" s="275"/>
      <c r="DQ62" s="273"/>
      <c r="DR62" s="272"/>
      <c r="DS62" s="272"/>
      <c r="DT62" s="272"/>
      <c r="DU62" s="272"/>
      <c r="DV62" s="272"/>
      <c r="DX62" s="276"/>
      <c r="DY62" s="274"/>
      <c r="DZ62" s="272"/>
      <c r="EA62" s="273"/>
      <c r="EB62" s="274"/>
      <c r="EC62" s="294"/>
      <c r="ED62" s="294"/>
      <c r="EE62" s="294"/>
      <c r="EF62" s="294"/>
      <c r="EG62" s="275"/>
      <c r="EH62" s="273"/>
      <c r="EI62" s="272"/>
      <c r="EJ62" s="272"/>
      <c r="EK62" s="272"/>
      <c r="EL62" s="272"/>
      <c r="EM62" s="272"/>
      <c r="EO62" s="276"/>
      <c r="EP62" s="274"/>
      <c r="EQ62" s="272"/>
      <c r="ER62" s="273"/>
      <c r="ES62" s="274"/>
      <c r="ET62" s="294"/>
      <c r="EU62" s="294"/>
      <c r="EV62" s="294"/>
      <c r="EW62" s="294"/>
      <c r="EX62" s="275"/>
      <c r="EY62" s="273"/>
      <c r="EZ62" s="272"/>
      <c r="FA62" s="272"/>
      <c r="FB62" s="272"/>
      <c r="FC62" s="272"/>
      <c r="FD62" s="272"/>
      <c r="FF62" s="276"/>
      <c r="FG62" s="274"/>
      <c r="FH62" s="272"/>
      <c r="FI62" s="273"/>
      <c r="FJ62" s="274"/>
      <c r="FK62" s="294"/>
      <c r="FL62" s="294"/>
      <c r="FM62" s="294"/>
      <c r="FN62" s="294"/>
      <c r="FO62" s="275"/>
      <c r="FP62" s="273"/>
      <c r="FQ62" s="272"/>
      <c r="FR62" s="272"/>
      <c r="FS62" s="272"/>
      <c r="FT62" s="272"/>
      <c r="FU62" s="272"/>
      <c r="FW62" s="276"/>
      <c r="FX62" s="274"/>
      <c r="FY62" s="272"/>
      <c r="FZ62" s="273"/>
      <c r="GA62" s="274"/>
      <c r="GB62" s="294"/>
      <c r="GC62" s="294"/>
      <c r="GD62" s="294"/>
      <c r="GE62" s="294"/>
      <c r="GF62" s="275"/>
      <c r="GG62" s="273"/>
      <c r="GH62" s="272"/>
      <c r="GI62" s="272"/>
      <c r="GJ62" s="272"/>
      <c r="GK62" s="272"/>
      <c r="GL62" s="272"/>
      <c r="GN62" s="276"/>
      <c r="GO62" s="274"/>
      <c r="GP62" s="272"/>
      <c r="GQ62" s="273"/>
      <c r="GR62" s="274"/>
      <c r="GS62" s="294"/>
      <c r="GT62" s="294"/>
      <c r="GU62" s="294"/>
      <c r="GV62" s="294"/>
      <c r="GW62" s="275"/>
      <c r="GX62" s="273"/>
      <c r="GY62" s="272"/>
      <c r="GZ62" s="272"/>
      <c r="HA62" s="272"/>
      <c r="HB62" s="272"/>
      <c r="HC62" s="272"/>
      <c r="HE62" s="276"/>
      <c r="HF62" s="274"/>
      <c r="HG62" s="272"/>
      <c r="HH62" s="273"/>
      <c r="HI62" s="274"/>
      <c r="HJ62" s="294"/>
      <c r="HK62" s="294"/>
      <c r="HL62" s="294"/>
      <c r="HM62" s="294"/>
      <c r="HN62" s="275"/>
      <c r="HO62" s="273"/>
      <c r="HP62" s="272"/>
      <c r="HQ62" s="272"/>
      <c r="HR62" s="272"/>
      <c r="HS62" s="272"/>
      <c r="HT62" s="272"/>
      <c r="HV62" s="276"/>
      <c r="HW62" s="274"/>
      <c r="HX62" s="272"/>
      <c r="HY62" s="273"/>
      <c r="HZ62" s="274"/>
      <c r="IA62" s="294"/>
      <c r="IB62" s="294"/>
      <c r="IC62" s="294"/>
      <c r="ID62" s="294"/>
      <c r="IE62" s="275"/>
      <c r="IF62" s="273"/>
      <c r="IG62" s="272"/>
      <c r="IH62" s="272"/>
      <c r="II62" s="272"/>
      <c r="IJ62" s="272"/>
      <c r="IK62" s="272"/>
      <c r="IM62" s="276"/>
      <c r="IN62" s="274"/>
      <c r="IO62" s="272"/>
      <c r="IP62" s="273"/>
      <c r="IQ62" s="274"/>
      <c r="IR62" s="294"/>
      <c r="IS62" s="294"/>
      <c r="IT62" s="294"/>
      <c r="IU62" s="294"/>
      <c r="IV62" s="275"/>
      <c r="IW62" s="273"/>
      <c r="IX62" s="272"/>
      <c r="IY62" s="272"/>
      <c r="IZ62" s="272"/>
      <c r="JA62" s="272"/>
      <c r="JB62" s="272"/>
      <c r="JD62" s="276"/>
      <c r="JE62" s="274"/>
      <c r="JF62" s="272"/>
      <c r="JG62" s="273"/>
      <c r="JH62" s="274"/>
      <c r="JI62" s="294"/>
      <c r="JJ62" s="294"/>
      <c r="JK62" s="294"/>
      <c r="JL62" s="294"/>
      <c r="JM62" s="275"/>
      <c r="JN62" s="273"/>
      <c r="JO62" s="272"/>
      <c r="JP62" s="272"/>
      <c r="JQ62" s="272"/>
      <c r="JR62" s="272"/>
      <c r="JS62" s="272"/>
      <c r="JU62" s="276"/>
      <c r="JV62" s="274"/>
      <c r="JW62" s="272"/>
      <c r="JX62" s="273"/>
      <c r="JY62" s="274"/>
      <c r="JZ62" s="294"/>
      <c r="KA62" s="294"/>
      <c r="KB62" s="294"/>
      <c r="KC62" s="294"/>
      <c r="KD62" s="275"/>
      <c r="KE62" s="273"/>
      <c r="KF62" s="272"/>
      <c r="KG62" s="272"/>
      <c r="KH62" s="272"/>
      <c r="KI62" s="272"/>
      <c r="KJ62" s="272"/>
      <c r="KL62" s="276"/>
      <c r="KM62" s="274"/>
      <c r="KN62" s="272"/>
      <c r="KO62" s="273"/>
      <c r="KP62" s="274"/>
      <c r="KQ62" s="294"/>
      <c r="KR62" s="294"/>
      <c r="KS62" s="294"/>
      <c r="KT62" s="294"/>
      <c r="KU62" s="275"/>
      <c r="KV62" s="273"/>
      <c r="KW62" s="272"/>
      <c r="KX62" s="272"/>
      <c r="KY62" s="272"/>
      <c r="KZ62" s="272"/>
      <c r="LA62" s="272"/>
      <c r="LC62" s="276"/>
      <c r="LD62" s="274"/>
      <c r="LE62" s="272"/>
      <c r="LF62" s="273"/>
      <c r="LG62" s="274"/>
      <c r="LH62" s="294"/>
      <c r="LI62" s="294"/>
      <c r="LJ62" s="294"/>
      <c r="LK62" s="294"/>
      <c r="LL62" s="275"/>
      <c r="LM62" s="273"/>
      <c r="LN62" s="272"/>
      <c r="LO62" s="272"/>
      <c r="LP62" s="272"/>
      <c r="LQ62" s="272"/>
      <c r="LR62" s="272"/>
      <c r="LT62" s="276"/>
      <c r="LU62" s="274"/>
      <c r="LV62" s="272"/>
      <c r="LW62" s="273"/>
      <c r="LX62" s="274"/>
      <c r="LY62" s="294"/>
      <c r="LZ62" s="294"/>
      <c r="MA62" s="294"/>
      <c r="MB62" s="294"/>
      <c r="MC62" s="275"/>
      <c r="MD62" s="273"/>
      <c r="ME62" s="272"/>
      <c r="MF62" s="272"/>
      <c r="MG62" s="272"/>
      <c r="MH62" s="272"/>
      <c r="MI62" s="272"/>
    </row>
    <row r="63" spans="1:347" ht="14.1" customHeight="1" outlineLevel="1" x14ac:dyDescent="0.15">
      <c r="A63" s="14"/>
      <c r="B63" s="42" t="s">
        <v>28</v>
      </c>
      <c r="C63" s="14"/>
      <c r="D63" s="62" t="s">
        <v>110</v>
      </c>
      <c r="E63" s="14"/>
      <c r="F63" s="14"/>
      <c r="G63" s="32"/>
      <c r="H63" s="32"/>
      <c r="I63" s="42" t="s">
        <v>28</v>
      </c>
      <c r="J63" s="14"/>
      <c r="K63" s="67" t="str">
        <f>D63</f>
        <v>Pixley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91" t="s">
        <v>28</v>
      </c>
      <c r="AA63" s="272"/>
      <c r="AB63" s="302" t="str">
        <f>K63</f>
        <v>Pixley</v>
      </c>
      <c r="AC63" s="261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14"/>
      <c r="AQ63" s="291" t="s">
        <v>28</v>
      </c>
      <c r="AR63" s="272"/>
      <c r="AS63" s="302" t="str">
        <f>AB63</f>
        <v>Pixley</v>
      </c>
      <c r="AT63" s="261"/>
      <c r="AU63" s="272"/>
      <c r="AV63" s="272"/>
      <c r="AW63" s="272"/>
      <c r="AX63" s="272"/>
      <c r="AY63" s="272"/>
      <c r="AZ63" s="272"/>
      <c r="BA63" s="272"/>
      <c r="BB63" s="272"/>
      <c r="BC63" s="272"/>
      <c r="BD63" s="272"/>
      <c r="BE63" s="272"/>
      <c r="BF63" s="272"/>
      <c r="BH63" s="291" t="s">
        <v>28</v>
      </c>
      <c r="BI63" s="272"/>
      <c r="BJ63" s="302" t="str">
        <f>AS63</f>
        <v>Pixley</v>
      </c>
      <c r="BK63" s="261"/>
      <c r="BL63" s="272"/>
      <c r="BM63" s="272"/>
      <c r="BN63" s="272"/>
      <c r="BO63" s="272"/>
      <c r="BP63" s="272"/>
      <c r="BQ63" s="272"/>
      <c r="BR63" s="272"/>
      <c r="BS63" s="272"/>
      <c r="BT63" s="272"/>
      <c r="BU63" s="272"/>
      <c r="BV63" s="272"/>
      <c r="BW63" s="272"/>
      <c r="BY63" s="291" t="s">
        <v>28</v>
      </c>
      <c r="BZ63" s="272"/>
      <c r="CA63" s="302" t="str">
        <f>BJ63</f>
        <v>Pixley</v>
      </c>
      <c r="CB63" s="261"/>
      <c r="CC63" s="272"/>
      <c r="CD63" s="272"/>
      <c r="CE63" s="272"/>
      <c r="CF63" s="272"/>
      <c r="CG63" s="272"/>
      <c r="CH63" s="272"/>
      <c r="CI63" s="272"/>
      <c r="CJ63" s="272"/>
      <c r="CK63" s="272"/>
      <c r="CL63" s="272"/>
      <c r="CM63" s="272"/>
      <c r="CN63" s="272"/>
      <c r="CP63" s="291" t="s">
        <v>28</v>
      </c>
      <c r="CQ63" s="272"/>
      <c r="CR63" s="302" t="str">
        <f>CA63</f>
        <v>Pixley</v>
      </c>
      <c r="CS63" s="261"/>
      <c r="CT63" s="272"/>
      <c r="CU63" s="272"/>
      <c r="CV63" s="272"/>
      <c r="CW63" s="272"/>
      <c r="CX63" s="272"/>
      <c r="CY63" s="272"/>
      <c r="CZ63" s="272"/>
      <c r="DA63" s="272"/>
      <c r="DB63" s="272"/>
      <c r="DC63" s="272"/>
      <c r="DD63" s="272"/>
      <c r="DE63" s="272"/>
      <c r="DG63" s="291" t="s">
        <v>28</v>
      </c>
      <c r="DH63" s="272"/>
      <c r="DI63" s="302" t="str">
        <f>CR63</f>
        <v>Pixley</v>
      </c>
      <c r="DJ63" s="261"/>
      <c r="DK63" s="272"/>
      <c r="DL63" s="272"/>
      <c r="DM63" s="272"/>
      <c r="DN63" s="272"/>
      <c r="DO63" s="272"/>
      <c r="DP63" s="272"/>
      <c r="DQ63" s="272"/>
      <c r="DR63" s="272"/>
      <c r="DS63" s="272"/>
      <c r="DT63" s="272"/>
      <c r="DU63" s="272"/>
      <c r="DV63" s="272"/>
      <c r="DX63" s="291" t="s">
        <v>28</v>
      </c>
      <c r="DY63" s="272"/>
      <c r="DZ63" s="302" t="str">
        <f>DI63</f>
        <v>Pixley</v>
      </c>
      <c r="EA63" s="261"/>
      <c r="EB63" s="272"/>
      <c r="EC63" s="272"/>
      <c r="ED63" s="272"/>
      <c r="EE63" s="272"/>
      <c r="EF63" s="272"/>
      <c r="EG63" s="272"/>
      <c r="EH63" s="272"/>
      <c r="EI63" s="272"/>
      <c r="EJ63" s="272"/>
      <c r="EK63" s="272"/>
      <c r="EL63" s="272"/>
      <c r="EM63" s="272"/>
      <c r="EO63" s="291" t="s">
        <v>28</v>
      </c>
      <c r="EP63" s="272"/>
      <c r="EQ63" s="302" t="str">
        <f>DZ63</f>
        <v>Pixley</v>
      </c>
      <c r="ER63" s="261"/>
      <c r="ES63" s="272"/>
      <c r="ET63" s="272"/>
      <c r="EU63" s="272"/>
      <c r="EV63" s="272"/>
      <c r="EW63" s="272"/>
      <c r="EX63" s="272"/>
      <c r="EY63" s="272"/>
      <c r="EZ63" s="272"/>
      <c r="FA63" s="272"/>
      <c r="FB63" s="272"/>
      <c r="FC63" s="272"/>
      <c r="FD63" s="272"/>
      <c r="FF63" s="291" t="s">
        <v>28</v>
      </c>
      <c r="FG63" s="272"/>
      <c r="FH63" s="302" t="str">
        <f>EQ63</f>
        <v>Pixley</v>
      </c>
      <c r="FI63" s="261"/>
      <c r="FJ63" s="272"/>
      <c r="FK63" s="272"/>
      <c r="FL63" s="272"/>
      <c r="FM63" s="272"/>
      <c r="FN63" s="272"/>
      <c r="FO63" s="272"/>
      <c r="FP63" s="272"/>
      <c r="FQ63" s="272"/>
      <c r="FR63" s="272"/>
      <c r="FS63" s="272"/>
      <c r="FT63" s="272"/>
      <c r="FU63" s="272"/>
      <c r="FW63" s="291" t="s">
        <v>28</v>
      </c>
      <c r="FX63" s="272"/>
      <c r="FY63" s="302" t="str">
        <f>FH63</f>
        <v>Pixley</v>
      </c>
      <c r="FZ63" s="261"/>
      <c r="GA63" s="272"/>
      <c r="GB63" s="272"/>
      <c r="GC63" s="272"/>
      <c r="GD63" s="272"/>
      <c r="GE63" s="272"/>
      <c r="GF63" s="272"/>
      <c r="GG63" s="272"/>
      <c r="GH63" s="272"/>
      <c r="GI63" s="272"/>
      <c r="GJ63" s="272"/>
      <c r="GK63" s="272"/>
      <c r="GL63" s="272"/>
      <c r="GN63" s="291" t="s">
        <v>28</v>
      </c>
      <c r="GO63" s="272"/>
      <c r="GP63" s="302" t="str">
        <f>FY63</f>
        <v>Pixley</v>
      </c>
      <c r="GQ63" s="261"/>
      <c r="GR63" s="272"/>
      <c r="GS63" s="272"/>
      <c r="GT63" s="272"/>
      <c r="GU63" s="272"/>
      <c r="GV63" s="272"/>
      <c r="GW63" s="272"/>
      <c r="GX63" s="272"/>
      <c r="GY63" s="272"/>
      <c r="GZ63" s="272"/>
      <c r="HA63" s="272"/>
      <c r="HB63" s="272"/>
      <c r="HC63" s="272"/>
      <c r="HE63" s="291" t="s">
        <v>28</v>
      </c>
      <c r="HF63" s="272"/>
      <c r="HG63" s="302" t="str">
        <f>GP63</f>
        <v>Pixley</v>
      </c>
      <c r="HH63" s="261"/>
      <c r="HI63" s="272"/>
      <c r="HJ63" s="272"/>
      <c r="HK63" s="272"/>
      <c r="HL63" s="272"/>
      <c r="HM63" s="272"/>
      <c r="HN63" s="272"/>
      <c r="HO63" s="272"/>
      <c r="HP63" s="272"/>
      <c r="HQ63" s="272"/>
      <c r="HR63" s="272"/>
      <c r="HS63" s="272"/>
      <c r="HT63" s="272"/>
      <c r="HV63" s="291" t="s">
        <v>28</v>
      </c>
      <c r="HW63" s="272"/>
      <c r="HX63" s="302" t="str">
        <f>HG63</f>
        <v>Pixley</v>
      </c>
      <c r="HY63" s="261"/>
      <c r="HZ63" s="272"/>
      <c r="IA63" s="272"/>
      <c r="IB63" s="272"/>
      <c r="IC63" s="272"/>
      <c r="ID63" s="272"/>
      <c r="IE63" s="272"/>
      <c r="IF63" s="272"/>
      <c r="IG63" s="272"/>
      <c r="IH63" s="272"/>
      <c r="II63" s="272"/>
      <c r="IJ63" s="272"/>
      <c r="IK63" s="272"/>
      <c r="IM63" s="291" t="s">
        <v>28</v>
      </c>
      <c r="IN63" s="272"/>
      <c r="IO63" s="302" t="str">
        <f>HX63</f>
        <v>Pixley</v>
      </c>
      <c r="IP63" s="261"/>
      <c r="IQ63" s="272"/>
      <c r="IR63" s="272"/>
      <c r="IS63" s="272"/>
      <c r="IT63" s="272"/>
      <c r="IU63" s="272"/>
      <c r="IV63" s="272"/>
      <c r="IW63" s="272"/>
      <c r="IX63" s="272"/>
      <c r="IY63" s="272"/>
      <c r="IZ63" s="272"/>
      <c r="JA63" s="272"/>
      <c r="JB63" s="272"/>
      <c r="JD63" s="291" t="s">
        <v>28</v>
      </c>
      <c r="JE63" s="272"/>
      <c r="JF63" s="302" t="str">
        <f>IO63</f>
        <v>Pixley</v>
      </c>
      <c r="JG63" s="261"/>
      <c r="JH63" s="272"/>
      <c r="JI63" s="272"/>
      <c r="JJ63" s="272"/>
      <c r="JK63" s="272"/>
      <c r="JL63" s="272"/>
      <c r="JM63" s="272"/>
      <c r="JN63" s="272"/>
      <c r="JO63" s="272"/>
      <c r="JP63" s="272"/>
      <c r="JQ63" s="272"/>
      <c r="JR63" s="272"/>
      <c r="JS63" s="272"/>
      <c r="JU63" s="291" t="s">
        <v>28</v>
      </c>
      <c r="JV63" s="272"/>
      <c r="JW63" s="302" t="str">
        <f>JF63</f>
        <v>Pixley</v>
      </c>
      <c r="JX63" s="261"/>
      <c r="JY63" s="272"/>
      <c r="JZ63" s="272"/>
      <c r="KA63" s="272"/>
      <c r="KB63" s="272"/>
      <c r="KC63" s="272"/>
      <c r="KD63" s="272"/>
      <c r="KE63" s="272"/>
      <c r="KF63" s="272"/>
      <c r="KG63" s="272"/>
      <c r="KH63" s="272"/>
      <c r="KI63" s="272"/>
      <c r="KJ63" s="272"/>
      <c r="KL63" s="291" t="s">
        <v>28</v>
      </c>
      <c r="KM63" s="272"/>
      <c r="KN63" s="302" t="str">
        <f>JW63</f>
        <v>Pixley</v>
      </c>
      <c r="KO63" s="261"/>
      <c r="KP63" s="272"/>
      <c r="KQ63" s="272"/>
      <c r="KR63" s="272"/>
      <c r="KS63" s="272"/>
      <c r="KT63" s="272"/>
      <c r="KU63" s="272"/>
      <c r="KV63" s="272"/>
      <c r="KW63" s="272"/>
      <c r="KX63" s="272"/>
      <c r="KY63" s="272"/>
      <c r="KZ63" s="272"/>
      <c r="LA63" s="272"/>
      <c r="LC63" s="291" t="s">
        <v>28</v>
      </c>
      <c r="LD63" s="272"/>
      <c r="LE63" s="302" t="str">
        <f>KN63</f>
        <v>Pixley</v>
      </c>
      <c r="LF63" s="261"/>
      <c r="LG63" s="272"/>
      <c r="LH63" s="272"/>
      <c r="LI63" s="272"/>
      <c r="LJ63" s="272"/>
      <c r="LK63" s="272"/>
      <c r="LL63" s="272"/>
      <c r="LM63" s="272"/>
      <c r="LN63" s="272"/>
      <c r="LO63" s="272"/>
      <c r="LP63" s="272"/>
      <c r="LQ63" s="272"/>
      <c r="LR63" s="272"/>
      <c r="LT63" s="291" t="s">
        <v>28</v>
      </c>
      <c r="LU63" s="272"/>
      <c r="LV63" s="302" t="str">
        <f>LE63</f>
        <v>Pixley</v>
      </c>
      <c r="LW63" s="261"/>
      <c r="LX63" s="272"/>
      <c r="LY63" s="272"/>
      <c r="LZ63" s="272"/>
      <c r="MA63" s="272"/>
      <c r="MB63" s="272"/>
      <c r="MC63" s="272"/>
      <c r="MD63" s="272"/>
      <c r="ME63" s="272"/>
      <c r="MF63" s="272"/>
      <c r="MG63" s="272"/>
      <c r="MH63" s="272"/>
      <c r="MI63" s="272"/>
    </row>
    <row r="64" spans="1:347" s="46" customFormat="1" ht="14.1" customHeight="1" outlineLevel="1" x14ac:dyDescent="0.15">
      <c r="A64" s="14"/>
      <c r="B64" s="41" t="s">
        <v>15</v>
      </c>
      <c r="C64" s="14"/>
      <c r="D64" s="14"/>
      <c r="E64" s="14"/>
      <c r="F64" s="14"/>
      <c r="G64" s="14"/>
      <c r="H64" s="14"/>
      <c r="I64" s="290" t="s">
        <v>82</v>
      </c>
      <c r="J64" s="299"/>
      <c r="K64" s="299"/>
      <c r="L64" s="280"/>
      <c r="M64" s="299"/>
      <c r="N64" s="299"/>
      <c r="O64" s="299"/>
      <c r="P64" s="299"/>
      <c r="Q64" s="304"/>
      <c r="R64" s="304"/>
      <c r="S64" s="299"/>
      <c r="T64" s="299"/>
      <c r="U64" s="299"/>
      <c r="V64" s="299"/>
      <c r="W64" s="299"/>
      <c r="X64" s="299"/>
      <c r="Y64" s="299"/>
      <c r="Z64" s="290" t="s">
        <v>84</v>
      </c>
      <c r="AA64" s="299"/>
      <c r="AB64" s="299"/>
      <c r="AC64" s="280"/>
      <c r="AD64" s="299"/>
      <c r="AE64" s="299"/>
      <c r="AF64" s="299"/>
      <c r="AG64" s="299"/>
      <c r="AH64" s="304"/>
      <c r="AI64" s="304"/>
      <c r="AJ64" s="299"/>
      <c r="AK64" s="299"/>
      <c r="AL64" s="299"/>
      <c r="AM64" s="299"/>
      <c r="AN64" s="299"/>
      <c r="AO64" s="299"/>
      <c r="AP64" s="303"/>
      <c r="AQ64" s="290" t="s">
        <v>85</v>
      </c>
      <c r="AR64" s="299"/>
      <c r="AS64" s="299"/>
      <c r="AT64" s="280"/>
      <c r="AU64" s="299"/>
      <c r="AV64" s="299"/>
      <c r="AW64" s="299"/>
      <c r="AX64" s="299"/>
      <c r="AY64" s="304"/>
      <c r="AZ64" s="304"/>
      <c r="BA64" s="299"/>
      <c r="BB64" s="299"/>
      <c r="BC64" s="299"/>
      <c r="BD64" s="299"/>
      <c r="BE64" s="299"/>
      <c r="BF64" s="299"/>
      <c r="BG64" s="303"/>
      <c r="BH64" s="290" t="s">
        <v>100</v>
      </c>
      <c r="BI64" s="299"/>
      <c r="BJ64" s="299"/>
      <c r="BK64" s="280"/>
      <c r="BL64" s="299"/>
      <c r="BM64" s="299"/>
      <c r="BN64" s="299"/>
      <c r="BO64" s="299"/>
      <c r="BP64" s="304"/>
      <c r="BQ64" s="304"/>
      <c r="BR64" s="299"/>
      <c r="BS64" s="299"/>
      <c r="BT64" s="299"/>
      <c r="BU64" s="299"/>
      <c r="BV64" s="299"/>
      <c r="BW64" s="299"/>
      <c r="BX64" s="303"/>
      <c r="BY64" s="290" t="s">
        <v>86</v>
      </c>
      <c r="BZ64" s="299"/>
      <c r="CA64" s="299"/>
      <c r="CB64" s="280"/>
      <c r="CC64" s="299"/>
      <c r="CD64" s="299"/>
      <c r="CE64" s="299"/>
      <c r="CF64" s="299"/>
      <c r="CG64" s="304"/>
      <c r="CH64" s="304"/>
      <c r="CI64" s="299"/>
      <c r="CJ64" s="299"/>
      <c r="CK64" s="299"/>
      <c r="CL64" s="299"/>
      <c r="CM64" s="299"/>
      <c r="CN64" s="299"/>
      <c r="CO64" s="303"/>
      <c r="CP64" s="290" t="s">
        <v>87</v>
      </c>
      <c r="CQ64" s="299"/>
      <c r="CR64" s="299"/>
      <c r="CS64" s="280"/>
      <c r="CT64" s="299"/>
      <c r="CU64" s="299"/>
      <c r="CV64" s="299"/>
      <c r="CW64" s="299"/>
      <c r="CX64" s="304"/>
      <c r="CY64" s="304"/>
      <c r="CZ64" s="299"/>
      <c r="DA64" s="299"/>
      <c r="DB64" s="299"/>
      <c r="DC64" s="299"/>
      <c r="DD64" s="299"/>
      <c r="DE64" s="299"/>
      <c r="DF64" s="303"/>
      <c r="DG64" s="290" t="s">
        <v>88</v>
      </c>
      <c r="DH64" s="299"/>
      <c r="DI64" s="299"/>
      <c r="DJ64" s="280"/>
      <c r="DK64" s="299"/>
      <c r="DL64" s="299"/>
      <c r="DM64" s="299"/>
      <c r="DN64" s="299"/>
      <c r="DO64" s="304"/>
      <c r="DP64" s="304"/>
      <c r="DQ64" s="299"/>
      <c r="DR64" s="299"/>
      <c r="DS64" s="299"/>
      <c r="DT64" s="299"/>
      <c r="DU64" s="299"/>
      <c r="DV64" s="299"/>
      <c r="DW64" s="303"/>
      <c r="DX64" s="290" t="s">
        <v>101</v>
      </c>
      <c r="DY64" s="299"/>
      <c r="DZ64" s="299"/>
      <c r="EA64" s="280"/>
      <c r="EB64" s="299"/>
      <c r="EC64" s="299"/>
      <c r="ED64" s="299"/>
      <c r="EE64" s="299"/>
      <c r="EF64" s="304"/>
      <c r="EG64" s="304"/>
      <c r="EH64" s="299"/>
      <c r="EI64" s="299"/>
      <c r="EJ64" s="299"/>
      <c r="EK64" s="299"/>
      <c r="EL64" s="299"/>
      <c r="EM64" s="299"/>
      <c r="EN64" s="303"/>
      <c r="EO64" s="290" t="s">
        <v>102</v>
      </c>
      <c r="EP64" s="299"/>
      <c r="EQ64" s="299"/>
      <c r="ER64" s="280"/>
      <c r="ES64" s="299"/>
      <c r="ET64" s="299"/>
      <c r="EU64" s="299"/>
      <c r="EV64" s="299"/>
      <c r="EW64" s="304"/>
      <c r="EX64" s="304"/>
      <c r="EY64" s="299"/>
      <c r="EZ64" s="299"/>
      <c r="FA64" s="299"/>
      <c r="FB64" s="299"/>
      <c r="FC64" s="299"/>
      <c r="FD64" s="299"/>
      <c r="FE64" s="303"/>
      <c r="FF64" s="290" t="s">
        <v>89</v>
      </c>
      <c r="FG64" s="299"/>
      <c r="FH64" s="299"/>
      <c r="FI64" s="280"/>
      <c r="FJ64" s="299"/>
      <c r="FK64" s="299"/>
      <c r="FL64" s="299"/>
      <c r="FM64" s="299"/>
      <c r="FN64" s="304"/>
      <c r="FO64" s="304"/>
      <c r="FP64" s="299"/>
      <c r="FQ64" s="299"/>
      <c r="FR64" s="299"/>
      <c r="FS64" s="299"/>
      <c r="FT64" s="299"/>
      <c r="FU64" s="299"/>
      <c r="FV64" s="303"/>
      <c r="FW64" s="290" t="s">
        <v>103</v>
      </c>
      <c r="FX64" s="299"/>
      <c r="FY64" s="299"/>
      <c r="FZ64" s="280"/>
      <c r="GA64" s="299"/>
      <c r="GB64" s="299"/>
      <c r="GC64" s="299"/>
      <c r="GD64" s="299"/>
      <c r="GE64" s="304"/>
      <c r="GF64" s="304"/>
      <c r="GG64" s="299"/>
      <c r="GH64" s="299"/>
      <c r="GI64" s="299"/>
      <c r="GJ64" s="299"/>
      <c r="GK64" s="299"/>
      <c r="GL64" s="299"/>
      <c r="GM64" s="303"/>
      <c r="GN64" s="290" t="s">
        <v>104</v>
      </c>
      <c r="GO64" s="299"/>
      <c r="GP64" s="299"/>
      <c r="GQ64" s="280"/>
      <c r="GR64" s="299"/>
      <c r="GS64" s="299"/>
      <c r="GT64" s="299"/>
      <c r="GU64" s="299"/>
      <c r="GV64" s="304"/>
      <c r="GW64" s="304"/>
      <c r="GX64" s="299"/>
      <c r="GY64" s="299"/>
      <c r="GZ64" s="299"/>
      <c r="HA64" s="299"/>
      <c r="HB64" s="299"/>
      <c r="HC64" s="299"/>
      <c r="HD64" s="303"/>
      <c r="HE64" s="290" t="s">
        <v>94</v>
      </c>
      <c r="HF64" s="299"/>
      <c r="HG64" s="299"/>
      <c r="HH64" s="280"/>
      <c r="HI64" s="299"/>
      <c r="HJ64" s="299"/>
      <c r="HK64" s="299"/>
      <c r="HL64" s="299"/>
      <c r="HM64" s="304"/>
      <c r="HN64" s="304"/>
      <c r="HO64" s="299"/>
      <c r="HP64" s="299"/>
      <c r="HQ64" s="299"/>
      <c r="HR64" s="299"/>
      <c r="HS64" s="299"/>
      <c r="HT64" s="299"/>
      <c r="HU64" s="303"/>
      <c r="HV64" s="290" t="s">
        <v>105</v>
      </c>
      <c r="HW64" s="299"/>
      <c r="HX64" s="299"/>
      <c r="HY64" s="280"/>
      <c r="HZ64" s="299"/>
      <c r="IA64" s="299"/>
      <c r="IB64" s="299"/>
      <c r="IC64" s="299"/>
      <c r="ID64" s="304"/>
      <c r="IE64" s="304"/>
      <c r="IF64" s="299"/>
      <c r="IG64" s="299"/>
      <c r="IH64" s="299"/>
      <c r="II64" s="299"/>
      <c r="IJ64" s="299"/>
      <c r="IK64" s="299"/>
      <c r="IL64" s="303"/>
      <c r="IM64" s="290" t="s">
        <v>93</v>
      </c>
      <c r="IN64" s="299"/>
      <c r="IO64" s="299"/>
      <c r="IP64" s="280"/>
      <c r="IQ64" s="299"/>
      <c r="IR64" s="299"/>
      <c r="IS64" s="299"/>
      <c r="IT64" s="299"/>
      <c r="IU64" s="304"/>
      <c r="IV64" s="304"/>
      <c r="IW64" s="299"/>
      <c r="IX64" s="299"/>
      <c r="IY64" s="299"/>
      <c r="IZ64" s="299"/>
      <c r="JA64" s="299"/>
      <c r="JB64" s="299"/>
      <c r="JC64" s="303"/>
      <c r="JD64" s="290" t="s">
        <v>92</v>
      </c>
      <c r="JE64" s="299"/>
      <c r="JF64" s="299"/>
      <c r="JG64" s="280"/>
      <c r="JH64" s="299"/>
      <c r="JI64" s="299"/>
      <c r="JJ64" s="299"/>
      <c r="JK64" s="299"/>
      <c r="JL64" s="304"/>
      <c r="JM64" s="304"/>
      <c r="JN64" s="299"/>
      <c r="JO64" s="299"/>
      <c r="JP64" s="299"/>
      <c r="JQ64" s="299"/>
      <c r="JR64" s="299"/>
      <c r="JS64" s="299"/>
      <c r="JT64" s="303"/>
      <c r="JU64" s="290" t="s">
        <v>91</v>
      </c>
      <c r="JV64" s="299"/>
      <c r="JW64" s="299"/>
      <c r="JX64" s="280"/>
      <c r="JY64" s="299"/>
      <c r="JZ64" s="299"/>
      <c r="KA64" s="299"/>
      <c r="KB64" s="299"/>
      <c r="KC64" s="304"/>
      <c r="KD64" s="304"/>
      <c r="KE64" s="299"/>
      <c r="KF64" s="299"/>
      <c r="KG64" s="299"/>
      <c r="KH64" s="299"/>
      <c r="KI64" s="299"/>
      <c r="KJ64" s="299"/>
      <c r="KK64" s="303"/>
      <c r="KL64" s="290" t="s">
        <v>106</v>
      </c>
      <c r="KM64" s="299"/>
      <c r="KN64" s="299"/>
      <c r="KO64" s="280"/>
      <c r="KP64" s="299"/>
      <c r="KQ64" s="299"/>
      <c r="KR64" s="299"/>
      <c r="KS64" s="299"/>
      <c r="KT64" s="304"/>
      <c r="KU64" s="304"/>
      <c r="KV64" s="299"/>
      <c r="KW64" s="299"/>
      <c r="KX64" s="299"/>
      <c r="KY64" s="299"/>
      <c r="KZ64" s="299"/>
      <c r="LA64" s="299"/>
      <c r="LB64" s="303"/>
      <c r="LC64" s="290" t="s">
        <v>90</v>
      </c>
      <c r="LD64" s="299"/>
      <c r="LE64" s="299"/>
      <c r="LF64" s="280"/>
      <c r="LG64" s="299"/>
      <c r="LH64" s="299"/>
      <c r="LI64" s="299"/>
      <c r="LJ64" s="299"/>
      <c r="LK64" s="304"/>
      <c r="LL64" s="304"/>
      <c r="LM64" s="299"/>
      <c r="LN64" s="299"/>
      <c r="LO64" s="299"/>
      <c r="LP64" s="299"/>
      <c r="LQ64" s="299"/>
      <c r="LR64" s="299"/>
      <c r="LS64" s="303"/>
      <c r="LT64" s="290" t="s">
        <v>107</v>
      </c>
      <c r="LU64" s="299"/>
      <c r="LV64" s="299"/>
      <c r="LW64" s="280"/>
      <c r="LX64" s="299"/>
      <c r="LY64" s="299"/>
      <c r="LZ64" s="299"/>
      <c r="MA64" s="299"/>
      <c r="MB64" s="304"/>
      <c r="MC64" s="304"/>
      <c r="MD64" s="299"/>
      <c r="ME64" s="299"/>
      <c r="MF64" s="299"/>
      <c r="MG64" s="299"/>
      <c r="MH64" s="299"/>
      <c r="MI64" s="299"/>
    </row>
    <row r="65" spans="1:347" s="46" customFormat="1" ht="24" customHeight="1" outlineLevel="1" x14ac:dyDescent="0.15">
      <c r="A65" s="258" t="s">
        <v>122</v>
      </c>
      <c r="B65" s="112" t="s">
        <v>31</v>
      </c>
      <c r="C65" s="113" t="s">
        <v>9</v>
      </c>
      <c r="D65" s="113" t="s">
        <v>8</v>
      </c>
      <c r="E65" s="114" t="s">
        <v>34</v>
      </c>
      <c r="F65" s="115" t="s">
        <v>35</v>
      </c>
      <c r="G65" s="115" t="s">
        <v>36</v>
      </c>
      <c r="H65" s="38"/>
      <c r="I65" s="116" t="s">
        <v>117</v>
      </c>
      <c r="J65" s="116" t="s">
        <v>7</v>
      </c>
      <c r="K65" s="117" t="s">
        <v>13</v>
      </c>
      <c r="L65" s="117" t="s">
        <v>12</v>
      </c>
      <c r="M65" s="117" t="s">
        <v>14</v>
      </c>
      <c r="N65" s="117" t="s">
        <v>10</v>
      </c>
      <c r="O65" s="117" t="s">
        <v>11</v>
      </c>
      <c r="P65" s="117" t="s">
        <v>32</v>
      </c>
      <c r="Q65" s="117" t="s">
        <v>142</v>
      </c>
      <c r="R65" s="117" t="s">
        <v>141</v>
      </c>
      <c r="S65" s="118" t="s">
        <v>37</v>
      </c>
      <c r="T65" s="118" t="s">
        <v>38</v>
      </c>
      <c r="U65" s="118" t="s">
        <v>39</v>
      </c>
      <c r="V65" s="119" t="s">
        <v>97</v>
      </c>
      <c r="W65" s="120" t="s">
        <v>23</v>
      </c>
      <c r="X65" s="120" t="s">
        <v>30</v>
      </c>
      <c r="Y65" s="44"/>
      <c r="Z65" s="331" t="s">
        <v>117</v>
      </c>
      <c r="AA65" s="331" t="s">
        <v>7</v>
      </c>
      <c r="AB65" s="332" t="s">
        <v>13</v>
      </c>
      <c r="AC65" s="332" t="s">
        <v>12</v>
      </c>
      <c r="AD65" s="332" t="s">
        <v>14</v>
      </c>
      <c r="AE65" s="332" t="s">
        <v>10</v>
      </c>
      <c r="AF65" s="332" t="s">
        <v>11</v>
      </c>
      <c r="AG65" s="332" t="s">
        <v>32</v>
      </c>
      <c r="AH65" s="332" t="s">
        <v>142</v>
      </c>
      <c r="AI65" s="332" t="s">
        <v>141</v>
      </c>
      <c r="AJ65" s="333" t="s">
        <v>37</v>
      </c>
      <c r="AK65" s="333" t="s">
        <v>38</v>
      </c>
      <c r="AL65" s="333" t="s">
        <v>39</v>
      </c>
      <c r="AM65" s="334" t="s">
        <v>97</v>
      </c>
      <c r="AN65" s="335" t="s">
        <v>23</v>
      </c>
      <c r="AO65" s="335" t="s">
        <v>30</v>
      </c>
      <c r="AP65" s="44"/>
      <c r="AQ65" s="331" t="s">
        <v>117</v>
      </c>
      <c r="AR65" s="331" t="s">
        <v>7</v>
      </c>
      <c r="AS65" s="332" t="s">
        <v>13</v>
      </c>
      <c r="AT65" s="332" t="s">
        <v>12</v>
      </c>
      <c r="AU65" s="332" t="s">
        <v>14</v>
      </c>
      <c r="AV65" s="332" t="s">
        <v>10</v>
      </c>
      <c r="AW65" s="332" t="s">
        <v>11</v>
      </c>
      <c r="AX65" s="332" t="s">
        <v>32</v>
      </c>
      <c r="AY65" s="332" t="s">
        <v>142</v>
      </c>
      <c r="AZ65" s="332" t="s">
        <v>141</v>
      </c>
      <c r="BA65" s="333" t="s">
        <v>37</v>
      </c>
      <c r="BB65" s="333" t="s">
        <v>38</v>
      </c>
      <c r="BC65" s="333" t="s">
        <v>39</v>
      </c>
      <c r="BD65" s="334" t="s">
        <v>97</v>
      </c>
      <c r="BE65" s="335" t="s">
        <v>23</v>
      </c>
      <c r="BF65" s="335" t="s">
        <v>30</v>
      </c>
      <c r="BH65" s="331" t="s">
        <v>117</v>
      </c>
      <c r="BI65" s="331" t="s">
        <v>7</v>
      </c>
      <c r="BJ65" s="332" t="s">
        <v>13</v>
      </c>
      <c r="BK65" s="332" t="s">
        <v>12</v>
      </c>
      <c r="BL65" s="332" t="s">
        <v>14</v>
      </c>
      <c r="BM65" s="332" t="s">
        <v>10</v>
      </c>
      <c r="BN65" s="332" t="s">
        <v>11</v>
      </c>
      <c r="BO65" s="332" t="s">
        <v>32</v>
      </c>
      <c r="BP65" s="332" t="s">
        <v>142</v>
      </c>
      <c r="BQ65" s="332" t="s">
        <v>141</v>
      </c>
      <c r="BR65" s="333" t="s">
        <v>37</v>
      </c>
      <c r="BS65" s="333" t="s">
        <v>38</v>
      </c>
      <c r="BT65" s="333" t="s">
        <v>39</v>
      </c>
      <c r="BU65" s="334" t="s">
        <v>97</v>
      </c>
      <c r="BV65" s="335" t="s">
        <v>23</v>
      </c>
      <c r="BW65" s="335" t="s">
        <v>30</v>
      </c>
      <c r="BY65" s="331" t="s">
        <v>117</v>
      </c>
      <c r="BZ65" s="331" t="s">
        <v>7</v>
      </c>
      <c r="CA65" s="332" t="s">
        <v>13</v>
      </c>
      <c r="CB65" s="332" t="s">
        <v>12</v>
      </c>
      <c r="CC65" s="332" t="s">
        <v>14</v>
      </c>
      <c r="CD65" s="332" t="s">
        <v>10</v>
      </c>
      <c r="CE65" s="332" t="s">
        <v>11</v>
      </c>
      <c r="CF65" s="332" t="s">
        <v>32</v>
      </c>
      <c r="CG65" s="332" t="s">
        <v>142</v>
      </c>
      <c r="CH65" s="332" t="s">
        <v>141</v>
      </c>
      <c r="CI65" s="333" t="s">
        <v>37</v>
      </c>
      <c r="CJ65" s="333" t="s">
        <v>38</v>
      </c>
      <c r="CK65" s="333" t="s">
        <v>39</v>
      </c>
      <c r="CL65" s="334" t="s">
        <v>97</v>
      </c>
      <c r="CM65" s="335" t="s">
        <v>23</v>
      </c>
      <c r="CN65" s="335" t="s">
        <v>30</v>
      </c>
      <c r="CP65" s="331" t="s">
        <v>117</v>
      </c>
      <c r="CQ65" s="331" t="s">
        <v>7</v>
      </c>
      <c r="CR65" s="332" t="s">
        <v>13</v>
      </c>
      <c r="CS65" s="332" t="s">
        <v>12</v>
      </c>
      <c r="CT65" s="332" t="s">
        <v>14</v>
      </c>
      <c r="CU65" s="332" t="s">
        <v>10</v>
      </c>
      <c r="CV65" s="332" t="s">
        <v>11</v>
      </c>
      <c r="CW65" s="332" t="s">
        <v>32</v>
      </c>
      <c r="CX65" s="332" t="s">
        <v>142</v>
      </c>
      <c r="CY65" s="332" t="s">
        <v>141</v>
      </c>
      <c r="CZ65" s="333" t="s">
        <v>37</v>
      </c>
      <c r="DA65" s="333" t="s">
        <v>38</v>
      </c>
      <c r="DB65" s="333" t="s">
        <v>39</v>
      </c>
      <c r="DC65" s="334" t="s">
        <v>97</v>
      </c>
      <c r="DD65" s="335" t="s">
        <v>23</v>
      </c>
      <c r="DE65" s="335" t="s">
        <v>30</v>
      </c>
      <c r="DG65" s="331" t="s">
        <v>117</v>
      </c>
      <c r="DH65" s="331" t="s">
        <v>7</v>
      </c>
      <c r="DI65" s="332" t="s">
        <v>13</v>
      </c>
      <c r="DJ65" s="332" t="s">
        <v>12</v>
      </c>
      <c r="DK65" s="332" t="s">
        <v>14</v>
      </c>
      <c r="DL65" s="332" t="s">
        <v>10</v>
      </c>
      <c r="DM65" s="332" t="s">
        <v>11</v>
      </c>
      <c r="DN65" s="332" t="s">
        <v>32</v>
      </c>
      <c r="DO65" s="332" t="s">
        <v>142</v>
      </c>
      <c r="DP65" s="332" t="s">
        <v>141</v>
      </c>
      <c r="DQ65" s="333" t="s">
        <v>37</v>
      </c>
      <c r="DR65" s="333" t="s">
        <v>38</v>
      </c>
      <c r="DS65" s="333" t="s">
        <v>39</v>
      </c>
      <c r="DT65" s="334" t="s">
        <v>97</v>
      </c>
      <c r="DU65" s="335" t="s">
        <v>23</v>
      </c>
      <c r="DV65" s="335" t="s">
        <v>30</v>
      </c>
      <c r="DX65" s="331" t="s">
        <v>117</v>
      </c>
      <c r="DY65" s="331" t="s">
        <v>7</v>
      </c>
      <c r="DZ65" s="332" t="s">
        <v>13</v>
      </c>
      <c r="EA65" s="332" t="s">
        <v>12</v>
      </c>
      <c r="EB65" s="332" t="s">
        <v>14</v>
      </c>
      <c r="EC65" s="332" t="s">
        <v>10</v>
      </c>
      <c r="ED65" s="332" t="s">
        <v>11</v>
      </c>
      <c r="EE65" s="332" t="s">
        <v>32</v>
      </c>
      <c r="EF65" s="332" t="s">
        <v>142</v>
      </c>
      <c r="EG65" s="332" t="s">
        <v>141</v>
      </c>
      <c r="EH65" s="333" t="s">
        <v>37</v>
      </c>
      <c r="EI65" s="333" t="s">
        <v>38</v>
      </c>
      <c r="EJ65" s="333" t="s">
        <v>39</v>
      </c>
      <c r="EK65" s="334" t="s">
        <v>97</v>
      </c>
      <c r="EL65" s="335" t="s">
        <v>23</v>
      </c>
      <c r="EM65" s="335" t="s">
        <v>30</v>
      </c>
      <c r="EO65" s="331" t="s">
        <v>117</v>
      </c>
      <c r="EP65" s="331" t="s">
        <v>7</v>
      </c>
      <c r="EQ65" s="332" t="s">
        <v>13</v>
      </c>
      <c r="ER65" s="332" t="s">
        <v>12</v>
      </c>
      <c r="ES65" s="332" t="s">
        <v>14</v>
      </c>
      <c r="ET65" s="332" t="s">
        <v>10</v>
      </c>
      <c r="EU65" s="332" t="s">
        <v>11</v>
      </c>
      <c r="EV65" s="332" t="s">
        <v>32</v>
      </c>
      <c r="EW65" s="332" t="s">
        <v>142</v>
      </c>
      <c r="EX65" s="332" t="s">
        <v>141</v>
      </c>
      <c r="EY65" s="333" t="s">
        <v>37</v>
      </c>
      <c r="EZ65" s="333" t="s">
        <v>38</v>
      </c>
      <c r="FA65" s="333" t="s">
        <v>39</v>
      </c>
      <c r="FB65" s="334" t="s">
        <v>97</v>
      </c>
      <c r="FC65" s="335" t="s">
        <v>23</v>
      </c>
      <c r="FD65" s="335" t="s">
        <v>30</v>
      </c>
      <c r="FF65" s="331" t="s">
        <v>117</v>
      </c>
      <c r="FG65" s="331" t="s">
        <v>7</v>
      </c>
      <c r="FH65" s="332" t="s">
        <v>13</v>
      </c>
      <c r="FI65" s="332" t="s">
        <v>12</v>
      </c>
      <c r="FJ65" s="332" t="s">
        <v>14</v>
      </c>
      <c r="FK65" s="332" t="s">
        <v>10</v>
      </c>
      <c r="FL65" s="332" t="s">
        <v>11</v>
      </c>
      <c r="FM65" s="332" t="s">
        <v>32</v>
      </c>
      <c r="FN65" s="332" t="s">
        <v>142</v>
      </c>
      <c r="FO65" s="332" t="s">
        <v>141</v>
      </c>
      <c r="FP65" s="333" t="s">
        <v>37</v>
      </c>
      <c r="FQ65" s="333" t="s">
        <v>38</v>
      </c>
      <c r="FR65" s="333" t="s">
        <v>39</v>
      </c>
      <c r="FS65" s="334" t="s">
        <v>97</v>
      </c>
      <c r="FT65" s="335" t="s">
        <v>23</v>
      </c>
      <c r="FU65" s="335" t="s">
        <v>30</v>
      </c>
      <c r="FW65" s="331" t="s">
        <v>117</v>
      </c>
      <c r="FX65" s="331" t="s">
        <v>7</v>
      </c>
      <c r="FY65" s="332" t="s">
        <v>13</v>
      </c>
      <c r="FZ65" s="332" t="s">
        <v>12</v>
      </c>
      <c r="GA65" s="332" t="s">
        <v>14</v>
      </c>
      <c r="GB65" s="332" t="s">
        <v>10</v>
      </c>
      <c r="GC65" s="332" t="s">
        <v>11</v>
      </c>
      <c r="GD65" s="332" t="s">
        <v>32</v>
      </c>
      <c r="GE65" s="332" t="s">
        <v>142</v>
      </c>
      <c r="GF65" s="332" t="s">
        <v>141</v>
      </c>
      <c r="GG65" s="333" t="s">
        <v>37</v>
      </c>
      <c r="GH65" s="333" t="s">
        <v>38</v>
      </c>
      <c r="GI65" s="333" t="s">
        <v>39</v>
      </c>
      <c r="GJ65" s="334" t="s">
        <v>97</v>
      </c>
      <c r="GK65" s="335" t="s">
        <v>23</v>
      </c>
      <c r="GL65" s="335" t="s">
        <v>30</v>
      </c>
      <c r="GN65" s="331" t="s">
        <v>117</v>
      </c>
      <c r="GO65" s="331" t="s">
        <v>7</v>
      </c>
      <c r="GP65" s="332" t="s">
        <v>13</v>
      </c>
      <c r="GQ65" s="332" t="s">
        <v>12</v>
      </c>
      <c r="GR65" s="332" t="s">
        <v>14</v>
      </c>
      <c r="GS65" s="332" t="s">
        <v>10</v>
      </c>
      <c r="GT65" s="332" t="s">
        <v>11</v>
      </c>
      <c r="GU65" s="332" t="s">
        <v>32</v>
      </c>
      <c r="GV65" s="332" t="s">
        <v>142</v>
      </c>
      <c r="GW65" s="332" t="s">
        <v>141</v>
      </c>
      <c r="GX65" s="333" t="s">
        <v>37</v>
      </c>
      <c r="GY65" s="333" t="s">
        <v>38</v>
      </c>
      <c r="GZ65" s="333" t="s">
        <v>39</v>
      </c>
      <c r="HA65" s="334" t="s">
        <v>97</v>
      </c>
      <c r="HB65" s="335" t="s">
        <v>23</v>
      </c>
      <c r="HC65" s="335" t="s">
        <v>30</v>
      </c>
      <c r="HE65" s="331" t="s">
        <v>117</v>
      </c>
      <c r="HF65" s="331" t="s">
        <v>7</v>
      </c>
      <c r="HG65" s="332" t="s">
        <v>13</v>
      </c>
      <c r="HH65" s="332" t="s">
        <v>12</v>
      </c>
      <c r="HI65" s="332" t="s">
        <v>14</v>
      </c>
      <c r="HJ65" s="332" t="s">
        <v>10</v>
      </c>
      <c r="HK65" s="332" t="s">
        <v>11</v>
      </c>
      <c r="HL65" s="332" t="s">
        <v>32</v>
      </c>
      <c r="HM65" s="332" t="s">
        <v>142</v>
      </c>
      <c r="HN65" s="332" t="s">
        <v>141</v>
      </c>
      <c r="HO65" s="333" t="s">
        <v>37</v>
      </c>
      <c r="HP65" s="333" t="s">
        <v>38</v>
      </c>
      <c r="HQ65" s="333" t="s">
        <v>39</v>
      </c>
      <c r="HR65" s="334" t="s">
        <v>97</v>
      </c>
      <c r="HS65" s="335" t="s">
        <v>23</v>
      </c>
      <c r="HT65" s="335" t="s">
        <v>30</v>
      </c>
      <c r="HV65" s="331" t="s">
        <v>117</v>
      </c>
      <c r="HW65" s="331" t="s">
        <v>7</v>
      </c>
      <c r="HX65" s="332" t="s">
        <v>13</v>
      </c>
      <c r="HY65" s="332" t="s">
        <v>12</v>
      </c>
      <c r="HZ65" s="332" t="s">
        <v>14</v>
      </c>
      <c r="IA65" s="332" t="s">
        <v>10</v>
      </c>
      <c r="IB65" s="332" t="s">
        <v>11</v>
      </c>
      <c r="IC65" s="332" t="s">
        <v>32</v>
      </c>
      <c r="ID65" s="332" t="s">
        <v>142</v>
      </c>
      <c r="IE65" s="332" t="s">
        <v>141</v>
      </c>
      <c r="IF65" s="333" t="s">
        <v>37</v>
      </c>
      <c r="IG65" s="333" t="s">
        <v>38</v>
      </c>
      <c r="IH65" s="333" t="s">
        <v>39</v>
      </c>
      <c r="II65" s="334" t="s">
        <v>97</v>
      </c>
      <c r="IJ65" s="335" t="s">
        <v>23</v>
      </c>
      <c r="IK65" s="335" t="s">
        <v>30</v>
      </c>
      <c r="IM65" s="331" t="s">
        <v>117</v>
      </c>
      <c r="IN65" s="331" t="s">
        <v>7</v>
      </c>
      <c r="IO65" s="332" t="s">
        <v>13</v>
      </c>
      <c r="IP65" s="332" t="s">
        <v>12</v>
      </c>
      <c r="IQ65" s="332" t="s">
        <v>14</v>
      </c>
      <c r="IR65" s="332" t="s">
        <v>10</v>
      </c>
      <c r="IS65" s="332" t="s">
        <v>11</v>
      </c>
      <c r="IT65" s="332" t="s">
        <v>32</v>
      </c>
      <c r="IU65" s="332" t="s">
        <v>142</v>
      </c>
      <c r="IV65" s="332" t="s">
        <v>141</v>
      </c>
      <c r="IW65" s="333" t="s">
        <v>37</v>
      </c>
      <c r="IX65" s="333" t="s">
        <v>38</v>
      </c>
      <c r="IY65" s="333" t="s">
        <v>39</v>
      </c>
      <c r="IZ65" s="334" t="s">
        <v>97</v>
      </c>
      <c r="JA65" s="335" t="s">
        <v>23</v>
      </c>
      <c r="JB65" s="335" t="s">
        <v>30</v>
      </c>
      <c r="JD65" s="331" t="s">
        <v>117</v>
      </c>
      <c r="JE65" s="331" t="s">
        <v>7</v>
      </c>
      <c r="JF65" s="332" t="s">
        <v>13</v>
      </c>
      <c r="JG65" s="332" t="s">
        <v>12</v>
      </c>
      <c r="JH65" s="332" t="s">
        <v>14</v>
      </c>
      <c r="JI65" s="332" t="s">
        <v>10</v>
      </c>
      <c r="JJ65" s="332" t="s">
        <v>11</v>
      </c>
      <c r="JK65" s="332" t="s">
        <v>32</v>
      </c>
      <c r="JL65" s="332" t="s">
        <v>142</v>
      </c>
      <c r="JM65" s="332" t="s">
        <v>141</v>
      </c>
      <c r="JN65" s="333" t="s">
        <v>37</v>
      </c>
      <c r="JO65" s="333" t="s">
        <v>38</v>
      </c>
      <c r="JP65" s="333" t="s">
        <v>39</v>
      </c>
      <c r="JQ65" s="334" t="s">
        <v>97</v>
      </c>
      <c r="JR65" s="335" t="s">
        <v>23</v>
      </c>
      <c r="JS65" s="335" t="s">
        <v>30</v>
      </c>
      <c r="JU65" s="331" t="s">
        <v>117</v>
      </c>
      <c r="JV65" s="331" t="s">
        <v>7</v>
      </c>
      <c r="JW65" s="332" t="s">
        <v>13</v>
      </c>
      <c r="JX65" s="332" t="s">
        <v>12</v>
      </c>
      <c r="JY65" s="332" t="s">
        <v>14</v>
      </c>
      <c r="JZ65" s="332" t="s">
        <v>10</v>
      </c>
      <c r="KA65" s="332" t="s">
        <v>11</v>
      </c>
      <c r="KB65" s="332" t="s">
        <v>32</v>
      </c>
      <c r="KC65" s="332" t="s">
        <v>142</v>
      </c>
      <c r="KD65" s="332" t="s">
        <v>141</v>
      </c>
      <c r="KE65" s="333" t="s">
        <v>37</v>
      </c>
      <c r="KF65" s="333" t="s">
        <v>38</v>
      </c>
      <c r="KG65" s="333" t="s">
        <v>39</v>
      </c>
      <c r="KH65" s="334" t="s">
        <v>97</v>
      </c>
      <c r="KI65" s="335" t="s">
        <v>23</v>
      </c>
      <c r="KJ65" s="335" t="s">
        <v>30</v>
      </c>
      <c r="KL65" s="331" t="s">
        <v>117</v>
      </c>
      <c r="KM65" s="331" t="s">
        <v>7</v>
      </c>
      <c r="KN65" s="332" t="s">
        <v>13</v>
      </c>
      <c r="KO65" s="332" t="s">
        <v>12</v>
      </c>
      <c r="KP65" s="332" t="s">
        <v>14</v>
      </c>
      <c r="KQ65" s="332" t="s">
        <v>10</v>
      </c>
      <c r="KR65" s="332" t="s">
        <v>11</v>
      </c>
      <c r="KS65" s="332" t="s">
        <v>32</v>
      </c>
      <c r="KT65" s="332" t="s">
        <v>142</v>
      </c>
      <c r="KU65" s="332" t="s">
        <v>141</v>
      </c>
      <c r="KV65" s="333" t="s">
        <v>37</v>
      </c>
      <c r="KW65" s="333" t="s">
        <v>38</v>
      </c>
      <c r="KX65" s="333" t="s">
        <v>39</v>
      </c>
      <c r="KY65" s="334" t="s">
        <v>97</v>
      </c>
      <c r="KZ65" s="335" t="s">
        <v>23</v>
      </c>
      <c r="LA65" s="335" t="s">
        <v>30</v>
      </c>
      <c r="LC65" s="331" t="s">
        <v>117</v>
      </c>
      <c r="LD65" s="331" t="s">
        <v>7</v>
      </c>
      <c r="LE65" s="332" t="s">
        <v>13</v>
      </c>
      <c r="LF65" s="332" t="s">
        <v>12</v>
      </c>
      <c r="LG65" s="332" t="s">
        <v>14</v>
      </c>
      <c r="LH65" s="332" t="s">
        <v>10</v>
      </c>
      <c r="LI65" s="332" t="s">
        <v>11</v>
      </c>
      <c r="LJ65" s="332" t="s">
        <v>32</v>
      </c>
      <c r="LK65" s="332" t="s">
        <v>142</v>
      </c>
      <c r="LL65" s="332" t="s">
        <v>141</v>
      </c>
      <c r="LM65" s="333" t="s">
        <v>37</v>
      </c>
      <c r="LN65" s="333" t="s">
        <v>38</v>
      </c>
      <c r="LO65" s="333" t="s">
        <v>39</v>
      </c>
      <c r="LP65" s="334" t="s">
        <v>97</v>
      </c>
      <c r="LQ65" s="335" t="s">
        <v>23</v>
      </c>
      <c r="LR65" s="335" t="s">
        <v>30</v>
      </c>
      <c r="LT65" s="331" t="s">
        <v>117</v>
      </c>
      <c r="LU65" s="331" t="s">
        <v>7</v>
      </c>
      <c r="LV65" s="332" t="s">
        <v>13</v>
      </c>
      <c r="LW65" s="332" t="s">
        <v>12</v>
      </c>
      <c r="LX65" s="332" t="s">
        <v>14</v>
      </c>
      <c r="LY65" s="332" t="s">
        <v>10</v>
      </c>
      <c r="LZ65" s="332" t="s">
        <v>11</v>
      </c>
      <c r="MA65" s="332" t="s">
        <v>32</v>
      </c>
      <c r="MB65" s="332" t="s">
        <v>142</v>
      </c>
      <c r="MC65" s="332" t="s">
        <v>141</v>
      </c>
      <c r="MD65" s="333" t="s">
        <v>37</v>
      </c>
      <c r="ME65" s="333" t="s">
        <v>38</v>
      </c>
      <c r="MF65" s="333" t="s">
        <v>39</v>
      </c>
      <c r="MG65" s="334" t="s">
        <v>97</v>
      </c>
      <c r="MH65" s="335" t="s">
        <v>23</v>
      </c>
      <c r="MI65" s="335" t="s">
        <v>30</v>
      </c>
    </row>
    <row r="66" spans="1:347" ht="14.1" customHeight="1" outlineLevel="1" x14ac:dyDescent="0.15">
      <c r="A66" s="15" t="s">
        <v>22</v>
      </c>
      <c r="B66" s="463">
        <v>0</v>
      </c>
      <c r="C66" s="95">
        <v>359</v>
      </c>
      <c r="D66" s="454">
        <v>7</v>
      </c>
      <c r="E66" s="23">
        <f>D66/C66</f>
        <v>1.9498607242339833E-2</v>
      </c>
      <c r="F66" s="14" t="s">
        <v>4</v>
      </c>
      <c r="G66" s="14" t="s">
        <v>4</v>
      </c>
      <c r="H66" s="14"/>
      <c r="I66" s="14"/>
      <c r="J66" s="58" t="s">
        <v>4</v>
      </c>
      <c r="K66" s="14"/>
      <c r="L66" s="17"/>
      <c r="M66" s="17"/>
      <c r="N66" s="17"/>
      <c r="O66" s="17"/>
      <c r="P66" s="34"/>
      <c r="Q66" s="16"/>
      <c r="R66" s="16"/>
      <c r="S66" s="17"/>
      <c r="T66" s="34"/>
      <c r="U66" s="34"/>
      <c r="V66" s="34"/>
      <c r="W66" s="34"/>
      <c r="X66" s="34"/>
      <c r="Y66" s="44"/>
      <c r="Z66" s="272"/>
      <c r="AA66" s="282" t="s">
        <v>4</v>
      </c>
      <c r="AB66" s="272"/>
      <c r="AC66" s="273"/>
      <c r="AD66" s="273"/>
      <c r="AE66" s="273"/>
      <c r="AF66" s="273"/>
      <c r="AG66" s="271"/>
      <c r="AH66" s="262"/>
      <c r="AI66" s="262"/>
      <c r="AJ66" s="273"/>
      <c r="AK66" s="271"/>
      <c r="AL66" s="271"/>
      <c r="AM66" s="271"/>
      <c r="AN66" s="271"/>
      <c r="AO66" s="271"/>
      <c r="AP66" s="44"/>
      <c r="AQ66" s="272"/>
      <c r="AR66" s="282" t="s">
        <v>4</v>
      </c>
      <c r="AS66" s="272"/>
      <c r="AT66" s="273"/>
      <c r="AU66" s="273"/>
      <c r="AV66" s="273"/>
      <c r="AW66" s="273"/>
      <c r="AX66" s="271"/>
      <c r="AY66" s="262"/>
      <c r="AZ66" s="262"/>
      <c r="BA66" s="273"/>
      <c r="BB66" s="271"/>
      <c r="BC66" s="271"/>
      <c r="BD66" s="271"/>
      <c r="BE66" s="271"/>
      <c r="BF66" s="271"/>
      <c r="BH66" s="272"/>
      <c r="BI66" s="282" t="s">
        <v>4</v>
      </c>
      <c r="BJ66" s="272"/>
      <c r="BK66" s="273"/>
      <c r="BL66" s="273"/>
      <c r="BM66" s="273"/>
      <c r="BN66" s="273"/>
      <c r="BO66" s="271"/>
      <c r="BP66" s="262"/>
      <c r="BQ66" s="262"/>
      <c r="BR66" s="273"/>
      <c r="BS66" s="271"/>
      <c r="BT66" s="271"/>
      <c r="BU66" s="271"/>
      <c r="BV66" s="271"/>
      <c r="BW66" s="271"/>
      <c r="BY66" s="272"/>
      <c r="BZ66" s="282" t="s">
        <v>4</v>
      </c>
      <c r="CA66" s="272"/>
      <c r="CB66" s="273"/>
      <c r="CC66" s="273"/>
      <c r="CD66" s="273"/>
      <c r="CE66" s="273"/>
      <c r="CF66" s="271"/>
      <c r="CG66" s="262"/>
      <c r="CH66" s="262"/>
      <c r="CI66" s="273"/>
      <c r="CJ66" s="271"/>
      <c r="CK66" s="271"/>
      <c r="CL66" s="271"/>
      <c r="CM66" s="271"/>
      <c r="CN66" s="271"/>
      <c r="CP66" s="272"/>
      <c r="CQ66" s="282" t="s">
        <v>4</v>
      </c>
      <c r="CR66" s="272"/>
      <c r="CS66" s="273"/>
      <c r="CT66" s="273"/>
      <c r="CU66" s="273"/>
      <c r="CV66" s="273"/>
      <c r="CW66" s="271"/>
      <c r="CX66" s="262"/>
      <c r="CY66" s="262"/>
      <c r="CZ66" s="273"/>
      <c r="DA66" s="271"/>
      <c r="DB66" s="271"/>
      <c r="DC66" s="271"/>
      <c r="DD66" s="271"/>
      <c r="DE66" s="271"/>
      <c r="DG66" s="272"/>
      <c r="DH66" s="282" t="s">
        <v>4</v>
      </c>
      <c r="DI66" s="272"/>
      <c r="DJ66" s="273"/>
      <c r="DK66" s="273"/>
      <c r="DL66" s="273"/>
      <c r="DM66" s="273"/>
      <c r="DN66" s="271"/>
      <c r="DO66" s="262"/>
      <c r="DP66" s="262"/>
      <c r="DQ66" s="273"/>
      <c r="DR66" s="271"/>
      <c r="DS66" s="271"/>
      <c r="DT66" s="271"/>
      <c r="DU66" s="271"/>
      <c r="DV66" s="271"/>
      <c r="DX66" s="272"/>
      <c r="DY66" s="282" t="s">
        <v>4</v>
      </c>
      <c r="DZ66" s="272"/>
      <c r="EA66" s="273"/>
      <c r="EB66" s="273"/>
      <c r="EC66" s="273"/>
      <c r="ED66" s="273"/>
      <c r="EE66" s="271"/>
      <c r="EF66" s="262"/>
      <c r="EG66" s="262"/>
      <c r="EH66" s="273"/>
      <c r="EI66" s="271"/>
      <c r="EJ66" s="271"/>
      <c r="EK66" s="271"/>
      <c r="EL66" s="271"/>
      <c r="EM66" s="271"/>
      <c r="EO66" s="272"/>
      <c r="EP66" s="282" t="s">
        <v>4</v>
      </c>
      <c r="EQ66" s="272"/>
      <c r="ER66" s="273"/>
      <c r="ES66" s="273"/>
      <c r="ET66" s="273"/>
      <c r="EU66" s="273"/>
      <c r="EV66" s="271"/>
      <c r="EW66" s="262"/>
      <c r="EX66" s="262"/>
      <c r="EY66" s="273"/>
      <c r="EZ66" s="271"/>
      <c r="FA66" s="271"/>
      <c r="FB66" s="271"/>
      <c r="FC66" s="271"/>
      <c r="FD66" s="271"/>
      <c r="FF66" s="272"/>
      <c r="FG66" s="282" t="s">
        <v>4</v>
      </c>
      <c r="FH66" s="272"/>
      <c r="FI66" s="273"/>
      <c r="FJ66" s="273"/>
      <c r="FK66" s="273"/>
      <c r="FL66" s="273"/>
      <c r="FM66" s="271"/>
      <c r="FN66" s="262"/>
      <c r="FO66" s="262"/>
      <c r="FP66" s="273"/>
      <c r="FQ66" s="271"/>
      <c r="FR66" s="271"/>
      <c r="FS66" s="271"/>
      <c r="FT66" s="271"/>
      <c r="FU66" s="271"/>
      <c r="FW66" s="272"/>
      <c r="FX66" s="282" t="s">
        <v>4</v>
      </c>
      <c r="FY66" s="272"/>
      <c r="FZ66" s="273"/>
      <c r="GA66" s="273"/>
      <c r="GB66" s="273"/>
      <c r="GC66" s="273"/>
      <c r="GD66" s="271"/>
      <c r="GE66" s="262"/>
      <c r="GF66" s="262"/>
      <c r="GG66" s="273"/>
      <c r="GH66" s="271"/>
      <c r="GI66" s="271"/>
      <c r="GJ66" s="271"/>
      <c r="GK66" s="271"/>
      <c r="GL66" s="271"/>
      <c r="GN66" s="272"/>
      <c r="GO66" s="282" t="s">
        <v>4</v>
      </c>
      <c r="GP66" s="272"/>
      <c r="GQ66" s="273"/>
      <c r="GR66" s="273"/>
      <c r="GS66" s="273"/>
      <c r="GT66" s="273"/>
      <c r="GU66" s="271"/>
      <c r="GV66" s="262"/>
      <c r="GW66" s="262"/>
      <c r="GX66" s="273"/>
      <c r="GY66" s="271"/>
      <c r="GZ66" s="271"/>
      <c r="HA66" s="271"/>
      <c r="HB66" s="271"/>
      <c r="HC66" s="271"/>
      <c r="HE66" s="272"/>
      <c r="HF66" s="282" t="s">
        <v>4</v>
      </c>
      <c r="HG66" s="272"/>
      <c r="HH66" s="273"/>
      <c r="HI66" s="273"/>
      <c r="HJ66" s="273"/>
      <c r="HK66" s="273"/>
      <c r="HL66" s="271"/>
      <c r="HM66" s="262"/>
      <c r="HN66" s="262"/>
      <c r="HO66" s="273"/>
      <c r="HP66" s="271"/>
      <c r="HQ66" s="271"/>
      <c r="HR66" s="271"/>
      <c r="HS66" s="271"/>
      <c r="HT66" s="271"/>
      <c r="HV66" s="272"/>
      <c r="HW66" s="282" t="s">
        <v>4</v>
      </c>
      <c r="HX66" s="272"/>
      <c r="HY66" s="273"/>
      <c r="HZ66" s="273"/>
      <c r="IA66" s="273"/>
      <c r="IB66" s="273"/>
      <c r="IC66" s="271"/>
      <c r="ID66" s="262"/>
      <c r="IE66" s="262"/>
      <c r="IF66" s="273"/>
      <c r="IG66" s="271"/>
      <c r="IH66" s="271"/>
      <c r="II66" s="271"/>
      <c r="IJ66" s="271"/>
      <c r="IK66" s="271"/>
      <c r="IM66" s="272"/>
      <c r="IN66" s="282" t="s">
        <v>4</v>
      </c>
      <c r="IO66" s="272"/>
      <c r="IP66" s="273"/>
      <c r="IQ66" s="273"/>
      <c r="IR66" s="273"/>
      <c r="IS66" s="273"/>
      <c r="IT66" s="271"/>
      <c r="IU66" s="262"/>
      <c r="IV66" s="262"/>
      <c r="IW66" s="273"/>
      <c r="IX66" s="271"/>
      <c r="IY66" s="271"/>
      <c r="IZ66" s="271"/>
      <c r="JA66" s="271"/>
      <c r="JB66" s="271"/>
      <c r="JD66" s="272"/>
      <c r="JE66" s="282" t="s">
        <v>4</v>
      </c>
      <c r="JF66" s="272"/>
      <c r="JG66" s="273"/>
      <c r="JH66" s="273"/>
      <c r="JI66" s="273"/>
      <c r="JJ66" s="273"/>
      <c r="JK66" s="271"/>
      <c r="JL66" s="262"/>
      <c r="JM66" s="262"/>
      <c r="JN66" s="273"/>
      <c r="JO66" s="271"/>
      <c r="JP66" s="271"/>
      <c r="JQ66" s="271"/>
      <c r="JR66" s="271"/>
      <c r="JS66" s="271"/>
      <c r="JU66" s="272"/>
      <c r="JV66" s="282" t="s">
        <v>4</v>
      </c>
      <c r="JW66" s="272"/>
      <c r="JX66" s="273"/>
      <c r="JY66" s="273"/>
      <c r="JZ66" s="273"/>
      <c r="KA66" s="273"/>
      <c r="KB66" s="271"/>
      <c r="KC66" s="262"/>
      <c r="KD66" s="262"/>
      <c r="KE66" s="273"/>
      <c r="KF66" s="271"/>
      <c r="KG66" s="271"/>
      <c r="KH66" s="271"/>
      <c r="KI66" s="271"/>
      <c r="KJ66" s="271"/>
      <c r="KL66" s="272"/>
      <c r="KM66" s="282" t="s">
        <v>4</v>
      </c>
      <c r="KN66" s="272"/>
      <c r="KO66" s="273"/>
      <c r="KP66" s="273"/>
      <c r="KQ66" s="273"/>
      <c r="KR66" s="273"/>
      <c r="KS66" s="271"/>
      <c r="KT66" s="262"/>
      <c r="KU66" s="262"/>
      <c r="KV66" s="273"/>
      <c r="KW66" s="271"/>
      <c r="KX66" s="271"/>
      <c r="KY66" s="271"/>
      <c r="KZ66" s="271"/>
      <c r="LA66" s="271"/>
      <c r="LC66" s="272"/>
      <c r="LD66" s="282" t="s">
        <v>4</v>
      </c>
      <c r="LE66" s="272"/>
      <c r="LF66" s="273"/>
      <c r="LG66" s="273"/>
      <c r="LH66" s="273"/>
      <c r="LI66" s="273"/>
      <c r="LJ66" s="271"/>
      <c r="LK66" s="262"/>
      <c r="LL66" s="262"/>
      <c r="LM66" s="273"/>
      <c r="LN66" s="271"/>
      <c r="LO66" s="271"/>
      <c r="LP66" s="271"/>
      <c r="LQ66" s="271"/>
      <c r="LR66" s="271"/>
      <c r="LT66" s="272"/>
      <c r="LU66" s="282" t="s">
        <v>4</v>
      </c>
      <c r="LV66" s="272"/>
      <c r="LW66" s="273"/>
      <c r="LX66" s="273"/>
      <c r="LY66" s="273"/>
      <c r="LZ66" s="273"/>
      <c r="MA66" s="271"/>
      <c r="MB66" s="262"/>
      <c r="MC66" s="262"/>
      <c r="MD66" s="273"/>
      <c r="ME66" s="271"/>
      <c r="MF66" s="271"/>
      <c r="MG66" s="271"/>
      <c r="MH66" s="271"/>
      <c r="MI66" s="271"/>
    </row>
    <row r="67" spans="1:347" ht="14.1" customHeight="1" outlineLevel="1" x14ac:dyDescent="0.2">
      <c r="A67" s="14">
        <v>1</v>
      </c>
      <c r="B67" s="461">
        <v>10</v>
      </c>
      <c r="C67" s="96">
        <v>70</v>
      </c>
      <c r="D67" s="455">
        <v>22</v>
      </c>
      <c r="E67" s="17">
        <f t="shared" ref="E67:E76" si="681">IFERROR(D67/C67,"")</f>
        <v>0.31428571428571428</v>
      </c>
      <c r="F67" s="34">
        <f>IFERROR((E67-E66)/(1-E66),"")</f>
        <v>0.30064935064935067</v>
      </c>
      <c r="G67" s="17">
        <f t="shared" ref="G67:G76" si="682">IFERROR(_xlfn.NORM.S.INV(F67),"")</f>
        <v>-0.52253382578466478</v>
      </c>
      <c r="H67" s="17"/>
      <c r="I67" s="34"/>
      <c r="J67" s="18">
        <f>IFERROR(LOG10($B67),"")</f>
        <v>1</v>
      </c>
      <c r="K67" s="17">
        <f>IFERROR(C81+B81*J67,"")</f>
        <v>-0.6823555063143294</v>
      </c>
      <c r="L67" s="37">
        <f>IFERROR(_xlfn.NORM.S.DIST(K67,TRUE)*(1-$E$66)+$E$66,"")</f>
        <v>0.26217965514615554</v>
      </c>
      <c r="M67" s="37">
        <f t="shared" ref="M67:M76" si="683">IFERROR(1/SQRT(2*PI())*EXP(-0.5*(K67)^2),"")</f>
        <v>0.31608533584701698</v>
      </c>
      <c r="N67" s="37">
        <f>IFERROR(K67-L67/M67+$F67/M67,"")</f>
        <v>-0.56064883048861447</v>
      </c>
      <c r="O67" s="37">
        <f>IFERROR(M67^2/((1-L67)*(L67+$E$66/(1-$E$66))),"")</f>
        <v>0.4800730217776315</v>
      </c>
      <c r="P67" s="17">
        <f>IFERROR($C67*O67,"")</f>
        <v>33.605111524434207</v>
      </c>
      <c r="Q67" s="17">
        <f t="shared" ref="Q67:Q76" si="684">IFERROR(P67*J67,"")</f>
        <v>33.605111524434207</v>
      </c>
      <c r="R67" s="17">
        <f>IFERROR(P67*N67,"")</f>
        <v>-18.840666474613499</v>
      </c>
      <c r="S67" s="34">
        <f t="shared" ref="S67:S76" si="685">IFERROR(P67*(J67-J$78)^2,"")</f>
        <v>2.8953443238141747</v>
      </c>
      <c r="T67" s="34">
        <f>IFERROR(P67*(N67-N78)^2,"")</f>
        <v>18.909966042040892</v>
      </c>
      <c r="U67" s="34">
        <f t="shared" ref="U67:U76" si="686">IFERROR(P67*(J67-J$78)*(N67-N$78),"")</f>
        <v>7.3993825987944355</v>
      </c>
      <c r="V67" s="34">
        <f>IFERROR($C67*($F67-L67)^2/(L67*(1-L67)),"")</f>
        <v>0.53553261241497963</v>
      </c>
      <c r="W67" s="39">
        <f>IFERROR($D67-$C67*L67,"")</f>
        <v>3.647424139769111</v>
      </c>
      <c r="X67" s="34">
        <f>IFERROR(W67/SQRT($C67*L67*(1-L67)),"")</f>
        <v>0.9912026190819434</v>
      </c>
      <c r="Y67" s="44"/>
      <c r="Z67" s="271"/>
      <c r="AA67" s="263">
        <f>IFERROR(LOG10($B67),"")</f>
        <v>1</v>
      </c>
      <c r="AB67" s="273">
        <f>IFERROR(J81+I81*AA67,"")</f>
        <v>-0.68453154691609663</v>
      </c>
      <c r="AC67" s="264">
        <f>IFERROR(_xlfn.NORM.S.DIST(AB67,TRUE)*(1-$E$66)+$E$66,"")</f>
        <v>0.2615057530190017</v>
      </c>
      <c r="AD67" s="264">
        <f t="shared" ref="AD67:AD76" si="687">IFERROR(1/SQRT(2*PI())*EXP(-0.5*(AB67)^2),"")</f>
        <v>0.31561560284302864</v>
      </c>
      <c r="AE67" s="264">
        <f>IFERROR(AB67-AC67/AD67+$F67/AD67,"")</f>
        <v>-0.5605085351329403</v>
      </c>
      <c r="AF67" s="264">
        <f>IFERROR(AD67^2/((1-AC67)*(AC67+$E$66/(1-$E$66))),"")</f>
        <v>0.47935569036464942</v>
      </c>
      <c r="AG67" s="273">
        <f>IFERROR($C67*AF67,"")</f>
        <v>33.554898325525457</v>
      </c>
      <c r="AH67" s="273">
        <f t="shared" ref="AH67:AH76" si="688">IFERROR(AG67*AA67,"")</f>
        <v>33.554898325525457</v>
      </c>
      <c r="AI67" s="273">
        <f>IFERROR(AG67*AE67,"")</f>
        <v>-18.807806906975024</v>
      </c>
      <c r="AJ67" s="271">
        <f t="shared" ref="AJ67:AJ76" si="689">IFERROR(AG67*(AA67-AA$78)^2,"")</f>
        <v>3.1182754754847712</v>
      </c>
      <c r="AK67" s="271">
        <f>IFERROR(AG67*(AE67-AE78)^2,"")</f>
        <v>20.667973295101639</v>
      </c>
      <c r="AL67" s="271">
        <f t="shared" ref="AL67:AL76" si="690">IFERROR(AG67*(AA67-AA$78)*(AE67-AE$78),"")</f>
        <v>8.0279782170911265</v>
      </c>
      <c r="AM67" s="271">
        <f>IFERROR($C67*($F67-AC67)^2/(AC67*(1-AC67)),"")</f>
        <v>0.55538117251341557</v>
      </c>
      <c r="AN67" s="289">
        <f>IFERROR($D67-$C67*AC67,"")</f>
        <v>3.6945972886698826</v>
      </c>
      <c r="AO67" s="271">
        <f>IFERROR(AN67/SQRT($C67*AC67*(1-AC67)),"")</f>
        <v>1.0048561738459227</v>
      </c>
      <c r="AP67" s="44"/>
      <c r="AQ67" s="271"/>
      <c r="AR67" s="263">
        <f>IFERROR(LOG10($B67),"")</f>
        <v>1</v>
      </c>
      <c r="AS67" s="273">
        <f>IFERROR(AA81+Z81*AR67,"")</f>
        <v>-0.68459739750507564</v>
      </c>
      <c r="AT67" s="264">
        <f>IFERROR(_xlfn.NORM.S.DIST(AS67,TRUE)*(1-$E$66)+$E$66,"")</f>
        <v>0.26148537525374776</v>
      </c>
      <c r="AU67" s="264">
        <f t="shared" ref="AU67:AU76" si="691">IFERROR(1/SQRT(2*PI())*EXP(-0.5*(AS67)^2),"")</f>
        <v>0.31560137553625078</v>
      </c>
      <c r="AV67" s="264">
        <f>IFERROR(AS67-AT67/AU67+$F67/AU67,"")</f>
        <v>-0.5605042267162671</v>
      </c>
      <c r="AW67" s="264">
        <f>IFERROR(AU67^2/((1-AT67)*(AT67+$E$66/(1-$E$66))),"")</f>
        <v>0.47933396121833932</v>
      </c>
      <c r="AX67" s="273">
        <f>IFERROR($C67*AW67,"")</f>
        <v>33.553377285283752</v>
      </c>
      <c r="AY67" s="273">
        <f t="shared" ref="AY67:AY76" si="692">IFERROR(AX67*AR67,"")</f>
        <v>33.553377285283752</v>
      </c>
      <c r="AZ67" s="273">
        <f>IFERROR(AX67*AV67,"")</f>
        <v>-18.806809789007129</v>
      </c>
      <c r="BA67" s="271">
        <f t="shared" ref="BA67:BA76" si="693">IFERROR(AX67*(AR67-AR$78)^2,"")</f>
        <v>3.1144545974191891</v>
      </c>
      <c r="BB67" s="271">
        <f>IFERROR(AX67*(AV67-AV78)^2,"")</f>
        <v>20.640547816413786</v>
      </c>
      <c r="BC67" s="271">
        <f t="shared" ref="BC67:BC76" si="694">IFERROR(AX67*(AR67-AR$78)*(AV67-AV$78),"")</f>
        <v>8.0177334103897806</v>
      </c>
      <c r="BD67" s="271">
        <f>IFERROR($C67*($F67-AT67)^2/(AT67*(1-AT67)),"")</f>
        <v>0.55598755943175215</v>
      </c>
      <c r="BE67" s="289">
        <f>IFERROR($D67-$C67*AT67,"")</f>
        <v>3.6960237322376557</v>
      </c>
      <c r="BF67" s="271">
        <f>IFERROR(BE67/SQRT($C67*AT67*(1-AT67)),"")</f>
        <v>1.0052694373526225</v>
      </c>
      <c r="BH67" s="271"/>
      <c r="BI67" s="263">
        <f>IFERROR(LOG10($B67),"")</f>
        <v>1</v>
      </c>
      <c r="BJ67" s="273">
        <f>IFERROR(AR81+AQ81*BI67,"")</f>
        <v>-0.68463855753791902</v>
      </c>
      <c r="BK67" s="264">
        <f>IFERROR(_xlfn.NORM.S.DIST(BJ67,TRUE)*(1-$E$66)+$E$66,"")</f>
        <v>0.26147263856030328</v>
      </c>
      <c r="BL67" s="264">
        <f t="shared" ref="BL67:BL76" si="695">IFERROR(1/SQRT(2*PI())*EXP(-0.5*(BJ67)^2),"")</f>
        <v>0.31559248236244253</v>
      </c>
      <c r="BM67" s="264">
        <f>IFERROR(BJ67-BK67/BL67+$F67/BL67,"")</f>
        <v>-0.56050153185283047</v>
      </c>
      <c r="BN67" s="264">
        <f>IFERROR(BL67^2/((1-BK67)*(BK67+$E$66/(1-$E$66))),"")</f>
        <v>0.47932037873430727</v>
      </c>
      <c r="BO67" s="273">
        <f>IFERROR($C67*BN67,"")</f>
        <v>33.552426511401507</v>
      </c>
      <c r="BP67" s="273">
        <f t="shared" ref="BP67:BP76" si="696">IFERROR(BO67*BI67,"")</f>
        <v>33.552426511401507</v>
      </c>
      <c r="BQ67" s="273">
        <f>IFERROR(BO67*BM67,"")</f>
        <v>-18.806186457020065</v>
      </c>
      <c r="BR67" s="271">
        <f t="shared" ref="BR67:BR76" si="697">IFERROR(BO67*(BI67-BI$78)^2,"")</f>
        <v>3.1142236307999793</v>
      </c>
      <c r="BS67" s="271">
        <f>IFERROR(BO67*(BM67-BM78)^2,"")</f>
        <v>20.638813358571614</v>
      </c>
      <c r="BT67" s="271">
        <f t="shared" ref="BT67:BT76" si="698">IFERROR(BO67*(BI67-BI$78)*(BM67-BM$78),"")</f>
        <v>8.0170992430513177</v>
      </c>
      <c r="BU67" s="271">
        <f>IFERROR($C67*($F67-BK67)^2/(BK67*(1-BK67)),"")</f>
        <v>0.55636675392546964</v>
      </c>
      <c r="BV67" s="289">
        <f>IFERROR($D67-$C67*BK67,"")</f>
        <v>3.6969153007787696</v>
      </c>
      <c r="BW67" s="271">
        <f>IFERROR(BV67/SQRT($C67*BK67*(1-BK67)),"")</f>
        <v>1.0055277509986005</v>
      </c>
      <c r="BY67" s="271"/>
      <c r="BZ67" s="263">
        <f>IFERROR(LOG10($B67),"")</f>
        <v>1</v>
      </c>
      <c r="CA67" s="273">
        <f>IFERROR(BI81+BH81*BZ67,"")</f>
        <v>-0.68464131790950988</v>
      </c>
      <c r="CB67" s="264">
        <f>IFERROR(_xlfn.NORM.S.DIST(CA67,TRUE)*(1-$E$66)+$E$66,"")</f>
        <v>0.26147178439484875</v>
      </c>
      <c r="CC67" s="264">
        <f t="shared" ref="CC67:CC76" si="699">IFERROR(1/SQRT(2*PI())*EXP(-0.5*(CA67)^2),"")</f>
        <v>0.31559188593719728</v>
      </c>
      <c r="CD67" s="264">
        <f>IFERROR(CA67-CB67/CC67+$F67/CC67,"")</f>
        <v>-0.5605013510717749</v>
      </c>
      <c r="CE67" s="264">
        <f>IFERROR(CC67^2/((1-CB67)*(CB67+$E$66/(1-$E$66))),"")</f>
        <v>0.47931946781596219</v>
      </c>
      <c r="CF67" s="273">
        <f>IFERROR($C67*CE67,"")</f>
        <v>33.55236274711735</v>
      </c>
      <c r="CG67" s="273">
        <f t="shared" ref="CG67:CG76" si="700">IFERROR(CF67*BZ67,"")</f>
        <v>33.55236274711735</v>
      </c>
      <c r="CH67" s="273">
        <f>IFERROR(CF67*CD67,"")</f>
        <v>-18.806144651409564</v>
      </c>
      <c r="CI67" s="271">
        <f t="shared" ref="CI67:CI76" si="701">IFERROR(CF67*(BZ67-BZ$78)^2,"")</f>
        <v>3.1142109365884614</v>
      </c>
      <c r="CJ67" s="271">
        <f>IFERROR(CF67*(CD67-CD78)^2,"")</f>
        <v>20.638717036994823</v>
      </c>
      <c r="CK67" s="271">
        <f t="shared" ref="CK67:CK76" si="702">IFERROR(CF67*(BZ67-BZ$78)*(CD67-CD$78),"")</f>
        <v>8.0170641954373725</v>
      </c>
      <c r="CL67" s="271">
        <f>IFERROR($C67*($F67-CB67)^2/(CB67*(1-CB67)),"")</f>
        <v>0.55639218907765919</v>
      </c>
      <c r="CM67" s="289">
        <f>IFERROR($D67-$C67*CB67,"")</f>
        <v>3.6969750923605886</v>
      </c>
      <c r="CN67" s="271">
        <f>IFERROR(CM67/SQRT($C67*CB67*(1-CB67)),"")</f>
        <v>1.0055450747095109</v>
      </c>
      <c r="CP67" s="271"/>
      <c r="CQ67" s="263">
        <f>IFERROR(LOG10($B67),"")</f>
        <v>1</v>
      </c>
      <c r="CR67" s="273">
        <f>IFERROR(BZ81+BY81*CQ67,"")</f>
        <v>-0.68464147370297734</v>
      </c>
      <c r="CS67" s="264">
        <f>IFERROR(_xlfn.NORM.S.DIST(CR67,TRUE)*(1-$E$66)+$E$66,"")</f>
        <v>0.26147173618638808</v>
      </c>
      <c r="CT67" s="264">
        <f t="shared" ref="CT67:CT76" si="703">IFERROR(1/SQRT(2*PI())*EXP(-0.5*(CR67)^2),"")</f>
        <v>0.31559185227532999</v>
      </c>
      <c r="CU67" s="264">
        <f>IFERROR(CR67-CS67/CT67+$F67/CT67,"")</f>
        <v>-0.56050134086842285</v>
      </c>
      <c r="CV67" s="264">
        <f>IFERROR(CT67^2/((1-CS67)*(CS67+$E$66/(1-$E$66))),"")</f>
        <v>0.47931941640429343</v>
      </c>
      <c r="CW67" s="273">
        <f>IFERROR($C67*CV67,"")</f>
        <v>33.552359148300539</v>
      </c>
      <c r="CX67" s="273">
        <f t="shared" ref="CX67:CX76" si="704">IFERROR(CW67*CQ67,"")</f>
        <v>33.552359148300539</v>
      </c>
      <c r="CY67" s="273">
        <f>IFERROR(CW67*CU67,"")</f>
        <v>-18.806142291921347</v>
      </c>
      <c r="CZ67" s="271">
        <f t="shared" ref="CZ67:CZ76" si="705">IFERROR(CW67*(CQ67-CQ$78)^2,"")</f>
        <v>3.1142102526679367</v>
      </c>
      <c r="DA67" s="271">
        <f>IFERROR(CW67*(CU67-CU78)^2,"")</f>
        <v>20.638711833501642</v>
      </c>
      <c r="DB67" s="271">
        <f t="shared" ref="DB67:DB76" si="706">IFERROR(CW67*(CQ67-CQ$78)*(CU67-CU$78),"")</f>
        <v>8.0170623044697553</v>
      </c>
      <c r="DC67" s="271">
        <f>IFERROR($C67*($F67-CS67)^2/(CS67*(1-CS67)),"")</f>
        <v>0.55639362463775788</v>
      </c>
      <c r="DD67" s="289">
        <f>IFERROR($D67-$C67*CS67,"")</f>
        <v>3.6969784669528352</v>
      </c>
      <c r="DE67" s="271">
        <f>IFERROR(DD67/SQRT($C67*CS67*(1-CS67)),"")</f>
        <v>1.0055460524480599</v>
      </c>
      <c r="DG67" s="271"/>
      <c r="DH67" s="263">
        <f>IFERROR(LOG10($B67),"")</f>
        <v>1</v>
      </c>
      <c r="DI67" s="273">
        <f>IFERROR(CQ81+CP81*DH67,"")</f>
        <v>-0.6846414821560165</v>
      </c>
      <c r="DJ67" s="264">
        <f>IFERROR(_xlfn.NORM.S.DIST(DI67,TRUE)*(1-$E$66)+$E$66,"")</f>
        <v>0.26147173357069453</v>
      </c>
      <c r="DK67" s="264">
        <f t="shared" ref="DK67:DK76" si="707">IFERROR(1/SQRT(2*PI())*EXP(-0.5*(DI67)^2),"")</f>
        <v>0.31559185044890486</v>
      </c>
      <c r="DL67" s="264">
        <f>IFERROR(DI67-DJ67/DK67+$F67/DK67,"")</f>
        <v>-0.56050134031480914</v>
      </c>
      <c r="DM67" s="264">
        <f>IFERROR(DK67^2/((1-DJ67)*(DJ67+$E$66/(1-$E$66))),"")</f>
        <v>0.47931941361479974</v>
      </c>
      <c r="DN67" s="273">
        <f>IFERROR($C67*DM67,"")</f>
        <v>33.552358953035984</v>
      </c>
      <c r="DO67" s="273">
        <f t="shared" ref="DO67:DO76" si="708">IFERROR(DN67*DH67,"")</f>
        <v>33.552358953035984</v>
      </c>
      <c r="DP67" s="273">
        <f>IFERROR(DN67*DL67,"")</f>
        <v>-18.806142163900255</v>
      </c>
      <c r="DQ67" s="271">
        <f t="shared" ref="DQ67:DQ76" si="709">IFERROR(DN67*(DH67-DH$78)^2,"")</f>
        <v>3.1142102160078542</v>
      </c>
      <c r="DR67" s="271">
        <f>IFERROR(DN67*(DL67-DL78)^2,"")</f>
        <v>20.638711554377675</v>
      </c>
      <c r="DS67" s="271">
        <f t="shared" ref="DS67:DS76" si="710">IFERROR(DN67*(DH67-DH$78)*(DL67-DL$78),"")</f>
        <v>8.0170622030692957</v>
      </c>
      <c r="DT67" s="271">
        <f>IFERROR($C67*($F67-DJ67)^2/(DJ67*(1-DJ67)),"")</f>
        <v>0.55639370252840303</v>
      </c>
      <c r="DU67" s="289">
        <f>IFERROR($D67-$C67*DJ67,"")</f>
        <v>3.6969786500513813</v>
      </c>
      <c r="DV67" s="271">
        <f>IFERROR(DU67/SQRT($C67*DJ67*(1-DJ67)),"")</f>
        <v>1.0055461054981787</v>
      </c>
      <c r="DX67" s="271"/>
      <c r="DY67" s="263">
        <f>IFERROR(LOG10($B67),"")</f>
        <v>1</v>
      </c>
      <c r="DZ67" s="273">
        <f>IFERROR(DH81+DG81*DY67,"")</f>
        <v>-0.68464148260998536</v>
      </c>
      <c r="EA67" s="264">
        <f>IFERROR(_xlfn.NORM.S.DIST(DZ67,TRUE)*(1-$E$66)+$E$66,"")</f>
        <v>0.26147173343021918</v>
      </c>
      <c r="EB67" s="264">
        <f t="shared" ref="EB67:EB76" si="711">IFERROR(1/SQRT(2*PI())*EXP(-0.5*(DZ67)^2),"")</f>
        <v>0.3155918503508171</v>
      </c>
      <c r="EC67" s="264">
        <f>IFERROR(DZ67-EA67/EB67+$F67/EB67,"")</f>
        <v>-0.56050134028507737</v>
      </c>
      <c r="ED67" s="264">
        <f>IFERROR(EB67^2/((1-EA67)*(EA67+$E$66/(1-$E$66))),"")</f>
        <v>0.47931941346499074</v>
      </c>
      <c r="EE67" s="273">
        <f>IFERROR($C67*ED67,"")</f>
        <v>33.552358942549354</v>
      </c>
      <c r="EF67" s="273">
        <f t="shared" ref="EF67:EF76" si="712">IFERROR(EE67*DY67,"")</f>
        <v>33.552358942549354</v>
      </c>
      <c r="EG67" s="273">
        <f>IFERROR(EE67*EC67,"")</f>
        <v>-18.806142157024915</v>
      </c>
      <c r="EH67" s="271">
        <f t="shared" ref="EH67:EH76" si="713">IFERROR(EE67*(DY67-DY$78)^2,"")</f>
        <v>3.1142102140454484</v>
      </c>
      <c r="EI67" s="271">
        <f>IFERROR(EE67*(EC67-EC78)^2,"")</f>
        <v>20.638711539433281</v>
      </c>
      <c r="EJ67" s="271">
        <f t="shared" ref="EJ67:EJ76" si="714">IFERROR(EE67*(DY67-DY$78)*(EC67-EC$78),"")</f>
        <v>8.0170621976407794</v>
      </c>
      <c r="EK67" s="271">
        <f>IFERROR($C67*($F67-EA67)^2/(EA67*(1-EA67)),"")</f>
        <v>0.55639370671150645</v>
      </c>
      <c r="EL67" s="289">
        <f>IFERROR($D67-$C67*EA67,"")</f>
        <v>3.6969786598846568</v>
      </c>
      <c r="EM67" s="271">
        <f>IFERROR(EL67/SQRT($C67*EA67*(1-EA67)),"")</f>
        <v>1.0055461083472261</v>
      </c>
      <c r="EO67" s="271"/>
      <c r="EP67" s="263">
        <f>IFERROR(LOG10($B67),"")</f>
        <v>1</v>
      </c>
      <c r="EQ67" s="273">
        <f>IFERROR(DY81+DX81*EP67,"")</f>
        <v>-0.68464148263429925</v>
      </c>
      <c r="ER67" s="264">
        <f>IFERROR(_xlfn.NORM.S.DIST(EQ67,TRUE)*(1-$E$66)+$E$66,"")</f>
        <v>0.26147173342269553</v>
      </c>
      <c r="ES67" s="264">
        <f t="shared" ref="ES67:ES76" si="715">IFERROR(1/SQRT(2*PI())*EXP(-0.5*(EQ67)^2),"")</f>
        <v>0.31559185034556364</v>
      </c>
      <c r="ET67" s="264">
        <f>IFERROR(EQ67-ER67/ES67+$F67/ES67,"")</f>
        <v>-0.56050134028348508</v>
      </c>
      <c r="EU67" s="264">
        <f>IFERROR(ES67^2/((1-ER67)*(ER67+$E$66/(1-$E$66))),"")</f>
        <v>0.47931941345696699</v>
      </c>
      <c r="EV67" s="273">
        <f>IFERROR($C67*EU67,"")</f>
        <v>33.552358941987691</v>
      </c>
      <c r="EW67" s="273">
        <f t="shared" ref="EW67:EW76" si="716">IFERROR(EV67*EP67,"")</f>
        <v>33.552358941987691</v>
      </c>
      <c r="EX67" s="273">
        <f>IFERROR(EV67*ET67,"")</f>
        <v>-18.806142156656676</v>
      </c>
      <c r="EY67" s="271">
        <f t="shared" ref="EY67:EY76" si="717">IFERROR(EV67*(EP67-EP$78)^2,"")</f>
        <v>3.114210213940436</v>
      </c>
      <c r="EZ67" s="271">
        <f>IFERROR(EV67*(ET67-ET78)^2,"")</f>
        <v>20.638711538633572</v>
      </c>
      <c r="FA67" s="271">
        <f t="shared" ref="FA67:FA76" si="718">IFERROR(EV67*(EP67-EP$78)*(ET67-ET$78),"")</f>
        <v>8.0170621973502865</v>
      </c>
      <c r="FB67" s="271">
        <f>IFERROR($C67*($F67-ER67)^2/(ER67*(1-ER67)),"")</f>
        <v>0.55639370693554713</v>
      </c>
      <c r="FC67" s="289">
        <f>IFERROR($D67-$C67*ER67,"")</f>
        <v>3.6969786604113146</v>
      </c>
      <c r="FD67" s="271">
        <f>IFERROR(FC67/SQRT($C67*ER67*(1-ER67)),"")</f>
        <v>1.0055461084998174</v>
      </c>
      <c r="FF67" s="271"/>
      <c r="FG67" s="263">
        <f>IFERROR(LOG10($B67),"")</f>
        <v>1</v>
      </c>
      <c r="FH67" s="273">
        <f>IFERROR(EP81+EO81*FG67,"")</f>
        <v>-0.68464148263559998</v>
      </c>
      <c r="FI67" s="264">
        <f>IFERROR(_xlfn.NORM.S.DIST(FH67,TRUE)*(1-$E$66)+$E$66,"")</f>
        <v>0.26147173342229307</v>
      </c>
      <c r="FJ67" s="264">
        <f t="shared" ref="FJ67:FJ76" si="719">IFERROR(1/SQRT(2*PI())*EXP(-0.5*(FH67)^2),"")</f>
        <v>0.31559185034528259</v>
      </c>
      <c r="FK67" s="264">
        <f>IFERROR(FH67-FI67/FJ67+$F67/FJ67,"")</f>
        <v>-0.56050134028340004</v>
      </c>
      <c r="FL67" s="264">
        <f>IFERROR(FJ67^2/((1-FI67)*(FI67+$E$66/(1-$E$66))),"")</f>
        <v>0.47931941345653778</v>
      </c>
      <c r="FM67" s="273">
        <f>IFERROR($C67*FL67,"")</f>
        <v>33.552358941957642</v>
      </c>
      <c r="FN67" s="273">
        <f t="shared" ref="FN67:FN76" si="720">IFERROR(FM67*FG67,"")</f>
        <v>33.552358941957642</v>
      </c>
      <c r="FO67" s="273">
        <f>IFERROR(FM67*FK67,"")</f>
        <v>-18.80614215663698</v>
      </c>
      <c r="FP67" s="271">
        <f t="shared" ref="FP67:FP76" si="721">IFERROR(FM67*(FG67-FG$78)^2,"")</f>
        <v>3.1142102139348191</v>
      </c>
      <c r="FQ67" s="271">
        <f>IFERROR(FM67*(FK67-FK78)^2,"")</f>
        <v>20.638711538590794</v>
      </c>
      <c r="FR67" s="271">
        <f t="shared" ref="FR67:FR76" si="722">IFERROR(FM67*(FG67-FG$78)*(FK67-FK$78),"")</f>
        <v>8.0170621973347469</v>
      </c>
      <c r="FS67" s="271">
        <f>IFERROR($C67*($F67-FI67)^2/(FI67*(1-FI67)),"")</f>
        <v>0.55639370694753154</v>
      </c>
      <c r="FT67" s="289">
        <f>IFERROR($D67-$C67*FI67,"")</f>
        <v>3.6969786604394841</v>
      </c>
      <c r="FU67" s="271">
        <f>IFERROR(FT67/SQRT($C67*FI67*(1-FI67)),"")</f>
        <v>1.0055461085079791</v>
      </c>
      <c r="FW67" s="271"/>
      <c r="FX67" s="263">
        <f>IFERROR(LOG10($B67),"")</f>
        <v>1</v>
      </c>
      <c r="FY67" s="273">
        <f>IFERROR(FG81+FF81*FX67,"")</f>
        <v>-0.68464148263567015</v>
      </c>
      <c r="FZ67" s="264">
        <f>IFERROR(_xlfn.NORM.S.DIST(FY67,TRUE)*(1-$E$66)+$E$66,"")</f>
        <v>0.26147173342227137</v>
      </c>
      <c r="GA67" s="264">
        <f t="shared" ref="GA67:GA76" si="723">IFERROR(1/SQRT(2*PI())*EXP(-0.5*(FY67)^2),"")</f>
        <v>0.31559185034526743</v>
      </c>
      <c r="GB67" s="264">
        <f>IFERROR(FY67-FZ67/GA67+$F67/GA67,"")</f>
        <v>-0.56050134028339538</v>
      </c>
      <c r="GC67" s="264">
        <f>IFERROR(GA67^2/((1-FZ67)*(FZ67+$E$66/(1-$E$66))),"")</f>
        <v>0.47931941345651458</v>
      </c>
      <c r="GD67" s="273">
        <f>IFERROR($C67*GC67,"")</f>
        <v>33.552358941956022</v>
      </c>
      <c r="GE67" s="273">
        <f t="shared" ref="GE67:GE76" si="724">IFERROR(GD67*FX67,"")</f>
        <v>33.552358941956022</v>
      </c>
      <c r="GF67" s="273">
        <f>IFERROR(GD67*GB67,"")</f>
        <v>-18.806142156635918</v>
      </c>
      <c r="GG67" s="271">
        <f t="shared" ref="GG67:GG76" si="725">IFERROR(GD67*(FX67-FX$78)^2,"")</f>
        <v>3.1142102139345145</v>
      </c>
      <c r="GH67" s="271">
        <f>IFERROR(GD67*(GB67-GB78)^2,"")</f>
        <v>20.638711538588495</v>
      </c>
      <c r="GI67" s="271">
        <f t="shared" ref="GI67:GI76" si="726">IFERROR(GD67*(FX67-FX$78)*(GB67-GB$78),"")</f>
        <v>8.0170621973339085</v>
      </c>
      <c r="GJ67" s="271">
        <f>IFERROR($C67*($F67-FZ67)^2/(FZ67*(1-FZ67)),"")</f>
        <v>0.5563937069481778</v>
      </c>
      <c r="GK67" s="289">
        <f>IFERROR($D67-$C67*FZ67,"")</f>
        <v>3.6969786604410046</v>
      </c>
      <c r="GL67" s="271">
        <f>IFERROR(GK67/SQRT($C67*FZ67*(1-FZ67)),"")</f>
        <v>1.0055461085084196</v>
      </c>
      <c r="GN67" s="271"/>
      <c r="GO67" s="263">
        <f>IFERROR(LOG10($B67),"")</f>
        <v>1</v>
      </c>
      <c r="GP67" s="273">
        <f>IFERROR(FX81+FW81*GO67,"")</f>
        <v>-0.68464148263567282</v>
      </c>
      <c r="GQ67" s="264">
        <f>IFERROR(_xlfn.NORM.S.DIST(GP67,TRUE)*(1-$E$66)+$E$66,"")</f>
        <v>0.26147173342227042</v>
      </c>
      <c r="GR67" s="264">
        <f t="shared" ref="GR67:GR76" si="727">IFERROR(1/SQRT(2*PI())*EXP(-0.5*(GP67)^2),"")</f>
        <v>0.31559185034526688</v>
      </c>
      <c r="GS67" s="264">
        <f>IFERROR(GP67-GQ67/GR67+$F67/GR67,"")</f>
        <v>-0.56050134028339482</v>
      </c>
      <c r="GT67" s="264">
        <f>IFERROR(GR67^2/((1-GQ67)*(GQ67+$E$66/(1-$E$66))),"")</f>
        <v>0.47931941345651397</v>
      </c>
      <c r="GU67" s="273">
        <f>IFERROR($C67*GT67,"")</f>
        <v>33.55235894195598</v>
      </c>
      <c r="GV67" s="273">
        <f t="shared" ref="GV67:GV76" si="728">IFERROR(GU67*GO67,"")</f>
        <v>33.55235894195598</v>
      </c>
      <c r="GW67" s="273">
        <f>IFERROR(GU67*GS67,"")</f>
        <v>-18.806142156635875</v>
      </c>
      <c r="GX67" s="271">
        <f t="shared" ref="GX67:GX76" si="729">IFERROR(GU67*(GO67-GO$78)^2,"")</f>
        <v>3.1142102139345056</v>
      </c>
      <c r="GY67" s="271">
        <f>IFERROR(GU67*(GS67-GS78)^2,"")</f>
        <v>20.638711538588382</v>
      </c>
      <c r="GZ67" s="271">
        <f t="shared" ref="GZ67:GZ76" si="730">IFERROR(GU67*(GO67-GO$78)*(GS67-GS$78),"")</f>
        <v>8.0170621973338747</v>
      </c>
      <c r="HA67" s="271">
        <f>IFERROR($C67*($F67-GQ67)^2/(GQ67*(1-GQ67)),"")</f>
        <v>0.556393706948206</v>
      </c>
      <c r="HB67" s="289">
        <f>IFERROR($D67-$C67*GQ67,"")</f>
        <v>3.6969786604410686</v>
      </c>
      <c r="HC67" s="271">
        <f>IFERROR(HB67/SQRT($C67*GQ67*(1-GQ67)),"")</f>
        <v>1.0055461085084383</v>
      </c>
      <c r="HE67" s="271"/>
      <c r="HF67" s="263">
        <f>IFERROR(LOG10($B67),"")</f>
        <v>1</v>
      </c>
      <c r="HG67" s="273">
        <f>IFERROR(GO81+GN81*HF67,"")</f>
        <v>-0.6846414826356737</v>
      </c>
      <c r="HH67" s="264">
        <f>IFERROR(_xlfn.NORM.S.DIST(HG67,TRUE)*(1-$E$66)+$E$66,"")</f>
        <v>0.2614717334222702</v>
      </c>
      <c r="HI67" s="264">
        <f t="shared" ref="HI67:HI76" si="731">IFERROR(1/SQRT(2*PI())*EXP(-0.5*(HG67)^2),"")</f>
        <v>0.31559185034526671</v>
      </c>
      <c r="HJ67" s="264">
        <f>IFERROR(HG67-HH67/HI67+$F67/HI67,"")</f>
        <v>-0.56050134028339482</v>
      </c>
      <c r="HK67" s="264">
        <f>IFERROR(HI67^2/((1-HH67)*(HH67+$E$66/(1-$E$66))),"")</f>
        <v>0.47931941345651363</v>
      </c>
      <c r="HL67" s="273">
        <f>IFERROR($C67*HK67,"")</f>
        <v>33.552358941955951</v>
      </c>
      <c r="HM67" s="273">
        <f t="shared" ref="HM67:HM76" si="732">IFERROR(HL67*HF67,"")</f>
        <v>33.552358941955951</v>
      </c>
      <c r="HN67" s="273">
        <f>IFERROR(HL67*HJ67,"")</f>
        <v>-18.806142156635858</v>
      </c>
      <c r="HO67" s="271">
        <f t="shared" ref="HO67:HO76" si="733">IFERROR(HL67*(HF67-HF$78)^2,"")</f>
        <v>3.1142102139345034</v>
      </c>
      <c r="HP67" s="271">
        <f>IFERROR(HL67*(HJ67-HJ78)^2,"")</f>
        <v>20.638711538588367</v>
      </c>
      <c r="HQ67" s="271">
        <f t="shared" ref="HQ67:HQ76" si="734">IFERROR(HL67*(HF67-HF$78)*(HJ67-HJ$78),"")</f>
        <v>8.0170621973338694</v>
      </c>
      <c r="HR67" s="271">
        <f>IFERROR($C67*($F67-HH67)^2/(HH67*(1-HH67)),"")</f>
        <v>0.55639370694821255</v>
      </c>
      <c r="HS67" s="289">
        <f>IFERROR($D67-$C67*HH67,"")</f>
        <v>3.6969786604410864</v>
      </c>
      <c r="HT67" s="271">
        <f>IFERROR(HS67/SQRT($C67*HH67*(1-HH67)),"")</f>
        <v>1.0055461085084436</v>
      </c>
      <c r="HV67" s="271"/>
      <c r="HW67" s="263">
        <f>IFERROR(LOG10($B67),"")</f>
        <v>1</v>
      </c>
      <c r="HX67" s="273">
        <f>IFERROR(HF81+HE81*HW67,"")</f>
        <v>-0.6846414826356737</v>
      </c>
      <c r="HY67" s="264">
        <f>IFERROR(_xlfn.NORM.S.DIST(HX67,TRUE)*(1-$E$66)+$E$66,"")</f>
        <v>0.2614717334222702</v>
      </c>
      <c r="HZ67" s="264">
        <f t="shared" ref="HZ67:HZ76" si="735">IFERROR(1/SQRT(2*PI())*EXP(-0.5*(HX67)^2),"")</f>
        <v>0.31559185034526671</v>
      </c>
      <c r="IA67" s="264">
        <f>IFERROR(HX67-HY67/HZ67+$F67/HZ67,"")</f>
        <v>-0.56050134028339482</v>
      </c>
      <c r="IB67" s="264">
        <f>IFERROR(HZ67^2/((1-HY67)*(HY67+$E$66/(1-$E$66))),"")</f>
        <v>0.47931941345651363</v>
      </c>
      <c r="IC67" s="273">
        <f>IFERROR($C67*IB67,"")</f>
        <v>33.552358941955951</v>
      </c>
      <c r="ID67" s="273">
        <f t="shared" ref="ID67:ID76" si="736">IFERROR(IC67*HW67,"")</f>
        <v>33.552358941955951</v>
      </c>
      <c r="IE67" s="273">
        <f>IFERROR(IC67*IA67,"")</f>
        <v>-18.806142156635858</v>
      </c>
      <c r="IF67" s="271">
        <f t="shared" ref="IF67:IF76" si="737">IFERROR(IC67*(HW67-HW$78)^2,"")</f>
        <v>3.1142102139345034</v>
      </c>
      <c r="IG67" s="271">
        <f>IFERROR(IC67*(IA67-IA78)^2,"")</f>
        <v>20.638711538588371</v>
      </c>
      <c r="IH67" s="271">
        <f t="shared" ref="IH67:IH76" si="738">IFERROR(IC67*(HW67-HW$78)*(IA67-IA$78),"")</f>
        <v>8.0170621973338712</v>
      </c>
      <c r="II67" s="271">
        <f>IFERROR($C67*($F67-HY67)^2/(HY67*(1-HY67)),"")</f>
        <v>0.55639370694821255</v>
      </c>
      <c r="IJ67" s="289">
        <f>IFERROR($D67-$C67*HY67,"")</f>
        <v>3.6969786604410864</v>
      </c>
      <c r="IK67" s="271">
        <f>IFERROR(IJ67/SQRT($C67*HY67*(1-HY67)),"")</f>
        <v>1.0055461085084436</v>
      </c>
      <c r="IM67" s="271"/>
      <c r="IN67" s="263">
        <f>IFERROR(LOG10($B67),"")</f>
        <v>1</v>
      </c>
      <c r="IO67" s="273">
        <f>IFERROR(HW81+HV81*IN67,"")</f>
        <v>-0.6846414826356737</v>
      </c>
      <c r="IP67" s="264">
        <f>IFERROR(_xlfn.NORM.S.DIST(IO67,TRUE)*(1-$E$66)+$E$66,"")</f>
        <v>0.2614717334222702</v>
      </c>
      <c r="IQ67" s="264">
        <f t="shared" ref="IQ67:IQ76" si="739">IFERROR(1/SQRT(2*PI())*EXP(-0.5*(IO67)^2),"")</f>
        <v>0.31559185034526671</v>
      </c>
      <c r="IR67" s="264">
        <f>IFERROR(IO67-IP67/IQ67+$F67/IQ67,"")</f>
        <v>-0.56050134028339482</v>
      </c>
      <c r="IS67" s="264">
        <f>IFERROR(IQ67^2/((1-IP67)*(IP67+$E$66/(1-$E$66))),"")</f>
        <v>0.47931941345651363</v>
      </c>
      <c r="IT67" s="273">
        <f>IFERROR($C67*IS67,"")</f>
        <v>33.552358941955951</v>
      </c>
      <c r="IU67" s="273">
        <f t="shared" ref="IU67:IU76" si="740">IFERROR(IT67*IN67,"")</f>
        <v>33.552358941955951</v>
      </c>
      <c r="IV67" s="273">
        <f>IFERROR(IT67*IR67,"")</f>
        <v>-18.806142156635858</v>
      </c>
      <c r="IW67" s="271">
        <f t="shared" ref="IW67:IW76" si="741">IFERROR(IT67*(IN67-IN$78)^2,"")</f>
        <v>3.1142102139345034</v>
      </c>
      <c r="IX67" s="271">
        <f>IFERROR(IT67*(IR67-IR78)^2,"")</f>
        <v>20.638711538588371</v>
      </c>
      <c r="IY67" s="271">
        <f t="shared" ref="IY67:IY76" si="742">IFERROR(IT67*(IN67-IN$78)*(IR67-IR$78),"")</f>
        <v>8.0170621973338712</v>
      </c>
      <c r="IZ67" s="271">
        <f>IFERROR($C67*($F67-IP67)^2/(IP67*(1-IP67)),"")</f>
        <v>0.55639370694821255</v>
      </c>
      <c r="JA67" s="289">
        <f>IFERROR($D67-$C67*IP67,"")</f>
        <v>3.6969786604410864</v>
      </c>
      <c r="JB67" s="271">
        <f>IFERROR(JA67/SQRT($C67*IP67*(1-IP67)),"")</f>
        <v>1.0055461085084436</v>
      </c>
      <c r="JD67" s="271"/>
      <c r="JE67" s="263">
        <f>IFERROR(LOG10($B67),"")</f>
        <v>1</v>
      </c>
      <c r="JF67" s="273">
        <f>IFERROR(IN81+IM81*JE67,"")</f>
        <v>-0.6846414826356737</v>
      </c>
      <c r="JG67" s="264">
        <f>IFERROR(_xlfn.NORM.S.DIST(JF67,TRUE)*(1-$E$66)+$E$66,"")</f>
        <v>0.2614717334222702</v>
      </c>
      <c r="JH67" s="264">
        <f t="shared" ref="JH67:JH76" si="743">IFERROR(1/SQRT(2*PI())*EXP(-0.5*(JF67)^2),"")</f>
        <v>0.31559185034526671</v>
      </c>
      <c r="JI67" s="264">
        <f>IFERROR(JF67-JG67/JH67+$F67/JH67,"")</f>
        <v>-0.56050134028339482</v>
      </c>
      <c r="JJ67" s="264">
        <f>IFERROR(JH67^2/((1-JG67)*(JG67+$E$66/(1-$E$66))),"")</f>
        <v>0.47931941345651363</v>
      </c>
      <c r="JK67" s="273">
        <f>IFERROR($C67*JJ67,"")</f>
        <v>33.552358941955951</v>
      </c>
      <c r="JL67" s="273">
        <f t="shared" ref="JL67:JL76" si="744">IFERROR(JK67*JE67,"")</f>
        <v>33.552358941955951</v>
      </c>
      <c r="JM67" s="273">
        <f>IFERROR(JK67*JI67,"")</f>
        <v>-18.806142156635858</v>
      </c>
      <c r="JN67" s="271">
        <f t="shared" ref="JN67:JN76" si="745">IFERROR(JK67*(JE67-JE$78)^2,"")</f>
        <v>3.1142102139345034</v>
      </c>
      <c r="JO67" s="271">
        <f>IFERROR(JK67*(JI67-JI78)^2,"")</f>
        <v>20.638711538588371</v>
      </c>
      <c r="JP67" s="271">
        <f t="shared" ref="JP67:JP76" si="746">IFERROR(JK67*(JE67-JE$78)*(JI67-JI$78),"")</f>
        <v>8.0170621973338712</v>
      </c>
      <c r="JQ67" s="271">
        <f>IFERROR($C67*($F67-JG67)^2/(JG67*(1-JG67)),"")</f>
        <v>0.55639370694821255</v>
      </c>
      <c r="JR67" s="289">
        <f>IFERROR($D67-$C67*JG67,"")</f>
        <v>3.6969786604410864</v>
      </c>
      <c r="JS67" s="271">
        <f>IFERROR(JR67/SQRT($C67*JG67*(1-JG67)),"")</f>
        <v>1.0055461085084436</v>
      </c>
      <c r="JU67" s="271"/>
      <c r="JV67" s="263">
        <f>IFERROR(LOG10($B67),"")</f>
        <v>1</v>
      </c>
      <c r="JW67" s="273">
        <f>IFERROR(JE81+JD81*JV67,"")</f>
        <v>-0.6846414826356737</v>
      </c>
      <c r="JX67" s="264">
        <f>IFERROR(_xlfn.NORM.S.DIST(JW67,TRUE)*(1-$E$66)+$E$66,"")</f>
        <v>0.2614717334222702</v>
      </c>
      <c r="JY67" s="264">
        <f t="shared" ref="JY67:JY76" si="747">IFERROR(1/SQRT(2*PI())*EXP(-0.5*(JW67)^2),"")</f>
        <v>0.31559185034526671</v>
      </c>
      <c r="JZ67" s="264">
        <f>IFERROR(JW67-JX67/JY67+$F67/JY67,"")</f>
        <v>-0.56050134028339482</v>
      </c>
      <c r="KA67" s="264">
        <f>IFERROR(JY67^2/((1-JX67)*(JX67+$E$66/(1-$E$66))),"")</f>
        <v>0.47931941345651363</v>
      </c>
      <c r="KB67" s="273">
        <f>IFERROR($C67*KA67,"")</f>
        <v>33.552358941955951</v>
      </c>
      <c r="KC67" s="273">
        <f t="shared" ref="KC67:KC76" si="748">IFERROR(KB67*JV67,"")</f>
        <v>33.552358941955951</v>
      </c>
      <c r="KD67" s="273">
        <f>IFERROR(KB67*JZ67,"")</f>
        <v>-18.806142156635858</v>
      </c>
      <c r="KE67" s="271">
        <f t="shared" ref="KE67:KE76" si="749">IFERROR(KB67*(JV67-JV$78)^2,"")</f>
        <v>3.1142102139345034</v>
      </c>
      <c r="KF67" s="271">
        <f>IFERROR(KB67*(JZ67-JZ78)^2,"")</f>
        <v>20.638711538588371</v>
      </c>
      <c r="KG67" s="271">
        <f t="shared" ref="KG67:KG76" si="750">IFERROR(KB67*(JV67-JV$78)*(JZ67-JZ$78),"")</f>
        <v>8.0170621973338712</v>
      </c>
      <c r="KH67" s="271">
        <f>IFERROR($C67*($F67-JX67)^2/(JX67*(1-JX67)),"")</f>
        <v>0.55639370694821255</v>
      </c>
      <c r="KI67" s="289">
        <f>IFERROR($D67-$C67*JX67,"")</f>
        <v>3.6969786604410864</v>
      </c>
      <c r="KJ67" s="271">
        <f>IFERROR(KI67/SQRT($C67*JX67*(1-JX67)),"")</f>
        <v>1.0055461085084436</v>
      </c>
      <c r="KL67" s="271"/>
      <c r="KM67" s="263">
        <f>IFERROR(LOG10($B67),"")</f>
        <v>1</v>
      </c>
      <c r="KN67" s="273">
        <f>IFERROR(JV81+JU81*KM67,"")</f>
        <v>-0.6846414826356737</v>
      </c>
      <c r="KO67" s="264">
        <f>IFERROR(_xlfn.NORM.S.DIST(KN67,TRUE)*(1-$E$66)+$E$66,"")</f>
        <v>0.2614717334222702</v>
      </c>
      <c r="KP67" s="264">
        <f t="shared" ref="KP67:KP76" si="751">IFERROR(1/SQRT(2*PI())*EXP(-0.5*(KN67)^2),"")</f>
        <v>0.31559185034526671</v>
      </c>
      <c r="KQ67" s="264">
        <f>IFERROR(KN67-KO67/KP67+$F67/KP67,"")</f>
        <v>-0.56050134028339482</v>
      </c>
      <c r="KR67" s="264">
        <f>IFERROR(KP67^2/((1-KO67)*(KO67+$E$66/(1-$E$66))),"")</f>
        <v>0.47931941345651363</v>
      </c>
      <c r="KS67" s="273">
        <f>IFERROR($C67*KR67,"")</f>
        <v>33.552358941955951</v>
      </c>
      <c r="KT67" s="273">
        <f t="shared" ref="KT67:KT76" si="752">IFERROR(KS67*KM67,"")</f>
        <v>33.552358941955951</v>
      </c>
      <c r="KU67" s="273">
        <f>IFERROR(KS67*KQ67,"")</f>
        <v>-18.806142156635858</v>
      </c>
      <c r="KV67" s="271">
        <f t="shared" ref="KV67:KV76" si="753">IFERROR(KS67*(KM67-KM$78)^2,"")</f>
        <v>3.1142102139345034</v>
      </c>
      <c r="KW67" s="271">
        <f>IFERROR(KS67*(KQ67-KQ78)^2,"")</f>
        <v>20.638711538588371</v>
      </c>
      <c r="KX67" s="271">
        <f t="shared" ref="KX67:KX76" si="754">IFERROR(KS67*(KM67-KM$78)*(KQ67-KQ$78),"")</f>
        <v>8.0170621973338712</v>
      </c>
      <c r="KY67" s="271">
        <f>IFERROR($C67*($F67-KO67)^2/(KO67*(1-KO67)),"")</f>
        <v>0.55639370694821255</v>
      </c>
      <c r="KZ67" s="289">
        <f>IFERROR($D67-$C67*KO67,"")</f>
        <v>3.6969786604410864</v>
      </c>
      <c r="LA67" s="271">
        <f>IFERROR(KZ67/SQRT($C67*KO67*(1-KO67)),"")</f>
        <v>1.0055461085084436</v>
      </c>
      <c r="LC67" s="271"/>
      <c r="LD67" s="263">
        <f>IFERROR(LOG10($B67),"")</f>
        <v>1</v>
      </c>
      <c r="LE67" s="273">
        <f>IFERROR(KM81+KL81*LD67,"")</f>
        <v>-0.6846414826356737</v>
      </c>
      <c r="LF67" s="264">
        <f>IFERROR(_xlfn.NORM.S.DIST(LE67,TRUE)*(1-$E$66)+$E$66,"")</f>
        <v>0.2614717334222702</v>
      </c>
      <c r="LG67" s="264">
        <f t="shared" ref="LG67:LG76" si="755">IFERROR(1/SQRT(2*PI())*EXP(-0.5*(LE67)^2),"")</f>
        <v>0.31559185034526671</v>
      </c>
      <c r="LH67" s="264">
        <f>IFERROR(LE67-LF67/LG67+$F67/LG67,"")</f>
        <v>-0.56050134028339482</v>
      </c>
      <c r="LI67" s="264">
        <f>IFERROR(LG67^2/((1-LF67)*(LF67+$E$66/(1-$E$66))),"")</f>
        <v>0.47931941345651363</v>
      </c>
      <c r="LJ67" s="273">
        <f>IFERROR($C67*LI67,"")</f>
        <v>33.552358941955951</v>
      </c>
      <c r="LK67" s="273">
        <f t="shared" ref="LK67:LK76" si="756">IFERROR(LJ67*LD67,"")</f>
        <v>33.552358941955951</v>
      </c>
      <c r="LL67" s="273">
        <f>IFERROR(LJ67*LH67,"")</f>
        <v>-18.806142156635858</v>
      </c>
      <c r="LM67" s="271">
        <f t="shared" ref="LM67:LM76" si="757">IFERROR(LJ67*(LD67-LD$78)^2,"")</f>
        <v>3.1142102139345034</v>
      </c>
      <c r="LN67" s="271">
        <f>IFERROR(LJ67*(LH67-LH78)^2,"")</f>
        <v>20.638711538588371</v>
      </c>
      <c r="LO67" s="271">
        <f t="shared" ref="LO67:LO76" si="758">IFERROR(LJ67*(LD67-LD$78)*(LH67-LH$78),"")</f>
        <v>8.0170621973338712</v>
      </c>
      <c r="LP67" s="271">
        <f>IFERROR($C67*($F67-LF67)^2/(LF67*(1-LF67)),"")</f>
        <v>0.55639370694821255</v>
      </c>
      <c r="LQ67" s="289">
        <f>IFERROR($D67-$C67*LF67,"")</f>
        <v>3.6969786604410864</v>
      </c>
      <c r="LR67" s="271">
        <f>IFERROR(LQ67/SQRT($C67*LF67*(1-LF67)),"")</f>
        <v>1.0055461085084436</v>
      </c>
      <c r="LT67" s="271"/>
      <c r="LU67" s="475">
        <f>IFERROR(LOG10($B67),"")</f>
        <v>1</v>
      </c>
      <c r="LV67" s="474">
        <f>IFERROR(LD81+LC81*LU67,"")</f>
        <v>-0.6846414826356737</v>
      </c>
      <c r="LW67" s="477">
        <f>IFERROR(_xlfn.NORM.S.DIST(LV67,TRUE)*(1-$E$66)+$E$66,"")</f>
        <v>0.2614717334222702</v>
      </c>
      <c r="LX67" s="264">
        <f t="shared" ref="LX67:LX76" si="759">IFERROR(1/SQRT(2*PI())*EXP(-0.5*(LV67)^2),"")</f>
        <v>0.31559185034526671</v>
      </c>
      <c r="LY67" s="264">
        <f>IFERROR(LV67-LW67/LX67+$F67/LX67,"")</f>
        <v>-0.56050134028339482</v>
      </c>
      <c r="LZ67" s="264">
        <f>IFERROR(LX67^2/((1-LW67)*(LW67+$E$66/(1-$E$66))),"")</f>
        <v>0.47931941345651363</v>
      </c>
      <c r="MA67" s="273">
        <f>IFERROR($C67*LZ67,"")</f>
        <v>33.552358941955951</v>
      </c>
      <c r="MB67" s="273">
        <f t="shared" ref="MB67:MB76" si="760">IFERROR(MA67*LU67,"")</f>
        <v>33.552358941955951</v>
      </c>
      <c r="MC67" s="273">
        <f>IFERROR(MA67*LY67,"")</f>
        <v>-18.806142156635858</v>
      </c>
      <c r="MD67" s="271">
        <f t="shared" ref="MD67:MD76" si="761">IFERROR(MA67*(LU67-LU$78)^2,"")</f>
        <v>3.1142102139345034</v>
      </c>
      <c r="ME67" s="271">
        <f>IFERROR(MA67*(LY67-LY78)^2,"")</f>
        <v>20.638711538588371</v>
      </c>
      <c r="MF67" s="271">
        <f t="shared" ref="MF67:MF76" si="762">IFERROR(MA67*(LU67-LU$78)*(LY67-LY$78),"")</f>
        <v>8.0170621973338712</v>
      </c>
      <c r="MG67" s="271">
        <f>IFERROR($C67*($F67-LW67)^2/(LW67*(1-LW67)),"")</f>
        <v>0.55639370694821255</v>
      </c>
      <c r="MH67" s="289">
        <f>IFERROR($D67-$C67*LW67,"")</f>
        <v>3.6969786604410864</v>
      </c>
      <c r="MI67" s="476">
        <f>IFERROR(MH67/SQRT($C67*LW67*(1-LW67)),"")</f>
        <v>1.0055461085084436</v>
      </c>
    </row>
    <row r="68" spans="1:347" ht="14.1" customHeight="1" outlineLevel="1" x14ac:dyDescent="0.2">
      <c r="A68" s="14">
        <v>2</v>
      </c>
      <c r="B68" s="461">
        <v>20</v>
      </c>
      <c r="C68" s="96">
        <v>70</v>
      </c>
      <c r="D68" s="455">
        <v>38</v>
      </c>
      <c r="E68" s="17">
        <f t="shared" si="681"/>
        <v>0.54285714285714282</v>
      </c>
      <c r="F68" s="34">
        <f>IFERROR((E68-E66)/(1-E66),"")</f>
        <v>0.53376623376623367</v>
      </c>
      <c r="G68" s="17">
        <f t="shared" si="682"/>
        <v>8.474070746170527E-2</v>
      </c>
      <c r="H68" s="17"/>
      <c r="I68" s="34"/>
      <c r="J68" s="18">
        <f t="shared" ref="J68:J76" si="763">IFERROR(LOG10($B68),"")</f>
        <v>1.3010299956639813</v>
      </c>
      <c r="K68" s="17">
        <f>IFERROR(C81+B81*J68,"")</f>
        <v>0.28041097379431301</v>
      </c>
      <c r="L68" s="37">
        <f t="shared" ref="L68:L76" si="764">IFERROR(_xlfn.NORM.S.DIST(K68,TRUE)*(1-$E$66)+$E$66,"")</f>
        <v>0.61801517965533592</v>
      </c>
      <c r="M68" s="37">
        <f t="shared" si="683"/>
        <v>0.38356211970411108</v>
      </c>
      <c r="N68" s="37">
        <f t="shared" ref="N68:N76" si="765">IFERROR(K68-L68/M68+$F68/M68,"")</f>
        <v>6.0762208806534934E-2</v>
      </c>
      <c r="O68" s="37">
        <f t="shared" ref="O68:O76" si="766">IFERROR(M68^2/((1-L68)*(L68+$E$66/(1-$E$66))),"")</f>
        <v>0.60377018386283765</v>
      </c>
      <c r="P68" s="17">
        <f t="shared" ref="P68:P76" si="767">IFERROR($C68*O68,"")</f>
        <v>42.263912870398634</v>
      </c>
      <c r="Q68" s="17">
        <f t="shared" si="684"/>
        <v>54.986618378517619</v>
      </c>
      <c r="R68" s="17">
        <f t="shared" ref="R68:R76" si="768">IFERROR(P68*N68,"")</f>
        <v>2.568048698812361</v>
      </c>
      <c r="S68" s="34">
        <f t="shared" si="685"/>
        <v>2.3795090706781401E-3</v>
      </c>
      <c r="T68" s="34">
        <f>IFERROR(P68*(N68-N78)^2,"")</f>
        <v>0.70036858104517119</v>
      </c>
      <c r="U68" s="34">
        <f t="shared" si="686"/>
        <v>-4.0823196731943512E-2</v>
      </c>
      <c r="V68" s="34">
        <f t="shared" ref="V68:V76" si="769">IFERROR($C68*($F68-L68)^2/(L68*(1-L68)),"")</f>
        <v>2.1046590168095922</v>
      </c>
      <c r="W68" s="39">
        <f t="shared" ref="W68:W76" si="770">IFERROR($D68-$C68*L68,"")</f>
        <v>-5.2610625758735168</v>
      </c>
      <c r="X68" s="34">
        <f t="shared" ref="X68:X76" si="771">IFERROR(W68/SQRT($C68*L68*(1-L68)),"")</f>
        <v>-1.2942012763209096</v>
      </c>
      <c r="Y68" s="44"/>
      <c r="Z68" s="271"/>
      <c r="AA68" s="263">
        <f t="shared" ref="AA68:AA76" si="772">IFERROR(LOG10($B68),"")</f>
        <v>1.3010299956639813</v>
      </c>
      <c r="AB68" s="273">
        <f>IFERROR(J81+I81*AA68,"")</f>
        <v>0.21183446305118547</v>
      </c>
      <c r="AC68" s="264">
        <f t="shared" ref="AC68:AC76" si="773">IFERROR(_xlfn.NORM.S.DIST(AB68,TRUE)*(1-$E$66)+$E$66,"")</f>
        <v>0.59199563272438938</v>
      </c>
      <c r="AD68" s="264">
        <f t="shared" si="687"/>
        <v>0.39009091444148114</v>
      </c>
      <c r="AE68" s="264">
        <f t="shared" ref="AE68:AE76" si="774">IFERROR(AB68-AC68/AD68+$F68/AD68,"")</f>
        <v>6.2563109111741344E-2</v>
      </c>
      <c r="AF68" s="264">
        <f t="shared" ref="AF68:AF76" si="775">IFERROR(AD68^2/((1-AC68)*(AC68+$E$66/(1-$E$66))),"")</f>
        <v>0.60953575182501563</v>
      </c>
      <c r="AG68" s="273">
        <f t="shared" ref="AG68:AG76" si="776">IFERROR($C68*AF68,"")</f>
        <v>42.667502627751091</v>
      </c>
      <c r="AH68" s="273">
        <f t="shared" si="688"/>
        <v>55.511700758775909</v>
      </c>
      <c r="AI68" s="273">
        <f t="shared" ref="AI68:AI76" si="777">IFERROR(AG68*AE68,"")</f>
        <v>2.669411622425502</v>
      </c>
      <c r="AJ68" s="271">
        <f t="shared" si="689"/>
        <v>6.2103948860321885E-4</v>
      </c>
      <c r="AK68" s="271">
        <f>IFERROR(AG68*(AE68-AE78)^2,"")</f>
        <v>1.1163128001805254</v>
      </c>
      <c r="AL68" s="271">
        <f t="shared" si="690"/>
        <v>2.6330103124472197E-2</v>
      </c>
      <c r="AM68" s="271">
        <f t="shared" ref="AM68:AM76" si="778">IFERROR($C68*($F68-AC68)^2/(AC68*(1-AC68)),"")</f>
        <v>0.98265108966451975</v>
      </c>
      <c r="AN68" s="289">
        <f t="shared" ref="AN68:AN76" si="779">IFERROR($D68-$C68*AC68,"")</f>
        <v>-3.4396942907072585</v>
      </c>
      <c r="AO68" s="271">
        <f t="shared" ref="AO68:AO76" si="780">IFERROR(AN68/SQRT($C68*AC68*(1-AC68)),"")</f>
        <v>-0.83652546921170468</v>
      </c>
      <c r="AP68" s="44"/>
      <c r="AQ68" s="271"/>
      <c r="AR68" s="263">
        <f t="shared" ref="AR68:AR76" si="781">IFERROR(LOG10($B68),"")</f>
        <v>1.3010299956639813</v>
      </c>
      <c r="AS68" s="273">
        <f>IFERROR(AA81+Z81*AR68,"")</f>
        <v>0.21293809020034615</v>
      </c>
      <c r="AT68" s="264">
        <f t="shared" ref="AT68:AT76" si="782">IFERROR(_xlfn.NORM.S.DIST(AS68,TRUE)*(1-$E$66)+$E$66,"")</f>
        <v>0.59241770378198111</v>
      </c>
      <c r="AU68" s="264">
        <f t="shared" si="691"/>
        <v>0.38999948969496173</v>
      </c>
      <c r="AV68" s="264">
        <f t="shared" ref="AV68:AV76" si="783">IFERROR(AS68-AT68/AU68+$F68/AU68,"")</f>
        <v>6.2549508764966122E-2</v>
      </c>
      <c r="AW68" s="264">
        <f t="shared" ref="AW68:AW76" si="784">IFERROR(AU68^2/((1-AT68)*(AT68+$E$66/(1-$E$66))),"")</f>
        <v>0.60946058115729351</v>
      </c>
      <c r="AX68" s="273">
        <f t="shared" ref="AX68:AX76" si="785">IFERROR($C68*AW68,"")</f>
        <v>42.662240681010545</v>
      </c>
      <c r="AY68" s="273">
        <f t="shared" si="692"/>
        <v>55.504854808230874</v>
      </c>
      <c r="AZ68" s="273">
        <f t="shared" ref="AZ68:AZ76" si="786">IFERROR(AX68*AV68,"")</f>
        <v>2.6685021974099632</v>
      </c>
      <c r="BA68" s="271">
        <f t="shared" si="693"/>
        <v>5.63776043587734E-4</v>
      </c>
      <c r="BB68" s="271">
        <f>IFERROR(AX68*(AV68-AV78)^2,"")</f>
        <v>1.1094888285675306</v>
      </c>
      <c r="BC68" s="271">
        <f t="shared" si="694"/>
        <v>2.5010062418446544E-2</v>
      </c>
      <c r="BD68" s="271">
        <f t="shared" ref="BD68:BD76" si="787">IFERROR($C68*($F68-AT68)^2/(AT68*(1-AT68)),"")</f>
        <v>0.99726942187120593</v>
      </c>
      <c r="BE68" s="289">
        <f t="shared" ref="BE68:BE76" si="788">IFERROR($D68-$C68*AT68,"")</f>
        <v>-3.4692392647386754</v>
      </c>
      <c r="BF68" s="271">
        <f t="shared" ref="BF68:BF76" si="789">IFERROR(BE68/SQRT($C68*AT68*(1-AT68)),"")</f>
        <v>-0.84384671289102764</v>
      </c>
      <c r="BH68" s="271"/>
      <c r="BI68" s="263">
        <f t="shared" ref="BI68:BI76" si="790">IFERROR(LOG10($B68),"")</f>
        <v>1.3010299956639813</v>
      </c>
      <c r="BJ68" s="273">
        <f>IFERROR(AR81+AQ81*BI68,"")</f>
        <v>0.21297478492823885</v>
      </c>
      <c r="BK68" s="264">
        <f t="shared" ref="BK68:BK76" si="791">IFERROR(_xlfn.NORM.S.DIST(BJ68,TRUE)*(1-$E$66)+$E$66,"")</f>
        <v>0.59243173560920137</v>
      </c>
      <c r="BL68" s="264">
        <f t="shared" si="695"/>
        <v>0.38999644210323053</v>
      </c>
      <c r="BM68" s="264">
        <f t="shared" ref="BM68:BM76" si="792">IFERROR(BJ68-BK68/BL68+$F68/BL68,"")</f>
        <v>6.2549048922577732E-2</v>
      </c>
      <c r="BN68" s="264">
        <f t="shared" ref="BN68:BN76" si="793">IFERROR(BL68^2/((1-BK68)*(BK68+$E$66/(1-$E$66))),"")</f>
        <v>0.60945807179439193</v>
      </c>
      <c r="BO68" s="273">
        <f t="shared" ref="BO68:BO76" si="794">IFERROR($C68*BN68,"")</f>
        <v>42.662065025607433</v>
      </c>
      <c r="BP68" s="273">
        <f t="shared" si="696"/>
        <v>55.504626275282526</v>
      </c>
      <c r="BQ68" s="273">
        <f t="shared" ref="BQ68:BQ76" si="795">IFERROR(BO68*BM68,"")</f>
        <v>2.6684715924249116</v>
      </c>
      <c r="BR68" s="271">
        <f t="shared" si="697"/>
        <v>5.616105867138505E-4</v>
      </c>
      <c r="BS68" s="271">
        <f>IFERROR(BO68*(BM68-BM78)^2,"")</f>
        <v>1.1092271367629378</v>
      </c>
      <c r="BT68" s="271">
        <f t="shared" si="698"/>
        <v>2.4959040507927344E-2</v>
      </c>
      <c r="BU68" s="271">
        <f t="shared" ref="BU68:BU76" si="796">IFERROR($C68*($F68-BK68)^2/(BK68*(1-BK68)),"")</f>
        <v>0.99775737211394688</v>
      </c>
      <c r="BV68" s="289">
        <f t="shared" ref="BV68:BV76" si="797">IFERROR($D68-$C68*BK68,"")</f>
        <v>-3.4702214926440931</v>
      </c>
      <c r="BW68" s="271">
        <f t="shared" ref="BW68:BW76" si="798">IFERROR(BV68/SQRT($C68*BK68*(1-BK68)),"")</f>
        <v>-0.84409016054029284</v>
      </c>
      <c r="BY68" s="271"/>
      <c r="BZ68" s="263">
        <f t="shared" ref="BZ68:BZ76" si="799">IFERROR(LOG10($B68),"")</f>
        <v>1.3010299956639813</v>
      </c>
      <c r="CA68" s="273">
        <f>IFERROR(BI81+BH81*BZ68,"")</f>
        <v>0.21297639969403726</v>
      </c>
      <c r="CB68" s="264">
        <f t="shared" ref="CB68:CB76" si="800">IFERROR(_xlfn.NORM.S.DIST(CA68,TRUE)*(1-$E$66)+$E$66,"")</f>
        <v>0.5924323530827067</v>
      </c>
      <c r="CC68" s="264">
        <f t="shared" si="699"/>
        <v>0.38999630798125323</v>
      </c>
      <c r="CD68" s="264">
        <f t="shared" ref="CD68:CD76" si="801">IFERROR(CA68-CB68/CC68+$F68/CC68,"")</f>
        <v>6.2549028675711993E-2</v>
      </c>
      <c r="CE68" s="264">
        <f t="shared" ref="CE68:CE76" si="802">IFERROR(CC68^2/((1-CB68)*(CB68+$E$66/(1-$E$66))),"")</f>
        <v>0.60945796135412145</v>
      </c>
      <c r="CF68" s="273">
        <f t="shared" ref="CF68:CF76" si="803">IFERROR($C68*CE68,"")</f>
        <v>42.662057294788504</v>
      </c>
      <c r="CG68" s="273">
        <f t="shared" si="700"/>
        <v>55.504616217255204</v>
      </c>
      <c r="CH68" s="273">
        <f t="shared" ref="CH68:CH76" si="804">IFERROR(CF68*CD68,"")</f>
        <v>2.6684702450965943</v>
      </c>
      <c r="CI68" s="271">
        <f t="shared" si="701"/>
        <v>5.6150788549715232E-4</v>
      </c>
      <c r="CJ68" s="271">
        <f>IFERROR(CF68*(CD68-CD78)^2,"")</f>
        <v>1.1092147751769503</v>
      </c>
      <c r="CK68" s="271">
        <f t="shared" si="702"/>
        <v>2.4956619221597476E-2</v>
      </c>
      <c r="CL68" s="271">
        <f t="shared" ref="CL68:CL76" si="805">IFERROR($C68*($F68-CB68)^2/(CB68*(1-CB68)),"")</f>
        <v>0.9977788473674768</v>
      </c>
      <c r="CM68" s="289">
        <f t="shared" ref="CM68:CM76" si="806">IFERROR($D68-$C68*CB68,"")</f>
        <v>-3.4702647157894688</v>
      </c>
      <c r="CN68" s="271">
        <f t="shared" ref="CN68:CN76" si="807">IFERROR(CM68/SQRT($C68*CB68*(1-CB68)),"")</f>
        <v>-0.84410087358169772</v>
      </c>
      <c r="CP68" s="271"/>
      <c r="CQ68" s="263">
        <f t="shared" ref="CQ68:CQ76" si="808">IFERROR(LOG10($B68),"")</f>
        <v>1.3010299956639813</v>
      </c>
      <c r="CR68" s="273">
        <f>IFERROR(BZ81+BY81*CQ68,"")</f>
        <v>0.21297648098301991</v>
      </c>
      <c r="CS68" s="264">
        <f t="shared" ref="CS68:CS76" si="809">IFERROR(_xlfn.NORM.S.DIST(CR68,TRUE)*(1-$E$66)+$E$66,"")</f>
        <v>0.59243238416695687</v>
      </c>
      <c r="CT68" s="264">
        <f t="shared" si="703"/>
        <v>0.38999630122938833</v>
      </c>
      <c r="CU68" s="264">
        <f t="shared" ref="CU68:CU76" si="810">IFERROR(CR68-CS68/CT68+$F68/CT68,"")</f>
        <v>6.254902765643866E-2</v>
      </c>
      <c r="CV68" s="264">
        <f t="shared" ref="CV68:CV76" si="811">IFERROR(CT68^2/((1-CS68)*(CS68+$E$66/(1-$E$66))),"")</f>
        <v>0.60945795579441098</v>
      </c>
      <c r="CW68" s="273">
        <f t="shared" ref="CW68:CW76" si="812">IFERROR($C68*CV68,"")</f>
        <v>42.662056905608772</v>
      </c>
      <c r="CX68" s="273">
        <f t="shared" si="704"/>
        <v>55.504615710920703</v>
      </c>
      <c r="CY68" s="273">
        <f t="shared" ref="CY68:CY76" si="813">IFERROR(CW68*CU68,"")</f>
        <v>2.6684701772694832</v>
      </c>
      <c r="CZ68" s="271">
        <f t="shared" si="705"/>
        <v>5.6150258257861747E-4</v>
      </c>
      <c r="DA68" s="271">
        <f>IFERROR(CW68*(CU68-CU78)^2,"")</f>
        <v>1.1092141378927416</v>
      </c>
      <c r="DB68" s="271">
        <f t="shared" si="706"/>
        <v>2.4956494206107738E-2</v>
      </c>
      <c r="DC68" s="271">
        <f t="shared" ref="DC68:DC76" si="814">IFERROR($C68*($F68-CS68)^2/(CS68*(1-CS68)),"")</f>
        <v>0.99777992846025099</v>
      </c>
      <c r="DD68" s="289">
        <f t="shared" ref="DD68:DD76" si="815">IFERROR($D68-$C68*CS68,"")</f>
        <v>-3.4702668916869825</v>
      </c>
      <c r="DE68" s="271">
        <f t="shared" ref="DE68:DE76" si="816">IFERROR(DD68/SQRT($C68*CS68*(1-CS68)),"")</f>
        <v>-0.84410141288737106</v>
      </c>
      <c r="DG68" s="271"/>
      <c r="DH68" s="263">
        <f t="shared" ref="DH68:DH76" si="817">IFERROR(LOG10($B68),"")</f>
        <v>1.3010299956639813</v>
      </c>
      <c r="DI68" s="273">
        <f>IFERROR(CQ81+CP81*DH68,"")</f>
        <v>0.21297648525796786</v>
      </c>
      <c r="DJ68" s="264">
        <f t="shared" ref="DJ68:DJ76" si="818">IFERROR(_xlfn.NORM.S.DIST(DI68,TRUE)*(1-$E$66)+$E$66,"")</f>
        <v>0.59243238580166224</v>
      </c>
      <c r="DK68" s="264">
        <f t="shared" si="707"/>
        <v>0.38999630087431097</v>
      </c>
      <c r="DL68" s="264">
        <f t="shared" ref="DL68:DL76" si="819">IFERROR(DI68-DJ68/DK68+$F68/DK68,"")</f>
        <v>6.2549027602835761E-2</v>
      </c>
      <c r="DM68" s="264">
        <f t="shared" ref="DM68:DM76" si="820">IFERROR(DK68^2/((1-DJ68)*(DJ68+$E$66/(1-$E$66))),"")</f>
        <v>0.6094579555020283</v>
      </c>
      <c r="DN68" s="273">
        <f t="shared" ref="DN68:DN76" si="821">IFERROR($C68*DM68,"")</f>
        <v>42.662056885141979</v>
      </c>
      <c r="DO68" s="273">
        <f t="shared" si="708"/>
        <v>55.504615684292787</v>
      </c>
      <c r="DP68" s="273">
        <f t="shared" ref="DP68:DP76" si="822">IFERROR(DN68*DL68,"")</f>
        <v>2.6684701737024952</v>
      </c>
      <c r="DQ68" s="271">
        <f t="shared" si="709"/>
        <v>5.6150230164646005E-4</v>
      </c>
      <c r="DR68" s="271">
        <f>IFERROR(DN68*(DL68-DL78)^2,"")</f>
        <v>1.1092141041468428</v>
      </c>
      <c r="DS68" s="271">
        <f t="shared" si="710"/>
        <v>2.4956487583335289E-2</v>
      </c>
      <c r="DT68" s="271">
        <f t="shared" ref="DT68:DT76" si="823">IFERROR($C68*($F68-DJ68)^2/(DJ68*(1-DJ68)),"")</f>
        <v>0.99777998531440359</v>
      </c>
      <c r="DU68" s="289">
        <f t="shared" ref="DU68:DU76" si="824">IFERROR($D68-$C68*DJ68,"")</f>
        <v>-3.4702670061163587</v>
      </c>
      <c r="DV68" s="271">
        <f t="shared" ref="DV68:DV76" si="825">IFERROR(DU68/SQRT($C68*DJ68*(1-DJ68)),"")</f>
        <v>-0.84410144124919062</v>
      </c>
      <c r="DX68" s="271"/>
      <c r="DY68" s="263">
        <f t="shared" ref="DY68:DY76" si="826">IFERROR(LOG10($B68),"")</f>
        <v>1.3010299956639813</v>
      </c>
      <c r="DZ68" s="273">
        <f>IFERROR(DH81+DG81*DY68,"")</f>
        <v>0.2129764854856111</v>
      </c>
      <c r="EA68" s="264">
        <f t="shared" ref="EA68:EA76" si="827">IFERROR(_xlfn.NORM.S.DIST(DZ68,TRUE)*(1-$E$66)+$E$66,"")</f>
        <v>0.59243238588871128</v>
      </c>
      <c r="EB68" s="264">
        <f t="shared" si="711"/>
        <v>0.38999630085540293</v>
      </c>
      <c r="EC68" s="264">
        <f t="shared" ref="EC68:EC76" si="828">IFERROR(DZ68-EA68/EB68+$F68/EB68,"")</f>
        <v>6.2549027599981155E-2</v>
      </c>
      <c r="ED68" s="264">
        <f t="shared" ref="ED68:ED76" si="829">IFERROR(EB68^2/((1-EA68)*(EA68+$E$66/(1-$E$66))),"")</f>
        <v>0.60945795548645887</v>
      </c>
      <c r="EE68" s="273">
        <f t="shared" ref="EE68:EE76" si="830">IFERROR($C68*ED68,"")</f>
        <v>42.66205688405212</v>
      </c>
      <c r="EF68" s="273">
        <f t="shared" si="712"/>
        <v>55.504615682874849</v>
      </c>
      <c r="EG68" s="273">
        <f t="shared" ref="EG68:EG76" si="831">IFERROR(EE68*EC68,"")</f>
        <v>2.6684701735125422</v>
      </c>
      <c r="EH68" s="271">
        <f t="shared" si="713"/>
        <v>5.615022866563089E-4</v>
      </c>
      <c r="EI68" s="271">
        <f>IFERROR(EE68*(EC68-EC78)^2,"")</f>
        <v>1.1092141023464359</v>
      </c>
      <c r="EJ68" s="271">
        <f t="shared" si="714"/>
        <v>2.4956487229955842E-2</v>
      </c>
      <c r="EK68" s="271">
        <f t="shared" ref="EK68:EK76" si="832">IFERROR($C68*($F68-EA68)^2/(EA68*(1-EA68)),"")</f>
        <v>0.99777998834192105</v>
      </c>
      <c r="EL68" s="289">
        <f t="shared" ref="EL68:EL76" si="833">IFERROR($D68-$C68*EA68,"")</f>
        <v>-3.4702670122097885</v>
      </c>
      <c r="EM68" s="271">
        <f t="shared" ref="EM68:EM76" si="834">IFERROR(EL68/SQRT($C68*EA68*(1-EA68)),"")</f>
        <v>-0.84410144275947385</v>
      </c>
      <c r="EO68" s="271"/>
      <c r="EP68" s="263">
        <f t="shared" ref="EP68:EP76" si="835">IFERROR(LOG10($B68),"")</f>
        <v>1.3010299956639813</v>
      </c>
      <c r="EQ68" s="273">
        <f>IFERROR(DY81+DX81*EP68,"")</f>
        <v>0.21297648549777426</v>
      </c>
      <c r="ER68" s="264">
        <f t="shared" ref="ER68:ER76" si="836">IFERROR(_xlfn.NORM.S.DIST(EQ68,TRUE)*(1-$E$66)+$E$66,"")</f>
        <v>0.59243238589336233</v>
      </c>
      <c r="ES68" s="264">
        <f t="shared" si="715"/>
        <v>0.38999630085439263</v>
      </c>
      <c r="ET68" s="264">
        <f t="shared" ref="ET68:ET76" si="837">IFERROR(EQ68-ER68/ES68+$F68/ES68,"")</f>
        <v>6.254902759982861E-2</v>
      </c>
      <c r="EU68" s="264">
        <f t="shared" ref="EU68:EU76" si="838">IFERROR(ES68^2/((1-ER68)*(ER68+$E$66/(1-$E$66))),"")</f>
        <v>0.60945795548562687</v>
      </c>
      <c r="EV68" s="273">
        <f t="shared" ref="EV68:EV76" si="839">IFERROR($C68*EU68,"")</f>
        <v>42.662056883993884</v>
      </c>
      <c r="EW68" s="273">
        <f t="shared" si="716"/>
        <v>55.504615682799084</v>
      </c>
      <c r="EX68" s="273">
        <f t="shared" ref="EX68:EX76" si="840">IFERROR(EV68*ET68,"")</f>
        <v>2.6684701735023917</v>
      </c>
      <c r="EY68" s="271">
        <f t="shared" si="717"/>
        <v>5.6150228585486882E-4</v>
      </c>
      <c r="EZ68" s="271">
        <f>IFERROR(EV68*(ET68-ET78)^2,"")</f>
        <v>1.1092141022501885</v>
      </c>
      <c r="FA68" s="271">
        <f t="shared" si="718"/>
        <v>2.4956487211062719E-2</v>
      </c>
      <c r="FB68" s="271">
        <f t="shared" ref="FB68:FB76" si="841">IFERROR($C68*($F68-ER68)^2/(ER68*(1-ER68)),"")</f>
        <v>0.99777998850368221</v>
      </c>
      <c r="FC68" s="289">
        <f t="shared" ref="FC68:FC76" si="842">IFERROR($D68-$C68*ER68,"")</f>
        <v>-3.4702670125353663</v>
      </c>
      <c r="FD68" s="271">
        <f t="shared" ref="FD68:FD76" si="843">IFERROR(FC68/SQRT($C68*ER68*(1-ER68)),"")</f>
        <v>-0.84410144284016964</v>
      </c>
      <c r="FF68" s="271"/>
      <c r="FG68" s="263">
        <f t="shared" ref="FG68:FG76" si="844">IFERROR(LOG10($B68),"")</f>
        <v>1.3010299956639813</v>
      </c>
      <c r="FH68" s="273">
        <f>IFERROR(EP81+EO81*FG68,"")</f>
        <v>0.21297648549842574</v>
      </c>
      <c r="FI68" s="264">
        <f t="shared" ref="FI68:FI76" si="845">IFERROR(_xlfn.NORM.S.DIST(FH68,TRUE)*(1-$E$66)+$E$66,"")</f>
        <v>0.59243238589361147</v>
      </c>
      <c r="FJ68" s="264">
        <f t="shared" si="719"/>
        <v>0.38999630085433856</v>
      </c>
      <c r="FK68" s="264">
        <f t="shared" ref="FK68:FK76" si="846">IFERROR(FH68-FI68/FJ68+$F68/FJ68,"")</f>
        <v>6.2549027599820395E-2</v>
      </c>
      <c r="FL68" s="264">
        <f t="shared" ref="FL68:FL76" si="847">IFERROR(FJ68^2/((1-FI68)*(FI68+$E$66/(1-$E$66))),"")</f>
        <v>0.60945795548558246</v>
      </c>
      <c r="FM68" s="273">
        <f t="shared" ref="FM68:FM76" si="848">IFERROR($C68*FL68,"")</f>
        <v>42.662056883990772</v>
      </c>
      <c r="FN68" s="273">
        <f t="shared" si="720"/>
        <v>55.504615682795034</v>
      </c>
      <c r="FO68" s="273">
        <f t="shared" ref="FO68:FO76" si="849">IFERROR(FM68*FK68,"")</f>
        <v>2.6684701735018463</v>
      </c>
      <c r="FP68" s="271">
        <f t="shared" si="721"/>
        <v>5.6150228581200706E-4</v>
      </c>
      <c r="FQ68" s="271">
        <f>IFERROR(FM68*(FK68-FK78)^2,"")</f>
        <v>1.1092141022450388</v>
      </c>
      <c r="FR68" s="271">
        <f t="shared" si="722"/>
        <v>2.495648721005227E-2</v>
      </c>
      <c r="FS68" s="271">
        <f t="shared" ref="FS68:FS76" si="850">IFERROR($C68*($F68-FI68)^2/(FI68*(1-FI68)),"")</f>
        <v>0.99777998851234695</v>
      </c>
      <c r="FT68" s="289">
        <f t="shared" ref="FT68:FT76" si="851">IFERROR($D68-$C68*FI68,"")</f>
        <v>-3.470267012552803</v>
      </c>
      <c r="FU68" s="271">
        <f t="shared" ref="FU68:FU76" si="852">IFERROR(FT68/SQRT($C68*FI68*(1-FI68)),"")</f>
        <v>-0.84410144284449151</v>
      </c>
      <c r="FW68" s="271"/>
      <c r="FX68" s="263">
        <f t="shared" ref="FX68:FX76" si="853">IFERROR(LOG10($B68),"")</f>
        <v>1.3010299956639813</v>
      </c>
      <c r="FY68" s="273">
        <f>IFERROR(FG81+FF81*FX68,"")</f>
        <v>0.21297648549845993</v>
      </c>
      <c r="FZ68" s="264">
        <f t="shared" ref="FZ68:FZ76" si="854">IFERROR(_xlfn.NORM.S.DIST(FY68,TRUE)*(1-$E$66)+$E$66,"")</f>
        <v>0.59243238589362457</v>
      </c>
      <c r="GA68" s="264">
        <f t="shared" si="723"/>
        <v>0.38999630085433573</v>
      </c>
      <c r="GB68" s="264">
        <f t="shared" ref="GB68:GB76" si="855">IFERROR(FY68-FZ68/GA68+$F68/GA68,"")</f>
        <v>6.2549027599819951E-2</v>
      </c>
      <c r="GC68" s="264">
        <f t="shared" ref="GC68:GC76" si="856">IFERROR(GA68^2/((1-FZ68)*(FZ68+$E$66/(1-$E$66))),"")</f>
        <v>0.60945795548558013</v>
      </c>
      <c r="GD68" s="273">
        <f t="shared" ref="GD68:GD76" si="857">IFERROR($C68*GC68,"")</f>
        <v>42.662056883990608</v>
      </c>
      <c r="GE68" s="273">
        <f t="shared" si="724"/>
        <v>55.504615682794821</v>
      </c>
      <c r="GF68" s="273">
        <f t="shared" ref="GF68:GF76" si="858">IFERROR(GD68*GB68,"")</f>
        <v>2.6684701735018175</v>
      </c>
      <c r="GG68" s="271">
        <f t="shared" si="725"/>
        <v>5.61502285809668E-4</v>
      </c>
      <c r="GH68" s="271">
        <f>IFERROR(GD68*(GB68-GB78)^2,"")</f>
        <v>1.109214102244765</v>
      </c>
      <c r="GI68" s="271">
        <f t="shared" si="726"/>
        <v>2.4956487209997207E-2</v>
      </c>
      <c r="GJ68" s="271">
        <f t="shared" ref="GJ68:GJ76" si="859">IFERROR($C68*($F68-FZ68)^2/(FZ68*(1-FZ68)),"")</f>
        <v>0.9977799885128027</v>
      </c>
      <c r="GK68" s="289">
        <f t="shared" ref="GK68:GK76" si="860">IFERROR($D68-$C68*FZ68,"")</f>
        <v>-3.4702670125537196</v>
      </c>
      <c r="GL68" s="271">
        <f t="shared" ref="GL68:GL76" si="861">IFERROR(GK68/SQRT($C68*FZ68*(1-FZ68)),"")</f>
        <v>-0.84410144284471866</v>
      </c>
      <c r="GN68" s="271"/>
      <c r="GO68" s="263">
        <f t="shared" ref="GO68:GO76" si="862">IFERROR(LOG10($B68),"")</f>
        <v>1.3010299956639813</v>
      </c>
      <c r="GP68" s="273">
        <f>IFERROR(FX81+FW81*GO68,"")</f>
        <v>0.2129764854984626</v>
      </c>
      <c r="GQ68" s="264">
        <f t="shared" ref="GQ68:GQ76" si="863">IFERROR(_xlfn.NORM.S.DIST(GP68,TRUE)*(1-$E$66)+$E$66,"")</f>
        <v>0.59243238589362557</v>
      </c>
      <c r="GR68" s="264">
        <f t="shared" si="727"/>
        <v>0.38999630085433551</v>
      </c>
      <c r="GS68" s="264">
        <f t="shared" ref="GS68:GS76" si="864">IFERROR(GP68-GQ68/GR68+$F68/GR68,"")</f>
        <v>6.2549027599820173E-2</v>
      </c>
      <c r="GT68" s="264">
        <f t="shared" ref="GT68:GT76" si="865">IFERROR(GR68^2/((1-GQ68)*(GQ68+$E$66/(1-$E$66))),"")</f>
        <v>0.60945795548557991</v>
      </c>
      <c r="GU68" s="273">
        <f t="shared" ref="GU68:GU76" si="866">IFERROR($C68*GT68,"")</f>
        <v>42.662056883990594</v>
      </c>
      <c r="GV68" s="273">
        <f t="shared" si="728"/>
        <v>55.504615682794807</v>
      </c>
      <c r="GW68" s="273">
        <f t="shared" ref="GW68:GW76" si="867">IFERROR(GU68*GS68,"")</f>
        <v>2.6684701735018259</v>
      </c>
      <c r="GX68" s="271">
        <f t="shared" si="729"/>
        <v>5.6150228580959904E-4</v>
      </c>
      <c r="GY68" s="271">
        <f>IFERROR(GU68*(GS68-GS78)^2,"")</f>
        <v>1.1092141022447459</v>
      </c>
      <c r="GZ68" s="271">
        <f t="shared" si="730"/>
        <v>2.4956487209995461E-2</v>
      </c>
      <c r="HA68" s="271">
        <f t="shared" ref="HA68:HA76" si="868">IFERROR($C68*($F68-GQ68)^2/(GQ68*(1-GQ68)),"")</f>
        <v>0.99777998851283745</v>
      </c>
      <c r="HB68" s="289">
        <f t="shared" ref="HB68:HB76" si="869">IFERROR($D68-$C68*GQ68,"")</f>
        <v>-3.4702670125537907</v>
      </c>
      <c r="HC68" s="271">
        <f t="shared" ref="HC68:HC76" si="870">IFERROR(HB68/SQRT($C68*GQ68*(1-GQ68)),"")</f>
        <v>-0.84410144284473621</v>
      </c>
      <c r="HE68" s="271"/>
      <c r="HF68" s="263">
        <f t="shared" ref="HF68:HF76" si="871">IFERROR(LOG10($B68),"")</f>
        <v>1.3010299956639813</v>
      </c>
      <c r="HG68" s="273">
        <f>IFERROR(GO81+GN81*HF68,"")</f>
        <v>0.21297648549846171</v>
      </c>
      <c r="HH68" s="264">
        <f t="shared" ref="HH68:HH76" si="872">IFERROR(_xlfn.NORM.S.DIST(HG68,TRUE)*(1-$E$66)+$E$66,"")</f>
        <v>0.59243238589362524</v>
      </c>
      <c r="HI68" s="264">
        <f t="shared" si="731"/>
        <v>0.38999630085433556</v>
      </c>
      <c r="HJ68" s="264">
        <f t="shared" ref="HJ68:HJ76" si="873">IFERROR(HG68-HH68/HI68+$F68/HI68,"")</f>
        <v>6.2549027599819951E-2</v>
      </c>
      <c r="HK68" s="264">
        <f t="shared" ref="HK68:HK76" si="874">IFERROR(HI68^2/((1-HH68)*(HH68+$E$66/(1-$E$66))),"")</f>
        <v>0.60945795548558002</v>
      </c>
      <c r="HL68" s="273">
        <f t="shared" ref="HL68:HL76" si="875">IFERROR($C68*HK68,"")</f>
        <v>42.662056883990601</v>
      </c>
      <c r="HM68" s="273">
        <f t="shared" si="732"/>
        <v>55.504615682794814</v>
      </c>
      <c r="HN68" s="273">
        <f t="shared" ref="HN68:HN76" si="876">IFERROR(HL68*HJ68,"")</f>
        <v>2.668470173501817</v>
      </c>
      <c r="HO68" s="271">
        <f t="shared" si="733"/>
        <v>5.6150228580959915E-4</v>
      </c>
      <c r="HP68" s="271">
        <f>IFERROR(HL68*(HJ68-HJ78)^2,"")</f>
        <v>1.1092141022447504</v>
      </c>
      <c r="HQ68" s="271">
        <f t="shared" si="734"/>
        <v>2.4956487209995513E-2</v>
      </c>
      <c r="HR68" s="271">
        <f t="shared" ref="HR68:HR76" si="877">IFERROR($C68*($F68-HH68)^2/(HH68*(1-HH68)),"")</f>
        <v>0.9977799885128259</v>
      </c>
      <c r="HS68" s="289">
        <f t="shared" ref="HS68:HS76" si="878">IFERROR($D68-$C68*HH68,"")</f>
        <v>-3.4702670125537693</v>
      </c>
      <c r="HT68" s="271">
        <f t="shared" ref="HT68:HT76" si="879">IFERROR(HS68/SQRT($C68*HH68*(1-HH68)),"")</f>
        <v>-0.84410144284473099</v>
      </c>
      <c r="HV68" s="271"/>
      <c r="HW68" s="263">
        <f t="shared" ref="HW68:HW76" si="880">IFERROR(LOG10($B68),"")</f>
        <v>1.3010299956639813</v>
      </c>
      <c r="HX68" s="273">
        <f>IFERROR(HF81+HE81*HW68,"")</f>
        <v>0.21297648549846215</v>
      </c>
      <c r="HY68" s="264">
        <f t="shared" ref="HY68:HY76" si="881">IFERROR(_xlfn.NORM.S.DIST(HX68,TRUE)*(1-$E$66)+$E$66,"")</f>
        <v>0.59243238589362546</v>
      </c>
      <c r="HZ68" s="264">
        <f t="shared" si="735"/>
        <v>0.38999630085433551</v>
      </c>
      <c r="IA68" s="264">
        <f t="shared" ref="IA68:IA76" si="882">IFERROR(HX68-HY68/HZ68+$F68/HZ68,"")</f>
        <v>6.2549027599819951E-2</v>
      </c>
      <c r="IB68" s="264">
        <f t="shared" ref="IB68:IB76" si="883">IFERROR(HZ68^2/((1-HY68)*(HY68+$E$66/(1-$E$66))),"")</f>
        <v>0.60945795548557991</v>
      </c>
      <c r="IC68" s="273">
        <f t="shared" ref="IC68:IC76" si="884">IFERROR($C68*IB68,"")</f>
        <v>42.662056883990594</v>
      </c>
      <c r="ID68" s="273">
        <f t="shared" si="736"/>
        <v>55.504615682794807</v>
      </c>
      <c r="IE68" s="273">
        <f t="shared" ref="IE68:IE76" si="885">IFERROR(IC68*IA68,"")</f>
        <v>2.6684701735018166</v>
      </c>
      <c r="IF68" s="271">
        <f t="shared" si="737"/>
        <v>5.6150228580959904E-4</v>
      </c>
      <c r="IG68" s="271">
        <f>IFERROR(IC68*(IA68-IA78)^2,"")</f>
        <v>1.1092141022447506</v>
      </c>
      <c r="IH68" s="271">
        <f t="shared" si="738"/>
        <v>2.4956487209995513E-2</v>
      </c>
      <c r="II68" s="271">
        <f t="shared" ref="II68:II76" si="886">IFERROR($C68*($F68-HY68)^2/(HY68*(1-HY68)),"")</f>
        <v>0.99777998851283356</v>
      </c>
      <c r="IJ68" s="289">
        <f t="shared" ref="IJ68:IJ76" si="887">IFERROR($D68-$C68*HY68,"")</f>
        <v>-3.4702670125537836</v>
      </c>
      <c r="IK68" s="271">
        <f t="shared" ref="IK68:IK76" si="888">IFERROR(IJ68/SQRT($C68*HY68*(1-HY68)),"")</f>
        <v>-0.84410144284473443</v>
      </c>
      <c r="IM68" s="271"/>
      <c r="IN68" s="263">
        <f t="shared" ref="IN68:IN76" si="889">IFERROR(LOG10($B68),"")</f>
        <v>1.3010299956639813</v>
      </c>
      <c r="IO68" s="273">
        <f>IFERROR(HW81+HV81*IN68,"")</f>
        <v>0.21297648549846215</v>
      </c>
      <c r="IP68" s="264">
        <f t="shared" ref="IP68:IP76" si="890">IFERROR(_xlfn.NORM.S.DIST(IO68,TRUE)*(1-$E$66)+$E$66,"")</f>
        <v>0.59243238589362546</v>
      </c>
      <c r="IQ68" s="264">
        <f t="shared" si="739"/>
        <v>0.38999630085433551</v>
      </c>
      <c r="IR68" s="264">
        <f t="shared" ref="IR68:IR76" si="891">IFERROR(IO68-IP68/IQ68+$F68/IQ68,"")</f>
        <v>6.2549027599819951E-2</v>
      </c>
      <c r="IS68" s="264">
        <f t="shared" ref="IS68:IS76" si="892">IFERROR(IQ68^2/((1-IP68)*(IP68+$E$66/(1-$E$66))),"")</f>
        <v>0.60945795548557991</v>
      </c>
      <c r="IT68" s="273">
        <f t="shared" ref="IT68:IT76" si="893">IFERROR($C68*IS68,"")</f>
        <v>42.662056883990594</v>
      </c>
      <c r="IU68" s="273">
        <f t="shared" si="740"/>
        <v>55.504615682794807</v>
      </c>
      <c r="IV68" s="273">
        <f t="shared" ref="IV68:IV76" si="894">IFERROR(IT68*IR68,"")</f>
        <v>2.6684701735018166</v>
      </c>
      <c r="IW68" s="271">
        <f t="shared" si="741"/>
        <v>5.6150228580959904E-4</v>
      </c>
      <c r="IX68" s="271">
        <f>IFERROR(IT68*(IR68-IR78)^2,"")</f>
        <v>1.1092141022447506</v>
      </c>
      <c r="IY68" s="271">
        <f t="shared" si="742"/>
        <v>2.4956487209995513E-2</v>
      </c>
      <c r="IZ68" s="271">
        <f t="shared" ref="IZ68:IZ76" si="895">IFERROR($C68*($F68-IP68)^2/(IP68*(1-IP68)),"")</f>
        <v>0.99777998851283356</v>
      </c>
      <c r="JA68" s="289">
        <f t="shared" ref="JA68:JA76" si="896">IFERROR($D68-$C68*IP68,"")</f>
        <v>-3.4702670125537836</v>
      </c>
      <c r="JB68" s="271">
        <f t="shared" ref="JB68:JB76" si="897">IFERROR(JA68/SQRT($C68*IP68*(1-IP68)),"")</f>
        <v>-0.84410144284473443</v>
      </c>
      <c r="JD68" s="271"/>
      <c r="JE68" s="263">
        <f t="shared" ref="JE68:JE76" si="898">IFERROR(LOG10($B68),"")</f>
        <v>1.3010299956639813</v>
      </c>
      <c r="JF68" s="273">
        <f>IFERROR(IN81+IM81*JE68,"")</f>
        <v>0.21297648549846215</v>
      </c>
      <c r="JG68" s="264">
        <f t="shared" ref="JG68:JG76" si="899">IFERROR(_xlfn.NORM.S.DIST(JF68,TRUE)*(1-$E$66)+$E$66,"")</f>
        <v>0.59243238589362546</v>
      </c>
      <c r="JH68" s="264">
        <f t="shared" si="743"/>
        <v>0.38999630085433551</v>
      </c>
      <c r="JI68" s="264">
        <f t="shared" ref="JI68:JI76" si="900">IFERROR(JF68-JG68/JH68+$F68/JH68,"")</f>
        <v>6.2549027599819951E-2</v>
      </c>
      <c r="JJ68" s="264">
        <f t="shared" ref="JJ68:JJ76" si="901">IFERROR(JH68^2/((1-JG68)*(JG68+$E$66/(1-$E$66))),"")</f>
        <v>0.60945795548557991</v>
      </c>
      <c r="JK68" s="273">
        <f t="shared" ref="JK68:JK76" si="902">IFERROR($C68*JJ68,"")</f>
        <v>42.662056883990594</v>
      </c>
      <c r="JL68" s="273">
        <f t="shared" si="744"/>
        <v>55.504615682794807</v>
      </c>
      <c r="JM68" s="273">
        <f t="shared" ref="JM68:JM76" si="903">IFERROR(JK68*JI68,"")</f>
        <v>2.6684701735018166</v>
      </c>
      <c r="JN68" s="271">
        <f t="shared" si="745"/>
        <v>5.6150228580959904E-4</v>
      </c>
      <c r="JO68" s="271">
        <f>IFERROR(JK68*(JI68-JI78)^2,"")</f>
        <v>1.1092141022447506</v>
      </c>
      <c r="JP68" s="271">
        <f t="shared" si="746"/>
        <v>2.4956487209995513E-2</v>
      </c>
      <c r="JQ68" s="271">
        <f t="shared" ref="JQ68:JQ76" si="904">IFERROR($C68*($F68-JG68)^2/(JG68*(1-JG68)),"")</f>
        <v>0.99777998851283356</v>
      </c>
      <c r="JR68" s="289">
        <f t="shared" ref="JR68:JR76" si="905">IFERROR($D68-$C68*JG68,"")</f>
        <v>-3.4702670125537836</v>
      </c>
      <c r="JS68" s="271">
        <f t="shared" ref="JS68:JS76" si="906">IFERROR(JR68/SQRT($C68*JG68*(1-JG68)),"")</f>
        <v>-0.84410144284473443</v>
      </c>
      <c r="JU68" s="271"/>
      <c r="JV68" s="263">
        <f t="shared" ref="JV68:JV76" si="907">IFERROR(LOG10($B68),"")</f>
        <v>1.3010299956639813</v>
      </c>
      <c r="JW68" s="273">
        <f>IFERROR(JE81+JD81*JV68,"")</f>
        <v>0.21297648549846215</v>
      </c>
      <c r="JX68" s="264">
        <f t="shared" ref="JX68:JX76" si="908">IFERROR(_xlfn.NORM.S.DIST(JW68,TRUE)*(1-$E$66)+$E$66,"")</f>
        <v>0.59243238589362546</v>
      </c>
      <c r="JY68" s="264">
        <f t="shared" si="747"/>
        <v>0.38999630085433551</v>
      </c>
      <c r="JZ68" s="264">
        <f t="shared" ref="JZ68:JZ76" si="909">IFERROR(JW68-JX68/JY68+$F68/JY68,"")</f>
        <v>6.2549027599819951E-2</v>
      </c>
      <c r="KA68" s="264">
        <f t="shared" ref="KA68:KA76" si="910">IFERROR(JY68^2/((1-JX68)*(JX68+$E$66/(1-$E$66))),"")</f>
        <v>0.60945795548557991</v>
      </c>
      <c r="KB68" s="273">
        <f t="shared" ref="KB68:KB76" si="911">IFERROR($C68*KA68,"")</f>
        <v>42.662056883990594</v>
      </c>
      <c r="KC68" s="273">
        <f t="shared" si="748"/>
        <v>55.504615682794807</v>
      </c>
      <c r="KD68" s="273">
        <f t="shared" ref="KD68:KD76" si="912">IFERROR(KB68*JZ68,"")</f>
        <v>2.6684701735018166</v>
      </c>
      <c r="KE68" s="271">
        <f t="shared" si="749"/>
        <v>5.6150228580959904E-4</v>
      </c>
      <c r="KF68" s="271">
        <f>IFERROR(KB68*(JZ68-JZ78)^2,"")</f>
        <v>1.1092141022447506</v>
      </c>
      <c r="KG68" s="271">
        <f t="shared" si="750"/>
        <v>2.4956487209995513E-2</v>
      </c>
      <c r="KH68" s="271">
        <f t="shared" ref="KH68:KH76" si="913">IFERROR($C68*($F68-JX68)^2/(JX68*(1-JX68)),"")</f>
        <v>0.99777998851283356</v>
      </c>
      <c r="KI68" s="289">
        <f t="shared" ref="KI68:KI76" si="914">IFERROR($D68-$C68*JX68,"")</f>
        <v>-3.4702670125537836</v>
      </c>
      <c r="KJ68" s="271">
        <f t="shared" ref="KJ68:KJ76" si="915">IFERROR(KI68/SQRT($C68*JX68*(1-JX68)),"")</f>
        <v>-0.84410144284473443</v>
      </c>
      <c r="KL68" s="271"/>
      <c r="KM68" s="263">
        <f t="shared" ref="KM68:KM76" si="916">IFERROR(LOG10($B68),"")</f>
        <v>1.3010299956639813</v>
      </c>
      <c r="KN68" s="273">
        <f>IFERROR(JV81+JU81*KM68,"")</f>
        <v>0.21297648549846215</v>
      </c>
      <c r="KO68" s="264">
        <f t="shared" ref="KO68:KO76" si="917">IFERROR(_xlfn.NORM.S.DIST(KN68,TRUE)*(1-$E$66)+$E$66,"")</f>
        <v>0.59243238589362546</v>
      </c>
      <c r="KP68" s="264">
        <f t="shared" si="751"/>
        <v>0.38999630085433551</v>
      </c>
      <c r="KQ68" s="264">
        <f t="shared" ref="KQ68:KQ76" si="918">IFERROR(KN68-KO68/KP68+$F68/KP68,"")</f>
        <v>6.2549027599819951E-2</v>
      </c>
      <c r="KR68" s="264">
        <f t="shared" ref="KR68:KR76" si="919">IFERROR(KP68^2/((1-KO68)*(KO68+$E$66/(1-$E$66))),"")</f>
        <v>0.60945795548557991</v>
      </c>
      <c r="KS68" s="273">
        <f t="shared" ref="KS68:KS76" si="920">IFERROR($C68*KR68,"")</f>
        <v>42.662056883990594</v>
      </c>
      <c r="KT68" s="273">
        <f t="shared" si="752"/>
        <v>55.504615682794807</v>
      </c>
      <c r="KU68" s="273">
        <f t="shared" ref="KU68:KU76" si="921">IFERROR(KS68*KQ68,"")</f>
        <v>2.6684701735018166</v>
      </c>
      <c r="KV68" s="271">
        <f t="shared" si="753"/>
        <v>5.6150228580959904E-4</v>
      </c>
      <c r="KW68" s="271">
        <f>IFERROR(KS68*(KQ68-KQ78)^2,"")</f>
        <v>1.1092141022447506</v>
      </c>
      <c r="KX68" s="271">
        <f t="shared" si="754"/>
        <v>2.4956487209995513E-2</v>
      </c>
      <c r="KY68" s="271">
        <f t="shared" ref="KY68:KY76" si="922">IFERROR($C68*($F68-KO68)^2/(KO68*(1-KO68)),"")</f>
        <v>0.99777998851283356</v>
      </c>
      <c r="KZ68" s="289">
        <f t="shared" ref="KZ68:KZ76" si="923">IFERROR($D68-$C68*KO68,"")</f>
        <v>-3.4702670125537836</v>
      </c>
      <c r="LA68" s="271">
        <f t="shared" ref="LA68:LA76" si="924">IFERROR(KZ68/SQRT($C68*KO68*(1-KO68)),"")</f>
        <v>-0.84410144284473443</v>
      </c>
      <c r="LC68" s="271"/>
      <c r="LD68" s="263">
        <f t="shared" ref="LD68:LD76" si="925">IFERROR(LOG10($B68),"")</f>
        <v>1.3010299956639813</v>
      </c>
      <c r="LE68" s="273">
        <f>IFERROR(KM81+KL81*LD68,"")</f>
        <v>0.21297648549846215</v>
      </c>
      <c r="LF68" s="264">
        <f t="shared" ref="LF68:LF76" si="926">IFERROR(_xlfn.NORM.S.DIST(LE68,TRUE)*(1-$E$66)+$E$66,"")</f>
        <v>0.59243238589362546</v>
      </c>
      <c r="LG68" s="264">
        <f t="shared" si="755"/>
        <v>0.38999630085433551</v>
      </c>
      <c r="LH68" s="264">
        <f t="shared" ref="LH68:LH76" si="927">IFERROR(LE68-LF68/LG68+$F68/LG68,"")</f>
        <v>6.2549027599819951E-2</v>
      </c>
      <c r="LI68" s="264">
        <f t="shared" ref="LI68:LI76" si="928">IFERROR(LG68^2/((1-LF68)*(LF68+$E$66/(1-$E$66))),"")</f>
        <v>0.60945795548557991</v>
      </c>
      <c r="LJ68" s="273">
        <f t="shared" ref="LJ68:LJ76" si="929">IFERROR($C68*LI68,"")</f>
        <v>42.662056883990594</v>
      </c>
      <c r="LK68" s="273">
        <f t="shared" si="756"/>
        <v>55.504615682794807</v>
      </c>
      <c r="LL68" s="273">
        <f t="shared" ref="LL68:LL76" si="930">IFERROR(LJ68*LH68,"")</f>
        <v>2.6684701735018166</v>
      </c>
      <c r="LM68" s="271">
        <f t="shared" si="757"/>
        <v>5.6150228580959904E-4</v>
      </c>
      <c r="LN68" s="271">
        <f>IFERROR(LJ68*(LH68-LH78)^2,"")</f>
        <v>1.1092141022447506</v>
      </c>
      <c r="LO68" s="271">
        <f t="shared" si="758"/>
        <v>2.4956487209995513E-2</v>
      </c>
      <c r="LP68" s="271">
        <f t="shared" ref="LP68:LP76" si="931">IFERROR($C68*($F68-LF68)^2/(LF68*(1-LF68)),"")</f>
        <v>0.99777998851283356</v>
      </c>
      <c r="LQ68" s="289">
        <f t="shared" ref="LQ68:LQ76" si="932">IFERROR($D68-$C68*LF68,"")</f>
        <v>-3.4702670125537836</v>
      </c>
      <c r="LR68" s="271">
        <f t="shared" ref="LR68:LR76" si="933">IFERROR(LQ68/SQRT($C68*LF68*(1-LF68)),"")</f>
        <v>-0.84410144284473443</v>
      </c>
      <c r="LT68" s="271"/>
      <c r="LU68" s="475">
        <f t="shared" ref="LU68:LU76" si="934">IFERROR(LOG10($B68),"")</f>
        <v>1.3010299956639813</v>
      </c>
      <c r="LV68" s="474">
        <f>IFERROR(LD81+LC81*LU68,"")</f>
        <v>0.21297648549846215</v>
      </c>
      <c r="LW68" s="477">
        <f t="shared" ref="LW68:LW76" si="935">IFERROR(_xlfn.NORM.S.DIST(LV68,TRUE)*(1-$E$66)+$E$66,"")</f>
        <v>0.59243238589362546</v>
      </c>
      <c r="LX68" s="264">
        <f t="shared" si="759"/>
        <v>0.38999630085433551</v>
      </c>
      <c r="LY68" s="264">
        <f t="shared" ref="LY68:LY76" si="936">IFERROR(LV68-LW68/LX68+$F68/LX68,"")</f>
        <v>6.2549027599819951E-2</v>
      </c>
      <c r="LZ68" s="264">
        <f t="shared" ref="LZ68:LZ76" si="937">IFERROR(LX68^2/((1-LW68)*(LW68+$E$66/(1-$E$66))),"")</f>
        <v>0.60945795548557991</v>
      </c>
      <c r="MA68" s="273">
        <f t="shared" ref="MA68:MA76" si="938">IFERROR($C68*LZ68,"")</f>
        <v>42.662056883990594</v>
      </c>
      <c r="MB68" s="273">
        <f t="shared" si="760"/>
        <v>55.504615682794807</v>
      </c>
      <c r="MC68" s="273">
        <f t="shared" ref="MC68:MC76" si="939">IFERROR(MA68*LY68,"")</f>
        <v>2.6684701735018166</v>
      </c>
      <c r="MD68" s="271">
        <f t="shared" si="761"/>
        <v>5.6150228580959904E-4</v>
      </c>
      <c r="ME68" s="271">
        <f>IFERROR(MA68*(LY68-LY78)^2,"")</f>
        <v>1.1092141022447506</v>
      </c>
      <c r="MF68" s="271">
        <f t="shared" si="762"/>
        <v>2.4956487209995513E-2</v>
      </c>
      <c r="MG68" s="271">
        <f t="shared" ref="MG68:MG76" si="940">IFERROR($C68*($F68-LW68)^2/(LW68*(1-LW68)),"")</f>
        <v>0.99777998851283356</v>
      </c>
      <c r="MH68" s="289">
        <f t="shared" ref="MH68:MH76" si="941">IFERROR($D68-$C68*LW68,"")</f>
        <v>-3.4702670125537836</v>
      </c>
      <c r="MI68" s="476">
        <f t="shared" ref="MI68:MI76" si="942">IFERROR(MH68/SQRT($C68*LW68*(1-LW68)),"")</f>
        <v>-0.84410144284473443</v>
      </c>
    </row>
    <row r="69" spans="1:347" ht="14.1" customHeight="1" outlineLevel="1" x14ac:dyDescent="0.2">
      <c r="A69" s="14">
        <v>3</v>
      </c>
      <c r="B69" s="461">
        <v>30</v>
      </c>
      <c r="C69" s="96">
        <v>50</v>
      </c>
      <c r="D69" s="455">
        <v>38</v>
      </c>
      <c r="E69" s="17">
        <f t="shared" si="681"/>
        <v>0.76</v>
      </c>
      <c r="F69" s="34">
        <f>IFERROR((E69-E66)/(1-E66),"")</f>
        <v>0.75522727272727275</v>
      </c>
      <c r="G69" s="17">
        <f t="shared" si="682"/>
        <v>0.69103196338197315</v>
      </c>
      <c r="H69" s="17"/>
      <c r="I69" s="34"/>
      <c r="J69" s="18">
        <f t="shared" si="763"/>
        <v>1.4771212547196624</v>
      </c>
      <c r="K69" s="17">
        <f>IFERROR(C81+B81*J69,"")</f>
        <v>0.84359326160916881</v>
      </c>
      <c r="L69" s="37">
        <f t="shared" si="764"/>
        <v>0.80444059984179317</v>
      </c>
      <c r="M69" s="37">
        <f t="shared" si="683"/>
        <v>0.27949710933262667</v>
      </c>
      <c r="N69" s="37">
        <f t="shared" si="765"/>
        <v>0.66751513603559776</v>
      </c>
      <c r="O69" s="37">
        <f t="shared" si="766"/>
        <v>0.48459222183359391</v>
      </c>
      <c r="P69" s="17">
        <f t="shared" si="767"/>
        <v>24.229611091679697</v>
      </c>
      <c r="Q69" s="17">
        <f t="shared" si="684"/>
        <v>35.790073537111361</v>
      </c>
      <c r="R69" s="17">
        <f t="shared" si="768"/>
        <v>16.173632143952201</v>
      </c>
      <c r="S69" s="34">
        <f t="shared" si="685"/>
        <v>0.81670758536041066</v>
      </c>
      <c r="T69" s="34">
        <f>IFERROR(P69*(N69-N78)^2,"")</f>
        <v>5.5366184255873527</v>
      </c>
      <c r="U69" s="34">
        <f t="shared" si="686"/>
        <v>2.1264520369440278</v>
      </c>
      <c r="V69" s="34">
        <f t="shared" si="769"/>
        <v>0.76977318878450574</v>
      </c>
      <c r="W69" s="39">
        <f t="shared" si="770"/>
        <v>-2.2220299920896593</v>
      </c>
      <c r="X69" s="34">
        <f t="shared" si="771"/>
        <v>-0.7922797859745544</v>
      </c>
      <c r="Y69" s="44"/>
      <c r="Z69" s="271"/>
      <c r="AA69" s="263">
        <f t="shared" si="772"/>
        <v>1.4771212547196624</v>
      </c>
      <c r="AB69" s="273">
        <f>IFERROR(J81+I81*AA69,"")</f>
        <v>0.73617496580309139</v>
      </c>
      <c r="AC69" s="264">
        <f t="shared" si="773"/>
        <v>0.77368840209008194</v>
      </c>
      <c r="AD69" s="264">
        <f t="shared" si="687"/>
        <v>0.30424702559724215</v>
      </c>
      <c r="AE69" s="264">
        <f t="shared" si="774"/>
        <v>0.67549687264320024</v>
      </c>
      <c r="AF69" s="264">
        <f t="shared" si="775"/>
        <v>0.5154161489295076</v>
      </c>
      <c r="AG69" s="273">
        <f t="shared" si="776"/>
        <v>25.770807446475381</v>
      </c>
      <c r="AH69" s="273">
        <f t="shared" si="688"/>
        <v>38.06660743047653</v>
      </c>
      <c r="AI69" s="273">
        <f t="shared" si="777"/>
        <v>17.408099835584217</v>
      </c>
      <c r="AJ69" s="271">
        <f t="shared" si="689"/>
        <v>0.76485333101628705</v>
      </c>
      <c r="AK69" s="271">
        <f>IFERROR(AG69*(AE69-AE78)^2,"")</f>
        <v>5.246080066505626</v>
      </c>
      <c r="AL69" s="271">
        <f t="shared" si="690"/>
        <v>2.0031180228945509</v>
      </c>
      <c r="AM69" s="271">
        <f t="shared" si="778"/>
        <v>9.7322585437666892E-2</v>
      </c>
      <c r="AN69" s="289">
        <f t="shared" si="779"/>
        <v>-0.68442010450409896</v>
      </c>
      <c r="AO69" s="271">
        <f t="shared" si="780"/>
        <v>-0.23131367431008643</v>
      </c>
      <c r="AP69" s="44"/>
      <c r="AQ69" s="271"/>
      <c r="AR69" s="263">
        <f t="shared" si="781"/>
        <v>1.4771212547196624</v>
      </c>
      <c r="AS69" s="273">
        <f>IFERROR(AA81+Z81*AR69,"")</f>
        <v>0.73796269357449207</v>
      </c>
      <c r="AT69" s="264">
        <f t="shared" si="782"/>
        <v>0.77422135637667466</v>
      </c>
      <c r="AU69" s="264">
        <f t="shared" si="691"/>
        <v>0.30384638987089135</v>
      </c>
      <c r="AV69" s="264">
        <f t="shared" si="783"/>
        <v>0.67545056809729687</v>
      </c>
      <c r="AW69" s="264">
        <f t="shared" si="784"/>
        <v>0.5149272597895338</v>
      </c>
      <c r="AX69" s="273">
        <f t="shared" si="785"/>
        <v>25.74636298947669</v>
      </c>
      <c r="AY69" s="273">
        <f t="shared" si="692"/>
        <v>38.030500003483688</v>
      </c>
      <c r="AZ69" s="273">
        <f t="shared" si="786"/>
        <v>17.390395507681248</v>
      </c>
      <c r="BA69" s="271">
        <f t="shared" si="693"/>
        <v>0.76572472268241054</v>
      </c>
      <c r="BB69" s="271">
        <f>IFERROR(AX69*(AV69-AV78)^2,"")</f>
        <v>5.2516219266962292</v>
      </c>
      <c r="BC69" s="271">
        <f t="shared" si="694"/>
        <v>2.005317117927321</v>
      </c>
      <c r="BD69" s="271">
        <f t="shared" si="787"/>
        <v>0.10319500831741701</v>
      </c>
      <c r="BE69" s="289">
        <f t="shared" si="788"/>
        <v>-0.71106781883373316</v>
      </c>
      <c r="BF69" s="271">
        <f t="shared" si="789"/>
        <v>-0.24052045600544458</v>
      </c>
      <c r="BH69" s="271"/>
      <c r="BI69" s="263">
        <f t="shared" si="790"/>
        <v>1.4771212547196624</v>
      </c>
      <c r="BJ69" s="273">
        <f>IFERROR(AR81+AQ81*BI69,"")</f>
        <v>0.73804493041791774</v>
      </c>
      <c r="BK69" s="264">
        <f t="shared" si="791"/>
        <v>0.77424585578234784</v>
      </c>
      <c r="BL69" s="264">
        <f t="shared" si="695"/>
        <v>0.3038279496576477</v>
      </c>
      <c r="BM69" s="264">
        <f t="shared" si="792"/>
        <v>0.67544837510921374</v>
      </c>
      <c r="BN69" s="264">
        <f t="shared" si="793"/>
        <v>0.51490474941133579</v>
      </c>
      <c r="BO69" s="273">
        <f t="shared" si="794"/>
        <v>25.745237470566789</v>
      </c>
      <c r="BP69" s="273">
        <f t="shared" si="696"/>
        <v>38.02883747557928</v>
      </c>
      <c r="BQ69" s="273">
        <f t="shared" si="795"/>
        <v>17.389578816295181</v>
      </c>
      <c r="BR69" s="271">
        <f t="shared" si="697"/>
        <v>0.76575323710737908</v>
      </c>
      <c r="BS69" s="271">
        <f>IFERROR(BO69*(BM69-BM78)^2,"")</f>
        <v>5.2517866334356675</v>
      </c>
      <c r="BT69" s="271">
        <f t="shared" si="698"/>
        <v>2.0053859018030984</v>
      </c>
      <c r="BU69" s="271">
        <f t="shared" si="796"/>
        <v>0.10346934464939193</v>
      </c>
      <c r="BV69" s="289">
        <f t="shared" si="797"/>
        <v>-0.71229278911739158</v>
      </c>
      <c r="BW69" s="271">
        <f t="shared" si="798"/>
        <v>-0.24094406613825695</v>
      </c>
      <c r="BY69" s="271"/>
      <c r="BZ69" s="263">
        <f t="shared" si="799"/>
        <v>1.4771212547196624</v>
      </c>
      <c r="CA69" s="273">
        <f>IFERROR(BI81+BH81*BZ69,"")</f>
        <v>0.73804910447502436</v>
      </c>
      <c r="CB69" s="264">
        <f t="shared" si="800"/>
        <v>0.7742470992476046</v>
      </c>
      <c r="CC69" s="264">
        <f t="shared" si="699"/>
        <v>0.30382701367139525</v>
      </c>
      <c r="CD69" s="264">
        <f t="shared" si="801"/>
        <v>0.67544826365280963</v>
      </c>
      <c r="CE69" s="264">
        <f t="shared" si="802"/>
        <v>0.51490360681312952</v>
      </c>
      <c r="CF69" s="273">
        <f t="shared" si="803"/>
        <v>25.745180340656475</v>
      </c>
      <c r="CG69" s="273">
        <f t="shared" si="700"/>
        <v>38.028753087774476</v>
      </c>
      <c r="CH69" s="273">
        <f t="shared" si="804"/>
        <v>17.389537358524866</v>
      </c>
      <c r="CI69" s="271">
        <f t="shared" si="701"/>
        <v>0.76575448105699306</v>
      </c>
      <c r="CJ69" s="271">
        <f>IFERROR(CF69*(CD69-CD78)^2,"")</f>
        <v>5.2517934137159799</v>
      </c>
      <c r="CK69" s="271">
        <f t="shared" si="702"/>
        <v>2.0053888251754608</v>
      </c>
      <c r="CL69" s="271">
        <f t="shared" si="805"/>
        <v>0.10348327886723663</v>
      </c>
      <c r="CM69" s="289">
        <f t="shared" si="806"/>
        <v>-0.71235496238023188</v>
      </c>
      <c r="CN69" s="271">
        <f t="shared" si="807"/>
        <v>-0.24096556733453403</v>
      </c>
      <c r="CP69" s="271"/>
      <c r="CQ69" s="263">
        <f t="shared" si="808"/>
        <v>1.4771212547196624</v>
      </c>
      <c r="CR69" s="273">
        <f>IFERROR(BZ81+BY81*CQ69,"")</f>
        <v>0.7380493244483497</v>
      </c>
      <c r="CS69" s="264">
        <f t="shared" si="809"/>
        <v>0.77424716477827105</v>
      </c>
      <c r="CT69" s="264">
        <f t="shared" si="703"/>
        <v>0.30382696434473727</v>
      </c>
      <c r="CU69" s="264">
        <f t="shared" si="810"/>
        <v>0.6754482577786467</v>
      </c>
      <c r="CV69" s="264">
        <f t="shared" si="811"/>
        <v>0.51490354659793058</v>
      </c>
      <c r="CW69" s="273">
        <f t="shared" si="812"/>
        <v>25.745177329896528</v>
      </c>
      <c r="CX69" s="273">
        <f t="shared" si="704"/>
        <v>38.028748640516966</v>
      </c>
      <c r="CY69" s="273">
        <f t="shared" si="813"/>
        <v>17.389535173680922</v>
      </c>
      <c r="CZ69" s="271">
        <f t="shared" si="705"/>
        <v>0.76575454348744143</v>
      </c>
      <c r="DA69" s="271">
        <f>IFERROR(CW69*(CU69-CU78)^2,"")</f>
        <v>5.2517937467632194</v>
      </c>
      <c r="DB69" s="271">
        <f t="shared" si="706"/>
        <v>2.0053889705099279</v>
      </c>
      <c r="DC69" s="271">
        <f t="shared" si="814"/>
        <v>0.10348401322865365</v>
      </c>
      <c r="DD69" s="289">
        <f t="shared" si="815"/>
        <v>-0.7123582389135521</v>
      </c>
      <c r="DE69" s="271">
        <f t="shared" si="816"/>
        <v>-0.24096670045080873</v>
      </c>
      <c r="DG69" s="271"/>
      <c r="DH69" s="263">
        <f t="shared" si="817"/>
        <v>1.4771212547196624</v>
      </c>
      <c r="DI69" s="273">
        <f>IFERROR(CQ81+CP81*DH69,"")</f>
        <v>0.73804933616869306</v>
      </c>
      <c r="DJ69" s="264">
        <f t="shared" si="818"/>
        <v>0.77424716826979367</v>
      </c>
      <c r="DK69" s="264">
        <f t="shared" si="707"/>
        <v>0.30382696171657581</v>
      </c>
      <c r="DL69" s="264">
        <f t="shared" si="819"/>
        <v>0.67544825746566595</v>
      </c>
      <c r="DM69" s="264">
        <f t="shared" si="820"/>
        <v>0.51490354338961919</v>
      </c>
      <c r="DN69" s="273">
        <f t="shared" si="821"/>
        <v>25.745177169480961</v>
      </c>
      <c r="DO69" s="273">
        <f t="shared" si="708"/>
        <v>38.028748403563725</v>
      </c>
      <c r="DP69" s="273">
        <f t="shared" si="822"/>
        <v>17.389535057270759</v>
      </c>
      <c r="DQ69" s="271">
        <f t="shared" si="709"/>
        <v>0.76575454676767818</v>
      </c>
      <c r="DR69" s="271">
        <f>IFERROR(DN69*(DL69-DL78)^2,"")</f>
        <v>5.2517937641502188</v>
      </c>
      <c r="DS69" s="271">
        <f t="shared" si="710"/>
        <v>2.0053889781247349</v>
      </c>
      <c r="DT69" s="271">
        <f t="shared" si="823"/>
        <v>0.10348405235605344</v>
      </c>
      <c r="DU69" s="289">
        <f t="shared" si="824"/>
        <v>-0.71235841348968165</v>
      </c>
      <c r="DV69" s="271">
        <f t="shared" si="825"/>
        <v>-0.24096676082409246</v>
      </c>
      <c r="DX69" s="271"/>
      <c r="DY69" s="263">
        <f t="shared" si="826"/>
        <v>1.4771212547196624</v>
      </c>
      <c r="DZ69" s="273">
        <f>IFERROR(DH81+DG81*DY69,"")</f>
        <v>0.73804933679505336</v>
      </c>
      <c r="EA69" s="264">
        <f t="shared" si="827"/>
        <v>0.77424716845638819</v>
      </c>
      <c r="EB69" s="264">
        <f t="shared" si="711"/>
        <v>0.30382696157612127</v>
      </c>
      <c r="EC69" s="264">
        <f t="shared" si="828"/>
        <v>0.67544825744893977</v>
      </c>
      <c r="ED69" s="264">
        <f t="shared" si="829"/>
        <v>0.51490354321816034</v>
      </c>
      <c r="EE69" s="273">
        <f t="shared" si="830"/>
        <v>25.745177160908018</v>
      </c>
      <c r="EF69" s="273">
        <f t="shared" si="712"/>
        <v>38.028748390900446</v>
      </c>
      <c r="EG69" s="273">
        <f t="shared" si="831"/>
        <v>17.389535051049563</v>
      </c>
      <c r="EH69" s="271">
        <f t="shared" si="713"/>
        <v>0.7657545469423096</v>
      </c>
      <c r="EI69" s="271">
        <f>IFERROR(EE69*(EC69-EC78)^2,"")</f>
        <v>5.251793765074213</v>
      </c>
      <c r="EJ69" s="271">
        <f t="shared" si="714"/>
        <v>2.005388978529814</v>
      </c>
      <c r="EK69" s="271">
        <f t="shared" si="832"/>
        <v>0.10348405444710648</v>
      </c>
      <c r="EL69" s="289">
        <f t="shared" si="833"/>
        <v>-0.7123584228194062</v>
      </c>
      <c r="EM69" s="271">
        <f t="shared" si="834"/>
        <v>-0.24096676405057091</v>
      </c>
      <c r="EO69" s="271"/>
      <c r="EP69" s="263">
        <f t="shared" si="835"/>
        <v>1.4771212547196624</v>
      </c>
      <c r="EQ69" s="273">
        <f>IFERROR(DY81+DX81*EP69,"")</f>
        <v>0.73804933682855456</v>
      </c>
      <c r="ER69" s="264">
        <f t="shared" si="836"/>
        <v>0.77424716846636832</v>
      </c>
      <c r="ES69" s="264">
        <f t="shared" si="715"/>
        <v>0.30382696156860894</v>
      </c>
      <c r="ET69" s="264">
        <f t="shared" si="837"/>
        <v>0.67544825744804493</v>
      </c>
      <c r="EU69" s="264">
        <f t="shared" si="838"/>
        <v>0.51490354320898968</v>
      </c>
      <c r="EV69" s="273">
        <f t="shared" si="839"/>
        <v>25.745177160449483</v>
      </c>
      <c r="EW69" s="273">
        <f t="shared" si="716"/>
        <v>38.028748390223136</v>
      </c>
      <c r="EX69" s="273">
        <f t="shared" si="840"/>
        <v>17.389535050716809</v>
      </c>
      <c r="EY69" s="271">
        <f t="shared" si="717"/>
        <v>0.76575454695164069</v>
      </c>
      <c r="EZ69" s="271">
        <f>IFERROR(EV69*(ET69-ET78)^2,"")</f>
        <v>5.2517937651235442</v>
      </c>
      <c r="FA69" s="271">
        <f t="shared" si="718"/>
        <v>2.0053889785514509</v>
      </c>
      <c r="FB69" s="271">
        <f t="shared" si="841"/>
        <v>0.10348405455894782</v>
      </c>
      <c r="FC69" s="289">
        <f t="shared" si="842"/>
        <v>-0.71235842331841326</v>
      </c>
      <c r="FD69" s="271">
        <f t="shared" si="843"/>
        <v>-0.24096676422314142</v>
      </c>
      <c r="FF69" s="271"/>
      <c r="FG69" s="263">
        <f t="shared" si="844"/>
        <v>1.4771212547196624</v>
      </c>
      <c r="FH69" s="273">
        <f>IFERROR(EP81+EO81*FG69,"")</f>
        <v>0.73804933683034735</v>
      </c>
      <c r="FI69" s="264">
        <f t="shared" si="845"/>
        <v>0.77424716846690234</v>
      </c>
      <c r="FJ69" s="264">
        <f t="shared" si="719"/>
        <v>0.30382696156820693</v>
      </c>
      <c r="FK69" s="264">
        <f t="shared" si="846"/>
        <v>0.67544825744799697</v>
      </c>
      <c r="FL69" s="264">
        <f t="shared" si="847"/>
        <v>0.51490354320849896</v>
      </c>
      <c r="FM69" s="273">
        <f t="shared" si="848"/>
        <v>25.745177160424948</v>
      </c>
      <c r="FN69" s="273">
        <f t="shared" si="720"/>
        <v>38.028748390186891</v>
      </c>
      <c r="FO69" s="273">
        <f t="shared" si="849"/>
        <v>17.389535050699003</v>
      </c>
      <c r="FP69" s="271">
        <f t="shared" si="721"/>
        <v>0.76575454695213929</v>
      </c>
      <c r="FQ69" s="271">
        <f>IFERROR(FM69*(FK69-FK78)^2,"")</f>
        <v>5.251793765126183</v>
      </c>
      <c r="FR69" s="271">
        <f t="shared" si="722"/>
        <v>2.0053889785526073</v>
      </c>
      <c r="FS69" s="271">
        <f t="shared" si="850"/>
        <v>0.10348405456493223</v>
      </c>
      <c r="FT69" s="289">
        <f t="shared" si="851"/>
        <v>-0.71235842334511545</v>
      </c>
      <c r="FU69" s="271">
        <f t="shared" si="852"/>
        <v>-0.24096676423237579</v>
      </c>
      <c r="FW69" s="271"/>
      <c r="FX69" s="263">
        <f t="shared" si="853"/>
        <v>1.4771212547196624</v>
      </c>
      <c r="FY69" s="273">
        <f>IFERROR(FG81+FF81*FX69,"")</f>
        <v>0.73804933683044371</v>
      </c>
      <c r="FZ69" s="264">
        <f t="shared" si="854"/>
        <v>0.77424716846693109</v>
      </c>
      <c r="GA69" s="264">
        <f t="shared" si="723"/>
        <v>0.30382696156818534</v>
      </c>
      <c r="GB69" s="264">
        <f t="shared" si="855"/>
        <v>0.67544825744799475</v>
      </c>
      <c r="GC69" s="264">
        <f t="shared" si="856"/>
        <v>0.51490354320847265</v>
      </c>
      <c r="GD69" s="273">
        <f t="shared" si="857"/>
        <v>25.745177160423633</v>
      </c>
      <c r="GE69" s="273">
        <f t="shared" si="724"/>
        <v>38.028748390184951</v>
      </c>
      <c r="GF69" s="273">
        <f t="shared" si="858"/>
        <v>17.389535050698058</v>
      </c>
      <c r="GG69" s="271">
        <f t="shared" si="725"/>
        <v>0.76575454695216716</v>
      </c>
      <c r="GH69" s="271">
        <f>IFERROR(GD69*(GB69-GB78)^2,"")</f>
        <v>5.2517937651263296</v>
      </c>
      <c r="GI69" s="271">
        <f t="shared" si="726"/>
        <v>2.0053889785526717</v>
      </c>
      <c r="GJ69" s="271">
        <f t="shared" si="859"/>
        <v>0.10348405456525447</v>
      </c>
      <c r="GK69" s="289">
        <f t="shared" si="860"/>
        <v>-0.71235842334655786</v>
      </c>
      <c r="GL69" s="271">
        <f t="shared" si="861"/>
        <v>-0.24096676423287455</v>
      </c>
      <c r="GN69" s="271"/>
      <c r="GO69" s="263">
        <f t="shared" si="862"/>
        <v>1.4771212547196624</v>
      </c>
      <c r="GP69" s="273">
        <f>IFERROR(FX81+FW81*GO69,"")</f>
        <v>0.73804933683044904</v>
      </c>
      <c r="GQ69" s="264">
        <f t="shared" si="863"/>
        <v>0.77424716846693264</v>
      </c>
      <c r="GR69" s="264">
        <f t="shared" si="727"/>
        <v>0.30382696156818412</v>
      </c>
      <c r="GS69" s="264">
        <f t="shared" si="864"/>
        <v>0.6754482574479943</v>
      </c>
      <c r="GT69" s="264">
        <f t="shared" si="865"/>
        <v>0.51490354320847109</v>
      </c>
      <c r="GU69" s="273">
        <f t="shared" si="866"/>
        <v>25.745177160423555</v>
      </c>
      <c r="GV69" s="273">
        <f t="shared" si="728"/>
        <v>38.028748390184838</v>
      </c>
      <c r="GW69" s="273">
        <f t="shared" si="867"/>
        <v>17.389535050697994</v>
      </c>
      <c r="GX69" s="271">
        <f t="shared" si="729"/>
        <v>0.76575454695216694</v>
      </c>
      <c r="GY69" s="271">
        <f>IFERROR(GU69*(GS69-GS78)^2,"")</f>
        <v>5.2517937651263287</v>
      </c>
      <c r="GZ69" s="271">
        <f t="shared" si="730"/>
        <v>2.0053889785526713</v>
      </c>
      <c r="HA69" s="271">
        <f t="shared" si="868"/>
        <v>0.10348405456527189</v>
      </c>
      <c r="HB69" s="289">
        <f t="shared" si="869"/>
        <v>-0.71235842334662891</v>
      </c>
      <c r="HC69" s="271">
        <f t="shared" si="870"/>
        <v>-0.24096676423289917</v>
      </c>
      <c r="HE69" s="271"/>
      <c r="HF69" s="263">
        <f t="shared" si="871"/>
        <v>1.4771212547196624</v>
      </c>
      <c r="HG69" s="273">
        <f>IFERROR(GO81+GN81*HF69,"")</f>
        <v>0.7380493368304486</v>
      </c>
      <c r="HH69" s="264">
        <f t="shared" si="872"/>
        <v>0.77424716846693253</v>
      </c>
      <c r="HI69" s="264">
        <f t="shared" si="731"/>
        <v>0.30382696156818423</v>
      </c>
      <c r="HJ69" s="264">
        <f t="shared" si="873"/>
        <v>0.6754482574479943</v>
      </c>
      <c r="HK69" s="264">
        <f t="shared" si="874"/>
        <v>0.5149035432084712</v>
      </c>
      <c r="HL69" s="273">
        <f t="shared" si="875"/>
        <v>25.745177160423559</v>
      </c>
      <c r="HM69" s="273">
        <f t="shared" si="732"/>
        <v>38.028748390184845</v>
      </c>
      <c r="HN69" s="273">
        <f t="shared" si="876"/>
        <v>17.389535050697994</v>
      </c>
      <c r="HO69" s="271">
        <f t="shared" si="733"/>
        <v>0.76575454695216705</v>
      </c>
      <c r="HP69" s="271">
        <f>IFERROR(HL69*(HJ69-HJ78)^2,"")</f>
        <v>5.2517937651263287</v>
      </c>
      <c r="HQ69" s="271">
        <f t="shared" si="734"/>
        <v>2.0053889785526713</v>
      </c>
      <c r="HR69" s="271">
        <f t="shared" si="877"/>
        <v>0.10348405456527063</v>
      </c>
      <c r="HS69" s="289">
        <f t="shared" si="878"/>
        <v>-0.71235842334662891</v>
      </c>
      <c r="HT69" s="271">
        <f t="shared" si="879"/>
        <v>-0.24096676423289909</v>
      </c>
      <c r="HV69" s="271"/>
      <c r="HW69" s="263">
        <f t="shared" si="880"/>
        <v>1.4771212547196624</v>
      </c>
      <c r="HX69" s="273">
        <f>IFERROR(HF81+HE81*HW69,"")</f>
        <v>0.73804933683044904</v>
      </c>
      <c r="HY69" s="264">
        <f t="shared" si="881"/>
        <v>0.77424716846693264</v>
      </c>
      <c r="HZ69" s="264">
        <f t="shared" si="735"/>
        <v>0.30382696156818412</v>
      </c>
      <c r="IA69" s="264">
        <f t="shared" si="882"/>
        <v>0.6754482574479943</v>
      </c>
      <c r="IB69" s="264">
        <f t="shared" si="883"/>
        <v>0.51490354320847109</v>
      </c>
      <c r="IC69" s="273">
        <f t="shared" si="884"/>
        <v>25.745177160423555</v>
      </c>
      <c r="ID69" s="273">
        <f t="shared" si="736"/>
        <v>38.028748390184838</v>
      </c>
      <c r="IE69" s="273">
        <f t="shared" si="885"/>
        <v>17.389535050697994</v>
      </c>
      <c r="IF69" s="271">
        <f t="shared" si="737"/>
        <v>0.76575454695216694</v>
      </c>
      <c r="IG69" s="271">
        <f>IFERROR(IC69*(IA69-IA78)^2,"")</f>
        <v>5.251793765126326</v>
      </c>
      <c r="IH69" s="271">
        <f t="shared" si="738"/>
        <v>2.0053889785526708</v>
      </c>
      <c r="II69" s="271">
        <f t="shared" si="886"/>
        <v>0.10348405456527189</v>
      </c>
      <c r="IJ69" s="289">
        <f t="shared" si="887"/>
        <v>-0.71235842334662891</v>
      </c>
      <c r="IK69" s="271">
        <f t="shared" si="888"/>
        <v>-0.24096676423289917</v>
      </c>
      <c r="IM69" s="271"/>
      <c r="IN69" s="263">
        <f t="shared" si="889"/>
        <v>1.4771212547196624</v>
      </c>
      <c r="IO69" s="273">
        <f>IFERROR(HW81+HV81*IN69,"")</f>
        <v>0.73804933683044904</v>
      </c>
      <c r="IP69" s="264">
        <f t="shared" si="890"/>
        <v>0.77424716846693264</v>
      </c>
      <c r="IQ69" s="264">
        <f t="shared" si="739"/>
        <v>0.30382696156818412</v>
      </c>
      <c r="IR69" s="264">
        <f t="shared" si="891"/>
        <v>0.6754482574479943</v>
      </c>
      <c r="IS69" s="264">
        <f t="shared" si="892"/>
        <v>0.51490354320847109</v>
      </c>
      <c r="IT69" s="273">
        <f t="shared" si="893"/>
        <v>25.745177160423555</v>
      </c>
      <c r="IU69" s="273">
        <f t="shared" si="740"/>
        <v>38.028748390184838</v>
      </c>
      <c r="IV69" s="273">
        <f t="shared" si="894"/>
        <v>17.389535050697994</v>
      </c>
      <c r="IW69" s="271">
        <f t="shared" si="741"/>
        <v>0.76575454695216694</v>
      </c>
      <c r="IX69" s="271">
        <f>IFERROR(IT69*(IR69-IR78)^2,"")</f>
        <v>5.251793765126326</v>
      </c>
      <c r="IY69" s="271">
        <f t="shared" si="742"/>
        <v>2.0053889785526708</v>
      </c>
      <c r="IZ69" s="271">
        <f t="shared" si="895"/>
        <v>0.10348405456527189</v>
      </c>
      <c r="JA69" s="289">
        <f t="shared" si="896"/>
        <v>-0.71235842334662891</v>
      </c>
      <c r="JB69" s="271">
        <f t="shared" si="897"/>
        <v>-0.24096676423289917</v>
      </c>
      <c r="JD69" s="271"/>
      <c r="JE69" s="263">
        <f t="shared" si="898"/>
        <v>1.4771212547196624</v>
      </c>
      <c r="JF69" s="273">
        <f>IFERROR(IN81+IM81*JE69,"")</f>
        <v>0.73804933683044904</v>
      </c>
      <c r="JG69" s="264">
        <f t="shared" si="899"/>
        <v>0.77424716846693264</v>
      </c>
      <c r="JH69" s="264">
        <f t="shared" si="743"/>
        <v>0.30382696156818412</v>
      </c>
      <c r="JI69" s="264">
        <f t="shared" si="900"/>
        <v>0.6754482574479943</v>
      </c>
      <c r="JJ69" s="264">
        <f t="shared" si="901"/>
        <v>0.51490354320847109</v>
      </c>
      <c r="JK69" s="273">
        <f t="shared" si="902"/>
        <v>25.745177160423555</v>
      </c>
      <c r="JL69" s="273">
        <f t="shared" si="744"/>
        <v>38.028748390184838</v>
      </c>
      <c r="JM69" s="273">
        <f t="shared" si="903"/>
        <v>17.389535050697994</v>
      </c>
      <c r="JN69" s="271">
        <f t="shared" si="745"/>
        <v>0.76575454695216694</v>
      </c>
      <c r="JO69" s="271">
        <f>IFERROR(JK69*(JI69-JI78)^2,"")</f>
        <v>5.251793765126326</v>
      </c>
      <c r="JP69" s="271">
        <f t="shared" si="746"/>
        <v>2.0053889785526708</v>
      </c>
      <c r="JQ69" s="271">
        <f t="shared" si="904"/>
        <v>0.10348405456527189</v>
      </c>
      <c r="JR69" s="289">
        <f t="shared" si="905"/>
        <v>-0.71235842334662891</v>
      </c>
      <c r="JS69" s="271">
        <f t="shared" si="906"/>
        <v>-0.24096676423289917</v>
      </c>
      <c r="JU69" s="271"/>
      <c r="JV69" s="263">
        <f t="shared" si="907"/>
        <v>1.4771212547196624</v>
      </c>
      <c r="JW69" s="273">
        <f>IFERROR(JE81+JD81*JV69,"")</f>
        <v>0.73804933683044904</v>
      </c>
      <c r="JX69" s="264">
        <f t="shared" si="908"/>
        <v>0.77424716846693264</v>
      </c>
      <c r="JY69" s="264">
        <f t="shared" si="747"/>
        <v>0.30382696156818412</v>
      </c>
      <c r="JZ69" s="264">
        <f t="shared" si="909"/>
        <v>0.6754482574479943</v>
      </c>
      <c r="KA69" s="264">
        <f t="shared" si="910"/>
        <v>0.51490354320847109</v>
      </c>
      <c r="KB69" s="273">
        <f t="shared" si="911"/>
        <v>25.745177160423555</v>
      </c>
      <c r="KC69" s="273">
        <f t="shared" si="748"/>
        <v>38.028748390184838</v>
      </c>
      <c r="KD69" s="273">
        <f t="shared" si="912"/>
        <v>17.389535050697994</v>
      </c>
      <c r="KE69" s="271">
        <f t="shared" si="749"/>
        <v>0.76575454695216694</v>
      </c>
      <c r="KF69" s="271">
        <f>IFERROR(KB69*(JZ69-JZ78)^2,"")</f>
        <v>5.251793765126326</v>
      </c>
      <c r="KG69" s="271">
        <f t="shared" si="750"/>
        <v>2.0053889785526708</v>
      </c>
      <c r="KH69" s="271">
        <f t="shared" si="913"/>
        <v>0.10348405456527189</v>
      </c>
      <c r="KI69" s="289">
        <f t="shared" si="914"/>
        <v>-0.71235842334662891</v>
      </c>
      <c r="KJ69" s="271">
        <f t="shared" si="915"/>
        <v>-0.24096676423289917</v>
      </c>
      <c r="KL69" s="271"/>
      <c r="KM69" s="263">
        <f t="shared" si="916"/>
        <v>1.4771212547196624</v>
      </c>
      <c r="KN69" s="273">
        <f>IFERROR(JV81+JU81*KM69,"")</f>
        <v>0.73804933683044904</v>
      </c>
      <c r="KO69" s="264">
        <f t="shared" si="917"/>
        <v>0.77424716846693264</v>
      </c>
      <c r="KP69" s="264">
        <f t="shared" si="751"/>
        <v>0.30382696156818412</v>
      </c>
      <c r="KQ69" s="264">
        <f t="shared" si="918"/>
        <v>0.6754482574479943</v>
      </c>
      <c r="KR69" s="264">
        <f t="shared" si="919"/>
        <v>0.51490354320847109</v>
      </c>
      <c r="KS69" s="273">
        <f t="shared" si="920"/>
        <v>25.745177160423555</v>
      </c>
      <c r="KT69" s="273">
        <f t="shared" si="752"/>
        <v>38.028748390184838</v>
      </c>
      <c r="KU69" s="273">
        <f t="shared" si="921"/>
        <v>17.389535050697994</v>
      </c>
      <c r="KV69" s="271">
        <f t="shared" si="753"/>
        <v>0.76575454695216694</v>
      </c>
      <c r="KW69" s="271">
        <f>IFERROR(KS69*(KQ69-KQ78)^2,"")</f>
        <v>5.251793765126326</v>
      </c>
      <c r="KX69" s="271">
        <f t="shared" si="754"/>
        <v>2.0053889785526708</v>
      </c>
      <c r="KY69" s="271">
        <f t="shared" si="922"/>
        <v>0.10348405456527189</v>
      </c>
      <c r="KZ69" s="289">
        <f t="shared" si="923"/>
        <v>-0.71235842334662891</v>
      </c>
      <c r="LA69" s="271">
        <f t="shared" si="924"/>
        <v>-0.24096676423289917</v>
      </c>
      <c r="LC69" s="271"/>
      <c r="LD69" s="263">
        <f t="shared" si="925"/>
        <v>1.4771212547196624</v>
      </c>
      <c r="LE69" s="273">
        <f>IFERROR(KM81+KL81*LD69,"")</f>
        <v>0.73804933683044904</v>
      </c>
      <c r="LF69" s="264">
        <f t="shared" si="926"/>
        <v>0.77424716846693264</v>
      </c>
      <c r="LG69" s="264">
        <f t="shared" si="755"/>
        <v>0.30382696156818412</v>
      </c>
      <c r="LH69" s="264">
        <f t="shared" si="927"/>
        <v>0.6754482574479943</v>
      </c>
      <c r="LI69" s="264">
        <f t="shared" si="928"/>
        <v>0.51490354320847109</v>
      </c>
      <c r="LJ69" s="273">
        <f t="shared" si="929"/>
        <v>25.745177160423555</v>
      </c>
      <c r="LK69" s="273">
        <f t="shared" si="756"/>
        <v>38.028748390184838</v>
      </c>
      <c r="LL69" s="273">
        <f t="shared" si="930"/>
        <v>17.389535050697994</v>
      </c>
      <c r="LM69" s="271">
        <f t="shared" si="757"/>
        <v>0.76575454695216694</v>
      </c>
      <c r="LN69" s="271">
        <f>IFERROR(LJ69*(LH69-LH78)^2,"")</f>
        <v>5.251793765126326</v>
      </c>
      <c r="LO69" s="271">
        <f t="shared" si="758"/>
        <v>2.0053889785526708</v>
      </c>
      <c r="LP69" s="271">
        <f t="shared" si="931"/>
        <v>0.10348405456527189</v>
      </c>
      <c r="LQ69" s="289">
        <f t="shared" si="932"/>
        <v>-0.71235842334662891</v>
      </c>
      <c r="LR69" s="271">
        <f t="shared" si="933"/>
        <v>-0.24096676423289917</v>
      </c>
      <c r="LT69" s="271"/>
      <c r="LU69" s="475">
        <f t="shared" si="934"/>
        <v>1.4771212547196624</v>
      </c>
      <c r="LV69" s="474">
        <f>IFERROR(LD81+LC81*LU69,"")</f>
        <v>0.73804933683044904</v>
      </c>
      <c r="LW69" s="477">
        <f t="shared" si="935"/>
        <v>0.77424716846693264</v>
      </c>
      <c r="LX69" s="264">
        <f t="shared" si="759"/>
        <v>0.30382696156818412</v>
      </c>
      <c r="LY69" s="264">
        <f t="shared" si="936"/>
        <v>0.6754482574479943</v>
      </c>
      <c r="LZ69" s="264">
        <f t="shared" si="937"/>
        <v>0.51490354320847109</v>
      </c>
      <c r="MA69" s="273">
        <f t="shared" si="938"/>
        <v>25.745177160423555</v>
      </c>
      <c r="MB69" s="273">
        <f t="shared" si="760"/>
        <v>38.028748390184838</v>
      </c>
      <c r="MC69" s="273">
        <f t="shared" si="939"/>
        <v>17.389535050697994</v>
      </c>
      <c r="MD69" s="271">
        <f t="shared" si="761"/>
        <v>0.76575454695216694</v>
      </c>
      <c r="ME69" s="271">
        <f>IFERROR(MA69*(LY69-LY78)^2,"")</f>
        <v>5.251793765126326</v>
      </c>
      <c r="MF69" s="271">
        <f t="shared" si="762"/>
        <v>2.0053889785526708</v>
      </c>
      <c r="MG69" s="271">
        <f t="shared" si="940"/>
        <v>0.10348405456527189</v>
      </c>
      <c r="MH69" s="289">
        <f t="shared" si="941"/>
        <v>-0.71235842334662891</v>
      </c>
      <c r="MI69" s="476">
        <f t="shared" si="942"/>
        <v>-0.24096676423289917</v>
      </c>
    </row>
    <row r="70" spans="1:347" ht="14.1" customHeight="1" outlineLevel="1" x14ac:dyDescent="0.2">
      <c r="A70" s="14">
        <v>4</v>
      </c>
      <c r="B70" s="461">
        <v>50</v>
      </c>
      <c r="C70" s="96">
        <v>50</v>
      </c>
      <c r="D70" s="455">
        <v>48</v>
      </c>
      <c r="E70" s="17">
        <f t="shared" si="681"/>
        <v>0.96</v>
      </c>
      <c r="F70" s="34">
        <f>IFERROR((E70-E66)/(1-E66),"")</f>
        <v>0.95920454545454537</v>
      </c>
      <c r="G70" s="17">
        <f t="shared" si="682"/>
        <v>1.7415289166958809</v>
      </c>
      <c r="H70" s="17"/>
      <c r="I70" s="34"/>
      <c r="J70" s="18">
        <f t="shared" si="763"/>
        <v>1.6989700043360187</v>
      </c>
      <c r="K70" s="17">
        <f>IFERROR(C81+B81*J70,"")</f>
        <v>1.5531190326657414</v>
      </c>
      <c r="L70" s="37">
        <f t="shared" si="764"/>
        <v>0.94097641452109326</v>
      </c>
      <c r="M70" s="37">
        <f t="shared" si="683"/>
        <v>0.11942963636998372</v>
      </c>
      <c r="N70" s="37">
        <f t="shared" si="765"/>
        <v>1.7057455622901188</v>
      </c>
      <c r="O70" s="37">
        <f t="shared" si="766"/>
        <v>0.25149957883035329</v>
      </c>
      <c r="P70" s="17">
        <f t="shared" si="767"/>
        <v>12.574978941517664</v>
      </c>
      <c r="Q70" s="17">
        <f t="shared" si="684"/>
        <v>21.364512026795609</v>
      </c>
      <c r="R70" s="17">
        <f t="shared" si="768"/>
        <v>21.449714525385449</v>
      </c>
      <c r="S70" s="34">
        <f t="shared" si="685"/>
        <v>2.0671299645791494</v>
      </c>
      <c r="T70" s="34">
        <f>IFERROR(P70*(N70-N78)^2,"")</f>
        <v>28.910195916368238</v>
      </c>
      <c r="U70" s="34">
        <f t="shared" si="686"/>
        <v>7.7305324694084652</v>
      </c>
      <c r="V70" s="34">
        <f t="shared" si="769"/>
        <v>0.29912310302031125</v>
      </c>
      <c r="W70" s="39">
        <f t="shared" si="770"/>
        <v>0.95117927394533552</v>
      </c>
      <c r="X70" s="34">
        <f t="shared" si="771"/>
        <v>0.57078849848192248</v>
      </c>
      <c r="Y70" s="44"/>
      <c r="Z70" s="271"/>
      <c r="AA70" s="263">
        <f t="shared" si="772"/>
        <v>1.6989700043360187</v>
      </c>
      <c r="AB70" s="273">
        <f>IFERROR(J81+I81*AA70,"")</f>
        <v>1.3967658749290206</v>
      </c>
      <c r="AC70" s="264">
        <f t="shared" si="773"/>
        <v>0.92034211207331817</v>
      </c>
      <c r="AD70" s="264">
        <f t="shared" si="687"/>
        <v>0.1504061484142942</v>
      </c>
      <c r="AE70" s="264">
        <f t="shared" si="774"/>
        <v>1.6551491510845979</v>
      </c>
      <c r="AF70" s="264">
        <f t="shared" si="775"/>
        <v>0.30204315133184939</v>
      </c>
      <c r="AG70" s="273">
        <f t="shared" si="776"/>
        <v>15.102157566592469</v>
      </c>
      <c r="AH70" s="273">
        <f t="shared" si="688"/>
        <v>25.658112706396846</v>
      </c>
      <c r="AI70" s="273">
        <f t="shared" si="777"/>
        <v>24.996323275891363</v>
      </c>
      <c r="AJ70" s="271">
        <f t="shared" si="689"/>
        <v>2.3458847131319951</v>
      </c>
      <c r="AK70" s="271">
        <f>IFERROR(AG70*(AE70-AE78)^2,"")</f>
        <v>30.918522210383468</v>
      </c>
      <c r="AL70" s="271">
        <f t="shared" si="690"/>
        <v>8.5165303149798408</v>
      </c>
      <c r="AM70" s="271">
        <f t="shared" si="778"/>
        <v>1.0300348144304832</v>
      </c>
      <c r="AN70" s="289">
        <f t="shared" si="779"/>
        <v>1.982894396334089</v>
      </c>
      <c r="AO70" s="271">
        <f t="shared" si="780"/>
        <v>1.0356798873599162</v>
      </c>
      <c r="AP70" s="44"/>
      <c r="AQ70" s="271"/>
      <c r="AR70" s="263">
        <f t="shared" si="781"/>
        <v>1.6989700043360187</v>
      </c>
      <c r="AS70" s="273">
        <f>IFERROR(AA81+Z81*AR70,"")</f>
        <v>1.3994154675565738</v>
      </c>
      <c r="AT70" s="264">
        <f t="shared" si="782"/>
        <v>0.92073213399709641</v>
      </c>
      <c r="AU70" s="264">
        <f t="shared" si="691"/>
        <v>0.14985001897048675</v>
      </c>
      <c r="AV70" s="264">
        <f t="shared" si="783"/>
        <v>1.6561549175864485</v>
      </c>
      <c r="AW70" s="264">
        <f t="shared" si="784"/>
        <v>0.30116390719921848</v>
      </c>
      <c r="AX70" s="273">
        <f t="shared" si="785"/>
        <v>15.058195359960925</v>
      </c>
      <c r="AY70" s="273">
        <f t="shared" si="692"/>
        <v>25.583422236005429</v>
      </c>
      <c r="AZ70" s="273">
        <f t="shared" si="786"/>
        <v>24.938704295376727</v>
      </c>
      <c r="BA70" s="271">
        <f t="shared" si="693"/>
        <v>2.3411919154039134</v>
      </c>
      <c r="BB70" s="271">
        <f>IFERROR(AX70*(AV70-AV78)^2,"")</f>
        <v>30.893387011770194</v>
      </c>
      <c r="BC70" s="271">
        <f t="shared" si="694"/>
        <v>8.5045486600642501</v>
      </c>
      <c r="BD70" s="271">
        <f t="shared" si="787"/>
        <v>1.0140009336972691</v>
      </c>
      <c r="BE70" s="289">
        <f t="shared" si="788"/>
        <v>1.963393300145178</v>
      </c>
      <c r="BF70" s="271">
        <f t="shared" si="789"/>
        <v>1.027796345107638</v>
      </c>
      <c r="BH70" s="271"/>
      <c r="BI70" s="263">
        <f t="shared" si="790"/>
        <v>1.6989700043360187</v>
      </c>
      <c r="BJ70" s="273">
        <f>IFERROR(AR81+AQ81*BI70,"")</f>
        <v>1.3995550806800039</v>
      </c>
      <c r="BK70" s="264">
        <f t="shared" si="791"/>
        <v>0.92075264509153198</v>
      </c>
      <c r="BL70" s="264">
        <f t="shared" si="695"/>
        <v>0.14982074315835214</v>
      </c>
      <c r="BM70" s="264">
        <f t="shared" si="792"/>
        <v>1.6562077947996503</v>
      </c>
      <c r="BN70" s="264">
        <f t="shared" si="793"/>
        <v>0.30111759520676318</v>
      </c>
      <c r="BO70" s="273">
        <f t="shared" si="794"/>
        <v>15.05587976033816</v>
      </c>
      <c r="BP70" s="273">
        <f t="shared" si="696"/>
        <v>25.5794881017043</v>
      </c>
      <c r="BQ70" s="273">
        <f t="shared" si="795"/>
        <v>24.935665416638351</v>
      </c>
      <c r="BR70" s="271">
        <f t="shared" si="697"/>
        <v>2.340914778423095</v>
      </c>
      <c r="BS70" s="271">
        <f>IFERROR(BO70*(BM70-BM78)^2,"")</f>
        <v>30.891742855367411</v>
      </c>
      <c r="BT70" s="271">
        <f t="shared" si="698"/>
        <v>8.5038189880415285</v>
      </c>
      <c r="BU70" s="271">
        <f t="shared" si="796"/>
        <v>1.0131596152050042</v>
      </c>
      <c r="BV70" s="289">
        <f t="shared" si="797"/>
        <v>1.9623677454233999</v>
      </c>
      <c r="BW70" s="271">
        <f t="shared" si="798"/>
        <v>1.0273809756959749</v>
      </c>
      <c r="BY70" s="271"/>
      <c r="BZ70" s="263">
        <f t="shared" si="799"/>
        <v>1.6989700043360187</v>
      </c>
      <c r="CA70" s="273">
        <f>IFERROR(BI81+BH81*BZ70,"")</f>
        <v>1.399562479062836</v>
      </c>
      <c r="CB70" s="264">
        <f t="shared" si="800"/>
        <v>0.92075373190425447</v>
      </c>
      <c r="CC70" s="264">
        <f t="shared" si="699"/>
        <v>0.14981919185174605</v>
      </c>
      <c r="CD70" s="264">
        <f t="shared" si="801"/>
        <v>1.6562105965372647</v>
      </c>
      <c r="CE70" s="264">
        <f t="shared" si="802"/>
        <v>0.30111514108910142</v>
      </c>
      <c r="CF70" s="273">
        <f t="shared" si="803"/>
        <v>15.055757054455071</v>
      </c>
      <c r="CG70" s="273">
        <f t="shared" si="700"/>
        <v>25.579279628089576</v>
      </c>
      <c r="CH70" s="273">
        <f t="shared" si="804"/>
        <v>24.935504372479166</v>
      </c>
      <c r="CI70" s="271">
        <f t="shared" si="701"/>
        <v>2.3408996351143139</v>
      </c>
      <c r="CJ70" s="271">
        <f>IFERROR(CF70*(CD70-CD78)^2,"")</f>
        <v>30.891650928785484</v>
      </c>
      <c r="CK70" s="271">
        <f t="shared" si="702"/>
        <v>8.5037788298657375</v>
      </c>
      <c r="CL70" s="271">
        <f t="shared" si="805"/>
        <v>1.013115041923484</v>
      </c>
      <c r="CM70" s="289">
        <f t="shared" si="806"/>
        <v>1.9623134047872739</v>
      </c>
      <c r="CN70" s="271">
        <f t="shared" si="807"/>
        <v>1.027358964517197</v>
      </c>
      <c r="CP70" s="271"/>
      <c r="CQ70" s="263">
        <f t="shared" si="808"/>
        <v>1.6989700043360187</v>
      </c>
      <c r="CR70" s="273">
        <f>IFERROR(BZ81+BY81*CQ70,"")</f>
        <v>1.3995628737577701</v>
      </c>
      <c r="CS70" s="264">
        <f t="shared" si="809"/>
        <v>0.92075378988410583</v>
      </c>
      <c r="CT70" s="264">
        <f t="shared" si="703"/>
        <v>0.14981910909160265</v>
      </c>
      <c r="CU70" s="264">
        <f t="shared" si="810"/>
        <v>1.6562107460056952</v>
      </c>
      <c r="CV70" s="264">
        <f t="shared" si="811"/>
        <v>0.30111501016497827</v>
      </c>
      <c r="CW70" s="273">
        <f t="shared" si="812"/>
        <v>15.055750508248913</v>
      </c>
      <c r="CX70" s="273">
        <f t="shared" si="704"/>
        <v>25.579268506281672</v>
      </c>
      <c r="CY70" s="273">
        <f t="shared" si="813"/>
        <v>24.935495780942556</v>
      </c>
      <c r="CZ70" s="271">
        <f t="shared" si="705"/>
        <v>2.3408988205045174</v>
      </c>
      <c r="DA70" s="271">
        <f>IFERROR(CW70*(CU70-CU78)^2,"")</f>
        <v>30.891645954227418</v>
      </c>
      <c r="DB70" s="271">
        <f t="shared" si="706"/>
        <v>8.5037766655583162</v>
      </c>
      <c r="DC70" s="271">
        <f t="shared" si="814"/>
        <v>1.0131126640198485</v>
      </c>
      <c r="DD70" s="289">
        <f t="shared" si="815"/>
        <v>1.9623105057947114</v>
      </c>
      <c r="DE70" s="271">
        <f t="shared" si="816"/>
        <v>1.027357790247216</v>
      </c>
      <c r="DG70" s="271"/>
      <c r="DH70" s="263">
        <f t="shared" si="817"/>
        <v>1.6989700043360187</v>
      </c>
      <c r="DI70" s="273">
        <f>IFERROR(CQ81+CP81*DH70,"")</f>
        <v>1.3995628948582022</v>
      </c>
      <c r="DJ70" s="264">
        <f t="shared" si="818"/>
        <v>0.92075379298371374</v>
      </c>
      <c r="DK70" s="264">
        <f t="shared" si="707"/>
        <v>0.14981910466723744</v>
      </c>
      <c r="DL70" s="264">
        <f t="shared" si="819"/>
        <v>1.65621075399629</v>
      </c>
      <c r="DM70" s="264">
        <f t="shared" si="820"/>
        <v>0.30111500316576129</v>
      </c>
      <c r="DN70" s="273">
        <f t="shared" si="821"/>
        <v>15.055750158288065</v>
      </c>
      <c r="DO70" s="273">
        <f t="shared" si="708"/>
        <v>25.579267911708691</v>
      </c>
      <c r="DP70" s="273">
        <f t="shared" si="822"/>
        <v>24.93549532163804</v>
      </c>
      <c r="DQ70" s="271">
        <f t="shared" si="709"/>
        <v>2.3408987768573013</v>
      </c>
      <c r="DR70" s="271">
        <f>IFERROR(DN70*(DL70-DL78)^2,"")</f>
        <v>30.891645687262287</v>
      </c>
      <c r="DS70" s="271">
        <f t="shared" si="710"/>
        <v>8.5037765495350008</v>
      </c>
      <c r="DT70" s="271">
        <f t="shared" si="823"/>
        <v>1.0131125368969556</v>
      </c>
      <c r="DU70" s="289">
        <f t="shared" si="824"/>
        <v>1.9623103508143132</v>
      </c>
      <c r="DV70" s="271">
        <f t="shared" si="825"/>
        <v>1.0273577274706209</v>
      </c>
      <c r="DX70" s="271"/>
      <c r="DY70" s="263">
        <f t="shared" si="826"/>
        <v>1.6989700043360187</v>
      </c>
      <c r="DZ70" s="273">
        <f>IFERROR(DH81+DG81*DY70,"")</f>
        <v>1.3995628959868878</v>
      </c>
      <c r="EA70" s="264">
        <f t="shared" si="827"/>
        <v>0.92075379314951511</v>
      </c>
      <c r="EB70" s="264">
        <f t="shared" si="711"/>
        <v>0.14981910443057322</v>
      </c>
      <c r="EC70" s="264">
        <f t="shared" si="828"/>
        <v>1.6562107544237161</v>
      </c>
      <c r="ED70" s="264">
        <f t="shared" si="829"/>
        <v>0.30111500279136505</v>
      </c>
      <c r="EE70" s="273">
        <f t="shared" si="830"/>
        <v>15.055750139568252</v>
      </c>
      <c r="EF70" s="273">
        <f t="shared" si="712"/>
        <v>25.579267879904286</v>
      </c>
      <c r="EG70" s="273">
        <f t="shared" si="831"/>
        <v>24.935495297069302</v>
      </c>
      <c r="EH70" s="271">
        <f t="shared" si="713"/>
        <v>2.3408987745211354</v>
      </c>
      <c r="EI70" s="271">
        <f>IFERROR(EE70*(EC70-EC78)^2,"")</f>
        <v>30.89164567296713</v>
      </c>
      <c r="EJ70" s="271">
        <f t="shared" si="714"/>
        <v>8.5037765433241415</v>
      </c>
      <c r="EK70" s="271">
        <f t="shared" si="832"/>
        <v>1.0131125300970147</v>
      </c>
      <c r="EL70" s="289">
        <f t="shared" si="833"/>
        <v>1.9623103425242476</v>
      </c>
      <c r="EM70" s="271">
        <f t="shared" si="834"/>
        <v>1.027357724112635</v>
      </c>
      <c r="EO70" s="271"/>
      <c r="EP70" s="263">
        <f t="shared" si="835"/>
        <v>1.6989700043360187</v>
      </c>
      <c r="EQ70" s="273">
        <f>IFERROR(DY81+DX81*EP70,"")</f>
        <v>1.3995628960472715</v>
      </c>
      <c r="ER70" s="264">
        <f t="shared" si="836"/>
        <v>0.92075379315838546</v>
      </c>
      <c r="ES70" s="264">
        <f t="shared" si="715"/>
        <v>0.14981910441791191</v>
      </c>
      <c r="ET70" s="264">
        <f t="shared" si="837"/>
        <v>1.6562107544465823</v>
      </c>
      <c r="EU70" s="264">
        <f t="shared" si="838"/>
        <v>0.30111500277133563</v>
      </c>
      <c r="EV70" s="273">
        <f t="shared" si="839"/>
        <v>15.055750138566781</v>
      </c>
      <c r="EW70" s="273">
        <f t="shared" si="716"/>
        <v>25.579267878202817</v>
      </c>
      <c r="EX70" s="273">
        <f t="shared" si="840"/>
        <v>24.935495295754922</v>
      </c>
      <c r="EY70" s="271">
        <f t="shared" si="717"/>
        <v>2.3408987743961358</v>
      </c>
      <c r="EZ70" s="271">
        <f>IFERROR(EV70*(ET70-ET78)^2,"")</f>
        <v>30.891645672202131</v>
      </c>
      <c r="FA70" s="271">
        <f t="shared" si="718"/>
        <v>8.5037765429918064</v>
      </c>
      <c r="FB70" s="271">
        <f t="shared" si="841"/>
        <v>1.0131125297332191</v>
      </c>
      <c r="FC70" s="289">
        <f t="shared" si="842"/>
        <v>1.9623103420807269</v>
      </c>
      <c r="FD70" s="271">
        <f t="shared" si="843"/>
        <v>1.0273577239329812</v>
      </c>
      <c r="FF70" s="271"/>
      <c r="FG70" s="263">
        <f t="shared" si="844"/>
        <v>1.6989700043360187</v>
      </c>
      <c r="FH70" s="273">
        <f>IFERROR(EP81+EO81*FG70,"")</f>
        <v>1.3995628960505022</v>
      </c>
      <c r="FI70" s="264">
        <f t="shared" si="845"/>
        <v>0.92075379315885997</v>
      </c>
      <c r="FJ70" s="264">
        <f t="shared" si="719"/>
        <v>0.14981910441723448</v>
      </c>
      <c r="FK70" s="264">
        <f t="shared" si="846"/>
        <v>1.6562107544478071</v>
      </c>
      <c r="FL70" s="264">
        <f t="shared" si="847"/>
        <v>0.30111500277026371</v>
      </c>
      <c r="FM70" s="273">
        <f t="shared" si="848"/>
        <v>15.055750138513185</v>
      </c>
      <c r="FN70" s="273">
        <f t="shared" si="720"/>
        <v>25.579267878111761</v>
      </c>
      <c r="FO70" s="273">
        <f t="shared" si="849"/>
        <v>24.935495295684596</v>
      </c>
      <c r="FP70" s="271">
        <f t="shared" si="721"/>
        <v>2.3408987743894456</v>
      </c>
      <c r="FQ70" s="271">
        <f>IFERROR(FM70*(FK70-FK78)^2,"")</f>
        <v>30.891645672161232</v>
      </c>
      <c r="FR70" s="271">
        <f t="shared" si="722"/>
        <v>8.5037765429740251</v>
      </c>
      <c r="FS70" s="271">
        <f t="shared" si="850"/>
        <v>1.0131125297137582</v>
      </c>
      <c r="FT70" s="289">
        <f t="shared" si="851"/>
        <v>1.9623103420570018</v>
      </c>
      <c r="FU70" s="271">
        <f t="shared" si="852"/>
        <v>1.0273577239233713</v>
      </c>
      <c r="FW70" s="271"/>
      <c r="FX70" s="263">
        <f t="shared" si="853"/>
        <v>1.6989700043360187</v>
      </c>
      <c r="FY70" s="273">
        <f>IFERROR(FG81+FF81*FX70,"")</f>
        <v>1.399562896050675</v>
      </c>
      <c r="FZ70" s="264">
        <f t="shared" si="854"/>
        <v>0.92075379315888539</v>
      </c>
      <c r="GA70" s="264">
        <f t="shared" si="723"/>
        <v>0.14981910441719823</v>
      </c>
      <c r="GB70" s="264">
        <f t="shared" si="855"/>
        <v>1.6562107544478719</v>
      </c>
      <c r="GC70" s="264">
        <f t="shared" si="856"/>
        <v>0.30111500277020642</v>
      </c>
      <c r="GD70" s="273">
        <f t="shared" si="857"/>
        <v>15.055750138510321</v>
      </c>
      <c r="GE70" s="273">
        <f t="shared" si="724"/>
        <v>25.579267878106894</v>
      </c>
      <c r="GF70" s="273">
        <f t="shared" si="858"/>
        <v>24.93549529568083</v>
      </c>
      <c r="GG70" s="271">
        <f t="shared" si="725"/>
        <v>2.3408987743890894</v>
      </c>
      <c r="GH70" s="271">
        <f>IFERROR(GD70*(GB70-GB78)^2,"")</f>
        <v>30.891645672159015</v>
      </c>
      <c r="GI70" s="271">
        <f t="shared" si="726"/>
        <v>8.5037765429730729</v>
      </c>
      <c r="GJ70" s="271">
        <f t="shared" si="859"/>
        <v>1.0131125297127155</v>
      </c>
      <c r="GK70" s="289">
        <f t="shared" si="860"/>
        <v>1.96231034205573</v>
      </c>
      <c r="GL70" s="271">
        <f t="shared" si="861"/>
        <v>1.027357723922856</v>
      </c>
      <c r="GN70" s="271"/>
      <c r="GO70" s="263">
        <f t="shared" si="862"/>
        <v>1.6989700043360187</v>
      </c>
      <c r="GP70" s="273">
        <f>IFERROR(FX81+FW81*GO70,"")</f>
        <v>1.3995628960506847</v>
      </c>
      <c r="GQ70" s="264">
        <f t="shared" si="863"/>
        <v>0.92075379315888695</v>
      </c>
      <c r="GR70" s="264">
        <f t="shared" si="727"/>
        <v>0.1498191044171962</v>
      </c>
      <c r="GS70" s="264">
        <f t="shared" si="864"/>
        <v>1.6562107544478746</v>
      </c>
      <c r="GT70" s="264">
        <f t="shared" si="865"/>
        <v>0.3011150027702037</v>
      </c>
      <c r="GU70" s="273">
        <f t="shared" si="866"/>
        <v>15.055750138510184</v>
      </c>
      <c r="GV70" s="273">
        <f t="shared" si="728"/>
        <v>25.579267878106663</v>
      </c>
      <c r="GW70" s="273">
        <f t="shared" si="867"/>
        <v>24.935495295680646</v>
      </c>
      <c r="GX70" s="271">
        <f t="shared" si="729"/>
        <v>2.3408987743890708</v>
      </c>
      <c r="GY70" s="271">
        <f>IFERROR(GU70*(GS70-GS78)^2,"")</f>
        <v>30.891645672158909</v>
      </c>
      <c r="GZ70" s="271">
        <f t="shared" si="730"/>
        <v>8.5037765429730232</v>
      </c>
      <c r="HA70" s="271">
        <f t="shared" si="868"/>
        <v>1.0131125297126518</v>
      </c>
      <c r="HB70" s="289">
        <f t="shared" si="869"/>
        <v>1.9623103420556518</v>
      </c>
      <c r="HC70" s="271">
        <f t="shared" si="870"/>
        <v>1.0273577239228244</v>
      </c>
      <c r="HE70" s="271"/>
      <c r="HF70" s="263">
        <f t="shared" si="871"/>
        <v>1.6989700043360187</v>
      </c>
      <c r="HG70" s="273">
        <f>IFERROR(GO81+GN81*HF70,"")</f>
        <v>1.3995628960506843</v>
      </c>
      <c r="HH70" s="264">
        <f t="shared" si="872"/>
        <v>0.92075379315888684</v>
      </c>
      <c r="HI70" s="264">
        <f t="shared" si="731"/>
        <v>0.14981910441719629</v>
      </c>
      <c r="HJ70" s="264">
        <f t="shared" si="873"/>
        <v>1.6562107544478755</v>
      </c>
      <c r="HK70" s="264">
        <f t="shared" si="874"/>
        <v>0.30111500277020359</v>
      </c>
      <c r="HL70" s="273">
        <f t="shared" si="875"/>
        <v>15.055750138510179</v>
      </c>
      <c r="HM70" s="273">
        <f t="shared" si="732"/>
        <v>25.579267878106652</v>
      </c>
      <c r="HN70" s="273">
        <f t="shared" si="876"/>
        <v>24.935495295680649</v>
      </c>
      <c r="HO70" s="271">
        <f t="shared" si="733"/>
        <v>2.3408987743890699</v>
      </c>
      <c r="HP70" s="271">
        <f>IFERROR(HL70*(HJ70-HJ78)^2,"")</f>
        <v>30.891645672158926</v>
      </c>
      <c r="HQ70" s="271">
        <f t="shared" si="734"/>
        <v>8.503776542973025</v>
      </c>
      <c r="HR70" s="271">
        <f t="shared" si="877"/>
        <v>1.0131125297126564</v>
      </c>
      <c r="HS70" s="289">
        <f t="shared" si="878"/>
        <v>1.9623103420556589</v>
      </c>
      <c r="HT70" s="271">
        <f t="shared" si="879"/>
        <v>1.0273577239228273</v>
      </c>
      <c r="HV70" s="271"/>
      <c r="HW70" s="263">
        <f t="shared" si="880"/>
        <v>1.6989700043360187</v>
      </c>
      <c r="HX70" s="273">
        <f>IFERROR(HF81+HE81*HW70,"")</f>
        <v>1.3995628960506847</v>
      </c>
      <c r="HY70" s="264">
        <f t="shared" si="881"/>
        <v>0.92075379315888695</v>
      </c>
      <c r="HZ70" s="264">
        <f t="shared" si="735"/>
        <v>0.1498191044171962</v>
      </c>
      <c r="IA70" s="264">
        <f t="shared" si="882"/>
        <v>1.6562107544478746</v>
      </c>
      <c r="IB70" s="264">
        <f t="shared" si="883"/>
        <v>0.3011150027702037</v>
      </c>
      <c r="IC70" s="273">
        <f t="shared" si="884"/>
        <v>15.055750138510184</v>
      </c>
      <c r="ID70" s="273">
        <f t="shared" si="736"/>
        <v>25.579267878106663</v>
      </c>
      <c r="IE70" s="273">
        <f t="shared" si="885"/>
        <v>24.935495295680646</v>
      </c>
      <c r="IF70" s="271">
        <f t="shared" si="737"/>
        <v>2.3408987743890708</v>
      </c>
      <c r="IG70" s="271">
        <f>IFERROR(IC70*(IA70-IA78)^2,"")</f>
        <v>30.891645672158901</v>
      </c>
      <c r="IH70" s="271">
        <f t="shared" si="738"/>
        <v>8.5037765429730232</v>
      </c>
      <c r="II70" s="271">
        <f t="shared" si="886"/>
        <v>1.0131125297126518</v>
      </c>
      <c r="IJ70" s="289">
        <f t="shared" si="887"/>
        <v>1.9623103420556518</v>
      </c>
      <c r="IK70" s="271">
        <f t="shared" si="888"/>
        <v>1.0273577239228244</v>
      </c>
      <c r="IM70" s="271"/>
      <c r="IN70" s="263">
        <f t="shared" si="889"/>
        <v>1.6989700043360187</v>
      </c>
      <c r="IO70" s="273">
        <f>IFERROR(HW81+HV81*IN70,"")</f>
        <v>1.3995628960506847</v>
      </c>
      <c r="IP70" s="264">
        <f t="shared" si="890"/>
        <v>0.92075379315888695</v>
      </c>
      <c r="IQ70" s="264">
        <f t="shared" si="739"/>
        <v>0.1498191044171962</v>
      </c>
      <c r="IR70" s="264">
        <f t="shared" si="891"/>
        <v>1.6562107544478746</v>
      </c>
      <c r="IS70" s="264">
        <f t="shared" si="892"/>
        <v>0.3011150027702037</v>
      </c>
      <c r="IT70" s="273">
        <f t="shared" si="893"/>
        <v>15.055750138510184</v>
      </c>
      <c r="IU70" s="273">
        <f t="shared" si="740"/>
        <v>25.579267878106663</v>
      </c>
      <c r="IV70" s="273">
        <f t="shared" si="894"/>
        <v>24.935495295680646</v>
      </c>
      <c r="IW70" s="271">
        <f t="shared" si="741"/>
        <v>2.3408987743890708</v>
      </c>
      <c r="IX70" s="271">
        <f>IFERROR(IT70*(IR70-IR78)^2,"")</f>
        <v>30.891645672158901</v>
      </c>
      <c r="IY70" s="271">
        <f t="shared" si="742"/>
        <v>8.5037765429730232</v>
      </c>
      <c r="IZ70" s="271">
        <f t="shared" si="895"/>
        <v>1.0131125297126518</v>
      </c>
      <c r="JA70" s="289">
        <f t="shared" si="896"/>
        <v>1.9623103420556518</v>
      </c>
      <c r="JB70" s="271">
        <f t="shared" si="897"/>
        <v>1.0273577239228244</v>
      </c>
      <c r="JD70" s="271"/>
      <c r="JE70" s="263">
        <f t="shared" si="898"/>
        <v>1.6989700043360187</v>
      </c>
      <c r="JF70" s="273">
        <f>IFERROR(IN81+IM81*JE70,"")</f>
        <v>1.3995628960506847</v>
      </c>
      <c r="JG70" s="264">
        <f t="shared" si="899"/>
        <v>0.92075379315888695</v>
      </c>
      <c r="JH70" s="264">
        <f t="shared" si="743"/>
        <v>0.1498191044171962</v>
      </c>
      <c r="JI70" s="264">
        <f t="shared" si="900"/>
        <v>1.6562107544478746</v>
      </c>
      <c r="JJ70" s="264">
        <f t="shared" si="901"/>
        <v>0.3011150027702037</v>
      </c>
      <c r="JK70" s="273">
        <f t="shared" si="902"/>
        <v>15.055750138510184</v>
      </c>
      <c r="JL70" s="273">
        <f t="shared" si="744"/>
        <v>25.579267878106663</v>
      </c>
      <c r="JM70" s="273">
        <f t="shared" si="903"/>
        <v>24.935495295680646</v>
      </c>
      <c r="JN70" s="271">
        <f t="shared" si="745"/>
        <v>2.3408987743890708</v>
      </c>
      <c r="JO70" s="271">
        <f>IFERROR(JK70*(JI70-JI78)^2,"")</f>
        <v>30.891645672158901</v>
      </c>
      <c r="JP70" s="271">
        <f t="shared" si="746"/>
        <v>8.5037765429730232</v>
      </c>
      <c r="JQ70" s="271">
        <f t="shared" si="904"/>
        <v>1.0131125297126518</v>
      </c>
      <c r="JR70" s="289">
        <f t="shared" si="905"/>
        <v>1.9623103420556518</v>
      </c>
      <c r="JS70" s="271">
        <f t="shared" si="906"/>
        <v>1.0273577239228244</v>
      </c>
      <c r="JU70" s="271"/>
      <c r="JV70" s="263">
        <f t="shared" si="907"/>
        <v>1.6989700043360187</v>
      </c>
      <c r="JW70" s="273">
        <f>IFERROR(JE81+JD81*JV70,"")</f>
        <v>1.3995628960506847</v>
      </c>
      <c r="JX70" s="264">
        <f t="shared" si="908"/>
        <v>0.92075379315888695</v>
      </c>
      <c r="JY70" s="264">
        <f t="shared" si="747"/>
        <v>0.1498191044171962</v>
      </c>
      <c r="JZ70" s="264">
        <f t="shared" si="909"/>
        <v>1.6562107544478746</v>
      </c>
      <c r="KA70" s="264">
        <f t="shared" si="910"/>
        <v>0.3011150027702037</v>
      </c>
      <c r="KB70" s="273">
        <f t="shared" si="911"/>
        <v>15.055750138510184</v>
      </c>
      <c r="KC70" s="273">
        <f t="shared" si="748"/>
        <v>25.579267878106663</v>
      </c>
      <c r="KD70" s="273">
        <f t="shared" si="912"/>
        <v>24.935495295680646</v>
      </c>
      <c r="KE70" s="271">
        <f t="shared" si="749"/>
        <v>2.3408987743890708</v>
      </c>
      <c r="KF70" s="271">
        <f>IFERROR(KB70*(JZ70-JZ78)^2,"")</f>
        <v>30.891645672158901</v>
      </c>
      <c r="KG70" s="271">
        <f t="shared" si="750"/>
        <v>8.5037765429730232</v>
      </c>
      <c r="KH70" s="271">
        <f t="shared" si="913"/>
        <v>1.0131125297126518</v>
      </c>
      <c r="KI70" s="289">
        <f t="shared" si="914"/>
        <v>1.9623103420556518</v>
      </c>
      <c r="KJ70" s="271">
        <f t="shared" si="915"/>
        <v>1.0273577239228244</v>
      </c>
      <c r="KL70" s="271"/>
      <c r="KM70" s="263">
        <f t="shared" si="916"/>
        <v>1.6989700043360187</v>
      </c>
      <c r="KN70" s="273">
        <f>IFERROR(JV81+JU81*KM70,"")</f>
        <v>1.3995628960506847</v>
      </c>
      <c r="KO70" s="264">
        <f t="shared" si="917"/>
        <v>0.92075379315888695</v>
      </c>
      <c r="KP70" s="264">
        <f t="shared" si="751"/>
        <v>0.1498191044171962</v>
      </c>
      <c r="KQ70" s="264">
        <f t="shared" si="918"/>
        <v>1.6562107544478746</v>
      </c>
      <c r="KR70" s="264">
        <f t="shared" si="919"/>
        <v>0.3011150027702037</v>
      </c>
      <c r="KS70" s="273">
        <f t="shared" si="920"/>
        <v>15.055750138510184</v>
      </c>
      <c r="KT70" s="273">
        <f t="shared" si="752"/>
        <v>25.579267878106663</v>
      </c>
      <c r="KU70" s="273">
        <f t="shared" si="921"/>
        <v>24.935495295680646</v>
      </c>
      <c r="KV70" s="271">
        <f t="shared" si="753"/>
        <v>2.3408987743890708</v>
      </c>
      <c r="KW70" s="271">
        <f>IFERROR(KS70*(KQ70-KQ78)^2,"")</f>
        <v>30.891645672158901</v>
      </c>
      <c r="KX70" s="271">
        <f t="shared" si="754"/>
        <v>8.5037765429730232</v>
      </c>
      <c r="KY70" s="271">
        <f t="shared" si="922"/>
        <v>1.0131125297126518</v>
      </c>
      <c r="KZ70" s="289">
        <f t="shared" si="923"/>
        <v>1.9623103420556518</v>
      </c>
      <c r="LA70" s="271">
        <f t="shared" si="924"/>
        <v>1.0273577239228244</v>
      </c>
      <c r="LC70" s="271"/>
      <c r="LD70" s="263">
        <f t="shared" si="925"/>
        <v>1.6989700043360187</v>
      </c>
      <c r="LE70" s="273">
        <f>IFERROR(KM81+KL81*LD70,"")</f>
        <v>1.3995628960506847</v>
      </c>
      <c r="LF70" s="264">
        <f t="shared" si="926"/>
        <v>0.92075379315888695</v>
      </c>
      <c r="LG70" s="264">
        <f t="shared" si="755"/>
        <v>0.1498191044171962</v>
      </c>
      <c r="LH70" s="264">
        <f t="shared" si="927"/>
        <v>1.6562107544478746</v>
      </c>
      <c r="LI70" s="264">
        <f t="shared" si="928"/>
        <v>0.3011150027702037</v>
      </c>
      <c r="LJ70" s="273">
        <f t="shared" si="929"/>
        <v>15.055750138510184</v>
      </c>
      <c r="LK70" s="273">
        <f t="shared" si="756"/>
        <v>25.579267878106663</v>
      </c>
      <c r="LL70" s="273">
        <f t="shared" si="930"/>
        <v>24.935495295680646</v>
      </c>
      <c r="LM70" s="271">
        <f t="shared" si="757"/>
        <v>2.3408987743890708</v>
      </c>
      <c r="LN70" s="271">
        <f>IFERROR(LJ70*(LH70-LH78)^2,"")</f>
        <v>30.891645672158901</v>
      </c>
      <c r="LO70" s="271">
        <f t="shared" si="758"/>
        <v>8.5037765429730232</v>
      </c>
      <c r="LP70" s="271">
        <f t="shared" si="931"/>
        <v>1.0131125297126518</v>
      </c>
      <c r="LQ70" s="289">
        <f t="shared" si="932"/>
        <v>1.9623103420556518</v>
      </c>
      <c r="LR70" s="271">
        <f t="shared" si="933"/>
        <v>1.0273577239228244</v>
      </c>
      <c r="LT70" s="271"/>
      <c r="LU70" s="475">
        <f t="shared" si="934"/>
        <v>1.6989700043360187</v>
      </c>
      <c r="LV70" s="474">
        <f>IFERROR(LD81+LC81*LU70,"")</f>
        <v>1.3995628960506847</v>
      </c>
      <c r="LW70" s="477">
        <f t="shared" si="935"/>
        <v>0.92075379315888695</v>
      </c>
      <c r="LX70" s="264">
        <f t="shared" si="759"/>
        <v>0.1498191044171962</v>
      </c>
      <c r="LY70" s="264">
        <f t="shared" si="936"/>
        <v>1.6562107544478746</v>
      </c>
      <c r="LZ70" s="264">
        <f t="shared" si="937"/>
        <v>0.3011150027702037</v>
      </c>
      <c r="MA70" s="273">
        <f t="shared" si="938"/>
        <v>15.055750138510184</v>
      </c>
      <c r="MB70" s="273">
        <f t="shared" si="760"/>
        <v>25.579267878106663</v>
      </c>
      <c r="MC70" s="273">
        <f t="shared" si="939"/>
        <v>24.935495295680646</v>
      </c>
      <c r="MD70" s="271">
        <f t="shared" si="761"/>
        <v>2.3408987743890708</v>
      </c>
      <c r="ME70" s="271">
        <f>IFERROR(MA70*(LY70-LY78)^2,"")</f>
        <v>30.891645672158901</v>
      </c>
      <c r="MF70" s="271">
        <f t="shared" si="762"/>
        <v>8.5037765429730232</v>
      </c>
      <c r="MG70" s="271">
        <f t="shared" si="940"/>
        <v>1.0131125297126518</v>
      </c>
      <c r="MH70" s="289">
        <f t="shared" si="941"/>
        <v>1.9623103420556518</v>
      </c>
      <c r="MI70" s="476">
        <f t="shared" si="942"/>
        <v>1.0273577239228244</v>
      </c>
    </row>
    <row r="71" spans="1:347" ht="14.1" customHeight="1" outlineLevel="1" x14ac:dyDescent="0.2">
      <c r="A71" s="14">
        <v>5</v>
      </c>
      <c r="B71" s="461"/>
      <c r="C71" s="96"/>
      <c r="D71" s="455"/>
      <c r="E71" s="17" t="str">
        <f t="shared" si="681"/>
        <v/>
      </c>
      <c r="F71" s="34" t="str">
        <f>IFERROR((E71-E66)/(1-E66),"")</f>
        <v/>
      </c>
      <c r="G71" s="17" t="str">
        <f t="shared" si="682"/>
        <v/>
      </c>
      <c r="H71" s="17"/>
      <c r="I71" s="34"/>
      <c r="J71" s="18" t="str">
        <f t="shared" si="763"/>
        <v/>
      </c>
      <c r="K71" s="17" t="str">
        <f>IFERROR(C81+B81*J71,"")</f>
        <v/>
      </c>
      <c r="L71" s="37" t="str">
        <f t="shared" si="764"/>
        <v/>
      </c>
      <c r="M71" s="37" t="str">
        <f t="shared" si="683"/>
        <v/>
      </c>
      <c r="N71" s="37" t="str">
        <f t="shared" si="765"/>
        <v/>
      </c>
      <c r="O71" s="37" t="str">
        <f t="shared" si="766"/>
        <v/>
      </c>
      <c r="P71" s="17" t="str">
        <f t="shared" si="767"/>
        <v/>
      </c>
      <c r="Q71" s="17" t="str">
        <f t="shared" si="684"/>
        <v/>
      </c>
      <c r="R71" s="17" t="str">
        <f t="shared" si="768"/>
        <v/>
      </c>
      <c r="S71" s="34" t="str">
        <f t="shared" si="685"/>
        <v/>
      </c>
      <c r="T71" s="34" t="str">
        <f>IFERROR(P71*(N71-N78)^2,"")</f>
        <v/>
      </c>
      <c r="U71" s="34" t="str">
        <f t="shared" si="686"/>
        <v/>
      </c>
      <c r="V71" s="34" t="str">
        <f t="shared" si="769"/>
        <v/>
      </c>
      <c r="W71" s="39" t="str">
        <f t="shared" si="770"/>
        <v/>
      </c>
      <c r="X71" s="34" t="str">
        <f t="shared" si="771"/>
        <v/>
      </c>
      <c r="Y71" s="44"/>
      <c r="Z71" s="271"/>
      <c r="AA71" s="263" t="str">
        <f t="shared" si="772"/>
        <v/>
      </c>
      <c r="AB71" s="273" t="str">
        <f>IFERROR(J81+I81*AA71,"")</f>
        <v/>
      </c>
      <c r="AC71" s="264" t="str">
        <f t="shared" si="773"/>
        <v/>
      </c>
      <c r="AD71" s="264" t="str">
        <f t="shared" si="687"/>
        <v/>
      </c>
      <c r="AE71" s="264" t="str">
        <f t="shared" si="774"/>
        <v/>
      </c>
      <c r="AF71" s="264" t="str">
        <f t="shared" si="775"/>
        <v/>
      </c>
      <c r="AG71" s="273" t="str">
        <f t="shared" si="776"/>
        <v/>
      </c>
      <c r="AH71" s="273" t="str">
        <f t="shared" si="688"/>
        <v/>
      </c>
      <c r="AI71" s="273" t="str">
        <f t="shared" si="777"/>
        <v/>
      </c>
      <c r="AJ71" s="271" t="str">
        <f t="shared" si="689"/>
        <v/>
      </c>
      <c r="AK71" s="271" t="str">
        <f>IFERROR(AG71*(AE71-AE78)^2,"")</f>
        <v/>
      </c>
      <c r="AL71" s="271" t="str">
        <f t="shared" si="690"/>
        <v/>
      </c>
      <c r="AM71" s="271" t="str">
        <f t="shared" si="778"/>
        <v/>
      </c>
      <c r="AN71" s="289" t="str">
        <f t="shared" si="779"/>
        <v/>
      </c>
      <c r="AO71" s="271" t="str">
        <f t="shared" si="780"/>
        <v/>
      </c>
      <c r="AP71" s="44"/>
      <c r="AQ71" s="271"/>
      <c r="AR71" s="263" t="str">
        <f t="shared" si="781"/>
        <v/>
      </c>
      <c r="AS71" s="273" t="str">
        <f>IFERROR(AA81+Z81*AR71,"")</f>
        <v/>
      </c>
      <c r="AT71" s="264" t="str">
        <f t="shared" si="782"/>
        <v/>
      </c>
      <c r="AU71" s="264" t="str">
        <f t="shared" si="691"/>
        <v/>
      </c>
      <c r="AV71" s="264" t="str">
        <f t="shared" si="783"/>
        <v/>
      </c>
      <c r="AW71" s="264" t="str">
        <f t="shared" si="784"/>
        <v/>
      </c>
      <c r="AX71" s="273" t="str">
        <f t="shared" si="785"/>
        <v/>
      </c>
      <c r="AY71" s="273" t="str">
        <f t="shared" si="692"/>
        <v/>
      </c>
      <c r="AZ71" s="273" t="str">
        <f t="shared" si="786"/>
        <v/>
      </c>
      <c r="BA71" s="271" t="str">
        <f t="shared" si="693"/>
        <v/>
      </c>
      <c r="BB71" s="271" t="str">
        <f>IFERROR(AX71*(AV71-AV78)^2,"")</f>
        <v/>
      </c>
      <c r="BC71" s="271" t="str">
        <f t="shared" si="694"/>
        <v/>
      </c>
      <c r="BD71" s="271" t="str">
        <f t="shared" si="787"/>
        <v/>
      </c>
      <c r="BE71" s="289" t="str">
        <f t="shared" si="788"/>
        <v/>
      </c>
      <c r="BF71" s="271" t="str">
        <f t="shared" si="789"/>
        <v/>
      </c>
      <c r="BH71" s="271"/>
      <c r="BI71" s="263" t="str">
        <f t="shared" si="790"/>
        <v/>
      </c>
      <c r="BJ71" s="273" t="str">
        <f>IFERROR(AR81+AQ81*BI71,"")</f>
        <v/>
      </c>
      <c r="BK71" s="264" t="str">
        <f t="shared" si="791"/>
        <v/>
      </c>
      <c r="BL71" s="264" t="str">
        <f t="shared" si="695"/>
        <v/>
      </c>
      <c r="BM71" s="264" t="str">
        <f t="shared" si="792"/>
        <v/>
      </c>
      <c r="BN71" s="264" t="str">
        <f t="shared" si="793"/>
        <v/>
      </c>
      <c r="BO71" s="273" t="str">
        <f t="shared" si="794"/>
        <v/>
      </c>
      <c r="BP71" s="273" t="str">
        <f t="shared" si="696"/>
        <v/>
      </c>
      <c r="BQ71" s="273" t="str">
        <f t="shared" si="795"/>
        <v/>
      </c>
      <c r="BR71" s="271" t="str">
        <f t="shared" si="697"/>
        <v/>
      </c>
      <c r="BS71" s="271" t="str">
        <f>IFERROR(BO71*(BM71-BM78)^2,"")</f>
        <v/>
      </c>
      <c r="BT71" s="271" t="str">
        <f t="shared" si="698"/>
        <v/>
      </c>
      <c r="BU71" s="271" t="str">
        <f t="shared" si="796"/>
        <v/>
      </c>
      <c r="BV71" s="289" t="str">
        <f t="shared" si="797"/>
        <v/>
      </c>
      <c r="BW71" s="271" t="str">
        <f t="shared" si="798"/>
        <v/>
      </c>
      <c r="BY71" s="271"/>
      <c r="BZ71" s="263" t="str">
        <f t="shared" si="799"/>
        <v/>
      </c>
      <c r="CA71" s="273" t="str">
        <f>IFERROR(BI81+BH81*BZ71,"")</f>
        <v/>
      </c>
      <c r="CB71" s="264" t="str">
        <f t="shared" si="800"/>
        <v/>
      </c>
      <c r="CC71" s="264" t="str">
        <f t="shared" si="699"/>
        <v/>
      </c>
      <c r="CD71" s="264" t="str">
        <f t="shared" si="801"/>
        <v/>
      </c>
      <c r="CE71" s="264" t="str">
        <f t="shared" si="802"/>
        <v/>
      </c>
      <c r="CF71" s="273" t="str">
        <f t="shared" si="803"/>
        <v/>
      </c>
      <c r="CG71" s="273" t="str">
        <f t="shared" si="700"/>
        <v/>
      </c>
      <c r="CH71" s="273" t="str">
        <f t="shared" si="804"/>
        <v/>
      </c>
      <c r="CI71" s="271" t="str">
        <f t="shared" si="701"/>
        <v/>
      </c>
      <c r="CJ71" s="271" t="str">
        <f>IFERROR(CF71*(CD71-CD78)^2,"")</f>
        <v/>
      </c>
      <c r="CK71" s="271" t="str">
        <f t="shared" si="702"/>
        <v/>
      </c>
      <c r="CL71" s="271" t="str">
        <f t="shared" si="805"/>
        <v/>
      </c>
      <c r="CM71" s="289" t="str">
        <f t="shared" si="806"/>
        <v/>
      </c>
      <c r="CN71" s="271" t="str">
        <f t="shared" si="807"/>
        <v/>
      </c>
      <c r="CP71" s="271"/>
      <c r="CQ71" s="263" t="str">
        <f t="shared" si="808"/>
        <v/>
      </c>
      <c r="CR71" s="273" t="str">
        <f>IFERROR(BZ81+BY81*CQ71,"")</f>
        <v/>
      </c>
      <c r="CS71" s="264" t="str">
        <f t="shared" si="809"/>
        <v/>
      </c>
      <c r="CT71" s="264" t="str">
        <f t="shared" si="703"/>
        <v/>
      </c>
      <c r="CU71" s="264" t="str">
        <f t="shared" si="810"/>
        <v/>
      </c>
      <c r="CV71" s="264" t="str">
        <f t="shared" si="811"/>
        <v/>
      </c>
      <c r="CW71" s="273" t="str">
        <f t="shared" si="812"/>
        <v/>
      </c>
      <c r="CX71" s="273" t="str">
        <f t="shared" si="704"/>
        <v/>
      </c>
      <c r="CY71" s="273" t="str">
        <f t="shared" si="813"/>
        <v/>
      </c>
      <c r="CZ71" s="271" t="str">
        <f t="shared" si="705"/>
        <v/>
      </c>
      <c r="DA71" s="271" t="str">
        <f>IFERROR(CW71*(CU71-CU78)^2,"")</f>
        <v/>
      </c>
      <c r="DB71" s="271" t="str">
        <f t="shared" si="706"/>
        <v/>
      </c>
      <c r="DC71" s="271" t="str">
        <f t="shared" si="814"/>
        <v/>
      </c>
      <c r="DD71" s="289" t="str">
        <f t="shared" si="815"/>
        <v/>
      </c>
      <c r="DE71" s="271" t="str">
        <f t="shared" si="816"/>
        <v/>
      </c>
      <c r="DG71" s="271"/>
      <c r="DH71" s="263" t="str">
        <f t="shared" si="817"/>
        <v/>
      </c>
      <c r="DI71" s="273" t="str">
        <f>IFERROR(CQ81+CP81*DH71,"")</f>
        <v/>
      </c>
      <c r="DJ71" s="264" t="str">
        <f t="shared" si="818"/>
        <v/>
      </c>
      <c r="DK71" s="264" t="str">
        <f t="shared" si="707"/>
        <v/>
      </c>
      <c r="DL71" s="264" t="str">
        <f t="shared" si="819"/>
        <v/>
      </c>
      <c r="DM71" s="264" t="str">
        <f t="shared" si="820"/>
        <v/>
      </c>
      <c r="DN71" s="273" t="str">
        <f t="shared" si="821"/>
        <v/>
      </c>
      <c r="DO71" s="273" t="str">
        <f t="shared" si="708"/>
        <v/>
      </c>
      <c r="DP71" s="273" t="str">
        <f t="shared" si="822"/>
        <v/>
      </c>
      <c r="DQ71" s="271" t="str">
        <f t="shared" si="709"/>
        <v/>
      </c>
      <c r="DR71" s="271" t="str">
        <f>IFERROR(DN71*(DL71-DL78)^2,"")</f>
        <v/>
      </c>
      <c r="DS71" s="271" t="str">
        <f t="shared" si="710"/>
        <v/>
      </c>
      <c r="DT71" s="271" t="str">
        <f t="shared" si="823"/>
        <v/>
      </c>
      <c r="DU71" s="289" t="str">
        <f t="shared" si="824"/>
        <v/>
      </c>
      <c r="DV71" s="271" t="str">
        <f t="shared" si="825"/>
        <v/>
      </c>
      <c r="DX71" s="271"/>
      <c r="DY71" s="263" t="str">
        <f t="shared" si="826"/>
        <v/>
      </c>
      <c r="DZ71" s="273" t="str">
        <f>IFERROR(DH81+DG81*DY71,"")</f>
        <v/>
      </c>
      <c r="EA71" s="264" t="str">
        <f t="shared" si="827"/>
        <v/>
      </c>
      <c r="EB71" s="264" t="str">
        <f t="shared" si="711"/>
        <v/>
      </c>
      <c r="EC71" s="264" t="str">
        <f t="shared" si="828"/>
        <v/>
      </c>
      <c r="ED71" s="264" t="str">
        <f t="shared" si="829"/>
        <v/>
      </c>
      <c r="EE71" s="273" t="str">
        <f t="shared" si="830"/>
        <v/>
      </c>
      <c r="EF71" s="273" t="str">
        <f t="shared" si="712"/>
        <v/>
      </c>
      <c r="EG71" s="273" t="str">
        <f t="shared" si="831"/>
        <v/>
      </c>
      <c r="EH71" s="271" t="str">
        <f t="shared" si="713"/>
        <v/>
      </c>
      <c r="EI71" s="271" t="str">
        <f>IFERROR(EE71*(EC71-EC78)^2,"")</f>
        <v/>
      </c>
      <c r="EJ71" s="271" t="str">
        <f t="shared" si="714"/>
        <v/>
      </c>
      <c r="EK71" s="271" t="str">
        <f t="shared" si="832"/>
        <v/>
      </c>
      <c r="EL71" s="289" t="str">
        <f t="shared" si="833"/>
        <v/>
      </c>
      <c r="EM71" s="271" t="str">
        <f t="shared" si="834"/>
        <v/>
      </c>
      <c r="EO71" s="271"/>
      <c r="EP71" s="263" t="str">
        <f t="shared" si="835"/>
        <v/>
      </c>
      <c r="EQ71" s="273" t="str">
        <f>IFERROR(DY81+DX81*EP71,"")</f>
        <v/>
      </c>
      <c r="ER71" s="264" t="str">
        <f t="shared" si="836"/>
        <v/>
      </c>
      <c r="ES71" s="264" t="str">
        <f t="shared" si="715"/>
        <v/>
      </c>
      <c r="ET71" s="264" t="str">
        <f t="shared" si="837"/>
        <v/>
      </c>
      <c r="EU71" s="264" t="str">
        <f t="shared" si="838"/>
        <v/>
      </c>
      <c r="EV71" s="273" t="str">
        <f t="shared" si="839"/>
        <v/>
      </c>
      <c r="EW71" s="273" t="str">
        <f t="shared" si="716"/>
        <v/>
      </c>
      <c r="EX71" s="273" t="str">
        <f t="shared" si="840"/>
        <v/>
      </c>
      <c r="EY71" s="271" t="str">
        <f t="shared" si="717"/>
        <v/>
      </c>
      <c r="EZ71" s="271" t="str">
        <f>IFERROR(EV71*(ET71-ET78)^2,"")</f>
        <v/>
      </c>
      <c r="FA71" s="271" t="str">
        <f t="shared" si="718"/>
        <v/>
      </c>
      <c r="FB71" s="271" t="str">
        <f t="shared" si="841"/>
        <v/>
      </c>
      <c r="FC71" s="289" t="str">
        <f t="shared" si="842"/>
        <v/>
      </c>
      <c r="FD71" s="271" t="str">
        <f t="shared" si="843"/>
        <v/>
      </c>
      <c r="FF71" s="271"/>
      <c r="FG71" s="263" t="str">
        <f t="shared" si="844"/>
        <v/>
      </c>
      <c r="FH71" s="273" t="str">
        <f>IFERROR(EP81+EO81*FG71,"")</f>
        <v/>
      </c>
      <c r="FI71" s="264" t="str">
        <f t="shared" si="845"/>
        <v/>
      </c>
      <c r="FJ71" s="264" t="str">
        <f t="shared" si="719"/>
        <v/>
      </c>
      <c r="FK71" s="264" t="str">
        <f t="shared" si="846"/>
        <v/>
      </c>
      <c r="FL71" s="264" t="str">
        <f t="shared" si="847"/>
        <v/>
      </c>
      <c r="FM71" s="273" t="str">
        <f t="shared" si="848"/>
        <v/>
      </c>
      <c r="FN71" s="273" t="str">
        <f t="shared" si="720"/>
        <v/>
      </c>
      <c r="FO71" s="273" t="str">
        <f t="shared" si="849"/>
        <v/>
      </c>
      <c r="FP71" s="271" t="str">
        <f t="shared" si="721"/>
        <v/>
      </c>
      <c r="FQ71" s="271" t="str">
        <f>IFERROR(FM71*(FK71-FK78)^2,"")</f>
        <v/>
      </c>
      <c r="FR71" s="271" t="str">
        <f t="shared" si="722"/>
        <v/>
      </c>
      <c r="FS71" s="271" t="str">
        <f t="shared" si="850"/>
        <v/>
      </c>
      <c r="FT71" s="289" t="str">
        <f t="shared" si="851"/>
        <v/>
      </c>
      <c r="FU71" s="271" t="str">
        <f t="shared" si="852"/>
        <v/>
      </c>
      <c r="FW71" s="271"/>
      <c r="FX71" s="263" t="str">
        <f t="shared" si="853"/>
        <v/>
      </c>
      <c r="FY71" s="273" t="str">
        <f>IFERROR(FG81+FF81*FX71,"")</f>
        <v/>
      </c>
      <c r="FZ71" s="264" t="str">
        <f t="shared" si="854"/>
        <v/>
      </c>
      <c r="GA71" s="264" t="str">
        <f t="shared" si="723"/>
        <v/>
      </c>
      <c r="GB71" s="264" t="str">
        <f t="shared" si="855"/>
        <v/>
      </c>
      <c r="GC71" s="264" t="str">
        <f t="shared" si="856"/>
        <v/>
      </c>
      <c r="GD71" s="273" t="str">
        <f t="shared" si="857"/>
        <v/>
      </c>
      <c r="GE71" s="273" t="str">
        <f t="shared" si="724"/>
        <v/>
      </c>
      <c r="GF71" s="273" t="str">
        <f t="shared" si="858"/>
        <v/>
      </c>
      <c r="GG71" s="271" t="str">
        <f t="shared" si="725"/>
        <v/>
      </c>
      <c r="GH71" s="271" t="str">
        <f>IFERROR(GD71*(GB71-GB78)^2,"")</f>
        <v/>
      </c>
      <c r="GI71" s="271" t="str">
        <f t="shared" si="726"/>
        <v/>
      </c>
      <c r="GJ71" s="271" t="str">
        <f t="shared" si="859"/>
        <v/>
      </c>
      <c r="GK71" s="289" t="str">
        <f t="shared" si="860"/>
        <v/>
      </c>
      <c r="GL71" s="271" t="str">
        <f t="shared" si="861"/>
        <v/>
      </c>
      <c r="GN71" s="271"/>
      <c r="GO71" s="263" t="str">
        <f t="shared" si="862"/>
        <v/>
      </c>
      <c r="GP71" s="273" t="str">
        <f>IFERROR(FX81+FW81*GO71,"")</f>
        <v/>
      </c>
      <c r="GQ71" s="264" t="str">
        <f t="shared" si="863"/>
        <v/>
      </c>
      <c r="GR71" s="264" t="str">
        <f t="shared" si="727"/>
        <v/>
      </c>
      <c r="GS71" s="264" t="str">
        <f t="shared" si="864"/>
        <v/>
      </c>
      <c r="GT71" s="264" t="str">
        <f t="shared" si="865"/>
        <v/>
      </c>
      <c r="GU71" s="273" t="str">
        <f t="shared" si="866"/>
        <v/>
      </c>
      <c r="GV71" s="273" t="str">
        <f t="shared" si="728"/>
        <v/>
      </c>
      <c r="GW71" s="273" t="str">
        <f t="shared" si="867"/>
        <v/>
      </c>
      <c r="GX71" s="271" t="str">
        <f t="shared" si="729"/>
        <v/>
      </c>
      <c r="GY71" s="271" t="str">
        <f>IFERROR(GU71*(GS71-GS78)^2,"")</f>
        <v/>
      </c>
      <c r="GZ71" s="271" t="str">
        <f t="shared" si="730"/>
        <v/>
      </c>
      <c r="HA71" s="271" t="str">
        <f t="shared" si="868"/>
        <v/>
      </c>
      <c r="HB71" s="289" t="str">
        <f t="shared" si="869"/>
        <v/>
      </c>
      <c r="HC71" s="271" t="str">
        <f t="shared" si="870"/>
        <v/>
      </c>
      <c r="HE71" s="271"/>
      <c r="HF71" s="263" t="str">
        <f t="shared" si="871"/>
        <v/>
      </c>
      <c r="HG71" s="273" t="str">
        <f>IFERROR(GO81+GN81*HF71,"")</f>
        <v/>
      </c>
      <c r="HH71" s="264" t="str">
        <f t="shared" si="872"/>
        <v/>
      </c>
      <c r="HI71" s="264" t="str">
        <f t="shared" si="731"/>
        <v/>
      </c>
      <c r="HJ71" s="264" t="str">
        <f t="shared" si="873"/>
        <v/>
      </c>
      <c r="HK71" s="264" t="str">
        <f t="shared" si="874"/>
        <v/>
      </c>
      <c r="HL71" s="273" t="str">
        <f t="shared" si="875"/>
        <v/>
      </c>
      <c r="HM71" s="273" t="str">
        <f t="shared" si="732"/>
        <v/>
      </c>
      <c r="HN71" s="273" t="str">
        <f t="shared" si="876"/>
        <v/>
      </c>
      <c r="HO71" s="271" t="str">
        <f t="shared" si="733"/>
        <v/>
      </c>
      <c r="HP71" s="271" t="str">
        <f>IFERROR(HL71*(HJ71-HJ78)^2,"")</f>
        <v/>
      </c>
      <c r="HQ71" s="271" t="str">
        <f t="shared" si="734"/>
        <v/>
      </c>
      <c r="HR71" s="271" t="str">
        <f t="shared" si="877"/>
        <v/>
      </c>
      <c r="HS71" s="289" t="str">
        <f t="shared" si="878"/>
        <v/>
      </c>
      <c r="HT71" s="271" t="str">
        <f t="shared" si="879"/>
        <v/>
      </c>
      <c r="HV71" s="271"/>
      <c r="HW71" s="263" t="str">
        <f t="shared" si="880"/>
        <v/>
      </c>
      <c r="HX71" s="273" t="str">
        <f>IFERROR(HF81+HE81*HW71,"")</f>
        <v/>
      </c>
      <c r="HY71" s="264" t="str">
        <f t="shared" si="881"/>
        <v/>
      </c>
      <c r="HZ71" s="264" t="str">
        <f t="shared" si="735"/>
        <v/>
      </c>
      <c r="IA71" s="264" t="str">
        <f t="shared" si="882"/>
        <v/>
      </c>
      <c r="IB71" s="264" t="str">
        <f t="shared" si="883"/>
        <v/>
      </c>
      <c r="IC71" s="273" t="str">
        <f t="shared" si="884"/>
        <v/>
      </c>
      <c r="ID71" s="273" t="str">
        <f t="shared" si="736"/>
        <v/>
      </c>
      <c r="IE71" s="273" t="str">
        <f t="shared" si="885"/>
        <v/>
      </c>
      <c r="IF71" s="271" t="str">
        <f t="shared" si="737"/>
        <v/>
      </c>
      <c r="IG71" s="271" t="str">
        <f>IFERROR(IC71*(IA71-IA78)^2,"")</f>
        <v/>
      </c>
      <c r="IH71" s="271" t="str">
        <f t="shared" si="738"/>
        <v/>
      </c>
      <c r="II71" s="271" t="str">
        <f t="shared" si="886"/>
        <v/>
      </c>
      <c r="IJ71" s="289" t="str">
        <f t="shared" si="887"/>
        <v/>
      </c>
      <c r="IK71" s="271" t="str">
        <f t="shared" si="888"/>
        <v/>
      </c>
      <c r="IM71" s="271"/>
      <c r="IN71" s="263" t="str">
        <f t="shared" si="889"/>
        <v/>
      </c>
      <c r="IO71" s="273" t="str">
        <f>IFERROR(HW81+HV81*IN71,"")</f>
        <v/>
      </c>
      <c r="IP71" s="264" t="str">
        <f t="shared" si="890"/>
        <v/>
      </c>
      <c r="IQ71" s="264" t="str">
        <f t="shared" si="739"/>
        <v/>
      </c>
      <c r="IR71" s="264" t="str">
        <f t="shared" si="891"/>
        <v/>
      </c>
      <c r="IS71" s="264" t="str">
        <f t="shared" si="892"/>
        <v/>
      </c>
      <c r="IT71" s="273" t="str">
        <f t="shared" si="893"/>
        <v/>
      </c>
      <c r="IU71" s="273" t="str">
        <f t="shared" si="740"/>
        <v/>
      </c>
      <c r="IV71" s="273" t="str">
        <f t="shared" si="894"/>
        <v/>
      </c>
      <c r="IW71" s="271" t="str">
        <f t="shared" si="741"/>
        <v/>
      </c>
      <c r="IX71" s="271" t="str">
        <f>IFERROR(IT71*(IR71-IR78)^2,"")</f>
        <v/>
      </c>
      <c r="IY71" s="271" t="str">
        <f t="shared" si="742"/>
        <v/>
      </c>
      <c r="IZ71" s="271" t="str">
        <f t="shared" si="895"/>
        <v/>
      </c>
      <c r="JA71" s="289" t="str">
        <f t="shared" si="896"/>
        <v/>
      </c>
      <c r="JB71" s="271" t="str">
        <f t="shared" si="897"/>
        <v/>
      </c>
      <c r="JD71" s="271"/>
      <c r="JE71" s="263" t="str">
        <f t="shared" si="898"/>
        <v/>
      </c>
      <c r="JF71" s="273" t="str">
        <f>IFERROR(IN81+IM81*JE71,"")</f>
        <v/>
      </c>
      <c r="JG71" s="264" t="str">
        <f t="shared" si="899"/>
        <v/>
      </c>
      <c r="JH71" s="264" t="str">
        <f t="shared" si="743"/>
        <v/>
      </c>
      <c r="JI71" s="264" t="str">
        <f t="shared" si="900"/>
        <v/>
      </c>
      <c r="JJ71" s="264" t="str">
        <f t="shared" si="901"/>
        <v/>
      </c>
      <c r="JK71" s="273" t="str">
        <f t="shared" si="902"/>
        <v/>
      </c>
      <c r="JL71" s="273" t="str">
        <f t="shared" si="744"/>
        <v/>
      </c>
      <c r="JM71" s="273" t="str">
        <f t="shared" si="903"/>
        <v/>
      </c>
      <c r="JN71" s="271" t="str">
        <f t="shared" si="745"/>
        <v/>
      </c>
      <c r="JO71" s="271" t="str">
        <f>IFERROR(JK71*(JI71-JI78)^2,"")</f>
        <v/>
      </c>
      <c r="JP71" s="271" t="str">
        <f t="shared" si="746"/>
        <v/>
      </c>
      <c r="JQ71" s="271" t="str">
        <f t="shared" si="904"/>
        <v/>
      </c>
      <c r="JR71" s="289" t="str">
        <f t="shared" si="905"/>
        <v/>
      </c>
      <c r="JS71" s="271" t="str">
        <f t="shared" si="906"/>
        <v/>
      </c>
      <c r="JU71" s="271"/>
      <c r="JV71" s="263" t="str">
        <f t="shared" si="907"/>
        <v/>
      </c>
      <c r="JW71" s="273" t="str">
        <f>IFERROR(JE81+JD81*JV71,"")</f>
        <v/>
      </c>
      <c r="JX71" s="264" t="str">
        <f t="shared" si="908"/>
        <v/>
      </c>
      <c r="JY71" s="264" t="str">
        <f t="shared" si="747"/>
        <v/>
      </c>
      <c r="JZ71" s="264" t="str">
        <f t="shared" si="909"/>
        <v/>
      </c>
      <c r="KA71" s="264" t="str">
        <f t="shared" si="910"/>
        <v/>
      </c>
      <c r="KB71" s="273" t="str">
        <f t="shared" si="911"/>
        <v/>
      </c>
      <c r="KC71" s="273" t="str">
        <f t="shared" si="748"/>
        <v/>
      </c>
      <c r="KD71" s="273" t="str">
        <f t="shared" si="912"/>
        <v/>
      </c>
      <c r="KE71" s="271" t="str">
        <f t="shared" si="749"/>
        <v/>
      </c>
      <c r="KF71" s="271" t="str">
        <f>IFERROR(KB71*(JZ71-JZ78)^2,"")</f>
        <v/>
      </c>
      <c r="KG71" s="271" t="str">
        <f t="shared" si="750"/>
        <v/>
      </c>
      <c r="KH71" s="271" t="str">
        <f t="shared" si="913"/>
        <v/>
      </c>
      <c r="KI71" s="289" t="str">
        <f t="shared" si="914"/>
        <v/>
      </c>
      <c r="KJ71" s="271" t="str">
        <f t="shared" si="915"/>
        <v/>
      </c>
      <c r="KL71" s="271"/>
      <c r="KM71" s="263" t="str">
        <f t="shared" si="916"/>
        <v/>
      </c>
      <c r="KN71" s="273" t="str">
        <f>IFERROR(JV81+JU81*KM71,"")</f>
        <v/>
      </c>
      <c r="KO71" s="264" t="str">
        <f t="shared" si="917"/>
        <v/>
      </c>
      <c r="KP71" s="264" t="str">
        <f t="shared" si="751"/>
        <v/>
      </c>
      <c r="KQ71" s="264" t="str">
        <f t="shared" si="918"/>
        <v/>
      </c>
      <c r="KR71" s="264" t="str">
        <f t="shared" si="919"/>
        <v/>
      </c>
      <c r="KS71" s="273" t="str">
        <f t="shared" si="920"/>
        <v/>
      </c>
      <c r="KT71" s="273" t="str">
        <f t="shared" si="752"/>
        <v/>
      </c>
      <c r="KU71" s="273" t="str">
        <f t="shared" si="921"/>
        <v/>
      </c>
      <c r="KV71" s="271" t="str">
        <f t="shared" si="753"/>
        <v/>
      </c>
      <c r="KW71" s="271" t="str">
        <f>IFERROR(KS71*(KQ71-KQ78)^2,"")</f>
        <v/>
      </c>
      <c r="KX71" s="271" t="str">
        <f t="shared" si="754"/>
        <v/>
      </c>
      <c r="KY71" s="271" t="str">
        <f t="shared" si="922"/>
        <v/>
      </c>
      <c r="KZ71" s="289" t="str">
        <f t="shared" si="923"/>
        <v/>
      </c>
      <c r="LA71" s="271" t="str">
        <f t="shared" si="924"/>
        <v/>
      </c>
      <c r="LC71" s="271"/>
      <c r="LD71" s="263" t="str">
        <f t="shared" si="925"/>
        <v/>
      </c>
      <c r="LE71" s="273" t="str">
        <f>IFERROR(KM81+KL81*LD71,"")</f>
        <v/>
      </c>
      <c r="LF71" s="264" t="str">
        <f t="shared" si="926"/>
        <v/>
      </c>
      <c r="LG71" s="264" t="str">
        <f t="shared" si="755"/>
        <v/>
      </c>
      <c r="LH71" s="264" t="str">
        <f t="shared" si="927"/>
        <v/>
      </c>
      <c r="LI71" s="264" t="str">
        <f t="shared" si="928"/>
        <v/>
      </c>
      <c r="LJ71" s="273" t="str">
        <f t="shared" si="929"/>
        <v/>
      </c>
      <c r="LK71" s="273" t="str">
        <f t="shared" si="756"/>
        <v/>
      </c>
      <c r="LL71" s="273" t="str">
        <f t="shared" si="930"/>
        <v/>
      </c>
      <c r="LM71" s="271" t="str">
        <f t="shared" si="757"/>
        <v/>
      </c>
      <c r="LN71" s="271" t="str">
        <f>IFERROR(LJ71*(LH71-LH78)^2,"")</f>
        <v/>
      </c>
      <c r="LO71" s="271" t="str">
        <f t="shared" si="758"/>
        <v/>
      </c>
      <c r="LP71" s="271" t="str">
        <f t="shared" si="931"/>
        <v/>
      </c>
      <c r="LQ71" s="289" t="str">
        <f t="shared" si="932"/>
        <v/>
      </c>
      <c r="LR71" s="271" t="str">
        <f t="shared" si="933"/>
        <v/>
      </c>
      <c r="LT71" s="271"/>
      <c r="LU71" s="475" t="str">
        <f t="shared" si="934"/>
        <v/>
      </c>
      <c r="LV71" s="474" t="str">
        <f>IFERROR(LD81+LC81*LU71,"")</f>
        <v/>
      </c>
      <c r="LW71" s="477" t="str">
        <f t="shared" si="935"/>
        <v/>
      </c>
      <c r="LX71" s="264" t="str">
        <f t="shared" si="759"/>
        <v/>
      </c>
      <c r="LY71" s="264" t="str">
        <f t="shared" si="936"/>
        <v/>
      </c>
      <c r="LZ71" s="264" t="str">
        <f t="shared" si="937"/>
        <v/>
      </c>
      <c r="MA71" s="273" t="str">
        <f t="shared" si="938"/>
        <v/>
      </c>
      <c r="MB71" s="273" t="str">
        <f t="shared" si="760"/>
        <v/>
      </c>
      <c r="MC71" s="273" t="str">
        <f t="shared" si="939"/>
        <v/>
      </c>
      <c r="MD71" s="271" t="str">
        <f t="shared" si="761"/>
        <v/>
      </c>
      <c r="ME71" s="271" t="str">
        <f>IFERROR(MA71*(LY71-LY78)^2,"")</f>
        <v/>
      </c>
      <c r="MF71" s="271" t="str">
        <f t="shared" si="762"/>
        <v/>
      </c>
      <c r="MG71" s="271" t="str">
        <f t="shared" si="940"/>
        <v/>
      </c>
      <c r="MH71" s="289" t="str">
        <f t="shared" si="941"/>
        <v/>
      </c>
      <c r="MI71" s="476" t="str">
        <f t="shared" si="942"/>
        <v/>
      </c>
    </row>
    <row r="72" spans="1:347" ht="14.1" customHeight="1" outlineLevel="1" x14ac:dyDescent="0.2">
      <c r="A72" s="14">
        <v>6</v>
      </c>
      <c r="B72" s="461"/>
      <c r="C72" s="96"/>
      <c r="D72" s="455"/>
      <c r="E72" s="17" t="str">
        <f t="shared" si="681"/>
        <v/>
      </c>
      <c r="F72" s="34" t="str">
        <f>IFERROR((E72-E66)/(1-E66),"")</f>
        <v/>
      </c>
      <c r="G72" s="17" t="str">
        <f t="shared" si="682"/>
        <v/>
      </c>
      <c r="H72" s="17"/>
      <c r="I72" s="34"/>
      <c r="J72" s="18" t="str">
        <f t="shared" si="763"/>
        <v/>
      </c>
      <c r="K72" s="17" t="str">
        <f>IFERROR(C81+B81*J72,"")</f>
        <v/>
      </c>
      <c r="L72" s="37" t="str">
        <f t="shared" si="764"/>
        <v/>
      </c>
      <c r="M72" s="37" t="str">
        <f t="shared" si="683"/>
        <v/>
      </c>
      <c r="N72" s="37" t="str">
        <f t="shared" si="765"/>
        <v/>
      </c>
      <c r="O72" s="37" t="str">
        <f t="shared" si="766"/>
        <v/>
      </c>
      <c r="P72" s="17" t="str">
        <f t="shared" si="767"/>
        <v/>
      </c>
      <c r="Q72" s="17" t="str">
        <f t="shared" si="684"/>
        <v/>
      </c>
      <c r="R72" s="17" t="str">
        <f t="shared" si="768"/>
        <v/>
      </c>
      <c r="S72" s="34" t="str">
        <f t="shared" si="685"/>
        <v/>
      </c>
      <c r="T72" s="34" t="str">
        <f>IFERROR(P72*(N72-N78)^2,"")</f>
        <v/>
      </c>
      <c r="U72" s="34" t="str">
        <f t="shared" si="686"/>
        <v/>
      </c>
      <c r="V72" s="34" t="str">
        <f t="shared" si="769"/>
        <v/>
      </c>
      <c r="W72" s="39" t="str">
        <f t="shared" si="770"/>
        <v/>
      </c>
      <c r="X72" s="34" t="str">
        <f t="shared" si="771"/>
        <v/>
      </c>
      <c r="Y72" s="44"/>
      <c r="Z72" s="271"/>
      <c r="AA72" s="263" t="str">
        <f t="shared" si="772"/>
        <v/>
      </c>
      <c r="AB72" s="273" t="str">
        <f>IFERROR(J81+I81*AA72,"")</f>
        <v/>
      </c>
      <c r="AC72" s="264" t="str">
        <f t="shared" si="773"/>
        <v/>
      </c>
      <c r="AD72" s="264" t="str">
        <f t="shared" si="687"/>
        <v/>
      </c>
      <c r="AE72" s="264" t="str">
        <f t="shared" si="774"/>
        <v/>
      </c>
      <c r="AF72" s="264" t="str">
        <f t="shared" si="775"/>
        <v/>
      </c>
      <c r="AG72" s="273" t="str">
        <f t="shared" si="776"/>
        <v/>
      </c>
      <c r="AH72" s="273" t="str">
        <f t="shared" si="688"/>
        <v/>
      </c>
      <c r="AI72" s="273" t="str">
        <f t="shared" si="777"/>
        <v/>
      </c>
      <c r="AJ72" s="271" t="str">
        <f t="shared" si="689"/>
        <v/>
      </c>
      <c r="AK72" s="271" t="str">
        <f>IFERROR(AG72*(AE72-AE78)^2,"")</f>
        <v/>
      </c>
      <c r="AL72" s="271" t="str">
        <f t="shared" si="690"/>
        <v/>
      </c>
      <c r="AM72" s="271" t="str">
        <f t="shared" si="778"/>
        <v/>
      </c>
      <c r="AN72" s="289" t="str">
        <f t="shared" si="779"/>
        <v/>
      </c>
      <c r="AO72" s="271" t="str">
        <f t="shared" si="780"/>
        <v/>
      </c>
      <c r="AP72" s="44"/>
      <c r="AQ72" s="271"/>
      <c r="AR72" s="263" t="str">
        <f t="shared" si="781"/>
        <v/>
      </c>
      <c r="AS72" s="273" t="str">
        <f>IFERROR(AA81+Z81*AR72,"")</f>
        <v/>
      </c>
      <c r="AT72" s="264" t="str">
        <f t="shared" si="782"/>
        <v/>
      </c>
      <c r="AU72" s="264" t="str">
        <f t="shared" si="691"/>
        <v/>
      </c>
      <c r="AV72" s="264" t="str">
        <f t="shared" si="783"/>
        <v/>
      </c>
      <c r="AW72" s="264" t="str">
        <f t="shared" si="784"/>
        <v/>
      </c>
      <c r="AX72" s="273" t="str">
        <f t="shared" si="785"/>
        <v/>
      </c>
      <c r="AY72" s="273" t="str">
        <f t="shared" si="692"/>
        <v/>
      </c>
      <c r="AZ72" s="273" t="str">
        <f t="shared" si="786"/>
        <v/>
      </c>
      <c r="BA72" s="271" t="str">
        <f t="shared" si="693"/>
        <v/>
      </c>
      <c r="BB72" s="271" t="str">
        <f>IFERROR(AX72*(AV72-AV78)^2,"")</f>
        <v/>
      </c>
      <c r="BC72" s="271" t="str">
        <f t="shared" si="694"/>
        <v/>
      </c>
      <c r="BD72" s="271" t="str">
        <f t="shared" si="787"/>
        <v/>
      </c>
      <c r="BE72" s="289" t="str">
        <f t="shared" si="788"/>
        <v/>
      </c>
      <c r="BF72" s="271" t="str">
        <f t="shared" si="789"/>
        <v/>
      </c>
      <c r="BH72" s="271"/>
      <c r="BI72" s="263" t="str">
        <f t="shared" si="790"/>
        <v/>
      </c>
      <c r="BJ72" s="273" t="str">
        <f>IFERROR(AR81+AQ81*BI72,"")</f>
        <v/>
      </c>
      <c r="BK72" s="264" t="str">
        <f t="shared" si="791"/>
        <v/>
      </c>
      <c r="BL72" s="264" t="str">
        <f t="shared" si="695"/>
        <v/>
      </c>
      <c r="BM72" s="264" t="str">
        <f t="shared" si="792"/>
        <v/>
      </c>
      <c r="BN72" s="264" t="str">
        <f t="shared" si="793"/>
        <v/>
      </c>
      <c r="BO72" s="273" t="str">
        <f t="shared" si="794"/>
        <v/>
      </c>
      <c r="BP72" s="273" t="str">
        <f t="shared" si="696"/>
        <v/>
      </c>
      <c r="BQ72" s="273" t="str">
        <f t="shared" si="795"/>
        <v/>
      </c>
      <c r="BR72" s="271" t="str">
        <f t="shared" si="697"/>
        <v/>
      </c>
      <c r="BS72" s="271" t="str">
        <f>IFERROR(BO72*(BM72-BM78)^2,"")</f>
        <v/>
      </c>
      <c r="BT72" s="271" t="str">
        <f t="shared" si="698"/>
        <v/>
      </c>
      <c r="BU72" s="271" t="str">
        <f t="shared" si="796"/>
        <v/>
      </c>
      <c r="BV72" s="289" t="str">
        <f t="shared" si="797"/>
        <v/>
      </c>
      <c r="BW72" s="271" t="str">
        <f t="shared" si="798"/>
        <v/>
      </c>
      <c r="BY72" s="271"/>
      <c r="BZ72" s="263" t="str">
        <f t="shared" si="799"/>
        <v/>
      </c>
      <c r="CA72" s="273" t="str">
        <f>IFERROR(BI81+BH81*BZ72,"")</f>
        <v/>
      </c>
      <c r="CB72" s="264" t="str">
        <f t="shared" si="800"/>
        <v/>
      </c>
      <c r="CC72" s="264" t="str">
        <f t="shared" si="699"/>
        <v/>
      </c>
      <c r="CD72" s="264" t="str">
        <f t="shared" si="801"/>
        <v/>
      </c>
      <c r="CE72" s="264" t="str">
        <f t="shared" si="802"/>
        <v/>
      </c>
      <c r="CF72" s="273" t="str">
        <f t="shared" si="803"/>
        <v/>
      </c>
      <c r="CG72" s="273" t="str">
        <f t="shared" si="700"/>
        <v/>
      </c>
      <c r="CH72" s="273" t="str">
        <f t="shared" si="804"/>
        <v/>
      </c>
      <c r="CI72" s="271" t="str">
        <f t="shared" si="701"/>
        <v/>
      </c>
      <c r="CJ72" s="271" t="str">
        <f>IFERROR(CF72*(CD72-CD78)^2,"")</f>
        <v/>
      </c>
      <c r="CK72" s="271" t="str">
        <f t="shared" si="702"/>
        <v/>
      </c>
      <c r="CL72" s="271" t="str">
        <f t="shared" si="805"/>
        <v/>
      </c>
      <c r="CM72" s="289" t="str">
        <f t="shared" si="806"/>
        <v/>
      </c>
      <c r="CN72" s="271" t="str">
        <f t="shared" si="807"/>
        <v/>
      </c>
      <c r="CP72" s="271"/>
      <c r="CQ72" s="263" t="str">
        <f t="shared" si="808"/>
        <v/>
      </c>
      <c r="CR72" s="273" t="str">
        <f>IFERROR(BZ81+BY81*CQ72,"")</f>
        <v/>
      </c>
      <c r="CS72" s="264" t="str">
        <f t="shared" si="809"/>
        <v/>
      </c>
      <c r="CT72" s="264" t="str">
        <f t="shared" si="703"/>
        <v/>
      </c>
      <c r="CU72" s="264" t="str">
        <f t="shared" si="810"/>
        <v/>
      </c>
      <c r="CV72" s="264" t="str">
        <f t="shared" si="811"/>
        <v/>
      </c>
      <c r="CW72" s="273" t="str">
        <f t="shared" si="812"/>
        <v/>
      </c>
      <c r="CX72" s="273" t="str">
        <f t="shared" si="704"/>
        <v/>
      </c>
      <c r="CY72" s="273" t="str">
        <f t="shared" si="813"/>
        <v/>
      </c>
      <c r="CZ72" s="271" t="str">
        <f t="shared" si="705"/>
        <v/>
      </c>
      <c r="DA72" s="271" t="str">
        <f>IFERROR(CW72*(CU72-CU78)^2,"")</f>
        <v/>
      </c>
      <c r="DB72" s="271" t="str">
        <f t="shared" si="706"/>
        <v/>
      </c>
      <c r="DC72" s="271" t="str">
        <f t="shared" si="814"/>
        <v/>
      </c>
      <c r="DD72" s="289" t="str">
        <f t="shared" si="815"/>
        <v/>
      </c>
      <c r="DE72" s="271" t="str">
        <f t="shared" si="816"/>
        <v/>
      </c>
      <c r="DG72" s="271"/>
      <c r="DH72" s="263" t="str">
        <f t="shared" si="817"/>
        <v/>
      </c>
      <c r="DI72" s="273" t="str">
        <f>IFERROR(CQ81+CP81*DH72,"")</f>
        <v/>
      </c>
      <c r="DJ72" s="264" t="str">
        <f t="shared" si="818"/>
        <v/>
      </c>
      <c r="DK72" s="264" t="str">
        <f t="shared" si="707"/>
        <v/>
      </c>
      <c r="DL72" s="264" t="str">
        <f t="shared" si="819"/>
        <v/>
      </c>
      <c r="DM72" s="264" t="str">
        <f t="shared" si="820"/>
        <v/>
      </c>
      <c r="DN72" s="273" t="str">
        <f t="shared" si="821"/>
        <v/>
      </c>
      <c r="DO72" s="273" t="str">
        <f t="shared" si="708"/>
        <v/>
      </c>
      <c r="DP72" s="273" t="str">
        <f t="shared" si="822"/>
        <v/>
      </c>
      <c r="DQ72" s="271" t="str">
        <f t="shared" si="709"/>
        <v/>
      </c>
      <c r="DR72" s="271" t="str">
        <f>IFERROR(DN72*(DL72-DL78)^2,"")</f>
        <v/>
      </c>
      <c r="DS72" s="271" t="str">
        <f t="shared" si="710"/>
        <v/>
      </c>
      <c r="DT72" s="271" t="str">
        <f t="shared" si="823"/>
        <v/>
      </c>
      <c r="DU72" s="289" t="str">
        <f t="shared" si="824"/>
        <v/>
      </c>
      <c r="DV72" s="271" t="str">
        <f t="shared" si="825"/>
        <v/>
      </c>
      <c r="DX72" s="271"/>
      <c r="DY72" s="263" t="str">
        <f t="shared" si="826"/>
        <v/>
      </c>
      <c r="DZ72" s="273" t="str">
        <f>IFERROR(DH81+DG81*DY72,"")</f>
        <v/>
      </c>
      <c r="EA72" s="264" t="str">
        <f t="shared" si="827"/>
        <v/>
      </c>
      <c r="EB72" s="264" t="str">
        <f t="shared" si="711"/>
        <v/>
      </c>
      <c r="EC72" s="264" t="str">
        <f t="shared" si="828"/>
        <v/>
      </c>
      <c r="ED72" s="264" t="str">
        <f t="shared" si="829"/>
        <v/>
      </c>
      <c r="EE72" s="273" t="str">
        <f t="shared" si="830"/>
        <v/>
      </c>
      <c r="EF72" s="273" t="str">
        <f t="shared" si="712"/>
        <v/>
      </c>
      <c r="EG72" s="273" t="str">
        <f t="shared" si="831"/>
        <v/>
      </c>
      <c r="EH72" s="271" t="str">
        <f t="shared" si="713"/>
        <v/>
      </c>
      <c r="EI72" s="271" t="str">
        <f>IFERROR(EE72*(EC72-EC78)^2,"")</f>
        <v/>
      </c>
      <c r="EJ72" s="271" t="str">
        <f t="shared" si="714"/>
        <v/>
      </c>
      <c r="EK72" s="271" t="str">
        <f t="shared" si="832"/>
        <v/>
      </c>
      <c r="EL72" s="289" t="str">
        <f t="shared" si="833"/>
        <v/>
      </c>
      <c r="EM72" s="271" t="str">
        <f t="shared" si="834"/>
        <v/>
      </c>
      <c r="EO72" s="271"/>
      <c r="EP72" s="263" t="str">
        <f t="shared" si="835"/>
        <v/>
      </c>
      <c r="EQ72" s="273" t="str">
        <f>IFERROR(DY81+DX81*EP72,"")</f>
        <v/>
      </c>
      <c r="ER72" s="264" t="str">
        <f t="shared" si="836"/>
        <v/>
      </c>
      <c r="ES72" s="264" t="str">
        <f t="shared" si="715"/>
        <v/>
      </c>
      <c r="ET72" s="264" t="str">
        <f t="shared" si="837"/>
        <v/>
      </c>
      <c r="EU72" s="264" t="str">
        <f t="shared" si="838"/>
        <v/>
      </c>
      <c r="EV72" s="273" t="str">
        <f t="shared" si="839"/>
        <v/>
      </c>
      <c r="EW72" s="273" t="str">
        <f t="shared" si="716"/>
        <v/>
      </c>
      <c r="EX72" s="273" t="str">
        <f t="shared" si="840"/>
        <v/>
      </c>
      <c r="EY72" s="271" t="str">
        <f t="shared" si="717"/>
        <v/>
      </c>
      <c r="EZ72" s="271" t="str">
        <f>IFERROR(EV72*(ET72-ET78)^2,"")</f>
        <v/>
      </c>
      <c r="FA72" s="271" t="str">
        <f t="shared" si="718"/>
        <v/>
      </c>
      <c r="FB72" s="271" t="str">
        <f t="shared" si="841"/>
        <v/>
      </c>
      <c r="FC72" s="289" t="str">
        <f t="shared" si="842"/>
        <v/>
      </c>
      <c r="FD72" s="271" t="str">
        <f t="shared" si="843"/>
        <v/>
      </c>
      <c r="FF72" s="271"/>
      <c r="FG72" s="263" t="str">
        <f t="shared" si="844"/>
        <v/>
      </c>
      <c r="FH72" s="273" t="str">
        <f>IFERROR(EP81+EO81*FG72,"")</f>
        <v/>
      </c>
      <c r="FI72" s="264" t="str">
        <f t="shared" si="845"/>
        <v/>
      </c>
      <c r="FJ72" s="264" t="str">
        <f t="shared" si="719"/>
        <v/>
      </c>
      <c r="FK72" s="264" t="str">
        <f t="shared" si="846"/>
        <v/>
      </c>
      <c r="FL72" s="264" t="str">
        <f t="shared" si="847"/>
        <v/>
      </c>
      <c r="FM72" s="273" t="str">
        <f t="shared" si="848"/>
        <v/>
      </c>
      <c r="FN72" s="273" t="str">
        <f t="shared" si="720"/>
        <v/>
      </c>
      <c r="FO72" s="273" t="str">
        <f t="shared" si="849"/>
        <v/>
      </c>
      <c r="FP72" s="271" t="str">
        <f t="shared" si="721"/>
        <v/>
      </c>
      <c r="FQ72" s="271" t="str">
        <f>IFERROR(FM72*(FK72-FK78)^2,"")</f>
        <v/>
      </c>
      <c r="FR72" s="271" t="str">
        <f t="shared" si="722"/>
        <v/>
      </c>
      <c r="FS72" s="271" t="str">
        <f t="shared" si="850"/>
        <v/>
      </c>
      <c r="FT72" s="289" t="str">
        <f t="shared" si="851"/>
        <v/>
      </c>
      <c r="FU72" s="271" t="str">
        <f t="shared" si="852"/>
        <v/>
      </c>
      <c r="FW72" s="271"/>
      <c r="FX72" s="263" t="str">
        <f t="shared" si="853"/>
        <v/>
      </c>
      <c r="FY72" s="273" t="str">
        <f>IFERROR(FG81+FF81*FX72,"")</f>
        <v/>
      </c>
      <c r="FZ72" s="264" t="str">
        <f t="shared" si="854"/>
        <v/>
      </c>
      <c r="GA72" s="264" t="str">
        <f t="shared" si="723"/>
        <v/>
      </c>
      <c r="GB72" s="264" t="str">
        <f t="shared" si="855"/>
        <v/>
      </c>
      <c r="GC72" s="264" t="str">
        <f t="shared" si="856"/>
        <v/>
      </c>
      <c r="GD72" s="273" t="str">
        <f t="shared" si="857"/>
        <v/>
      </c>
      <c r="GE72" s="273" t="str">
        <f t="shared" si="724"/>
        <v/>
      </c>
      <c r="GF72" s="273" t="str">
        <f t="shared" si="858"/>
        <v/>
      </c>
      <c r="GG72" s="271" t="str">
        <f t="shared" si="725"/>
        <v/>
      </c>
      <c r="GH72" s="271" t="str">
        <f>IFERROR(GD72*(GB72-GB78)^2,"")</f>
        <v/>
      </c>
      <c r="GI72" s="271" t="str">
        <f t="shared" si="726"/>
        <v/>
      </c>
      <c r="GJ72" s="271" t="str">
        <f t="shared" si="859"/>
        <v/>
      </c>
      <c r="GK72" s="289" t="str">
        <f t="shared" si="860"/>
        <v/>
      </c>
      <c r="GL72" s="271" t="str">
        <f t="shared" si="861"/>
        <v/>
      </c>
      <c r="GN72" s="271"/>
      <c r="GO72" s="263" t="str">
        <f t="shared" si="862"/>
        <v/>
      </c>
      <c r="GP72" s="273" t="str">
        <f>IFERROR(FX81+FW81*GO72,"")</f>
        <v/>
      </c>
      <c r="GQ72" s="264" t="str">
        <f t="shared" si="863"/>
        <v/>
      </c>
      <c r="GR72" s="264" t="str">
        <f t="shared" si="727"/>
        <v/>
      </c>
      <c r="GS72" s="264" t="str">
        <f t="shared" si="864"/>
        <v/>
      </c>
      <c r="GT72" s="264" t="str">
        <f t="shared" si="865"/>
        <v/>
      </c>
      <c r="GU72" s="273" t="str">
        <f t="shared" si="866"/>
        <v/>
      </c>
      <c r="GV72" s="273" t="str">
        <f t="shared" si="728"/>
        <v/>
      </c>
      <c r="GW72" s="273" t="str">
        <f t="shared" si="867"/>
        <v/>
      </c>
      <c r="GX72" s="271" t="str">
        <f t="shared" si="729"/>
        <v/>
      </c>
      <c r="GY72" s="271" t="str">
        <f>IFERROR(GU72*(GS72-GS78)^2,"")</f>
        <v/>
      </c>
      <c r="GZ72" s="271" t="str">
        <f t="shared" si="730"/>
        <v/>
      </c>
      <c r="HA72" s="271" t="str">
        <f t="shared" si="868"/>
        <v/>
      </c>
      <c r="HB72" s="289" t="str">
        <f t="shared" si="869"/>
        <v/>
      </c>
      <c r="HC72" s="271" t="str">
        <f t="shared" si="870"/>
        <v/>
      </c>
      <c r="HE72" s="271"/>
      <c r="HF72" s="263" t="str">
        <f t="shared" si="871"/>
        <v/>
      </c>
      <c r="HG72" s="273" t="str">
        <f>IFERROR(GO81+GN81*HF72,"")</f>
        <v/>
      </c>
      <c r="HH72" s="264" t="str">
        <f t="shared" si="872"/>
        <v/>
      </c>
      <c r="HI72" s="264" t="str">
        <f t="shared" si="731"/>
        <v/>
      </c>
      <c r="HJ72" s="264" t="str">
        <f t="shared" si="873"/>
        <v/>
      </c>
      <c r="HK72" s="264" t="str">
        <f t="shared" si="874"/>
        <v/>
      </c>
      <c r="HL72" s="273" t="str">
        <f t="shared" si="875"/>
        <v/>
      </c>
      <c r="HM72" s="273" t="str">
        <f t="shared" si="732"/>
        <v/>
      </c>
      <c r="HN72" s="273" t="str">
        <f t="shared" si="876"/>
        <v/>
      </c>
      <c r="HO72" s="271" t="str">
        <f t="shared" si="733"/>
        <v/>
      </c>
      <c r="HP72" s="271" t="str">
        <f>IFERROR(HL72*(HJ72-HJ78)^2,"")</f>
        <v/>
      </c>
      <c r="HQ72" s="271" t="str">
        <f t="shared" si="734"/>
        <v/>
      </c>
      <c r="HR72" s="271" t="str">
        <f t="shared" si="877"/>
        <v/>
      </c>
      <c r="HS72" s="289" t="str">
        <f t="shared" si="878"/>
        <v/>
      </c>
      <c r="HT72" s="271" t="str">
        <f t="shared" si="879"/>
        <v/>
      </c>
      <c r="HV72" s="271"/>
      <c r="HW72" s="263" t="str">
        <f t="shared" si="880"/>
        <v/>
      </c>
      <c r="HX72" s="273" t="str">
        <f>IFERROR(HF81+HE81*HW72,"")</f>
        <v/>
      </c>
      <c r="HY72" s="264" t="str">
        <f t="shared" si="881"/>
        <v/>
      </c>
      <c r="HZ72" s="264" t="str">
        <f t="shared" si="735"/>
        <v/>
      </c>
      <c r="IA72" s="264" t="str">
        <f t="shared" si="882"/>
        <v/>
      </c>
      <c r="IB72" s="264" t="str">
        <f t="shared" si="883"/>
        <v/>
      </c>
      <c r="IC72" s="273" t="str">
        <f t="shared" si="884"/>
        <v/>
      </c>
      <c r="ID72" s="273" t="str">
        <f t="shared" si="736"/>
        <v/>
      </c>
      <c r="IE72" s="273" t="str">
        <f t="shared" si="885"/>
        <v/>
      </c>
      <c r="IF72" s="271" t="str">
        <f t="shared" si="737"/>
        <v/>
      </c>
      <c r="IG72" s="271" t="str">
        <f>IFERROR(IC72*(IA72-IA78)^2,"")</f>
        <v/>
      </c>
      <c r="IH72" s="271" t="str">
        <f t="shared" si="738"/>
        <v/>
      </c>
      <c r="II72" s="271" t="str">
        <f t="shared" si="886"/>
        <v/>
      </c>
      <c r="IJ72" s="289" t="str">
        <f t="shared" si="887"/>
        <v/>
      </c>
      <c r="IK72" s="271" t="str">
        <f t="shared" si="888"/>
        <v/>
      </c>
      <c r="IM72" s="271"/>
      <c r="IN72" s="263" t="str">
        <f t="shared" si="889"/>
        <v/>
      </c>
      <c r="IO72" s="273" t="str">
        <f>IFERROR(HW81+HV81*IN72,"")</f>
        <v/>
      </c>
      <c r="IP72" s="264" t="str">
        <f t="shared" si="890"/>
        <v/>
      </c>
      <c r="IQ72" s="264" t="str">
        <f t="shared" si="739"/>
        <v/>
      </c>
      <c r="IR72" s="264" t="str">
        <f t="shared" si="891"/>
        <v/>
      </c>
      <c r="IS72" s="264" t="str">
        <f t="shared" si="892"/>
        <v/>
      </c>
      <c r="IT72" s="273" t="str">
        <f t="shared" si="893"/>
        <v/>
      </c>
      <c r="IU72" s="273" t="str">
        <f t="shared" si="740"/>
        <v/>
      </c>
      <c r="IV72" s="273" t="str">
        <f t="shared" si="894"/>
        <v/>
      </c>
      <c r="IW72" s="271" t="str">
        <f t="shared" si="741"/>
        <v/>
      </c>
      <c r="IX72" s="271" t="str">
        <f>IFERROR(IT72*(IR72-IR78)^2,"")</f>
        <v/>
      </c>
      <c r="IY72" s="271" t="str">
        <f t="shared" si="742"/>
        <v/>
      </c>
      <c r="IZ72" s="271" t="str">
        <f t="shared" si="895"/>
        <v/>
      </c>
      <c r="JA72" s="289" t="str">
        <f t="shared" si="896"/>
        <v/>
      </c>
      <c r="JB72" s="271" t="str">
        <f t="shared" si="897"/>
        <v/>
      </c>
      <c r="JD72" s="271"/>
      <c r="JE72" s="263" t="str">
        <f t="shared" si="898"/>
        <v/>
      </c>
      <c r="JF72" s="273" t="str">
        <f>IFERROR(IN81+IM81*JE72,"")</f>
        <v/>
      </c>
      <c r="JG72" s="264" t="str">
        <f t="shared" si="899"/>
        <v/>
      </c>
      <c r="JH72" s="264" t="str">
        <f t="shared" si="743"/>
        <v/>
      </c>
      <c r="JI72" s="264" t="str">
        <f t="shared" si="900"/>
        <v/>
      </c>
      <c r="JJ72" s="264" t="str">
        <f t="shared" si="901"/>
        <v/>
      </c>
      <c r="JK72" s="273" t="str">
        <f t="shared" si="902"/>
        <v/>
      </c>
      <c r="JL72" s="273" t="str">
        <f t="shared" si="744"/>
        <v/>
      </c>
      <c r="JM72" s="273" t="str">
        <f t="shared" si="903"/>
        <v/>
      </c>
      <c r="JN72" s="271" t="str">
        <f t="shared" si="745"/>
        <v/>
      </c>
      <c r="JO72" s="271" t="str">
        <f>IFERROR(JK72*(JI72-JI78)^2,"")</f>
        <v/>
      </c>
      <c r="JP72" s="271" t="str">
        <f t="shared" si="746"/>
        <v/>
      </c>
      <c r="JQ72" s="271" t="str">
        <f t="shared" si="904"/>
        <v/>
      </c>
      <c r="JR72" s="289" t="str">
        <f t="shared" si="905"/>
        <v/>
      </c>
      <c r="JS72" s="271" t="str">
        <f t="shared" si="906"/>
        <v/>
      </c>
      <c r="JU72" s="271"/>
      <c r="JV72" s="263" t="str">
        <f t="shared" si="907"/>
        <v/>
      </c>
      <c r="JW72" s="273" t="str">
        <f>IFERROR(JE81+JD81*JV72,"")</f>
        <v/>
      </c>
      <c r="JX72" s="264" t="str">
        <f t="shared" si="908"/>
        <v/>
      </c>
      <c r="JY72" s="264" t="str">
        <f t="shared" si="747"/>
        <v/>
      </c>
      <c r="JZ72" s="264" t="str">
        <f t="shared" si="909"/>
        <v/>
      </c>
      <c r="KA72" s="264" t="str">
        <f t="shared" si="910"/>
        <v/>
      </c>
      <c r="KB72" s="273" t="str">
        <f t="shared" si="911"/>
        <v/>
      </c>
      <c r="KC72" s="273" t="str">
        <f t="shared" si="748"/>
        <v/>
      </c>
      <c r="KD72" s="273" t="str">
        <f t="shared" si="912"/>
        <v/>
      </c>
      <c r="KE72" s="271" t="str">
        <f t="shared" si="749"/>
        <v/>
      </c>
      <c r="KF72" s="271" t="str">
        <f>IFERROR(KB72*(JZ72-JZ78)^2,"")</f>
        <v/>
      </c>
      <c r="KG72" s="271" t="str">
        <f t="shared" si="750"/>
        <v/>
      </c>
      <c r="KH72" s="271" t="str">
        <f t="shared" si="913"/>
        <v/>
      </c>
      <c r="KI72" s="289" t="str">
        <f t="shared" si="914"/>
        <v/>
      </c>
      <c r="KJ72" s="271" t="str">
        <f t="shared" si="915"/>
        <v/>
      </c>
      <c r="KL72" s="271"/>
      <c r="KM72" s="263" t="str">
        <f t="shared" si="916"/>
        <v/>
      </c>
      <c r="KN72" s="273" t="str">
        <f>IFERROR(JV81+JU81*KM72,"")</f>
        <v/>
      </c>
      <c r="KO72" s="264" t="str">
        <f t="shared" si="917"/>
        <v/>
      </c>
      <c r="KP72" s="264" t="str">
        <f t="shared" si="751"/>
        <v/>
      </c>
      <c r="KQ72" s="264" t="str">
        <f t="shared" si="918"/>
        <v/>
      </c>
      <c r="KR72" s="264" t="str">
        <f t="shared" si="919"/>
        <v/>
      </c>
      <c r="KS72" s="273" t="str">
        <f t="shared" si="920"/>
        <v/>
      </c>
      <c r="KT72" s="273" t="str">
        <f t="shared" si="752"/>
        <v/>
      </c>
      <c r="KU72" s="273" t="str">
        <f t="shared" si="921"/>
        <v/>
      </c>
      <c r="KV72" s="271" t="str">
        <f t="shared" si="753"/>
        <v/>
      </c>
      <c r="KW72" s="271" t="str">
        <f>IFERROR(KS72*(KQ72-KQ78)^2,"")</f>
        <v/>
      </c>
      <c r="KX72" s="271" t="str">
        <f t="shared" si="754"/>
        <v/>
      </c>
      <c r="KY72" s="271" t="str">
        <f t="shared" si="922"/>
        <v/>
      </c>
      <c r="KZ72" s="289" t="str">
        <f t="shared" si="923"/>
        <v/>
      </c>
      <c r="LA72" s="271" t="str">
        <f t="shared" si="924"/>
        <v/>
      </c>
      <c r="LC72" s="271"/>
      <c r="LD72" s="263" t="str">
        <f t="shared" si="925"/>
        <v/>
      </c>
      <c r="LE72" s="273" t="str">
        <f>IFERROR(KM81+KL81*LD72,"")</f>
        <v/>
      </c>
      <c r="LF72" s="264" t="str">
        <f t="shared" si="926"/>
        <v/>
      </c>
      <c r="LG72" s="264" t="str">
        <f t="shared" si="755"/>
        <v/>
      </c>
      <c r="LH72" s="264" t="str">
        <f t="shared" si="927"/>
        <v/>
      </c>
      <c r="LI72" s="264" t="str">
        <f t="shared" si="928"/>
        <v/>
      </c>
      <c r="LJ72" s="273" t="str">
        <f t="shared" si="929"/>
        <v/>
      </c>
      <c r="LK72" s="273" t="str">
        <f t="shared" si="756"/>
        <v/>
      </c>
      <c r="LL72" s="273" t="str">
        <f t="shared" si="930"/>
        <v/>
      </c>
      <c r="LM72" s="271" t="str">
        <f t="shared" si="757"/>
        <v/>
      </c>
      <c r="LN72" s="271" t="str">
        <f>IFERROR(LJ72*(LH72-LH78)^2,"")</f>
        <v/>
      </c>
      <c r="LO72" s="271" t="str">
        <f t="shared" si="758"/>
        <v/>
      </c>
      <c r="LP72" s="271" t="str">
        <f t="shared" si="931"/>
        <v/>
      </c>
      <c r="LQ72" s="289" t="str">
        <f t="shared" si="932"/>
        <v/>
      </c>
      <c r="LR72" s="271" t="str">
        <f t="shared" si="933"/>
        <v/>
      </c>
      <c r="LT72" s="271"/>
      <c r="LU72" s="475" t="str">
        <f t="shared" si="934"/>
        <v/>
      </c>
      <c r="LV72" s="474" t="str">
        <f>IFERROR(LD81+LC81*LU72,"")</f>
        <v/>
      </c>
      <c r="LW72" s="477" t="str">
        <f t="shared" si="935"/>
        <v/>
      </c>
      <c r="LX72" s="264" t="str">
        <f t="shared" si="759"/>
        <v/>
      </c>
      <c r="LY72" s="264" t="str">
        <f t="shared" si="936"/>
        <v/>
      </c>
      <c r="LZ72" s="264" t="str">
        <f t="shared" si="937"/>
        <v/>
      </c>
      <c r="MA72" s="273" t="str">
        <f t="shared" si="938"/>
        <v/>
      </c>
      <c r="MB72" s="273" t="str">
        <f t="shared" si="760"/>
        <v/>
      </c>
      <c r="MC72" s="273" t="str">
        <f t="shared" si="939"/>
        <v/>
      </c>
      <c r="MD72" s="271" t="str">
        <f t="shared" si="761"/>
        <v/>
      </c>
      <c r="ME72" s="271" t="str">
        <f>IFERROR(MA72*(LY72-LY78)^2,"")</f>
        <v/>
      </c>
      <c r="MF72" s="271" t="str">
        <f t="shared" si="762"/>
        <v/>
      </c>
      <c r="MG72" s="271" t="str">
        <f t="shared" si="940"/>
        <v/>
      </c>
      <c r="MH72" s="289" t="str">
        <f t="shared" si="941"/>
        <v/>
      </c>
      <c r="MI72" s="476" t="str">
        <f t="shared" si="942"/>
        <v/>
      </c>
    </row>
    <row r="73" spans="1:347" ht="14.1" customHeight="1" outlineLevel="1" x14ac:dyDescent="0.2">
      <c r="A73" s="14">
        <v>7</v>
      </c>
      <c r="B73" s="464"/>
      <c r="C73" s="97"/>
      <c r="D73" s="456"/>
      <c r="E73" s="17" t="str">
        <f t="shared" si="681"/>
        <v/>
      </c>
      <c r="F73" s="34" t="str">
        <f>IFERROR((E73-E66)/(1-E66),"")</f>
        <v/>
      </c>
      <c r="G73" s="17" t="str">
        <f t="shared" si="682"/>
        <v/>
      </c>
      <c r="H73" s="17"/>
      <c r="I73" s="34"/>
      <c r="J73" s="18" t="str">
        <f t="shared" si="763"/>
        <v/>
      </c>
      <c r="K73" s="17" t="str">
        <f>IFERROR(C81+B81*J73,"")</f>
        <v/>
      </c>
      <c r="L73" s="37" t="str">
        <f t="shared" si="764"/>
        <v/>
      </c>
      <c r="M73" s="37" t="str">
        <f t="shared" si="683"/>
        <v/>
      </c>
      <c r="N73" s="37" t="str">
        <f t="shared" si="765"/>
        <v/>
      </c>
      <c r="O73" s="37" t="str">
        <f t="shared" si="766"/>
        <v/>
      </c>
      <c r="P73" s="17" t="str">
        <f t="shared" si="767"/>
        <v/>
      </c>
      <c r="Q73" s="17" t="str">
        <f t="shared" si="684"/>
        <v/>
      </c>
      <c r="R73" s="17" t="str">
        <f t="shared" si="768"/>
        <v/>
      </c>
      <c r="S73" s="34" t="str">
        <f t="shared" si="685"/>
        <v/>
      </c>
      <c r="T73" s="34" t="str">
        <f>IFERROR(P73*(N73-N78)^2,"")</f>
        <v/>
      </c>
      <c r="U73" s="34" t="str">
        <f t="shared" si="686"/>
        <v/>
      </c>
      <c r="V73" s="34" t="str">
        <f t="shared" si="769"/>
        <v/>
      </c>
      <c r="W73" s="39" t="str">
        <f t="shared" si="770"/>
        <v/>
      </c>
      <c r="X73" s="34" t="str">
        <f t="shared" si="771"/>
        <v/>
      </c>
      <c r="Y73" s="44"/>
      <c r="Z73" s="271"/>
      <c r="AA73" s="263" t="str">
        <f t="shared" si="772"/>
        <v/>
      </c>
      <c r="AB73" s="273" t="str">
        <f>IFERROR(J81+I81*AA73,"")</f>
        <v/>
      </c>
      <c r="AC73" s="264" t="str">
        <f t="shared" si="773"/>
        <v/>
      </c>
      <c r="AD73" s="264" t="str">
        <f t="shared" si="687"/>
        <v/>
      </c>
      <c r="AE73" s="264" t="str">
        <f t="shared" si="774"/>
        <v/>
      </c>
      <c r="AF73" s="264" t="str">
        <f t="shared" si="775"/>
        <v/>
      </c>
      <c r="AG73" s="273" t="str">
        <f t="shared" si="776"/>
        <v/>
      </c>
      <c r="AH73" s="273" t="str">
        <f t="shared" si="688"/>
        <v/>
      </c>
      <c r="AI73" s="273" t="str">
        <f t="shared" si="777"/>
        <v/>
      </c>
      <c r="AJ73" s="271" t="str">
        <f t="shared" si="689"/>
        <v/>
      </c>
      <c r="AK73" s="271" t="str">
        <f>IFERROR(AG73*(AE73-AE78)^2,"")</f>
        <v/>
      </c>
      <c r="AL73" s="271" t="str">
        <f t="shared" si="690"/>
        <v/>
      </c>
      <c r="AM73" s="271" t="str">
        <f t="shared" si="778"/>
        <v/>
      </c>
      <c r="AN73" s="289" t="str">
        <f t="shared" si="779"/>
        <v/>
      </c>
      <c r="AO73" s="271" t="str">
        <f t="shared" si="780"/>
        <v/>
      </c>
      <c r="AP73" s="44"/>
      <c r="AQ73" s="271"/>
      <c r="AR73" s="263" t="str">
        <f t="shared" si="781"/>
        <v/>
      </c>
      <c r="AS73" s="273" t="str">
        <f>IFERROR(AA81+Z81*AR73,"")</f>
        <v/>
      </c>
      <c r="AT73" s="264" t="str">
        <f t="shared" si="782"/>
        <v/>
      </c>
      <c r="AU73" s="264" t="str">
        <f t="shared" si="691"/>
        <v/>
      </c>
      <c r="AV73" s="264" t="str">
        <f t="shared" si="783"/>
        <v/>
      </c>
      <c r="AW73" s="264" t="str">
        <f t="shared" si="784"/>
        <v/>
      </c>
      <c r="AX73" s="273" t="str">
        <f t="shared" si="785"/>
        <v/>
      </c>
      <c r="AY73" s="273" t="str">
        <f t="shared" si="692"/>
        <v/>
      </c>
      <c r="AZ73" s="273" t="str">
        <f t="shared" si="786"/>
        <v/>
      </c>
      <c r="BA73" s="271" t="str">
        <f t="shared" si="693"/>
        <v/>
      </c>
      <c r="BB73" s="271" t="str">
        <f>IFERROR(AX73*(AV73-AV78)^2,"")</f>
        <v/>
      </c>
      <c r="BC73" s="271" t="str">
        <f t="shared" si="694"/>
        <v/>
      </c>
      <c r="BD73" s="271" t="str">
        <f t="shared" si="787"/>
        <v/>
      </c>
      <c r="BE73" s="289" t="str">
        <f t="shared" si="788"/>
        <v/>
      </c>
      <c r="BF73" s="271" t="str">
        <f t="shared" si="789"/>
        <v/>
      </c>
      <c r="BH73" s="271"/>
      <c r="BI73" s="263" t="str">
        <f t="shared" si="790"/>
        <v/>
      </c>
      <c r="BJ73" s="273" t="str">
        <f>IFERROR(AR81+AQ81*BI73,"")</f>
        <v/>
      </c>
      <c r="BK73" s="264" t="str">
        <f t="shared" si="791"/>
        <v/>
      </c>
      <c r="BL73" s="264" t="str">
        <f t="shared" si="695"/>
        <v/>
      </c>
      <c r="BM73" s="264" t="str">
        <f t="shared" si="792"/>
        <v/>
      </c>
      <c r="BN73" s="264" t="str">
        <f t="shared" si="793"/>
        <v/>
      </c>
      <c r="BO73" s="273" t="str">
        <f t="shared" si="794"/>
        <v/>
      </c>
      <c r="BP73" s="273" t="str">
        <f t="shared" si="696"/>
        <v/>
      </c>
      <c r="BQ73" s="273" t="str">
        <f t="shared" si="795"/>
        <v/>
      </c>
      <c r="BR73" s="271" t="str">
        <f t="shared" si="697"/>
        <v/>
      </c>
      <c r="BS73" s="271" t="str">
        <f>IFERROR(BO73*(BM73-BM78)^2,"")</f>
        <v/>
      </c>
      <c r="BT73" s="271" t="str">
        <f t="shared" si="698"/>
        <v/>
      </c>
      <c r="BU73" s="271" t="str">
        <f t="shared" si="796"/>
        <v/>
      </c>
      <c r="BV73" s="289" t="str">
        <f t="shared" si="797"/>
        <v/>
      </c>
      <c r="BW73" s="271" t="str">
        <f t="shared" si="798"/>
        <v/>
      </c>
      <c r="BY73" s="271"/>
      <c r="BZ73" s="263" t="str">
        <f t="shared" si="799"/>
        <v/>
      </c>
      <c r="CA73" s="273" t="str">
        <f>IFERROR(BI81+BH81*BZ73,"")</f>
        <v/>
      </c>
      <c r="CB73" s="264" t="str">
        <f t="shared" si="800"/>
        <v/>
      </c>
      <c r="CC73" s="264" t="str">
        <f t="shared" si="699"/>
        <v/>
      </c>
      <c r="CD73" s="264" t="str">
        <f t="shared" si="801"/>
        <v/>
      </c>
      <c r="CE73" s="264" t="str">
        <f t="shared" si="802"/>
        <v/>
      </c>
      <c r="CF73" s="273" t="str">
        <f t="shared" si="803"/>
        <v/>
      </c>
      <c r="CG73" s="273" t="str">
        <f t="shared" si="700"/>
        <v/>
      </c>
      <c r="CH73" s="273" t="str">
        <f t="shared" si="804"/>
        <v/>
      </c>
      <c r="CI73" s="271" t="str">
        <f t="shared" si="701"/>
        <v/>
      </c>
      <c r="CJ73" s="271" t="str">
        <f>IFERROR(CF73*(CD73-CD78)^2,"")</f>
        <v/>
      </c>
      <c r="CK73" s="271" t="str">
        <f t="shared" si="702"/>
        <v/>
      </c>
      <c r="CL73" s="271" t="str">
        <f t="shared" si="805"/>
        <v/>
      </c>
      <c r="CM73" s="289" t="str">
        <f t="shared" si="806"/>
        <v/>
      </c>
      <c r="CN73" s="271" t="str">
        <f t="shared" si="807"/>
        <v/>
      </c>
      <c r="CP73" s="271"/>
      <c r="CQ73" s="263" t="str">
        <f t="shared" si="808"/>
        <v/>
      </c>
      <c r="CR73" s="273" t="str">
        <f>IFERROR(BZ81+BY81*CQ73,"")</f>
        <v/>
      </c>
      <c r="CS73" s="264" t="str">
        <f t="shared" si="809"/>
        <v/>
      </c>
      <c r="CT73" s="264" t="str">
        <f t="shared" si="703"/>
        <v/>
      </c>
      <c r="CU73" s="264" t="str">
        <f t="shared" si="810"/>
        <v/>
      </c>
      <c r="CV73" s="264" t="str">
        <f t="shared" si="811"/>
        <v/>
      </c>
      <c r="CW73" s="273" t="str">
        <f t="shared" si="812"/>
        <v/>
      </c>
      <c r="CX73" s="273" t="str">
        <f t="shared" si="704"/>
        <v/>
      </c>
      <c r="CY73" s="273" t="str">
        <f t="shared" si="813"/>
        <v/>
      </c>
      <c r="CZ73" s="271" t="str">
        <f t="shared" si="705"/>
        <v/>
      </c>
      <c r="DA73" s="271" t="str">
        <f>IFERROR(CW73*(CU73-CU78)^2,"")</f>
        <v/>
      </c>
      <c r="DB73" s="271" t="str">
        <f t="shared" si="706"/>
        <v/>
      </c>
      <c r="DC73" s="271" t="str">
        <f t="shared" si="814"/>
        <v/>
      </c>
      <c r="DD73" s="289" t="str">
        <f t="shared" si="815"/>
        <v/>
      </c>
      <c r="DE73" s="271" t="str">
        <f t="shared" si="816"/>
        <v/>
      </c>
      <c r="DG73" s="271"/>
      <c r="DH73" s="263" t="str">
        <f t="shared" si="817"/>
        <v/>
      </c>
      <c r="DI73" s="273" t="str">
        <f>IFERROR(CQ81+CP81*DH73,"")</f>
        <v/>
      </c>
      <c r="DJ73" s="264" t="str">
        <f t="shared" si="818"/>
        <v/>
      </c>
      <c r="DK73" s="264" t="str">
        <f t="shared" si="707"/>
        <v/>
      </c>
      <c r="DL73" s="264" t="str">
        <f t="shared" si="819"/>
        <v/>
      </c>
      <c r="DM73" s="264" t="str">
        <f t="shared" si="820"/>
        <v/>
      </c>
      <c r="DN73" s="273" t="str">
        <f t="shared" si="821"/>
        <v/>
      </c>
      <c r="DO73" s="273" t="str">
        <f t="shared" si="708"/>
        <v/>
      </c>
      <c r="DP73" s="273" t="str">
        <f t="shared" si="822"/>
        <v/>
      </c>
      <c r="DQ73" s="271" t="str">
        <f t="shared" si="709"/>
        <v/>
      </c>
      <c r="DR73" s="271" t="str">
        <f>IFERROR(DN73*(DL73-DL78)^2,"")</f>
        <v/>
      </c>
      <c r="DS73" s="271" t="str">
        <f t="shared" si="710"/>
        <v/>
      </c>
      <c r="DT73" s="271" t="str">
        <f t="shared" si="823"/>
        <v/>
      </c>
      <c r="DU73" s="289" t="str">
        <f t="shared" si="824"/>
        <v/>
      </c>
      <c r="DV73" s="271" t="str">
        <f t="shared" si="825"/>
        <v/>
      </c>
      <c r="DX73" s="271"/>
      <c r="DY73" s="263" t="str">
        <f t="shared" si="826"/>
        <v/>
      </c>
      <c r="DZ73" s="273" t="str">
        <f>IFERROR(DH81+DG81*DY73,"")</f>
        <v/>
      </c>
      <c r="EA73" s="264" t="str">
        <f t="shared" si="827"/>
        <v/>
      </c>
      <c r="EB73" s="264" t="str">
        <f t="shared" si="711"/>
        <v/>
      </c>
      <c r="EC73" s="264" t="str">
        <f t="shared" si="828"/>
        <v/>
      </c>
      <c r="ED73" s="264" t="str">
        <f t="shared" si="829"/>
        <v/>
      </c>
      <c r="EE73" s="273" t="str">
        <f t="shared" si="830"/>
        <v/>
      </c>
      <c r="EF73" s="273" t="str">
        <f t="shared" si="712"/>
        <v/>
      </c>
      <c r="EG73" s="273" t="str">
        <f t="shared" si="831"/>
        <v/>
      </c>
      <c r="EH73" s="271" t="str">
        <f t="shared" si="713"/>
        <v/>
      </c>
      <c r="EI73" s="271" t="str">
        <f>IFERROR(EE73*(EC73-EC78)^2,"")</f>
        <v/>
      </c>
      <c r="EJ73" s="271" t="str">
        <f t="shared" si="714"/>
        <v/>
      </c>
      <c r="EK73" s="271" t="str">
        <f t="shared" si="832"/>
        <v/>
      </c>
      <c r="EL73" s="289" t="str">
        <f t="shared" si="833"/>
        <v/>
      </c>
      <c r="EM73" s="271" t="str">
        <f t="shared" si="834"/>
        <v/>
      </c>
      <c r="EO73" s="271"/>
      <c r="EP73" s="263" t="str">
        <f t="shared" si="835"/>
        <v/>
      </c>
      <c r="EQ73" s="273" t="str">
        <f>IFERROR(DY81+DX81*EP73,"")</f>
        <v/>
      </c>
      <c r="ER73" s="264" t="str">
        <f t="shared" si="836"/>
        <v/>
      </c>
      <c r="ES73" s="264" t="str">
        <f t="shared" si="715"/>
        <v/>
      </c>
      <c r="ET73" s="264" t="str">
        <f t="shared" si="837"/>
        <v/>
      </c>
      <c r="EU73" s="264" t="str">
        <f t="shared" si="838"/>
        <v/>
      </c>
      <c r="EV73" s="273" t="str">
        <f t="shared" si="839"/>
        <v/>
      </c>
      <c r="EW73" s="273" t="str">
        <f t="shared" si="716"/>
        <v/>
      </c>
      <c r="EX73" s="273" t="str">
        <f t="shared" si="840"/>
        <v/>
      </c>
      <c r="EY73" s="271" t="str">
        <f t="shared" si="717"/>
        <v/>
      </c>
      <c r="EZ73" s="271" t="str">
        <f>IFERROR(EV73*(ET73-ET78)^2,"")</f>
        <v/>
      </c>
      <c r="FA73" s="271" t="str">
        <f t="shared" si="718"/>
        <v/>
      </c>
      <c r="FB73" s="271" t="str">
        <f t="shared" si="841"/>
        <v/>
      </c>
      <c r="FC73" s="289" t="str">
        <f t="shared" si="842"/>
        <v/>
      </c>
      <c r="FD73" s="271" t="str">
        <f t="shared" si="843"/>
        <v/>
      </c>
      <c r="FF73" s="271"/>
      <c r="FG73" s="263" t="str">
        <f t="shared" si="844"/>
        <v/>
      </c>
      <c r="FH73" s="273" t="str">
        <f>IFERROR(EP81+EO81*FG73,"")</f>
        <v/>
      </c>
      <c r="FI73" s="264" t="str">
        <f t="shared" si="845"/>
        <v/>
      </c>
      <c r="FJ73" s="264" t="str">
        <f t="shared" si="719"/>
        <v/>
      </c>
      <c r="FK73" s="264" t="str">
        <f t="shared" si="846"/>
        <v/>
      </c>
      <c r="FL73" s="264" t="str">
        <f t="shared" si="847"/>
        <v/>
      </c>
      <c r="FM73" s="273" t="str">
        <f t="shared" si="848"/>
        <v/>
      </c>
      <c r="FN73" s="273" t="str">
        <f t="shared" si="720"/>
        <v/>
      </c>
      <c r="FO73" s="273" t="str">
        <f t="shared" si="849"/>
        <v/>
      </c>
      <c r="FP73" s="271" t="str">
        <f t="shared" si="721"/>
        <v/>
      </c>
      <c r="FQ73" s="271" t="str">
        <f>IFERROR(FM73*(FK73-FK78)^2,"")</f>
        <v/>
      </c>
      <c r="FR73" s="271" t="str">
        <f t="shared" si="722"/>
        <v/>
      </c>
      <c r="FS73" s="271" t="str">
        <f t="shared" si="850"/>
        <v/>
      </c>
      <c r="FT73" s="289" t="str">
        <f t="shared" si="851"/>
        <v/>
      </c>
      <c r="FU73" s="271" t="str">
        <f t="shared" si="852"/>
        <v/>
      </c>
      <c r="FW73" s="271"/>
      <c r="FX73" s="263" t="str">
        <f t="shared" si="853"/>
        <v/>
      </c>
      <c r="FY73" s="273" t="str">
        <f>IFERROR(FG81+FF81*FX73,"")</f>
        <v/>
      </c>
      <c r="FZ73" s="264" t="str">
        <f t="shared" si="854"/>
        <v/>
      </c>
      <c r="GA73" s="264" t="str">
        <f t="shared" si="723"/>
        <v/>
      </c>
      <c r="GB73" s="264" t="str">
        <f t="shared" si="855"/>
        <v/>
      </c>
      <c r="GC73" s="264" t="str">
        <f t="shared" si="856"/>
        <v/>
      </c>
      <c r="GD73" s="273" t="str">
        <f t="shared" si="857"/>
        <v/>
      </c>
      <c r="GE73" s="273" t="str">
        <f t="shared" si="724"/>
        <v/>
      </c>
      <c r="GF73" s="273" t="str">
        <f t="shared" si="858"/>
        <v/>
      </c>
      <c r="GG73" s="271" t="str">
        <f t="shared" si="725"/>
        <v/>
      </c>
      <c r="GH73" s="271" t="str">
        <f>IFERROR(GD73*(GB73-GB78)^2,"")</f>
        <v/>
      </c>
      <c r="GI73" s="271" t="str">
        <f t="shared" si="726"/>
        <v/>
      </c>
      <c r="GJ73" s="271" t="str">
        <f t="shared" si="859"/>
        <v/>
      </c>
      <c r="GK73" s="289" t="str">
        <f t="shared" si="860"/>
        <v/>
      </c>
      <c r="GL73" s="271" t="str">
        <f t="shared" si="861"/>
        <v/>
      </c>
      <c r="GN73" s="271"/>
      <c r="GO73" s="263" t="str">
        <f t="shared" si="862"/>
        <v/>
      </c>
      <c r="GP73" s="273" t="str">
        <f>IFERROR(FX81+FW81*GO73,"")</f>
        <v/>
      </c>
      <c r="GQ73" s="264" t="str">
        <f t="shared" si="863"/>
        <v/>
      </c>
      <c r="GR73" s="264" t="str">
        <f t="shared" si="727"/>
        <v/>
      </c>
      <c r="GS73" s="264" t="str">
        <f t="shared" si="864"/>
        <v/>
      </c>
      <c r="GT73" s="264" t="str">
        <f t="shared" si="865"/>
        <v/>
      </c>
      <c r="GU73" s="273" t="str">
        <f t="shared" si="866"/>
        <v/>
      </c>
      <c r="GV73" s="273" t="str">
        <f t="shared" si="728"/>
        <v/>
      </c>
      <c r="GW73" s="273" t="str">
        <f t="shared" si="867"/>
        <v/>
      </c>
      <c r="GX73" s="271" t="str">
        <f t="shared" si="729"/>
        <v/>
      </c>
      <c r="GY73" s="271" t="str">
        <f>IFERROR(GU73*(GS73-GS78)^2,"")</f>
        <v/>
      </c>
      <c r="GZ73" s="271" t="str">
        <f t="shared" si="730"/>
        <v/>
      </c>
      <c r="HA73" s="271" t="str">
        <f t="shared" si="868"/>
        <v/>
      </c>
      <c r="HB73" s="289" t="str">
        <f t="shared" si="869"/>
        <v/>
      </c>
      <c r="HC73" s="271" t="str">
        <f t="shared" si="870"/>
        <v/>
      </c>
      <c r="HE73" s="271"/>
      <c r="HF73" s="263" t="str">
        <f t="shared" si="871"/>
        <v/>
      </c>
      <c r="HG73" s="273" t="str">
        <f>IFERROR(GO81+GN81*HF73,"")</f>
        <v/>
      </c>
      <c r="HH73" s="264" t="str">
        <f t="shared" si="872"/>
        <v/>
      </c>
      <c r="HI73" s="264" t="str">
        <f t="shared" si="731"/>
        <v/>
      </c>
      <c r="HJ73" s="264" t="str">
        <f t="shared" si="873"/>
        <v/>
      </c>
      <c r="HK73" s="264" t="str">
        <f t="shared" si="874"/>
        <v/>
      </c>
      <c r="HL73" s="273" t="str">
        <f t="shared" si="875"/>
        <v/>
      </c>
      <c r="HM73" s="273" t="str">
        <f t="shared" si="732"/>
        <v/>
      </c>
      <c r="HN73" s="273" t="str">
        <f t="shared" si="876"/>
        <v/>
      </c>
      <c r="HO73" s="271" t="str">
        <f t="shared" si="733"/>
        <v/>
      </c>
      <c r="HP73" s="271" t="str">
        <f>IFERROR(HL73*(HJ73-HJ78)^2,"")</f>
        <v/>
      </c>
      <c r="HQ73" s="271" t="str">
        <f t="shared" si="734"/>
        <v/>
      </c>
      <c r="HR73" s="271" t="str">
        <f t="shared" si="877"/>
        <v/>
      </c>
      <c r="HS73" s="289" t="str">
        <f t="shared" si="878"/>
        <v/>
      </c>
      <c r="HT73" s="271" t="str">
        <f t="shared" si="879"/>
        <v/>
      </c>
      <c r="HV73" s="271"/>
      <c r="HW73" s="263" t="str">
        <f t="shared" si="880"/>
        <v/>
      </c>
      <c r="HX73" s="273" t="str">
        <f>IFERROR(HF81+HE81*HW73,"")</f>
        <v/>
      </c>
      <c r="HY73" s="264" t="str">
        <f t="shared" si="881"/>
        <v/>
      </c>
      <c r="HZ73" s="264" t="str">
        <f t="shared" si="735"/>
        <v/>
      </c>
      <c r="IA73" s="264" t="str">
        <f t="shared" si="882"/>
        <v/>
      </c>
      <c r="IB73" s="264" t="str">
        <f t="shared" si="883"/>
        <v/>
      </c>
      <c r="IC73" s="273" t="str">
        <f t="shared" si="884"/>
        <v/>
      </c>
      <c r="ID73" s="273" t="str">
        <f t="shared" si="736"/>
        <v/>
      </c>
      <c r="IE73" s="273" t="str">
        <f t="shared" si="885"/>
        <v/>
      </c>
      <c r="IF73" s="271" t="str">
        <f t="shared" si="737"/>
        <v/>
      </c>
      <c r="IG73" s="271" t="str">
        <f>IFERROR(IC73*(IA73-IA78)^2,"")</f>
        <v/>
      </c>
      <c r="IH73" s="271" t="str">
        <f t="shared" si="738"/>
        <v/>
      </c>
      <c r="II73" s="271" t="str">
        <f t="shared" si="886"/>
        <v/>
      </c>
      <c r="IJ73" s="289" t="str">
        <f t="shared" si="887"/>
        <v/>
      </c>
      <c r="IK73" s="271" t="str">
        <f t="shared" si="888"/>
        <v/>
      </c>
      <c r="IM73" s="271"/>
      <c r="IN73" s="263" t="str">
        <f t="shared" si="889"/>
        <v/>
      </c>
      <c r="IO73" s="273" t="str">
        <f>IFERROR(HW81+HV81*IN73,"")</f>
        <v/>
      </c>
      <c r="IP73" s="264" t="str">
        <f t="shared" si="890"/>
        <v/>
      </c>
      <c r="IQ73" s="264" t="str">
        <f t="shared" si="739"/>
        <v/>
      </c>
      <c r="IR73" s="264" t="str">
        <f t="shared" si="891"/>
        <v/>
      </c>
      <c r="IS73" s="264" t="str">
        <f t="shared" si="892"/>
        <v/>
      </c>
      <c r="IT73" s="273" t="str">
        <f t="shared" si="893"/>
        <v/>
      </c>
      <c r="IU73" s="273" t="str">
        <f t="shared" si="740"/>
        <v/>
      </c>
      <c r="IV73" s="273" t="str">
        <f t="shared" si="894"/>
        <v/>
      </c>
      <c r="IW73" s="271" t="str">
        <f t="shared" si="741"/>
        <v/>
      </c>
      <c r="IX73" s="271" t="str">
        <f>IFERROR(IT73*(IR73-IR78)^2,"")</f>
        <v/>
      </c>
      <c r="IY73" s="271" t="str">
        <f t="shared" si="742"/>
        <v/>
      </c>
      <c r="IZ73" s="271" t="str">
        <f t="shared" si="895"/>
        <v/>
      </c>
      <c r="JA73" s="289" t="str">
        <f t="shared" si="896"/>
        <v/>
      </c>
      <c r="JB73" s="271" t="str">
        <f t="shared" si="897"/>
        <v/>
      </c>
      <c r="JD73" s="271"/>
      <c r="JE73" s="263" t="str">
        <f t="shared" si="898"/>
        <v/>
      </c>
      <c r="JF73" s="273" t="str">
        <f>IFERROR(IN81+IM81*JE73,"")</f>
        <v/>
      </c>
      <c r="JG73" s="264" t="str">
        <f t="shared" si="899"/>
        <v/>
      </c>
      <c r="JH73" s="264" t="str">
        <f t="shared" si="743"/>
        <v/>
      </c>
      <c r="JI73" s="264" t="str">
        <f t="shared" si="900"/>
        <v/>
      </c>
      <c r="JJ73" s="264" t="str">
        <f t="shared" si="901"/>
        <v/>
      </c>
      <c r="JK73" s="273" t="str">
        <f t="shared" si="902"/>
        <v/>
      </c>
      <c r="JL73" s="273" t="str">
        <f t="shared" si="744"/>
        <v/>
      </c>
      <c r="JM73" s="273" t="str">
        <f t="shared" si="903"/>
        <v/>
      </c>
      <c r="JN73" s="271" t="str">
        <f t="shared" si="745"/>
        <v/>
      </c>
      <c r="JO73" s="271" t="str">
        <f>IFERROR(JK73*(JI73-JI78)^2,"")</f>
        <v/>
      </c>
      <c r="JP73" s="271" t="str">
        <f t="shared" si="746"/>
        <v/>
      </c>
      <c r="JQ73" s="271" t="str">
        <f t="shared" si="904"/>
        <v/>
      </c>
      <c r="JR73" s="289" t="str">
        <f t="shared" si="905"/>
        <v/>
      </c>
      <c r="JS73" s="271" t="str">
        <f t="shared" si="906"/>
        <v/>
      </c>
      <c r="JU73" s="271"/>
      <c r="JV73" s="263" t="str">
        <f t="shared" si="907"/>
        <v/>
      </c>
      <c r="JW73" s="273" t="str">
        <f>IFERROR(JE81+JD81*JV73,"")</f>
        <v/>
      </c>
      <c r="JX73" s="264" t="str">
        <f t="shared" si="908"/>
        <v/>
      </c>
      <c r="JY73" s="264" t="str">
        <f t="shared" si="747"/>
        <v/>
      </c>
      <c r="JZ73" s="264" t="str">
        <f t="shared" si="909"/>
        <v/>
      </c>
      <c r="KA73" s="264" t="str">
        <f t="shared" si="910"/>
        <v/>
      </c>
      <c r="KB73" s="273" t="str">
        <f t="shared" si="911"/>
        <v/>
      </c>
      <c r="KC73" s="273" t="str">
        <f t="shared" si="748"/>
        <v/>
      </c>
      <c r="KD73" s="273" t="str">
        <f t="shared" si="912"/>
        <v/>
      </c>
      <c r="KE73" s="271" t="str">
        <f t="shared" si="749"/>
        <v/>
      </c>
      <c r="KF73" s="271" t="str">
        <f>IFERROR(KB73*(JZ73-JZ78)^2,"")</f>
        <v/>
      </c>
      <c r="KG73" s="271" t="str">
        <f t="shared" si="750"/>
        <v/>
      </c>
      <c r="KH73" s="271" t="str">
        <f t="shared" si="913"/>
        <v/>
      </c>
      <c r="KI73" s="289" t="str">
        <f t="shared" si="914"/>
        <v/>
      </c>
      <c r="KJ73" s="271" t="str">
        <f t="shared" si="915"/>
        <v/>
      </c>
      <c r="KL73" s="271"/>
      <c r="KM73" s="263" t="str">
        <f t="shared" si="916"/>
        <v/>
      </c>
      <c r="KN73" s="273" t="str">
        <f>IFERROR(JV81+JU81*KM73,"")</f>
        <v/>
      </c>
      <c r="KO73" s="264" t="str">
        <f t="shared" si="917"/>
        <v/>
      </c>
      <c r="KP73" s="264" t="str">
        <f t="shared" si="751"/>
        <v/>
      </c>
      <c r="KQ73" s="264" t="str">
        <f t="shared" si="918"/>
        <v/>
      </c>
      <c r="KR73" s="264" t="str">
        <f t="shared" si="919"/>
        <v/>
      </c>
      <c r="KS73" s="273" t="str">
        <f t="shared" si="920"/>
        <v/>
      </c>
      <c r="KT73" s="273" t="str">
        <f t="shared" si="752"/>
        <v/>
      </c>
      <c r="KU73" s="273" t="str">
        <f t="shared" si="921"/>
        <v/>
      </c>
      <c r="KV73" s="271" t="str">
        <f t="shared" si="753"/>
        <v/>
      </c>
      <c r="KW73" s="271" t="str">
        <f>IFERROR(KS73*(KQ73-KQ78)^2,"")</f>
        <v/>
      </c>
      <c r="KX73" s="271" t="str">
        <f t="shared" si="754"/>
        <v/>
      </c>
      <c r="KY73" s="271" t="str">
        <f t="shared" si="922"/>
        <v/>
      </c>
      <c r="KZ73" s="289" t="str">
        <f t="shared" si="923"/>
        <v/>
      </c>
      <c r="LA73" s="271" t="str">
        <f t="shared" si="924"/>
        <v/>
      </c>
      <c r="LC73" s="271"/>
      <c r="LD73" s="263" t="str">
        <f t="shared" si="925"/>
        <v/>
      </c>
      <c r="LE73" s="273" t="str">
        <f>IFERROR(KM81+KL81*LD73,"")</f>
        <v/>
      </c>
      <c r="LF73" s="264" t="str">
        <f t="shared" si="926"/>
        <v/>
      </c>
      <c r="LG73" s="264" t="str">
        <f t="shared" si="755"/>
        <v/>
      </c>
      <c r="LH73" s="264" t="str">
        <f t="shared" si="927"/>
        <v/>
      </c>
      <c r="LI73" s="264" t="str">
        <f t="shared" si="928"/>
        <v/>
      </c>
      <c r="LJ73" s="273" t="str">
        <f t="shared" si="929"/>
        <v/>
      </c>
      <c r="LK73" s="273" t="str">
        <f t="shared" si="756"/>
        <v/>
      </c>
      <c r="LL73" s="273" t="str">
        <f t="shared" si="930"/>
        <v/>
      </c>
      <c r="LM73" s="271" t="str">
        <f t="shared" si="757"/>
        <v/>
      </c>
      <c r="LN73" s="271" t="str">
        <f>IFERROR(LJ73*(LH73-LH78)^2,"")</f>
        <v/>
      </c>
      <c r="LO73" s="271" t="str">
        <f t="shared" si="758"/>
        <v/>
      </c>
      <c r="LP73" s="271" t="str">
        <f t="shared" si="931"/>
        <v/>
      </c>
      <c r="LQ73" s="289" t="str">
        <f t="shared" si="932"/>
        <v/>
      </c>
      <c r="LR73" s="271" t="str">
        <f t="shared" si="933"/>
        <v/>
      </c>
      <c r="LT73" s="271"/>
      <c r="LU73" s="475" t="str">
        <f t="shared" si="934"/>
        <v/>
      </c>
      <c r="LV73" s="474" t="str">
        <f>IFERROR(LD81+LC81*LU73,"")</f>
        <v/>
      </c>
      <c r="LW73" s="477" t="str">
        <f t="shared" si="935"/>
        <v/>
      </c>
      <c r="LX73" s="264" t="str">
        <f t="shared" si="759"/>
        <v/>
      </c>
      <c r="LY73" s="264" t="str">
        <f t="shared" si="936"/>
        <v/>
      </c>
      <c r="LZ73" s="264" t="str">
        <f t="shared" si="937"/>
        <v/>
      </c>
      <c r="MA73" s="273" t="str">
        <f t="shared" si="938"/>
        <v/>
      </c>
      <c r="MB73" s="273" t="str">
        <f t="shared" si="760"/>
        <v/>
      </c>
      <c r="MC73" s="273" t="str">
        <f t="shared" si="939"/>
        <v/>
      </c>
      <c r="MD73" s="271" t="str">
        <f t="shared" si="761"/>
        <v/>
      </c>
      <c r="ME73" s="271" t="str">
        <f>IFERROR(MA73*(LY73-LY78)^2,"")</f>
        <v/>
      </c>
      <c r="MF73" s="271" t="str">
        <f t="shared" si="762"/>
        <v/>
      </c>
      <c r="MG73" s="271" t="str">
        <f t="shared" si="940"/>
        <v/>
      </c>
      <c r="MH73" s="289" t="str">
        <f t="shared" si="941"/>
        <v/>
      </c>
      <c r="MI73" s="476" t="str">
        <f t="shared" si="942"/>
        <v/>
      </c>
    </row>
    <row r="74" spans="1:347" ht="14.1" customHeight="1" outlineLevel="1" x14ac:dyDescent="0.2">
      <c r="A74" s="14">
        <v>8</v>
      </c>
      <c r="B74" s="464"/>
      <c r="C74" s="97"/>
      <c r="D74" s="456"/>
      <c r="E74" s="17" t="str">
        <f t="shared" si="681"/>
        <v/>
      </c>
      <c r="F74" s="34" t="str">
        <f>IFERROR((E74-E66)/(1-E66),"")</f>
        <v/>
      </c>
      <c r="G74" s="17" t="str">
        <f t="shared" si="682"/>
        <v/>
      </c>
      <c r="H74" s="17"/>
      <c r="I74" s="34"/>
      <c r="J74" s="18" t="str">
        <f t="shared" si="763"/>
        <v/>
      </c>
      <c r="K74" s="17" t="str">
        <f>IFERROR(C81+B81*J74,"")</f>
        <v/>
      </c>
      <c r="L74" s="37" t="str">
        <f t="shared" si="764"/>
        <v/>
      </c>
      <c r="M74" s="37" t="str">
        <f t="shared" si="683"/>
        <v/>
      </c>
      <c r="N74" s="37" t="str">
        <f t="shared" si="765"/>
        <v/>
      </c>
      <c r="O74" s="37" t="str">
        <f t="shared" si="766"/>
        <v/>
      </c>
      <c r="P74" s="17" t="str">
        <f t="shared" si="767"/>
        <v/>
      </c>
      <c r="Q74" s="17" t="str">
        <f t="shared" si="684"/>
        <v/>
      </c>
      <c r="R74" s="17" t="str">
        <f t="shared" si="768"/>
        <v/>
      </c>
      <c r="S74" s="34" t="str">
        <f t="shared" si="685"/>
        <v/>
      </c>
      <c r="T74" s="34" t="str">
        <f>IFERROR(P74*(N74-N78)^2,"")</f>
        <v/>
      </c>
      <c r="U74" s="34" t="str">
        <f t="shared" si="686"/>
        <v/>
      </c>
      <c r="V74" s="34" t="str">
        <f t="shared" si="769"/>
        <v/>
      </c>
      <c r="W74" s="39" t="str">
        <f t="shared" si="770"/>
        <v/>
      </c>
      <c r="X74" s="34" t="str">
        <f t="shared" si="771"/>
        <v/>
      </c>
      <c r="Y74" s="34"/>
      <c r="Z74" s="271"/>
      <c r="AA74" s="263" t="str">
        <f t="shared" si="772"/>
        <v/>
      </c>
      <c r="AB74" s="273" t="str">
        <f>IFERROR(J81+I81*AA74,"")</f>
        <v/>
      </c>
      <c r="AC74" s="264" t="str">
        <f t="shared" si="773"/>
        <v/>
      </c>
      <c r="AD74" s="264" t="str">
        <f t="shared" si="687"/>
        <v/>
      </c>
      <c r="AE74" s="264" t="str">
        <f t="shared" si="774"/>
        <v/>
      </c>
      <c r="AF74" s="264" t="str">
        <f t="shared" si="775"/>
        <v/>
      </c>
      <c r="AG74" s="273" t="str">
        <f t="shared" si="776"/>
        <v/>
      </c>
      <c r="AH74" s="273" t="str">
        <f t="shared" si="688"/>
        <v/>
      </c>
      <c r="AI74" s="273" t="str">
        <f t="shared" si="777"/>
        <v/>
      </c>
      <c r="AJ74" s="271" t="str">
        <f t="shared" si="689"/>
        <v/>
      </c>
      <c r="AK74" s="271" t="str">
        <f>IFERROR(AG74*(AE74-AE78)^2,"")</f>
        <v/>
      </c>
      <c r="AL74" s="271" t="str">
        <f t="shared" si="690"/>
        <v/>
      </c>
      <c r="AM74" s="271" t="str">
        <f t="shared" si="778"/>
        <v/>
      </c>
      <c r="AN74" s="289" t="str">
        <f t="shared" si="779"/>
        <v/>
      </c>
      <c r="AO74" s="271" t="str">
        <f t="shared" si="780"/>
        <v/>
      </c>
      <c r="AP74" s="34"/>
      <c r="AQ74" s="271"/>
      <c r="AR74" s="263" t="str">
        <f t="shared" si="781"/>
        <v/>
      </c>
      <c r="AS74" s="273" t="str">
        <f>IFERROR(AA81+Z81*AR74,"")</f>
        <v/>
      </c>
      <c r="AT74" s="264" t="str">
        <f t="shared" si="782"/>
        <v/>
      </c>
      <c r="AU74" s="264" t="str">
        <f t="shared" si="691"/>
        <v/>
      </c>
      <c r="AV74" s="264" t="str">
        <f t="shared" si="783"/>
        <v/>
      </c>
      <c r="AW74" s="264" t="str">
        <f t="shared" si="784"/>
        <v/>
      </c>
      <c r="AX74" s="273" t="str">
        <f t="shared" si="785"/>
        <v/>
      </c>
      <c r="AY74" s="273" t="str">
        <f t="shared" si="692"/>
        <v/>
      </c>
      <c r="AZ74" s="273" t="str">
        <f t="shared" si="786"/>
        <v/>
      </c>
      <c r="BA74" s="271" t="str">
        <f t="shared" si="693"/>
        <v/>
      </c>
      <c r="BB74" s="271" t="str">
        <f>IFERROR(AX74*(AV74-AV78)^2,"")</f>
        <v/>
      </c>
      <c r="BC74" s="271" t="str">
        <f t="shared" si="694"/>
        <v/>
      </c>
      <c r="BD74" s="271" t="str">
        <f t="shared" si="787"/>
        <v/>
      </c>
      <c r="BE74" s="289" t="str">
        <f t="shared" si="788"/>
        <v/>
      </c>
      <c r="BF74" s="271" t="str">
        <f t="shared" si="789"/>
        <v/>
      </c>
      <c r="BH74" s="271"/>
      <c r="BI74" s="263" t="str">
        <f t="shared" si="790"/>
        <v/>
      </c>
      <c r="BJ74" s="273" t="str">
        <f>IFERROR(AR81+AQ81*BI74,"")</f>
        <v/>
      </c>
      <c r="BK74" s="264" t="str">
        <f t="shared" si="791"/>
        <v/>
      </c>
      <c r="BL74" s="264" t="str">
        <f t="shared" si="695"/>
        <v/>
      </c>
      <c r="BM74" s="264" t="str">
        <f t="shared" si="792"/>
        <v/>
      </c>
      <c r="BN74" s="264" t="str">
        <f t="shared" si="793"/>
        <v/>
      </c>
      <c r="BO74" s="273" t="str">
        <f t="shared" si="794"/>
        <v/>
      </c>
      <c r="BP74" s="273" t="str">
        <f t="shared" si="696"/>
        <v/>
      </c>
      <c r="BQ74" s="273" t="str">
        <f t="shared" si="795"/>
        <v/>
      </c>
      <c r="BR74" s="271" t="str">
        <f t="shared" si="697"/>
        <v/>
      </c>
      <c r="BS74" s="271" t="str">
        <f>IFERROR(BO74*(BM74-BM78)^2,"")</f>
        <v/>
      </c>
      <c r="BT74" s="271" t="str">
        <f t="shared" si="698"/>
        <v/>
      </c>
      <c r="BU74" s="271" t="str">
        <f t="shared" si="796"/>
        <v/>
      </c>
      <c r="BV74" s="289" t="str">
        <f t="shared" si="797"/>
        <v/>
      </c>
      <c r="BW74" s="271" t="str">
        <f t="shared" si="798"/>
        <v/>
      </c>
      <c r="BY74" s="271"/>
      <c r="BZ74" s="263" t="str">
        <f t="shared" si="799"/>
        <v/>
      </c>
      <c r="CA74" s="273" t="str">
        <f>IFERROR(BI81+BH81*BZ74,"")</f>
        <v/>
      </c>
      <c r="CB74" s="264" t="str">
        <f t="shared" si="800"/>
        <v/>
      </c>
      <c r="CC74" s="264" t="str">
        <f t="shared" si="699"/>
        <v/>
      </c>
      <c r="CD74" s="264" t="str">
        <f t="shared" si="801"/>
        <v/>
      </c>
      <c r="CE74" s="264" t="str">
        <f t="shared" si="802"/>
        <v/>
      </c>
      <c r="CF74" s="273" t="str">
        <f t="shared" si="803"/>
        <v/>
      </c>
      <c r="CG74" s="273" t="str">
        <f t="shared" si="700"/>
        <v/>
      </c>
      <c r="CH74" s="273" t="str">
        <f t="shared" si="804"/>
        <v/>
      </c>
      <c r="CI74" s="271" t="str">
        <f t="shared" si="701"/>
        <v/>
      </c>
      <c r="CJ74" s="271" t="str">
        <f>IFERROR(CF74*(CD74-CD78)^2,"")</f>
        <v/>
      </c>
      <c r="CK74" s="271" t="str">
        <f t="shared" si="702"/>
        <v/>
      </c>
      <c r="CL74" s="271" t="str">
        <f t="shared" si="805"/>
        <v/>
      </c>
      <c r="CM74" s="289" t="str">
        <f t="shared" si="806"/>
        <v/>
      </c>
      <c r="CN74" s="271" t="str">
        <f t="shared" si="807"/>
        <v/>
      </c>
      <c r="CP74" s="271"/>
      <c r="CQ74" s="263" t="str">
        <f t="shared" si="808"/>
        <v/>
      </c>
      <c r="CR74" s="273" t="str">
        <f>IFERROR(BZ81+BY81*CQ74,"")</f>
        <v/>
      </c>
      <c r="CS74" s="264" t="str">
        <f t="shared" si="809"/>
        <v/>
      </c>
      <c r="CT74" s="264" t="str">
        <f t="shared" si="703"/>
        <v/>
      </c>
      <c r="CU74" s="264" t="str">
        <f t="shared" si="810"/>
        <v/>
      </c>
      <c r="CV74" s="264" t="str">
        <f t="shared" si="811"/>
        <v/>
      </c>
      <c r="CW74" s="273" t="str">
        <f t="shared" si="812"/>
        <v/>
      </c>
      <c r="CX74" s="273" t="str">
        <f t="shared" si="704"/>
        <v/>
      </c>
      <c r="CY74" s="273" t="str">
        <f t="shared" si="813"/>
        <v/>
      </c>
      <c r="CZ74" s="271" t="str">
        <f t="shared" si="705"/>
        <v/>
      </c>
      <c r="DA74" s="271" t="str">
        <f>IFERROR(CW74*(CU74-CU78)^2,"")</f>
        <v/>
      </c>
      <c r="DB74" s="271" t="str">
        <f t="shared" si="706"/>
        <v/>
      </c>
      <c r="DC74" s="271" t="str">
        <f t="shared" si="814"/>
        <v/>
      </c>
      <c r="DD74" s="289" t="str">
        <f t="shared" si="815"/>
        <v/>
      </c>
      <c r="DE74" s="271" t="str">
        <f t="shared" si="816"/>
        <v/>
      </c>
      <c r="DG74" s="271"/>
      <c r="DH74" s="263" t="str">
        <f t="shared" si="817"/>
        <v/>
      </c>
      <c r="DI74" s="273" t="str">
        <f>IFERROR(CQ81+CP81*DH74,"")</f>
        <v/>
      </c>
      <c r="DJ74" s="264" t="str">
        <f t="shared" si="818"/>
        <v/>
      </c>
      <c r="DK74" s="264" t="str">
        <f t="shared" si="707"/>
        <v/>
      </c>
      <c r="DL74" s="264" t="str">
        <f t="shared" si="819"/>
        <v/>
      </c>
      <c r="DM74" s="264" t="str">
        <f t="shared" si="820"/>
        <v/>
      </c>
      <c r="DN74" s="273" t="str">
        <f t="shared" si="821"/>
        <v/>
      </c>
      <c r="DO74" s="273" t="str">
        <f t="shared" si="708"/>
        <v/>
      </c>
      <c r="DP74" s="273" t="str">
        <f t="shared" si="822"/>
        <v/>
      </c>
      <c r="DQ74" s="271" t="str">
        <f t="shared" si="709"/>
        <v/>
      </c>
      <c r="DR74" s="271" t="str">
        <f>IFERROR(DN74*(DL74-DL78)^2,"")</f>
        <v/>
      </c>
      <c r="DS74" s="271" t="str">
        <f t="shared" si="710"/>
        <v/>
      </c>
      <c r="DT74" s="271" t="str">
        <f t="shared" si="823"/>
        <v/>
      </c>
      <c r="DU74" s="289" t="str">
        <f t="shared" si="824"/>
        <v/>
      </c>
      <c r="DV74" s="271" t="str">
        <f t="shared" si="825"/>
        <v/>
      </c>
      <c r="DX74" s="271"/>
      <c r="DY74" s="263" t="str">
        <f t="shared" si="826"/>
        <v/>
      </c>
      <c r="DZ74" s="273" t="str">
        <f>IFERROR(DH81+DG81*DY74,"")</f>
        <v/>
      </c>
      <c r="EA74" s="264" t="str">
        <f t="shared" si="827"/>
        <v/>
      </c>
      <c r="EB74" s="264" t="str">
        <f t="shared" si="711"/>
        <v/>
      </c>
      <c r="EC74" s="264" t="str">
        <f t="shared" si="828"/>
        <v/>
      </c>
      <c r="ED74" s="264" t="str">
        <f t="shared" si="829"/>
        <v/>
      </c>
      <c r="EE74" s="273" t="str">
        <f t="shared" si="830"/>
        <v/>
      </c>
      <c r="EF74" s="273" t="str">
        <f t="shared" si="712"/>
        <v/>
      </c>
      <c r="EG74" s="273" t="str">
        <f t="shared" si="831"/>
        <v/>
      </c>
      <c r="EH74" s="271" t="str">
        <f t="shared" si="713"/>
        <v/>
      </c>
      <c r="EI74" s="271" t="str">
        <f>IFERROR(EE74*(EC74-EC78)^2,"")</f>
        <v/>
      </c>
      <c r="EJ74" s="271" t="str">
        <f t="shared" si="714"/>
        <v/>
      </c>
      <c r="EK74" s="271" t="str">
        <f t="shared" si="832"/>
        <v/>
      </c>
      <c r="EL74" s="289" t="str">
        <f t="shared" si="833"/>
        <v/>
      </c>
      <c r="EM74" s="271" t="str">
        <f t="shared" si="834"/>
        <v/>
      </c>
      <c r="EO74" s="271"/>
      <c r="EP74" s="263" t="str">
        <f t="shared" si="835"/>
        <v/>
      </c>
      <c r="EQ74" s="273" t="str">
        <f>IFERROR(DY81+DX81*EP74,"")</f>
        <v/>
      </c>
      <c r="ER74" s="264" t="str">
        <f t="shared" si="836"/>
        <v/>
      </c>
      <c r="ES74" s="264" t="str">
        <f t="shared" si="715"/>
        <v/>
      </c>
      <c r="ET74" s="264" t="str">
        <f t="shared" si="837"/>
        <v/>
      </c>
      <c r="EU74" s="264" t="str">
        <f t="shared" si="838"/>
        <v/>
      </c>
      <c r="EV74" s="273" t="str">
        <f t="shared" si="839"/>
        <v/>
      </c>
      <c r="EW74" s="273" t="str">
        <f t="shared" si="716"/>
        <v/>
      </c>
      <c r="EX74" s="273" t="str">
        <f t="shared" si="840"/>
        <v/>
      </c>
      <c r="EY74" s="271" t="str">
        <f t="shared" si="717"/>
        <v/>
      </c>
      <c r="EZ74" s="271" t="str">
        <f>IFERROR(EV74*(ET74-ET78)^2,"")</f>
        <v/>
      </c>
      <c r="FA74" s="271" t="str">
        <f t="shared" si="718"/>
        <v/>
      </c>
      <c r="FB74" s="271" t="str">
        <f t="shared" si="841"/>
        <v/>
      </c>
      <c r="FC74" s="289" t="str">
        <f t="shared" si="842"/>
        <v/>
      </c>
      <c r="FD74" s="271" t="str">
        <f t="shared" si="843"/>
        <v/>
      </c>
      <c r="FF74" s="271"/>
      <c r="FG74" s="263" t="str">
        <f t="shared" si="844"/>
        <v/>
      </c>
      <c r="FH74" s="273" t="str">
        <f>IFERROR(EP81+EO81*FG74,"")</f>
        <v/>
      </c>
      <c r="FI74" s="264" t="str">
        <f t="shared" si="845"/>
        <v/>
      </c>
      <c r="FJ74" s="264" t="str">
        <f t="shared" si="719"/>
        <v/>
      </c>
      <c r="FK74" s="264" t="str">
        <f t="shared" si="846"/>
        <v/>
      </c>
      <c r="FL74" s="264" t="str">
        <f t="shared" si="847"/>
        <v/>
      </c>
      <c r="FM74" s="273" t="str">
        <f t="shared" si="848"/>
        <v/>
      </c>
      <c r="FN74" s="273" t="str">
        <f t="shared" si="720"/>
        <v/>
      </c>
      <c r="FO74" s="273" t="str">
        <f t="shared" si="849"/>
        <v/>
      </c>
      <c r="FP74" s="271" t="str">
        <f t="shared" si="721"/>
        <v/>
      </c>
      <c r="FQ74" s="271" t="str">
        <f>IFERROR(FM74*(FK74-FK78)^2,"")</f>
        <v/>
      </c>
      <c r="FR74" s="271" t="str">
        <f t="shared" si="722"/>
        <v/>
      </c>
      <c r="FS74" s="271" t="str">
        <f t="shared" si="850"/>
        <v/>
      </c>
      <c r="FT74" s="289" t="str">
        <f t="shared" si="851"/>
        <v/>
      </c>
      <c r="FU74" s="271" t="str">
        <f t="shared" si="852"/>
        <v/>
      </c>
      <c r="FW74" s="271"/>
      <c r="FX74" s="263" t="str">
        <f t="shared" si="853"/>
        <v/>
      </c>
      <c r="FY74" s="273" t="str">
        <f>IFERROR(FG81+FF81*FX74,"")</f>
        <v/>
      </c>
      <c r="FZ74" s="264" t="str">
        <f t="shared" si="854"/>
        <v/>
      </c>
      <c r="GA74" s="264" t="str">
        <f t="shared" si="723"/>
        <v/>
      </c>
      <c r="GB74" s="264" t="str">
        <f t="shared" si="855"/>
        <v/>
      </c>
      <c r="GC74" s="264" t="str">
        <f t="shared" si="856"/>
        <v/>
      </c>
      <c r="GD74" s="273" t="str">
        <f t="shared" si="857"/>
        <v/>
      </c>
      <c r="GE74" s="273" t="str">
        <f t="shared" si="724"/>
        <v/>
      </c>
      <c r="GF74" s="273" t="str">
        <f t="shared" si="858"/>
        <v/>
      </c>
      <c r="GG74" s="271" t="str">
        <f t="shared" si="725"/>
        <v/>
      </c>
      <c r="GH74" s="271" t="str">
        <f>IFERROR(GD74*(GB74-GB78)^2,"")</f>
        <v/>
      </c>
      <c r="GI74" s="271" t="str">
        <f t="shared" si="726"/>
        <v/>
      </c>
      <c r="GJ74" s="271" t="str">
        <f t="shared" si="859"/>
        <v/>
      </c>
      <c r="GK74" s="289" t="str">
        <f t="shared" si="860"/>
        <v/>
      </c>
      <c r="GL74" s="271" t="str">
        <f t="shared" si="861"/>
        <v/>
      </c>
      <c r="GN74" s="271"/>
      <c r="GO74" s="263" t="str">
        <f t="shared" si="862"/>
        <v/>
      </c>
      <c r="GP74" s="273" t="str">
        <f>IFERROR(FX81+FW81*GO74,"")</f>
        <v/>
      </c>
      <c r="GQ74" s="264" t="str">
        <f t="shared" si="863"/>
        <v/>
      </c>
      <c r="GR74" s="264" t="str">
        <f t="shared" si="727"/>
        <v/>
      </c>
      <c r="GS74" s="264" t="str">
        <f t="shared" si="864"/>
        <v/>
      </c>
      <c r="GT74" s="264" t="str">
        <f t="shared" si="865"/>
        <v/>
      </c>
      <c r="GU74" s="273" t="str">
        <f t="shared" si="866"/>
        <v/>
      </c>
      <c r="GV74" s="273" t="str">
        <f t="shared" si="728"/>
        <v/>
      </c>
      <c r="GW74" s="273" t="str">
        <f t="shared" si="867"/>
        <v/>
      </c>
      <c r="GX74" s="271" t="str">
        <f t="shared" si="729"/>
        <v/>
      </c>
      <c r="GY74" s="271" t="str">
        <f>IFERROR(GU74*(GS74-GS78)^2,"")</f>
        <v/>
      </c>
      <c r="GZ74" s="271" t="str">
        <f t="shared" si="730"/>
        <v/>
      </c>
      <c r="HA74" s="271" t="str">
        <f t="shared" si="868"/>
        <v/>
      </c>
      <c r="HB74" s="289" t="str">
        <f t="shared" si="869"/>
        <v/>
      </c>
      <c r="HC74" s="271" t="str">
        <f t="shared" si="870"/>
        <v/>
      </c>
      <c r="HE74" s="271"/>
      <c r="HF74" s="263" t="str">
        <f t="shared" si="871"/>
        <v/>
      </c>
      <c r="HG74" s="273" t="str">
        <f>IFERROR(GO81+GN81*HF74,"")</f>
        <v/>
      </c>
      <c r="HH74" s="264" t="str">
        <f t="shared" si="872"/>
        <v/>
      </c>
      <c r="HI74" s="264" t="str">
        <f t="shared" si="731"/>
        <v/>
      </c>
      <c r="HJ74" s="264" t="str">
        <f t="shared" si="873"/>
        <v/>
      </c>
      <c r="HK74" s="264" t="str">
        <f t="shared" si="874"/>
        <v/>
      </c>
      <c r="HL74" s="273" t="str">
        <f t="shared" si="875"/>
        <v/>
      </c>
      <c r="HM74" s="273" t="str">
        <f t="shared" si="732"/>
        <v/>
      </c>
      <c r="HN74" s="273" t="str">
        <f t="shared" si="876"/>
        <v/>
      </c>
      <c r="HO74" s="271" t="str">
        <f t="shared" si="733"/>
        <v/>
      </c>
      <c r="HP74" s="271" t="str">
        <f>IFERROR(HL74*(HJ74-HJ78)^2,"")</f>
        <v/>
      </c>
      <c r="HQ74" s="271" t="str">
        <f t="shared" si="734"/>
        <v/>
      </c>
      <c r="HR74" s="271" t="str">
        <f t="shared" si="877"/>
        <v/>
      </c>
      <c r="HS74" s="289" t="str">
        <f t="shared" si="878"/>
        <v/>
      </c>
      <c r="HT74" s="271" t="str">
        <f t="shared" si="879"/>
        <v/>
      </c>
      <c r="HV74" s="271"/>
      <c r="HW74" s="263" t="str">
        <f t="shared" si="880"/>
        <v/>
      </c>
      <c r="HX74" s="273" t="str">
        <f>IFERROR(HF81+HE81*HW74,"")</f>
        <v/>
      </c>
      <c r="HY74" s="264" t="str">
        <f t="shared" si="881"/>
        <v/>
      </c>
      <c r="HZ74" s="264" t="str">
        <f t="shared" si="735"/>
        <v/>
      </c>
      <c r="IA74" s="264" t="str">
        <f t="shared" si="882"/>
        <v/>
      </c>
      <c r="IB74" s="264" t="str">
        <f t="shared" si="883"/>
        <v/>
      </c>
      <c r="IC74" s="273" t="str">
        <f t="shared" si="884"/>
        <v/>
      </c>
      <c r="ID74" s="273" t="str">
        <f t="shared" si="736"/>
        <v/>
      </c>
      <c r="IE74" s="273" t="str">
        <f t="shared" si="885"/>
        <v/>
      </c>
      <c r="IF74" s="271" t="str">
        <f t="shared" si="737"/>
        <v/>
      </c>
      <c r="IG74" s="271" t="str">
        <f>IFERROR(IC74*(IA74-IA78)^2,"")</f>
        <v/>
      </c>
      <c r="IH74" s="271" t="str">
        <f t="shared" si="738"/>
        <v/>
      </c>
      <c r="II74" s="271" t="str">
        <f t="shared" si="886"/>
        <v/>
      </c>
      <c r="IJ74" s="289" t="str">
        <f t="shared" si="887"/>
        <v/>
      </c>
      <c r="IK74" s="271" t="str">
        <f t="shared" si="888"/>
        <v/>
      </c>
      <c r="IM74" s="271"/>
      <c r="IN74" s="263" t="str">
        <f t="shared" si="889"/>
        <v/>
      </c>
      <c r="IO74" s="273" t="str">
        <f>IFERROR(HW81+HV81*IN74,"")</f>
        <v/>
      </c>
      <c r="IP74" s="264" t="str">
        <f t="shared" si="890"/>
        <v/>
      </c>
      <c r="IQ74" s="264" t="str">
        <f t="shared" si="739"/>
        <v/>
      </c>
      <c r="IR74" s="264" t="str">
        <f t="shared" si="891"/>
        <v/>
      </c>
      <c r="IS74" s="264" t="str">
        <f t="shared" si="892"/>
        <v/>
      </c>
      <c r="IT74" s="273" t="str">
        <f t="shared" si="893"/>
        <v/>
      </c>
      <c r="IU74" s="273" t="str">
        <f t="shared" si="740"/>
        <v/>
      </c>
      <c r="IV74" s="273" t="str">
        <f t="shared" si="894"/>
        <v/>
      </c>
      <c r="IW74" s="271" t="str">
        <f t="shared" si="741"/>
        <v/>
      </c>
      <c r="IX74" s="271" t="str">
        <f>IFERROR(IT74*(IR74-IR78)^2,"")</f>
        <v/>
      </c>
      <c r="IY74" s="271" t="str">
        <f t="shared" si="742"/>
        <v/>
      </c>
      <c r="IZ74" s="271" t="str">
        <f t="shared" si="895"/>
        <v/>
      </c>
      <c r="JA74" s="289" t="str">
        <f t="shared" si="896"/>
        <v/>
      </c>
      <c r="JB74" s="271" t="str">
        <f t="shared" si="897"/>
        <v/>
      </c>
      <c r="JD74" s="271"/>
      <c r="JE74" s="263" t="str">
        <f t="shared" si="898"/>
        <v/>
      </c>
      <c r="JF74" s="273" t="str">
        <f>IFERROR(IN81+IM81*JE74,"")</f>
        <v/>
      </c>
      <c r="JG74" s="264" t="str">
        <f t="shared" si="899"/>
        <v/>
      </c>
      <c r="JH74" s="264" t="str">
        <f t="shared" si="743"/>
        <v/>
      </c>
      <c r="JI74" s="264" t="str">
        <f t="shared" si="900"/>
        <v/>
      </c>
      <c r="JJ74" s="264" t="str">
        <f t="shared" si="901"/>
        <v/>
      </c>
      <c r="JK74" s="273" t="str">
        <f t="shared" si="902"/>
        <v/>
      </c>
      <c r="JL74" s="273" t="str">
        <f t="shared" si="744"/>
        <v/>
      </c>
      <c r="JM74" s="273" t="str">
        <f t="shared" si="903"/>
        <v/>
      </c>
      <c r="JN74" s="271" t="str">
        <f t="shared" si="745"/>
        <v/>
      </c>
      <c r="JO74" s="271" t="str">
        <f>IFERROR(JK74*(JI74-JI78)^2,"")</f>
        <v/>
      </c>
      <c r="JP74" s="271" t="str">
        <f t="shared" si="746"/>
        <v/>
      </c>
      <c r="JQ74" s="271" t="str">
        <f t="shared" si="904"/>
        <v/>
      </c>
      <c r="JR74" s="289" t="str">
        <f t="shared" si="905"/>
        <v/>
      </c>
      <c r="JS74" s="271" t="str">
        <f t="shared" si="906"/>
        <v/>
      </c>
      <c r="JU74" s="271"/>
      <c r="JV74" s="263" t="str">
        <f t="shared" si="907"/>
        <v/>
      </c>
      <c r="JW74" s="273" t="str">
        <f>IFERROR(JE81+JD81*JV74,"")</f>
        <v/>
      </c>
      <c r="JX74" s="264" t="str">
        <f t="shared" si="908"/>
        <v/>
      </c>
      <c r="JY74" s="264" t="str">
        <f t="shared" si="747"/>
        <v/>
      </c>
      <c r="JZ74" s="264" t="str">
        <f t="shared" si="909"/>
        <v/>
      </c>
      <c r="KA74" s="264" t="str">
        <f t="shared" si="910"/>
        <v/>
      </c>
      <c r="KB74" s="273" t="str">
        <f t="shared" si="911"/>
        <v/>
      </c>
      <c r="KC74" s="273" t="str">
        <f t="shared" si="748"/>
        <v/>
      </c>
      <c r="KD74" s="273" t="str">
        <f t="shared" si="912"/>
        <v/>
      </c>
      <c r="KE74" s="271" t="str">
        <f t="shared" si="749"/>
        <v/>
      </c>
      <c r="KF74" s="271" t="str">
        <f>IFERROR(KB74*(JZ74-JZ78)^2,"")</f>
        <v/>
      </c>
      <c r="KG74" s="271" t="str">
        <f t="shared" si="750"/>
        <v/>
      </c>
      <c r="KH74" s="271" t="str">
        <f t="shared" si="913"/>
        <v/>
      </c>
      <c r="KI74" s="289" t="str">
        <f t="shared" si="914"/>
        <v/>
      </c>
      <c r="KJ74" s="271" t="str">
        <f t="shared" si="915"/>
        <v/>
      </c>
      <c r="KL74" s="271"/>
      <c r="KM74" s="263" t="str">
        <f t="shared" si="916"/>
        <v/>
      </c>
      <c r="KN74" s="273" t="str">
        <f>IFERROR(JV81+JU81*KM74,"")</f>
        <v/>
      </c>
      <c r="KO74" s="264" t="str">
        <f t="shared" si="917"/>
        <v/>
      </c>
      <c r="KP74" s="264" t="str">
        <f t="shared" si="751"/>
        <v/>
      </c>
      <c r="KQ74" s="264" t="str">
        <f t="shared" si="918"/>
        <v/>
      </c>
      <c r="KR74" s="264" t="str">
        <f t="shared" si="919"/>
        <v/>
      </c>
      <c r="KS74" s="273" t="str">
        <f t="shared" si="920"/>
        <v/>
      </c>
      <c r="KT74" s="273" t="str">
        <f t="shared" si="752"/>
        <v/>
      </c>
      <c r="KU74" s="273" t="str">
        <f t="shared" si="921"/>
        <v/>
      </c>
      <c r="KV74" s="271" t="str">
        <f t="shared" si="753"/>
        <v/>
      </c>
      <c r="KW74" s="271" t="str">
        <f>IFERROR(KS74*(KQ74-KQ78)^2,"")</f>
        <v/>
      </c>
      <c r="KX74" s="271" t="str">
        <f t="shared" si="754"/>
        <v/>
      </c>
      <c r="KY74" s="271" t="str">
        <f t="shared" si="922"/>
        <v/>
      </c>
      <c r="KZ74" s="289" t="str">
        <f t="shared" si="923"/>
        <v/>
      </c>
      <c r="LA74" s="271" t="str">
        <f t="shared" si="924"/>
        <v/>
      </c>
      <c r="LC74" s="271"/>
      <c r="LD74" s="263" t="str">
        <f t="shared" si="925"/>
        <v/>
      </c>
      <c r="LE74" s="273" t="str">
        <f>IFERROR(KM81+KL81*LD74,"")</f>
        <v/>
      </c>
      <c r="LF74" s="264" t="str">
        <f t="shared" si="926"/>
        <v/>
      </c>
      <c r="LG74" s="264" t="str">
        <f t="shared" si="755"/>
        <v/>
      </c>
      <c r="LH74" s="264" t="str">
        <f t="shared" si="927"/>
        <v/>
      </c>
      <c r="LI74" s="264" t="str">
        <f t="shared" si="928"/>
        <v/>
      </c>
      <c r="LJ74" s="273" t="str">
        <f t="shared" si="929"/>
        <v/>
      </c>
      <c r="LK74" s="273" t="str">
        <f t="shared" si="756"/>
        <v/>
      </c>
      <c r="LL74" s="273" t="str">
        <f t="shared" si="930"/>
        <v/>
      </c>
      <c r="LM74" s="271" t="str">
        <f t="shared" si="757"/>
        <v/>
      </c>
      <c r="LN74" s="271" t="str">
        <f>IFERROR(LJ74*(LH74-LH78)^2,"")</f>
        <v/>
      </c>
      <c r="LO74" s="271" t="str">
        <f t="shared" si="758"/>
        <v/>
      </c>
      <c r="LP74" s="271" t="str">
        <f t="shared" si="931"/>
        <v/>
      </c>
      <c r="LQ74" s="289" t="str">
        <f t="shared" si="932"/>
        <v/>
      </c>
      <c r="LR74" s="271" t="str">
        <f t="shared" si="933"/>
        <v/>
      </c>
      <c r="LT74" s="271"/>
      <c r="LU74" s="475" t="str">
        <f t="shared" si="934"/>
        <v/>
      </c>
      <c r="LV74" s="474" t="str">
        <f>IFERROR(LD81+LC81*LU74,"")</f>
        <v/>
      </c>
      <c r="LW74" s="477" t="str">
        <f t="shared" si="935"/>
        <v/>
      </c>
      <c r="LX74" s="264" t="str">
        <f t="shared" si="759"/>
        <v/>
      </c>
      <c r="LY74" s="264" t="str">
        <f t="shared" si="936"/>
        <v/>
      </c>
      <c r="LZ74" s="264" t="str">
        <f t="shared" si="937"/>
        <v/>
      </c>
      <c r="MA74" s="273" t="str">
        <f t="shared" si="938"/>
        <v/>
      </c>
      <c r="MB74" s="273" t="str">
        <f t="shared" si="760"/>
        <v/>
      </c>
      <c r="MC74" s="273" t="str">
        <f t="shared" si="939"/>
        <v/>
      </c>
      <c r="MD74" s="271" t="str">
        <f t="shared" si="761"/>
        <v/>
      </c>
      <c r="ME74" s="271" t="str">
        <f>IFERROR(MA74*(LY74-LY78)^2,"")</f>
        <v/>
      </c>
      <c r="MF74" s="271" t="str">
        <f t="shared" si="762"/>
        <v/>
      </c>
      <c r="MG74" s="271" t="str">
        <f t="shared" si="940"/>
        <v/>
      </c>
      <c r="MH74" s="289" t="str">
        <f t="shared" si="941"/>
        <v/>
      </c>
      <c r="MI74" s="476" t="str">
        <f t="shared" si="942"/>
        <v/>
      </c>
    </row>
    <row r="75" spans="1:347" ht="14.1" customHeight="1" outlineLevel="1" x14ac:dyDescent="0.2">
      <c r="A75" s="14">
        <v>9</v>
      </c>
      <c r="B75" s="465"/>
      <c r="C75" s="98"/>
      <c r="D75" s="457"/>
      <c r="E75" s="17" t="str">
        <f t="shared" si="681"/>
        <v/>
      </c>
      <c r="F75" s="34" t="str">
        <f>IFERROR((E75-E66)/(1-E66),"")</f>
        <v/>
      </c>
      <c r="G75" s="17" t="str">
        <f t="shared" si="682"/>
        <v/>
      </c>
      <c r="H75" s="17"/>
      <c r="I75" s="34"/>
      <c r="J75" s="18" t="str">
        <f t="shared" si="763"/>
        <v/>
      </c>
      <c r="K75" s="17" t="str">
        <f>IFERROR(C81+B81*J75,"")</f>
        <v/>
      </c>
      <c r="L75" s="37" t="str">
        <f t="shared" si="764"/>
        <v/>
      </c>
      <c r="M75" s="37" t="str">
        <f t="shared" si="683"/>
        <v/>
      </c>
      <c r="N75" s="37" t="str">
        <f t="shared" si="765"/>
        <v/>
      </c>
      <c r="O75" s="37" t="str">
        <f t="shared" si="766"/>
        <v/>
      </c>
      <c r="P75" s="17" t="str">
        <f t="shared" si="767"/>
        <v/>
      </c>
      <c r="Q75" s="17" t="str">
        <f t="shared" si="684"/>
        <v/>
      </c>
      <c r="R75" s="17" t="str">
        <f t="shared" si="768"/>
        <v/>
      </c>
      <c r="S75" s="34" t="str">
        <f t="shared" si="685"/>
        <v/>
      </c>
      <c r="T75" s="34" t="str">
        <f>IFERROR(P75*(N75-N78)^2,"")</f>
        <v/>
      </c>
      <c r="U75" s="34" t="str">
        <f t="shared" si="686"/>
        <v/>
      </c>
      <c r="V75" s="34" t="str">
        <f t="shared" si="769"/>
        <v/>
      </c>
      <c r="W75" s="39" t="str">
        <f t="shared" si="770"/>
        <v/>
      </c>
      <c r="X75" s="34" t="str">
        <f t="shared" si="771"/>
        <v/>
      </c>
      <c r="Y75" s="34"/>
      <c r="Z75" s="271"/>
      <c r="AA75" s="263" t="str">
        <f t="shared" si="772"/>
        <v/>
      </c>
      <c r="AB75" s="273" t="str">
        <f>IFERROR(J81+I81*AA75,"")</f>
        <v/>
      </c>
      <c r="AC75" s="264" t="str">
        <f t="shared" si="773"/>
        <v/>
      </c>
      <c r="AD75" s="264" t="str">
        <f t="shared" si="687"/>
        <v/>
      </c>
      <c r="AE75" s="264" t="str">
        <f t="shared" si="774"/>
        <v/>
      </c>
      <c r="AF75" s="264" t="str">
        <f t="shared" si="775"/>
        <v/>
      </c>
      <c r="AG75" s="273" t="str">
        <f t="shared" si="776"/>
        <v/>
      </c>
      <c r="AH75" s="273" t="str">
        <f t="shared" si="688"/>
        <v/>
      </c>
      <c r="AI75" s="273" t="str">
        <f t="shared" si="777"/>
        <v/>
      </c>
      <c r="AJ75" s="271" t="str">
        <f t="shared" si="689"/>
        <v/>
      </c>
      <c r="AK75" s="271" t="str">
        <f>IFERROR(AG75*(AE75-AE78)^2,"")</f>
        <v/>
      </c>
      <c r="AL75" s="271" t="str">
        <f t="shared" si="690"/>
        <v/>
      </c>
      <c r="AM75" s="271" t="str">
        <f t="shared" si="778"/>
        <v/>
      </c>
      <c r="AN75" s="289" t="str">
        <f t="shared" si="779"/>
        <v/>
      </c>
      <c r="AO75" s="271" t="str">
        <f t="shared" si="780"/>
        <v/>
      </c>
      <c r="AP75" s="34"/>
      <c r="AQ75" s="271"/>
      <c r="AR75" s="263" t="str">
        <f t="shared" si="781"/>
        <v/>
      </c>
      <c r="AS75" s="273" t="str">
        <f>IFERROR(AA81+Z81*AR75,"")</f>
        <v/>
      </c>
      <c r="AT75" s="264" t="str">
        <f t="shared" si="782"/>
        <v/>
      </c>
      <c r="AU75" s="264" t="str">
        <f t="shared" si="691"/>
        <v/>
      </c>
      <c r="AV75" s="264" t="str">
        <f t="shared" si="783"/>
        <v/>
      </c>
      <c r="AW75" s="264" t="str">
        <f t="shared" si="784"/>
        <v/>
      </c>
      <c r="AX75" s="273" t="str">
        <f t="shared" si="785"/>
        <v/>
      </c>
      <c r="AY75" s="273" t="str">
        <f t="shared" si="692"/>
        <v/>
      </c>
      <c r="AZ75" s="273" t="str">
        <f t="shared" si="786"/>
        <v/>
      </c>
      <c r="BA75" s="271" t="str">
        <f t="shared" si="693"/>
        <v/>
      </c>
      <c r="BB75" s="271" t="str">
        <f>IFERROR(AX75*(AV75-AV78)^2,"")</f>
        <v/>
      </c>
      <c r="BC75" s="271" t="str">
        <f t="shared" si="694"/>
        <v/>
      </c>
      <c r="BD75" s="271" t="str">
        <f t="shared" si="787"/>
        <v/>
      </c>
      <c r="BE75" s="289" t="str">
        <f t="shared" si="788"/>
        <v/>
      </c>
      <c r="BF75" s="271" t="str">
        <f t="shared" si="789"/>
        <v/>
      </c>
      <c r="BH75" s="271"/>
      <c r="BI75" s="263" t="str">
        <f t="shared" si="790"/>
        <v/>
      </c>
      <c r="BJ75" s="273" t="str">
        <f>IFERROR(AR81+AQ81*BI75,"")</f>
        <v/>
      </c>
      <c r="BK75" s="264" t="str">
        <f t="shared" si="791"/>
        <v/>
      </c>
      <c r="BL75" s="264" t="str">
        <f t="shared" si="695"/>
        <v/>
      </c>
      <c r="BM75" s="264" t="str">
        <f t="shared" si="792"/>
        <v/>
      </c>
      <c r="BN75" s="264" t="str">
        <f t="shared" si="793"/>
        <v/>
      </c>
      <c r="BO75" s="273" t="str">
        <f t="shared" si="794"/>
        <v/>
      </c>
      <c r="BP75" s="273" t="str">
        <f t="shared" si="696"/>
        <v/>
      </c>
      <c r="BQ75" s="273" t="str">
        <f t="shared" si="795"/>
        <v/>
      </c>
      <c r="BR75" s="271" t="str">
        <f t="shared" si="697"/>
        <v/>
      </c>
      <c r="BS75" s="271" t="str">
        <f>IFERROR(BO75*(BM75-BM78)^2,"")</f>
        <v/>
      </c>
      <c r="BT75" s="271" t="str">
        <f t="shared" si="698"/>
        <v/>
      </c>
      <c r="BU75" s="271" t="str">
        <f t="shared" si="796"/>
        <v/>
      </c>
      <c r="BV75" s="289" t="str">
        <f t="shared" si="797"/>
        <v/>
      </c>
      <c r="BW75" s="271" t="str">
        <f t="shared" si="798"/>
        <v/>
      </c>
      <c r="BY75" s="271"/>
      <c r="BZ75" s="263" t="str">
        <f t="shared" si="799"/>
        <v/>
      </c>
      <c r="CA75" s="273" t="str">
        <f>IFERROR(BI81+BH81*BZ75,"")</f>
        <v/>
      </c>
      <c r="CB75" s="264" t="str">
        <f t="shared" si="800"/>
        <v/>
      </c>
      <c r="CC75" s="264" t="str">
        <f t="shared" si="699"/>
        <v/>
      </c>
      <c r="CD75" s="264" t="str">
        <f t="shared" si="801"/>
        <v/>
      </c>
      <c r="CE75" s="264" t="str">
        <f t="shared" si="802"/>
        <v/>
      </c>
      <c r="CF75" s="273" t="str">
        <f t="shared" si="803"/>
        <v/>
      </c>
      <c r="CG75" s="273" t="str">
        <f t="shared" si="700"/>
        <v/>
      </c>
      <c r="CH75" s="273" t="str">
        <f t="shared" si="804"/>
        <v/>
      </c>
      <c r="CI75" s="271" t="str">
        <f t="shared" si="701"/>
        <v/>
      </c>
      <c r="CJ75" s="271" t="str">
        <f>IFERROR(CF75*(CD75-CD78)^2,"")</f>
        <v/>
      </c>
      <c r="CK75" s="271" t="str">
        <f t="shared" si="702"/>
        <v/>
      </c>
      <c r="CL75" s="271" t="str">
        <f t="shared" si="805"/>
        <v/>
      </c>
      <c r="CM75" s="289" t="str">
        <f t="shared" si="806"/>
        <v/>
      </c>
      <c r="CN75" s="271" t="str">
        <f t="shared" si="807"/>
        <v/>
      </c>
      <c r="CP75" s="271"/>
      <c r="CQ75" s="263" t="str">
        <f t="shared" si="808"/>
        <v/>
      </c>
      <c r="CR75" s="273" t="str">
        <f>IFERROR(BZ81+BY81*CQ75,"")</f>
        <v/>
      </c>
      <c r="CS75" s="264" t="str">
        <f t="shared" si="809"/>
        <v/>
      </c>
      <c r="CT75" s="264" t="str">
        <f t="shared" si="703"/>
        <v/>
      </c>
      <c r="CU75" s="264" t="str">
        <f t="shared" si="810"/>
        <v/>
      </c>
      <c r="CV75" s="264" t="str">
        <f t="shared" si="811"/>
        <v/>
      </c>
      <c r="CW75" s="273" t="str">
        <f t="shared" si="812"/>
        <v/>
      </c>
      <c r="CX75" s="273" t="str">
        <f t="shared" si="704"/>
        <v/>
      </c>
      <c r="CY75" s="273" t="str">
        <f t="shared" si="813"/>
        <v/>
      </c>
      <c r="CZ75" s="271" t="str">
        <f t="shared" si="705"/>
        <v/>
      </c>
      <c r="DA75" s="271" t="str">
        <f>IFERROR(CW75*(CU75-CU78)^2,"")</f>
        <v/>
      </c>
      <c r="DB75" s="271" t="str">
        <f t="shared" si="706"/>
        <v/>
      </c>
      <c r="DC75" s="271" t="str">
        <f t="shared" si="814"/>
        <v/>
      </c>
      <c r="DD75" s="289" t="str">
        <f t="shared" si="815"/>
        <v/>
      </c>
      <c r="DE75" s="271" t="str">
        <f t="shared" si="816"/>
        <v/>
      </c>
      <c r="DG75" s="271"/>
      <c r="DH75" s="263" t="str">
        <f t="shared" si="817"/>
        <v/>
      </c>
      <c r="DI75" s="273" t="str">
        <f>IFERROR(CQ81+CP81*DH75,"")</f>
        <v/>
      </c>
      <c r="DJ75" s="264" t="str">
        <f t="shared" si="818"/>
        <v/>
      </c>
      <c r="DK75" s="264" t="str">
        <f t="shared" si="707"/>
        <v/>
      </c>
      <c r="DL75" s="264" t="str">
        <f t="shared" si="819"/>
        <v/>
      </c>
      <c r="DM75" s="264" t="str">
        <f t="shared" si="820"/>
        <v/>
      </c>
      <c r="DN75" s="273" t="str">
        <f t="shared" si="821"/>
        <v/>
      </c>
      <c r="DO75" s="273" t="str">
        <f t="shared" si="708"/>
        <v/>
      </c>
      <c r="DP75" s="273" t="str">
        <f t="shared" si="822"/>
        <v/>
      </c>
      <c r="DQ75" s="271" t="str">
        <f t="shared" si="709"/>
        <v/>
      </c>
      <c r="DR75" s="271" t="str">
        <f>IFERROR(DN75*(DL75-DL78)^2,"")</f>
        <v/>
      </c>
      <c r="DS75" s="271" t="str">
        <f t="shared" si="710"/>
        <v/>
      </c>
      <c r="DT75" s="271" t="str">
        <f t="shared" si="823"/>
        <v/>
      </c>
      <c r="DU75" s="289" t="str">
        <f t="shared" si="824"/>
        <v/>
      </c>
      <c r="DV75" s="271" t="str">
        <f t="shared" si="825"/>
        <v/>
      </c>
      <c r="DX75" s="271"/>
      <c r="DY75" s="263" t="str">
        <f t="shared" si="826"/>
        <v/>
      </c>
      <c r="DZ75" s="273" t="str">
        <f>IFERROR(DH81+DG81*DY75,"")</f>
        <v/>
      </c>
      <c r="EA75" s="264" t="str">
        <f t="shared" si="827"/>
        <v/>
      </c>
      <c r="EB75" s="264" t="str">
        <f t="shared" si="711"/>
        <v/>
      </c>
      <c r="EC75" s="264" t="str">
        <f t="shared" si="828"/>
        <v/>
      </c>
      <c r="ED75" s="264" t="str">
        <f t="shared" si="829"/>
        <v/>
      </c>
      <c r="EE75" s="273" t="str">
        <f t="shared" si="830"/>
        <v/>
      </c>
      <c r="EF75" s="273" t="str">
        <f t="shared" si="712"/>
        <v/>
      </c>
      <c r="EG75" s="273" t="str">
        <f t="shared" si="831"/>
        <v/>
      </c>
      <c r="EH75" s="271" t="str">
        <f t="shared" si="713"/>
        <v/>
      </c>
      <c r="EI75" s="271" t="str">
        <f>IFERROR(EE75*(EC75-EC78)^2,"")</f>
        <v/>
      </c>
      <c r="EJ75" s="271" t="str">
        <f t="shared" si="714"/>
        <v/>
      </c>
      <c r="EK75" s="271" t="str">
        <f t="shared" si="832"/>
        <v/>
      </c>
      <c r="EL75" s="289" t="str">
        <f t="shared" si="833"/>
        <v/>
      </c>
      <c r="EM75" s="271" t="str">
        <f t="shared" si="834"/>
        <v/>
      </c>
      <c r="EO75" s="271"/>
      <c r="EP75" s="263" t="str">
        <f t="shared" si="835"/>
        <v/>
      </c>
      <c r="EQ75" s="273" t="str">
        <f>IFERROR(DY81+DX81*EP75,"")</f>
        <v/>
      </c>
      <c r="ER75" s="264" t="str">
        <f t="shared" si="836"/>
        <v/>
      </c>
      <c r="ES75" s="264" t="str">
        <f t="shared" si="715"/>
        <v/>
      </c>
      <c r="ET75" s="264" t="str">
        <f t="shared" si="837"/>
        <v/>
      </c>
      <c r="EU75" s="264" t="str">
        <f t="shared" si="838"/>
        <v/>
      </c>
      <c r="EV75" s="273" t="str">
        <f t="shared" si="839"/>
        <v/>
      </c>
      <c r="EW75" s="273" t="str">
        <f t="shared" si="716"/>
        <v/>
      </c>
      <c r="EX75" s="273" t="str">
        <f t="shared" si="840"/>
        <v/>
      </c>
      <c r="EY75" s="271" t="str">
        <f t="shared" si="717"/>
        <v/>
      </c>
      <c r="EZ75" s="271" t="str">
        <f>IFERROR(EV75*(ET75-ET78)^2,"")</f>
        <v/>
      </c>
      <c r="FA75" s="271" t="str">
        <f t="shared" si="718"/>
        <v/>
      </c>
      <c r="FB75" s="271" t="str">
        <f t="shared" si="841"/>
        <v/>
      </c>
      <c r="FC75" s="289" t="str">
        <f t="shared" si="842"/>
        <v/>
      </c>
      <c r="FD75" s="271" t="str">
        <f t="shared" si="843"/>
        <v/>
      </c>
      <c r="FF75" s="271"/>
      <c r="FG75" s="263" t="str">
        <f t="shared" si="844"/>
        <v/>
      </c>
      <c r="FH75" s="273" t="str">
        <f>IFERROR(EP81+EO81*FG75,"")</f>
        <v/>
      </c>
      <c r="FI75" s="264" t="str">
        <f t="shared" si="845"/>
        <v/>
      </c>
      <c r="FJ75" s="264" t="str">
        <f t="shared" si="719"/>
        <v/>
      </c>
      <c r="FK75" s="264" t="str">
        <f t="shared" si="846"/>
        <v/>
      </c>
      <c r="FL75" s="264" t="str">
        <f t="shared" si="847"/>
        <v/>
      </c>
      <c r="FM75" s="273" t="str">
        <f t="shared" si="848"/>
        <v/>
      </c>
      <c r="FN75" s="273" t="str">
        <f t="shared" si="720"/>
        <v/>
      </c>
      <c r="FO75" s="273" t="str">
        <f t="shared" si="849"/>
        <v/>
      </c>
      <c r="FP75" s="271" t="str">
        <f t="shared" si="721"/>
        <v/>
      </c>
      <c r="FQ75" s="271" t="str">
        <f>IFERROR(FM75*(FK75-FK78)^2,"")</f>
        <v/>
      </c>
      <c r="FR75" s="271" t="str">
        <f t="shared" si="722"/>
        <v/>
      </c>
      <c r="FS75" s="271" t="str">
        <f t="shared" si="850"/>
        <v/>
      </c>
      <c r="FT75" s="289" t="str">
        <f t="shared" si="851"/>
        <v/>
      </c>
      <c r="FU75" s="271" t="str">
        <f t="shared" si="852"/>
        <v/>
      </c>
      <c r="FW75" s="271"/>
      <c r="FX75" s="263" t="str">
        <f t="shared" si="853"/>
        <v/>
      </c>
      <c r="FY75" s="273" t="str">
        <f>IFERROR(FG81+FF81*FX75,"")</f>
        <v/>
      </c>
      <c r="FZ75" s="264" t="str">
        <f t="shared" si="854"/>
        <v/>
      </c>
      <c r="GA75" s="264" t="str">
        <f t="shared" si="723"/>
        <v/>
      </c>
      <c r="GB75" s="264" t="str">
        <f t="shared" si="855"/>
        <v/>
      </c>
      <c r="GC75" s="264" t="str">
        <f t="shared" si="856"/>
        <v/>
      </c>
      <c r="GD75" s="273" t="str">
        <f t="shared" si="857"/>
        <v/>
      </c>
      <c r="GE75" s="273" t="str">
        <f t="shared" si="724"/>
        <v/>
      </c>
      <c r="GF75" s="273" t="str">
        <f t="shared" si="858"/>
        <v/>
      </c>
      <c r="GG75" s="271" t="str">
        <f t="shared" si="725"/>
        <v/>
      </c>
      <c r="GH75" s="271" t="str">
        <f>IFERROR(GD75*(GB75-GB78)^2,"")</f>
        <v/>
      </c>
      <c r="GI75" s="271" t="str">
        <f t="shared" si="726"/>
        <v/>
      </c>
      <c r="GJ75" s="271" t="str">
        <f t="shared" si="859"/>
        <v/>
      </c>
      <c r="GK75" s="289" t="str">
        <f t="shared" si="860"/>
        <v/>
      </c>
      <c r="GL75" s="271" t="str">
        <f t="shared" si="861"/>
        <v/>
      </c>
      <c r="GN75" s="271"/>
      <c r="GO75" s="263" t="str">
        <f t="shared" si="862"/>
        <v/>
      </c>
      <c r="GP75" s="273" t="str">
        <f>IFERROR(FX81+FW81*GO75,"")</f>
        <v/>
      </c>
      <c r="GQ75" s="264" t="str">
        <f t="shared" si="863"/>
        <v/>
      </c>
      <c r="GR75" s="264" t="str">
        <f t="shared" si="727"/>
        <v/>
      </c>
      <c r="GS75" s="264" t="str">
        <f t="shared" si="864"/>
        <v/>
      </c>
      <c r="GT75" s="264" t="str">
        <f t="shared" si="865"/>
        <v/>
      </c>
      <c r="GU75" s="273" t="str">
        <f t="shared" si="866"/>
        <v/>
      </c>
      <c r="GV75" s="273" t="str">
        <f t="shared" si="728"/>
        <v/>
      </c>
      <c r="GW75" s="273" t="str">
        <f t="shared" si="867"/>
        <v/>
      </c>
      <c r="GX75" s="271" t="str">
        <f t="shared" si="729"/>
        <v/>
      </c>
      <c r="GY75" s="271" t="str">
        <f>IFERROR(GU75*(GS75-GS78)^2,"")</f>
        <v/>
      </c>
      <c r="GZ75" s="271" t="str">
        <f t="shared" si="730"/>
        <v/>
      </c>
      <c r="HA75" s="271" t="str">
        <f t="shared" si="868"/>
        <v/>
      </c>
      <c r="HB75" s="289" t="str">
        <f t="shared" si="869"/>
        <v/>
      </c>
      <c r="HC75" s="271" t="str">
        <f t="shared" si="870"/>
        <v/>
      </c>
      <c r="HE75" s="271"/>
      <c r="HF75" s="263" t="str">
        <f t="shared" si="871"/>
        <v/>
      </c>
      <c r="HG75" s="273" t="str">
        <f>IFERROR(GO81+GN81*HF75,"")</f>
        <v/>
      </c>
      <c r="HH75" s="264" t="str">
        <f t="shared" si="872"/>
        <v/>
      </c>
      <c r="HI75" s="264" t="str">
        <f t="shared" si="731"/>
        <v/>
      </c>
      <c r="HJ75" s="264" t="str">
        <f t="shared" si="873"/>
        <v/>
      </c>
      <c r="HK75" s="264" t="str">
        <f t="shared" si="874"/>
        <v/>
      </c>
      <c r="HL75" s="273" t="str">
        <f t="shared" si="875"/>
        <v/>
      </c>
      <c r="HM75" s="273" t="str">
        <f t="shared" si="732"/>
        <v/>
      </c>
      <c r="HN75" s="273" t="str">
        <f t="shared" si="876"/>
        <v/>
      </c>
      <c r="HO75" s="271" t="str">
        <f t="shared" si="733"/>
        <v/>
      </c>
      <c r="HP75" s="271" t="str">
        <f>IFERROR(HL75*(HJ75-HJ78)^2,"")</f>
        <v/>
      </c>
      <c r="HQ75" s="271" t="str">
        <f t="shared" si="734"/>
        <v/>
      </c>
      <c r="HR75" s="271" t="str">
        <f t="shared" si="877"/>
        <v/>
      </c>
      <c r="HS75" s="289" t="str">
        <f t="shared" si="878"/>
        <v/>
      </c>
      <c r="HT75" s="271" t="str">
        <f t="shared" si="879"/>
        <v/>
      </c>
      <c r="HV75" s="271"/>
      <c r="HW75" s="263" t="str">
        <f t="shared" si="880"/>
        <v/>
      </c>
      <c r="HX75" s="273" t="str">
        <f>IFERROR(HF81+HE81*HW75,"")</f>
        <v/>
      </c>
      <c r="HY75" s="264" t="str">
        <f t="shared" si="881"/>
        <v/>
      </c>
      <c r="HZ75" s="264" t="str">
        <f t="shared" si="735"/>
        <v/>
      </c>
      <c r="IA75" s="264" t="str">
        <f t="shared" si="882"/>
        <v/>
      </c>
      <c r="IB75" s="264" t="str">
        <f t="shared" si="883"/>
        <v/>
      </c>
      <c r="IC75" s="273" t="str">
        <f t="shared" si="884"/>
        <v/>
      </c>
      <c r="ID75" s="273" t="str">
        <f t="shared" si="736"/>
        <v/>
      </c>
      <c r="IE75" s="273" t="str">
        <f t="shared" si="885"/>
        <v/>
      </c>
      <c r="IF75" s="271" t="str">
        <f t="shared" si="737"/>
        <v/>
      </c>
      <c r="IG75" s="271" t="str">
        <f>IFERROR(IC75*(IA75-IA78)^2,"")</f>
        <v/>
      </c>
      <c r="IH75" s="271" t="str">
        <f t="shared" si="738"/>
        <v/>
      </c>
      <c r="II75" s="271" t="str">
        <f t="shared" si="886"/>
        <v/>
      </c>
      <c r="IJ75" s="289" t="str">
        <f t="shared" si="887"/>
        <v/>
      </c>
      <c r="IK75" s="271" t="str">
        <f t="shared" si="888"/>
        <v/>
      </c>
      <c r="IM75" s="271"/>
      <c r="IN75" s="263" t="str">
        <f t="shared" si="889"/>
        <v/>
      </c>
      <c r="IO75" s="273" t="str">
        <f>IFERROR(HW81+HV81*IN75,"")</f>
        <v/>
      </c>
      <c r="IP75" s="264" t="str">
        <f t="shared" si="890"/>
        <v/>
      </c>
      <c r="IQ75" s="264" t="str">
        <f t="shared" si="739"/>
        <v/>
      </c>
      <c r="IR75" s="264" t="str">
        <f t="shared" si="891"/>
        <v/>
      </c>
      <c r="IS75" s="264" t="str">
        <f t="shared" si="892"/>
        <v/>
      </c>
      <c r="IT75" s="273" t="str">
        <f t="shared" si="893"/>
        <v/>
      </c>
      <c r="IU75" s="273" t="str">
        <f t="shared" si="740"/>
        <v/>
      </c>
      <c r="IV75" s="273" t="str">
        <f t="shared" si="894"/>
        <v/>
      </c>
      <c r="IW75" s="271" t="str">
        <f t="shared" si="741"/>
        <v/>
      </c>
      <c r="IX75" s="271" t="str">
        <f>IFERROR(IT75*(IR75-IR78)^2,"")</f>
        <v/>
      </c>
      <c r="IY75" s="271" t="str">
        <f t="shared" si="742"/>
        <v/>
      </c>
      <c r="IZ75" s="271" t="str">
        <f t="shared" si="895"/>
        <v/>
      </c>
      <c r="JA75" s="289" t="str">
        <f t="shared" si="896"/>
        <v/>
      </c>
      <c r="JB75" s="271" t="str">
        <f t="shared" si="897"/>
        <v/>
      </c>
      <c r="JD75" s="271"/>
      <c r="JE75" s="263" t="str">
        <f t="shared" si="898"/>
        <v/>
      </c>
      <c r="JF75" s="273" t="str">
        <f>IFERROR(IN81+IM81*JE75,"")</f>
        <v/>
      </c>
      <c r="JG75" s="264" t="str">
        <f t="shared" si="899"/>
        <v/>
      </c>
      <c r="JH75" s="264" t="str">
        <f t="shared" si="743"/>
        <v/>
      </c>
      <c r="JI75" s="264" t="str">
        <f t="shared" si="900"/>
        <v/>
      </c>
      <c r="JJ75" s="264" t="str">
        <f t="shared" si="901"/>
        <v/>
      </c>
      <c r="JK75" s="273" t="str">
        <f t="shared" si="902"/>
        <v/>
      </c>
      <c r="JL75" s="273" t="str">
        <f t="shared" si="744"/>
        <v/>
      </c>
      <c r="JM75" s="273" t="str">
        <f t="shared" si="903"/>
        <v/>
      </c>
      <c r="JN75" s="271" t="str">
        <f t="shared" si="745"/>
        <v/>
      </c>
      <c r="JO75" s="271" t="str">
        <f>IFERROR(JK75*(JI75-JI78)^2,"")</f>
        <v/>
      </c>
      <c r="JP75" s="271" t="str">
        <f t="shared" si="746"/>
        <v/>
      </c>
      <c r="JQ75" s="271" t="str">
        <f t="shared" si="904"/>
        <v/>
      </c>
      <c r="JR75" s="289" t="str">
        <f t="shared" si="905"/>
        <v/>
      </c>
      <c r="JS75" s="271" t="str">
        <f t="shared" si="906"/>
        <v/>
      </c>
      <c r="JU75" s="271"/>
      <c r="JV75" s="263" t="str">
        <f t="shared" si="907"/>
        <v/>
      </c>
      <c r="JW75" s="273" t="str">
        <f>IFERROR(JE81+JD81*JV75,"")</f>
        <v/>
      </c>
      <c r="JX75" s="264" t="str">
        <f t="shared" si="908"/>
        <v/>
      </c>
      <c r="JY75" s="264" t="str">
        <f t="shared" si="747"/>
        <v/>
      </c>
      <c r="JZ75" s="264" t="str">
        <f t="shared" si="909"/>
        <v/>
      </c>
      <c r="KA75" s="264" t="str">
        <f t="shared" si="910"/>
        <v/>
      </c>
      <c r="KB75" s="273" t="str">
        <f t="shared" si="911"/>
        <v/>
      </c>
      <c r="KC75" s="273" t="str">
        <f t="shared" si="748"/>
        <v/>
      </c>
      <c r="KD75" s="273" t="str">
        <f t="shared" si="912"/>
        <v/>
      </c>
      <c r="KE75" s="271" t="str">
        <f t="shared" si="749"/>
        <v/>
      </c>
      <c r="KF75" s="271" t="str">
        <f>IFERROR(KB75*(JZ75-JZ78)^2,"")</f>
        <v/>
      </c>
      <c r="KG75" s="271" t="str">
        <f t="shared" si="750"/>
        <v/>
      </c>
      <c r="KH75" s="271" t="str">
        <f t="shared" si="913"/>
        <v/>
      </c>
      <c r="KI75" s="289" t="str">
        <f t="shared" si="914"/>
        <v/>
      </c>
      <c r="KJ75" s="271" t="str">
        <f t="shared" si="915"/>
        <v/>
      </c>
      <c r="KL75" s="271"/>
      <c r="KM75" s="263" t="str">
        <f t="shared" si="916"/>
        <v/>
      </c>
      <c r="KN75" s="273" t="str">
        <f>IFERROR(JV81+JU81*KM75,"")</f>
        <v/>
      </c>
      <c r="KO75" s="264" t="str">
        <f t="shared" si="917"/>
        <v/>
      </c>
      <c r="KP75" s="264" t="str">
        <f t="shared" si="751"/>
        <v/>
      </c>
      <c r="KQ75" s="264" t="str">
        <f t="shared" si="918"/>
        <v/>
      </c>
      <c r="KR75" s="264" t="str">
        <f t="shared" si="919"/>
        <v/>
      </c>
      <c r="KS75" s="273" t="str">
        <f t="shared" si="920"/>
        <v/>
      </c>
      <c r="KT75" s="273" t="str">
        <f t="shared" si="752"/>
        <v/>
      </c>
      <c r="KU75" s="273" t="str">
        <f t="shared" si="921"/>
        <v/>
      </c>
      <c r="KV75" s="271" t="str">
        <f t="shared" si="753"/>
        <v/>
      </c>
      <c r="KW75" s="271" t="str">
        <f>IFERROR(KS75*(KQ75-KQ78)^2,"")</f>
        <v/>
      </c>
      <c r="KX75" s="271" t="str">
        <f t="shared" si="754"/>
        <v/>
      </c>
      <c r="KY75" s="271" t="str">
        <f t="shared" si="922"/>
        <v/>
      </c>
      <c r="KZ75" s="289" t="str">
        <f t="shared" si="923"/>
        <v/>
      </c>
      <c r="LA75" s="271" t="str">
        <f t="shared" si="924"/>
        <v/>
      </c>
      <c r="LC75" s="271"/>
      <c r="LD75" s="263" t="str">
        <f t="shared" si="925"/>
        <v/>
      </c>
      <c r="LE75" s="273" t="str">
        <f>IFERROR(KM81+KL81*LD75,"")</f>
        <v/>
      </c>
      <c r="LF75" s="264" t="str">
        <f t="shared" si="926"/>
        <v/>
      </c>
      <c r="LG75" s="264" t="str">
        <f t="shared" si="755"/>
        <v/>
      </c>
      <c r="LH75" s="264" t="str">
        <f t="shared" si="927"/>
        <v/>
      </c>
      <c r="LI75" s="264" t="str">
        <f t="shared" si="928"/>
        <v/>
      </c>
      <c r="LJ75" s="273" t="str">
        <f t="shared" si="929"/>
        <v/>
      </c>
      <c r="LK75" s="273" t="str">
        <f t="shared" si="756"/>
        <v/>
      </c>
      <c r="LL75" s="273" t="str">
        <f t="shared" si="930"/>
        <v/>
      </c>
      <c r="LM75" s="271" t="str">
        <f t="shared" si="757"/>
        <v/>
      </c>
      <c r="LN75" s="271" t="str">
        <f>IFERROR(LJ75*(LH75-LH78)^2,"")</f>
        <v/>
      </c>
      <c r="LO75" s="271" t="str">
        <f t="shared" si="758"/>
        <v/>
      </c>
      <c r="LP75" s="271" t="str">
        <f t="shared" si="931"/>
        <v/>
      </c>
      <c r="LQ75" s="289" t="str">
        <f t="shared" si="932"/>
        <v/>
      </c>
      <c r="LR75" s="271" t="str">
        <f t="shared" si="933"/>
        <v/>
      </c>
      <c r="LT75" s="271"/>
      <c r="LU75" s="475" t="str">
        <f t="shared" si="934"/>
        <v/>
      </c>
      <c r="LV75" s="474" t="str">
        <f>IFERROR(LD81+LC81*LU75,"")</f>
        <v/>
      </c>
      <c r="LW75" s="477" t="str">
        <f t="shared" si="935"/>
        <v/>
      </c>
      <c r="LX75" s="264" t="str">
        <f t="shared" si="759"/>
        <v/>
      </c>
      <c r="LY75" s="264" t="str">
        <f t="shared" si="936"/>
        <v/>
      </c>
      <c r="LZ75" s="264" t="str">
        <f t="shared" si="937"/>
        <v/>
      </c>
      <c r="MA75" s="273" t="str">
        <f t="shared" si="938"/>
        <v/>
      </c>
      <c r="MB75" s="273" t="str">
        <f t="shared" si="760"/>
        <v/>
      </c>
      <c r="MC75" s="273" t="str">
        <f t="shared" si="939"/>
        <v/>
      </c>
      <c r="MD75" s="271" t="str">
        <f t="shared" si="761"/>
        <v/>
      </c>
      <c r="ME75" s="271" t="str">
        <f>IFERROR(MA75*(LY75-LY78)^2,"")</f>
        <v/>
      </c>
      <c r="MF75" s="271" t="str">
        <f t="shared" si="762"/>
        <v/>
      </c>
      <c r="MG75" s="271" t="str">
        <f t="shared" si="940"/>
        <v/>
      </c>
      <c r="MH75" s="289" t="str">
        <f t="shared" si="941"/>
        <v/>
      </c>
      <c r="MI75" s="476" t="str">
        <f t="shared" si="942"/>
        <v/>
      </c>
    </row>
    <row r="76" spans="1:347" ht="14.1" customHeight="1" outlineLevel="1" x14ac:dyDescent="0.2">
      <c r="A76" s="14">
        <v>10</v>
      </c>
      <c r="B76" s="466"/>
      <c r="C76" s="458"/>
      <c r="D76" s="459"/>
      <c r="E76" s="17" t="str">
        <f t="shared" si="681"/>
        <v/>
      </c>
      <c r="F76" s="34" t="str">
        <f>IFERROR((E76-E66)/(1-E66),"")</f>
        <v/>
      </c>
      <c r="G76" s="17" t="str">
        <f t="shared" si="682"/>
        <v/>
      </c>
      <c r="H76" s="17"/>
      <c r="I76" s="34"/>
      <c r="J76" s="18" t="str">
        <f t="shared" si="763"/>
        <v/>
      </c>
      <c r="K76" s="17" t="str">
        <f>IFERROR(C81+B81*J76,"")</f>
        <v/>
      </c>
      <c r="L76" s="37" t="str">
        <f t="shared" si="764"/>
        <v/>
      </c>
      <c r="M76" s="37" t="str">
        <f t="shared" si="683"/>
        <v/>
      </c>
      <c r="N76" s="37" t="str">
        <f t="shared" si="765"/>
        <v/>
      </c>
      <c r="O76" s="37" t="str">
        <f t="shared" si="766"/>
        <v/>
      </c>
      <c r="P76" s="17" t="str">
        <f t="shared" si="767"/>
        <v/>
      </c>
      <c r="Q76" s="17" t="str">
        <f t="shared" si="684"/>
        <v/>
      </c>
      <c r="R76" s="17" t="str">
        <f t="shared" si="768"/>
        <v/>
      </c>
      <c r="S76" s="34" t="str">
        <f t="shared" si="685"/>
        <v/>
      </c>
      <c r="T76" s="34" t="str">
        <f>IFERROR(P76*(N76-N78)^2,"")</f>
        <v/>
      </c>
      <c r="U76" s="34" t="str">
        <f t="shared" si="686"/>
        <v/>
      </c>
      <c r="V76" s="34" t="str">
        <f t="shared" si="769"/>
        <v/>
      </c>
      <c r="W76" s="39" t="str">
        <f t="shared" si="770"/>
        <v/>
      </c>
      <c r="X76" s="34" t="str">
        <f t="shared" si="771"/>
        <v/>
      </c>
      <c r="Y76" s="34"/>
      <c r="Z76" s="271"/>
      <c r="AA76" s="263" t="str">
        <f t="shared" si="772"/>
        <v/>
      </c>
      <c r="AB76" s="273" t="str">
        <f>IFERROR(J81+I81*AA76,"")</f>
        <v/>
      </c>
      <c r="AC76" s="264" t="str">
        <f t="shared" si="773"/>
        <v/>
      </c>
      <c r="AD76" s="264" t="str">
        <f t="shared" si="687"/>
        <v/>
      </c>
      <c r="AE76" s="264" t="str">
        <f t="shared" si="774"/>
        <v/>
      </c>
      <c r="AF76" s="264" t="str">
        <f t="shared" si="775"/>
        <v/>
      </c>
      <c r="AG76" s="273" t="str">
        <f t="shared" si="776"/>
        <v/>
      </c>
      <c r="AH76" s="273" t="str">
        <f t="shared" si="688"/>
        <v/>
      </c>
      <c r="AI76" s="273" t="str">
        <f t="shared" si="777"/>
        <v/>
      </c>
      <c r="AJ76" s="271" t="str">
        <f t="shared" si="689"/>
        <v/>
      </c>
      <c r="AK76" s="271" t="str">
        <f>IFERROR(AG76*(AE76-AE78)^2,"")</f>
        <v/>
      </c>
      <c r="AL76" s="271" t="str">
        <f t="shared" si="690"/>
        <v/>
      </c>
      <c r="AM76" s="271" t="str">
        <f t="shared" si="778"/>
        <v/>
      </c>
      <c r="AN76" s="289" t="str">
        <f t="shared" si="779"/>
        <v/>
      </c>
      <c r="AO76" s="271" t="str">
        <f t="shared" si="780"/>
        <v/>
      </c>
      <c r="AP76" s="34"/>
      <c r="AQ76" s="271"/>
      <c r="AR76" s="263" t="str">
        <f t="shared" si="781"/>
        <v/>
      </c>
      <c r="AS76" s="273" t="str">
        <f>IFERROR(AA81+Z81*AR76,"")</f>
        <v/>
      </c>
      <c r="AT76" s="264" t="str">
        <f t="shared" si="782"/>
        <v/>
      </c>
      <c r="AU76" s="264" t="str">
        <f t="shared" si="691"/>
        <v/>
      </c>
      <c r="AV76" s="264" t="str">
        <f t="shared" si="783"/>
        <v/>
      </c>
      <c r="AW76" s="264" t="str">
        <f t="shared" si="784"/>
        <v/>
      </c>
      <c r="AX76" s="273" t="str">
        <f t="shared" si="785"/>
        <v/>
      </c>
      <c r="AY76" s="273" t="str">
        <f t="shared" si="692"/>
        <v/>
      </c>
      <c r="AZ76" s="273" t="str">
        <f t="shared" si="786"/>
        <v/>
      </c>
      <c r="BA76" s="271" t="str">
        <f t="shared" si="693"/>
        <v/>
      </c>
      <c r="BB76" s="271" t="str">
        <f>IFERROR(AX76*(AV76-AV78)^2,"")</f>
        <v/>
      </c>
      <c r="BC76" s="271" t="str">
        <f t="shared" si="694"/>
        <v/>
      </c>
      <c r="BD76" s="271" t="str">
        <f t="shared" si="787"/>
        <v/>
      </c>
      <c r="BE76" s="289" t="str">
        <f t="shared" si="788"/>
        <v/>
      </c>
      <c r="BF76" s="271" t="str">
        <f t="shared" si="789"/>
        <v/>
      </c>
      <c r="BH76" s="271"/>
      <c r="BI76" s="263" t="str">
        <f t="shared" si="790"/>
        <v/>
      </c>
      <c r="BJ76" s="273" t="str">
        <f>IFERROR(AR81+AQ81*BI76,"")</f>
        <v/>
      </c>
      <c r="BK76" s="264" t="str">
        <f t="shared" si="791"/>
        <v/>
      </c>
      <c r="BL76" s="264" t="str">
        <f t="shared" si="695"/>
        <v/>
      </c>
      <c r="BM76" s="264" t="str">
        <f t="shared" si="792"/>
        <v/>
      </c>
      <c r="BN76" s="264" t="str">
        <f t="shared" si="793"/>
        <v/>
      </c>
      <c r="BO76" s="273" t="str">
        <f t="shared" si="794"/>
        <v/>
      </c>
      <c r="BP76" s="273" t="str">
        <f t="shared" si="696"/>
        <v/>
      </c>
      <c r="BQ76" s="273" t="str">
        <f t="shared" si="795"/>
        <v/>
      </c>
      <c r="BR76" s="271" t="str">
        <f t="shared" si="697"/>
        <v/>
      </c>
      <c r="BS76" s="271" t="str">
        <f>IFERROR(BO76*(BM76-BM78)^2,"")</f>
        <v/>
      </c>
      <c r="BT76" s="271" t="str">
        <f t="shared" si="698"/>
        <v/>
      </c>
      <c r="BU76" s="271" t="str">
        <f t="shared" si="796"/>
        <v/>
      </c>
      <c r="BV76" s="289" t="str">
        <f t="shared" si="797"/>
        <v/>
      </c>
      <c r="BW76" s="271" t="str">
        <f t="shared" si="798"/>
        <v/>
      </c>
      <c r="BY76" s="271"/>
      <c r="BZ76" s="263" t="str">
        <f t="shared" si="799"/>
        <v/>
      </c>
      <c r="CA76" s="273" t="str">
        <f>IFERROR(BI81+BH81*BZ76,"")</f>
        <v/>
      </c>
      <c r="CB76" s="264" t="str">
        <f t="shared" si="800"/>
        <v/>
      </c>
      <c r="CC76" s="264" t="str">
        <f t="shared" si="699"/>
        <v/>
      </c>
      <c r="CD76" s="264" t="str">
        <f t="shared" si="801"/>
        <v/>
      </c>
      <c r="CE76" s="264" t="str">
        <f t="shared" si="802"/>
        <v/>
      </c>
      <c r="CF76" s="273" t="str">
        <f t="shared" si="803"/>
        <v/>
      </c>
      <c r="CG76" s="273" t="str">
        <f t="shared" si="700"/>
        <v/>
      </c>
      <c r="CH76" s="273" t="str">
        <f t="shared" si="804"/>
        <v/>
      </c>
      <c r="CI76" s="271" t="str">
        <f t="shared" si="701"/>
        <v/>
      </c>
      <c r="CJ76" s="271" t="str">
        <f>IFERROR(CF76*(CD76-CD78)^2,"")</f>
        <v/>
      </c>
      <c r="CK76" s="271" t="str">
        <f t="shared" si="702"/>
        <v/>
      </c>
      <c r="CL76" s="271" t="str">
        <f t="shared" si="805"/>
        <v/>
      </c>
      <c r="CM76" s="289" t="str">
        <f t="shared" si="806"/>
        <v/>
      </c>
      <c r="CN76" s="271" t="str">
        <f t="shared" si="807"/>
        <v/>
      </c>
      <c r="CP76" s="271"/>
      <c r="CQ76" s="263" t="str">
        <f t="shared" si="808"/>
        <v/>
      </c>
      <c r="CR76" s="273" t="str">
        <f>IFERROR(BZ81+BY81*CQ76,"")</f>
        <v/>
      </c>
      <c r="CS76" s="264" t="str">
        <f t="shared" si="809"/>
        <v/>
      </c>
      <c r="CT76" s="264" t="str">
        <f t="shared" si="703"/>
        <v/>
      </c>
      <c r="CU76" s="264" t="str">
        <f t="shared" si="810"/>
        <v/>
      </c>
      <c r="CV76" s="264" t="str">
        <f t="shared" si="811"/>
        <v/>
      </c>
      <c r="CW76" s="273" t="str">
        <f t="shared" si="812"/>
        <v/>
      </c>
      <c r="CX76" s="273" t="str">
        <f t="shared" si="704"/>
        <v/>
      </c>
      <c r="CY76" s="273" t="str">
        <f t="shared" si="813"/>
        <v/>
      </c>
      <c r="CZ76" s="271" t="str">
        <f t="shared" si="705"/>
        <v/>
      </c>
      <c r="DA76" s="271" t="str">
        <f>IFERROR(CW76*(CU76-CU78)^2,"")</f>
        <v/>
      </c>
      <c r="DB76" s="271" t="str">
        <f t="shared" si="706"/>
        <v/>
      </c>
      <c r="DC76" s="271" t="str">
        <f t="shared" si="814"/>
        <v/>
      </c>
      <c r="DD76" s="289" t="str">
        <f t="shared" si="815"/>
        <v/>
      </c>
      <c r="DE76" s="271" t="str">
        <f t="shared" si="816"/>
        <v/>
      </c>
      <c r="DG76" s="271"/>
      <c r="DH76" s="263" t="str">
        <f t="shared" si="817"/>
        <v/>
      </c>
      <c r="DI76" s="273" t="str">
        <f>IFERROR(CQ81+CP81*DH76,"")</f>
        <v/>
      </c>
      <c r="DJ76" s="264" t="str">
        <f t="shared" si="818"/>
        <v/>
      </c>
      <c r="DK76" s="264" t="str">
        <f t="shared" si="707"/>
        <v/>
      </c>
      <c r="DL76" s="264" t="str">
        <f t="shared" si="819"/>
        <v/>
      </c>
      <c r="DM76" s="264" t="str">
        <f t="shared" si="820"/>
        <v/>
      </c>
      <c r="DN76" s="273" t="str">
        <f t="shared" si="821"/>
        <v/>
      </c>
      <c r="DO76" s="273" t="str">
        <f t="shared" si="708"/>
        <v/>
      </c>
      <c r="DP76" s="273" t="str">
        <f t="shared" si="822"/>
        <v/>
      </c>
      <c r="DQ76" s="271" t="str">
        <f t="shared" si="709"/>
        <v/>
      </c>
      <c r="DR76" s="271" t="str">
        <f>IFERROR(DN76*(DL76-DL78)^2,"")</f>
        <v/>
      </c>
      <c r="DS76" s="271" t="str">
        <f t="shared" si="710"/>
        <v/>
      </c>
      <c r="DT76" s="271" t="str">
        <f t="shared" si="823"/>
        <v/>
      </c>
      <c r="DU76" s="289" t="str">
        <f t="shared" si="824"/>
        <v/>
      </c>
      <c r="DV76" s="271" t="str">
        <f t="shared" si="825"/>
        <v/>
      </c>
      <c r="DX76" s="271"/>
      <c r="DY76" s="263" t="str">
        <f t="shared" si="826"/>
        <v/>
      </c>
      <c r="DZ76" s="273" t="str">
        <f>IFERROR(DH81+DG81*DY76,"")</f>
        <v/>
      </c>
      <c r="EA76" s="264" t="str">
        <f t="shared" si="827"/>
        <v/>
      </c>
      <c r="EB76" s="264" t="str">
        <f t="shared" si="711"/>
        <v/>
      </c>
      <c r="EC76" s="264" t="str">
        <f t="shared" si="828"/>
        <v/>
      </c>
      <c r="ED76" s="264" t="str">
        <f t="shared" si="829"/>
        <v/>
      </c>
      <c r="EE76" s="273" t="str">
        <f t="shared" si="830"/>
        <v/>
      </c>
      <c r="EF76" s="273" t="str">
        <f t="shared" si="712"/>
        <v/>
      </c>
      <c r="EG76" s="273" t="str">
        <f t="shared" si="831"/>
        <v/>
      </c>
      <c r="EH76" s="271" t="str">
        <f t="shared" si="713"/>
        <v/>
      </c>
      <c r="EI76" s="271" t="str">
        <f>IFERROR(EE76*(EC76-EC78)^2,"")</f>
        <v/>
      </c>
      <c r="EJ76" s="271" t="str">
        <f t="shared" si="714"/>
        <v/>
      </c>
      <c r="EK76" s="271" t="str">
        <f t="shared" si="832"/>
        <v/>
      </c>
      <c r="EL76" s="289" t="str">
        <f t="shared" si="833"/>
        <v/>
      </c>
      <c r="EM76" s="271" t="str">
        <f t="shared" si="834"/>
        <v/>
      </c>
      <c r="EO76" s="271"/>
      <c r="EP76" s="263" t="str">
        <f t="shared" si="835"/>
        <v/>
      </c>
      <c r="EQ76" s="273" t="str">
        <f>IFERROR(DY81+DX81*EP76,"")</f>
        <v/>
      </c>
      <c r="ER76" s="264" t="str">
        <f t="shared" si="836"/>
        <v/>
      </c>
      <c r="ES76" s="264" t="str">
        <f t="shared" si="715"/>
        <v/>
      </c>
      <c r="ET76" s="264" t="str">
        <f t="shared" si="837"/>
        <v/>
      </c>
      <c r="EU76" s="264" t="str">
        <f t="shared" si="838"/>
        <v/>
      </c>
      <c r="EV76" s="273" t="str">
        <f t="shared" si="839"/>
        <v/>
      </c>
      <c r="EW76" s="273" t="str">
        <f t="shared" si="716"/>
        <v/>
      </c>
      <c r="EX76" s="273" t="str">
        <f t="shared" si="840"/>
        <v/>
      </c>
      <c r="EY76" s="271" t="str">
        <f t="shared" si="717"/>
        <v/>
      </c>
      <c r="EZ76" s="271" t="str">
        <f>IFERROR(EV76*(ET76-ET78)^2,"")</f>
        <v/>
      </c>
      <c r="FA76" s="271" t="str">
        <f t="shared" si="718"/>
        <v/>
      </c>
      <c r="FB76" s="271" t="str">
        <f t="shared" si="841"/>
        <v/>
      </c>
      <c r="FC76" s="289" t="str">
        <f t="shared" si="842"/>
        <v/>
      </c>
      <c r="FD76" s="271" t="str">
        <f t="shared" si="843"/>
        <v/>
      </c>
      <c r="FF76" s="271"/>
      <c r="FG76" s="263" t="str">
        <f t="shared" si="844"/>
        <v/>
      </c>
      <c r="FH76" s="273" t="str">
        <f>IFERROR(EP81+EO81*FG76,"")</f>
        <v/>
      </c>
      <c r="FI76" s="264" t="str">
        <f t="shared" si="845"/>
        <v/>
      </c>
      <c r="FJ76" s="264" t="str">
        <f t="shared" si="719"/>
        <v/>
      </c>
      <c r="FK76" s="264" t="str">
        <f t="shared" si="846"/>
        <v/>
      </c>
      <c r="FL76" s="264" t="str">
        <f t="shared" si="847"/>
        <v/>
      </c>
      <c r="FM76" s="273" t="str">
        <f t="shared" si="848"/>
        <v/>
      </c>
      <c r="FN76" s="273" t="str">
        <f t="shared" si="720"/>
        <v/>
      </c>
      <c r="FO76" s="273" t="str">
        <f t="shared" si="849"/>
        <v/>
      </c>
      <c r="FP76" s="271" t="str">
        <f t="shared" si="721"/>
        <v/>
      </c>
      <c r="FQ76" s="271" t="str">
        <f>IFERROR(FM76*(FK76-FK78)^2,"")</f>
        <v/>
      </c>
      <c r="FR76" s="271" t="str">
        <f t="shared" si="722"/>
        <v/>
      </c>
      <c r="FS76" s="271" t="str">
        <f t="shared" si="850"/>
        <v/>
      </c>
      <c r="FT76" s="289" t="str">
        <f t="shared" si="851"/>
        <v/>
      </c>
      <c r="FU76" s="271" t="str">
        <f t="shared" si="852"/>
        <v/>
      </c>
      <c r="FW76" s="271"/>
      <c r="FX76" s="263" t="str">
        <f t="shared" si="853"/>
        <v/>
      </c>
      <c r="FY76" s="273" t="str">
        <f>IFERROR(FG81+FF81*FX76,"")</f>
        <v/>
      </c>
      <c r="FZ76" s="264" t="str">
        <f t="shared" si="854"/>
        <v/>
      </c>
      <c r="GA76" s="264" t="str">
        <f t="shared" si="723"/>
        <v/>
      </c>
      <c r="GB76" s="264" t="str">
        <f t="shared" si="855"/>
        <v/>
      </c>
      <c r="GC76" s="264" t="str">
        <f t="shared" si="856"/>
        <v/>
      </c>
      <c r="GD76" s="273" t="str">
        <f t="shared" si="857"/>
        <v/>
      </c>
      <c r="GE76" s="273" t="str">
        <f t="shared" si="724"/>
        <v/>
      </c>
      <c r="GF76" s="273" t="str">
        <f t="shared" si="858"/>
        <v/>
      </c>
      <c r="GG76" s="271" t="str">
        <f t="shared" si="725"/>
        <v/>
      </c>
      <c r="GH76" s="271" t="str">
        <f>IFERROR(GD76*(GB76-GB78)^2,"")</f>
        <v/>
      </c>
      <c r="GI76" s="271" t="str">
        <f t="shared" si="726"/>
        <v/>
      </c>
      <c r="GJ76" s="271" t="str">
        <f t="shared" si="859"/>
        <v/>
      </c>
      <c r="GK76" s="289" t="str">
        <f t="shared" si="860"/>
        <v/>
      </c>
      <c r="GL76" s="271" t="str">
        <f t="shared" si="861"/>
        <v/>
      </c>
      <c r="GN76" s="271"/>
      <c r="GO76" s="263" t="str">
        <f t="shared" si="862"/>
        <v/>
      </c>
      <c r="GP76" s="273" t="str">
        <f>IFERROR(FX81+FW81*GO76,"")</f>
        <v/>
      </c>
      <c r="GQ76" s="264" t="str">
        <f t="shared" si="863"/>
        <v/>
      </c>
      <c r="GR76" s="264" t="str">
        <f t="shared" si="727"/>
        <v/>
      </c>
      <c r="GS76" s="264" t="str">
        <f t="shared" si="864"/>
        <v/>
      </c>
      <c r="GT76" s="264" t="str">
        <f t="shared" si="865"/>
        <v/>
      </c>
      <c r="GU76" s="273" t="str">
        <f t="shared" si="866"/>
        <v/>
      </c>
      <c r="GV76" s="273" t="str">
        <f t="shared" si="728"/>
        <v/>
      </c>
      <c r="GW76" s="273" t="str">
        <f t="shared" si="867"/>
        <v/>
      </c>
      <c r="GX76" s="271" t="str">
        <f t="shared" si="729"/>
        <v/>
      </c>
      <c r="GY76" s="271" t="str">
        <f>IFERROR(GU76*(GS76-GS78)^2,"")</f>
        <v/>
      </c>
      <c r="GZ76" s="271" t="str">
        <f t="shared" si="730"/>
        <v/>
      </c>
      <c r="HA76" s="271" t="str">
        <f t="shared" si="868"/>
        <v/>
      </c>
      <c r="HB76" s="289" t="str">
        <f t="shared" si="869"/>
        <v/>
      </c>
      <c r="HC76" s="271" t="str">
        <f t="shared" si="870"/>
        <v/>
      </c>
      <c r="HE76" s="271"/>
      <c r="HF76" s="263" t="str">
        <f t="shared" si="871"/>
        <v/>
      </c>
      <c r="HG76" s="273" t="str">
        <f>IFERROR(GO81+GN81*HF76,"")</f>
        <v/>
      </c>
      <c r="HH76" s="264" t="str">
        <f t="shared" si="872"/>
        <v/>
      </c>
      <c r="HI76" s="264" t="str">
        <f t="shared" si="731"/>
        <v/>
      </c>
      <c r="HJ76" s="264" t="str">
        <f t="shared" si="873"/>
        <v/>
      </c>
      <c r="HK76" s="264" t="str">
        <f t="shared" si="874"/>
        <v/>
      </c>
      <c r="HL76" s="273" t="str">
        <f t="shared" si="875"/>
        <v/>
      </c>
      <c r="HM76" s="273" t="str">
        <f t="shared" si="732"/>
        <v/>
      </c>
      <c r="HN76" s="273" t="str">
        <f t="shared" si="876"/>
        <v/>
      </c>
      <c r="HO76" s="271" t="str">
        <f t="shared" si="733"/>
        <v/>
      </c>
      <c r="HP76" s="271" t="str">
        <f>IFERROR(HL76*(HJ76-HJ78)^2,"")</f>
        <v/>
      </c>
      <c r="HQ76" s="271" t="str">
        <f t="shared" si="734"/>
        <v/>
      </c>
      <c r="HR76" s="271" t="str">
        <f t="shared" si="877"/>
        <v/>
      </c>
      <c r="HS76" s="289" t="str">
        <f t="shared" si="878"/>
        <v/>
      </c>
      <c r="HT76" s="271" t="str">
        <f t="shared" si="879"/>
        <v/>
      </c>
      <c r="HV76" s="271"/>
      <c r="HW76" s="263" t="str">
        <f t="shared" si="880"/>
        <v/>
      </c>
      <c r="HX76" s="273" t="str">
        <f>IFERROR(HF81+HE81*HW76,"")</f>
        <v/>
      </c>
      <c r="HY76" s="264" t="str">
        <f t="shared" si="881"/>
        <v/>
      </c>
      <c r="HZ76" s="264" t="str">
        <f t="shared" si="735"/>
        <v/>
      </c>
      <c r="IA76" s="264" t="str">
        <f t="shared" si="882"/>
        <v/>
      </c>
      <c r="IB76" s="264" t="str">
        <f t="shared" si="883"/>
        <v/>
      </c>
      <c r="IC76" s="273" t="str">
        <f t="shared" si="884"/>
        <v/>
      </c>
      <c r="ID76" s="273" t="str">
        <f t="shared" si="736"/>
        <v/>
      </c>
      <c r="IE76" s="273" t="str">
        <f t="shared" si="885"/>
        <v/>
      </c>
      <c r="IF76" s="271" t="str">
        <f t="shared" si="737"/>
        <v/>
      </c>
      <c r="IG76" s="271" t="str">
        <f>IFERROR(IC76*(IA76-IA78)^2,"")</f>
        <v/>
      </c>
      <c r="IH76" s="271" t="str">
        <f t="shared" si="738"/>
        <v/>
      </c>
      <c r="II76" s="271" t="str">
        <f t="shared" si="886"/>
        <v/>
      </c>
      <c r="IJ76" s="289" t="str">
        <f t="shared" si="887"/>
        <v/>
      </c>
      <c r="IK76" s="271" t="str">
        <f t="shared" si="888"/>
        <v/>
      </c>
      <c r="IM76" s="271"/>
      <c r="IN76" s="263" t="str">
        <f t="shared" si="889"/>
        <v/>
      </c>
      <c r="IO76" s="273" t="str">
        <f>IFERROR(HW81+HV81*IN76,"")</f>
        <v/>
      </c>
      <c r="IP76" s="264" t="str">
        <f t="shared" si="890"/>
        <v/>
      </c>
      <c r="IQ76" s="264" t="str">
        <f t="shared" si="739"/>
        <v/>
      </c>
      <c r="IR76" s="264" t="str">
        <f t="shared" si="891"/>
        <v/>
      </c>
      <c r="IS76" s="264" t="str">
        <f t="shared" si="892"/>
        <v/>
      </c>
      <c r="IT76" s="273" t="str">
        <f t="shared" si="893"/>
        <v/>
      </c>
      <c r="IU76" s="273" t="str">
        <f t="shared" si="740"/>
        <v/>
      </c>
      <c r="IV76" s="273" t="str">
        <f t="shared" si="894"/>
        <v/>
      </c>
      <c r="IW76" s="271" t="str">
        <f t="shared" si="741"/>
        <v/>
      </c>
      <c r="IX76" s="271" t="str">
        <f>IFERROR(IT76*(IR76-IR78)^2,"")</f>
        <v/>
      </c>
      <c r="IY76" s="271" t="str">
        <f t="shared" si="742"/>
        <v/>
      </c>
      <c r="IZ76" s="271" t="str">
        <f t="shared" si="895"/>
        <v/>
      </c>
      <c r="JA76" s="289" t="str">
        <f t="shared" si="896"/>
        <v/>
      </c>
      <c r="JB76" s="271" t="str">
        <f t="shared" si="897"/>
        <v/>
      </c>
      <c r="JD76" s="271"/>
      <c r="JE76" s="263" t="str">
        <f t="shared" si="898"/>
        <v/>
      </c>
      <c r="JF76" s="273" t="str">
        <f>IFERROR(IN81+IM81*JE76,"")</f>
        <v/>
      </c>
      <c r="JG76" s="264" t="str">
        <f t="shared" si="899"/>
        <v/>
      </c>
      <c r="JH76" s="264" t="str">
        <f t="shared" si="743"/>
        <v/>
      </c>
      <c r="JI76" s="264" t="str">
        <f t="shared" si="900"/>
        <v/>
      </c>
      <c r="JJ76" s="264" t="str">
        <f t="shared" si="901"/>
        <v/>
      </c>
      <c r="JK76" s="273" t="str">
        <f t="shared" si="902"/>
        <v/>
      </c>
      <c r="JL76" s="273" t="str">
        <f t="shared" si="744"/>
        <v/>
      </c>
      <c r="JM76" s="273" t="str">
        <f t="shared" si="903"/>
        <v/>
      </c>
      <c r="JN76" s="271" t="str">
        <f t="shared" si="745"/>
        <v/>
      </c>
      <c r="JO76" s="271" t="str">
        <f>IFERROR(JK76*(JI76-JI78)^2,"")</f>
        <v/>
      </c>
      <c r="JP76" s="271" t="str">
        <f t="shared" si="746"/>
        <v/>
      </c>
      <c r="JQ76" s="271" t="str">
        <f t="shared" si="904"/>
        <v/>
      </c>
      <c r="JR76" s="289" t="str">
        <f t="shared" si="905"/>
        <v/>
      </c>
      <c r="JS76" s="271" t="str">
        <f t="shared" si="906"/>
        <v/>
      </c>
      <c r="JU76" s="271"/>
      <c r="JV76" s="263" t="str">
        <f t="shared" si="907"/>
        <v/>
      </c>
      <c r="JW76" s="273" t="str">
        <f>IFERROR(JE81+JD81*JV76,"")</f>
        <v/>
      </c>
      <c r="JX76" s="264" t="str">
        <f t="shared" si="908"/>
        <v/>
      </c>
      <c r="JY76" s="264" t="str">
        <f t="shared" si="747"/>
        <v/>
      </c>
      <c r="JZ76" s="264" t="str">
        <f t="shared" si="909"/>
        <v/>
      </c>
      <c r="KA76" s="264" t="str">
        <f t="shared" si="910"/>
        <v/>
      </c>
      <c r="KB76" s="273" t="str">
        <f t="shared" si="911"/>
        <v/>
      </c>
      <c r="KC76" s="273" t="str">
        <f t="shared" si="748"/>
        <v/>
      </c>
      <c r="KD76" s="273" t="str">
        <f t="shared" si="912"/>
        <v/>
      </c>
      <c r="KE76" s="271" t="str">
        <f t="shared" si="749"/>
        <v/>
      </c>
      <c r="KF76" s="271" t="str">
        <f>IFERROR(KB76*(JZ76-JZ78)^2,"")</f>
        <v/>
      </c>
      <c r="KG76" s="271" t="str">
        <f t="shared" si="750"/>
        <v/>
      </c>
      <c r="KH76" s="271" t="str">
        <f t="shared" si="913"/>
        <v/>
      </c>
      <c r="KI76" s="289" t="str">
        <f t="shared" si="914"/>
        <v/>
      </c>
      <c r="KJ76" s="271" t="str">
        <f t="shared" si="915"/>
        <v/>
      </c>
      <c r="KL76" s="271"/>
      <c r="KM76" s="263" t="str">
        <f t="shared" si="916"/>
        <v/>
      </c>
      <c r="KN76" s="273" t="str">
        <f>IFERROR(JV81+JU81*KM76,"")</f>
        <v/>
      </c>
      <c r="KO76" s="264" t="str">
        <f t="shared" si="917"/>
        <v/>
      </c>
      <c r="KP76" s="264" t="str">
        <f t="shared" si="751"/>
        <v/>
      </c>
      <c r="KQ76" s="264" t="str">
        <f t="shared" si="918"/>
        <v/>
      </c>
      <c r="KR76" s="264" t="str">
        <f t="shared" si="919"/>
        <v/>
      </c>
      <c r="KS76" s="273" t="str">
        <f t="shared" si="920"/>
        <v/>
      </c>
      <c r="KT76" s="273" t="str">
        <f t="shared" si="752"/>
        <v/>
      </c>
      <c r="KU76" s="273" t="str">
        <f t="shared" si="921"/>
        <v/>
      </c>
      <c r="KV76" s="271" t="str">
        <f t="shared" si="753"/>
        <v/>
      </c>
      <c r="KW76" s="271" t="str">
        <f>IFERROR(KS76*(KQ76-KQ78)^2,"")</f>
        <v/>
      </c>
      <c r="KX76" s="271" t="str">
        <f t="shared" si="754"/>
        <v/>
      </c>
      <c r="KY76" s="271" t="str">
        <f t="shared" si="922"/>
        <v/>
      </c>
      <c r="KZ76" s="289" t="str">
        <f t="shared" si="923"/>
        <v/>
      </c>
      <c r="LA76" s="271" t="str">
        <f t="shared" si="924"/>
        <v/>
      </c>
      <c r="LC76" s="271"/>
      <c r="LD76" s="263" t="str">
        <f t="shared" si="925"/>
        <v/>
      </c>
      <c r="LE76" s="273" t="str">
        <f>IFERROR(KM81+KL81*LD76,"")</f>
        <v/>
      </c>
      <c r="LF76" s="264" t="str">
        <f t="shared" si="926"/>
        <v/>
      </c>
      <c r="LG76" s="264" t="str">
        <f t="shared" si="755"/>
        <v/>
      </c>
      <c r="LH76" s="264" t="str">
        <f t="shared" si="927"/>
        <v/>
      </c>
      <c r="LI76" s="264" t="str">
        <f t="shared" si="928"/>
        <v/>
      </c>
      <c r="LJ76" s="273" t="str">
        <f t="shared" si="929"/>
        <v/>
      </c>
      <c r="LK76" s="273" t="str">
        <f t="shared" si="756"/>
        <v/>
      </c>
      <c r="LL76" s="273" t="str">
        <f t="shared" si="930"/>
        <v/>
      </c>
      <c r="LM76" s="271" t="str">
        <f t="shared" si="757"/>
        <v/>
      </c>
      <c r="LN76" s="271" t="str">
        <f>IFERROR(LJ76*(LH76-LH78)^2,"")</f>
        <v/>
      </c>
      <c r="LO76" s="271" t="str">
        <f t="shared" si="758"/>
        <v/>
      </c>
      <c r="LP76" s="271" t="str">
        <f t="shared" si="931"/>
        <v/>
      </c>
      <c r="LQ76" s="289" t="str">
        <f t="shared" si="932"/>
        <v/>
      </c>
      <c r="LR76" s="271" t="str">
        <f t="shared" si="933"/>
        <v/>
      </c>
      <c r="LT76" s="271"/>
      <c r="LU76" s="475" t="str">
        <f t="shared" si="934"/>
        <v/>
      </c>
      <c r="LV76" s="474" t="str">
        <f>IFERROR(LD81+LC81*LU76,"")</f>
        <v/>
      </c>
      <c r="LW76" s="477" t="str">
        <f t="shared" si="935"/>
        <v/>
      </c>
      <c r="LX76" s="264" t="str">
        <f t="shared" si="759"/>
        <v/>
      </c>
      <c r="LY76" s="264" t="str">
        <f t="shared" si="936"/>
        <v/>
      </c>
      <c r="LZ76" s="264" t="str">
        <f t="shared" si="937"/>
        <v/>
      </c>
      <c r="MA76" s="273" t="str">
        <f t="shared" si="938"/>
        <v/>
      </c>
      <c r="MB76" s="273" t="str">
        <f t="shared" si="760"/>
        <v/>
      </c>
      <c r="MC76" s="273" t="str">
        <f t="shared" si="939"/>
        <v/>
      </c>
      <c r="MD76" s="271" t="str">
        <f t="shared" si="761"/>
        <v/>
      </c>
      <c r="ME76" s="271" t="str">
        <f>IFERROR(MA76*(LY76-LY78)^2,"")</f>
        <v/>
      </c>
      <c r="MF76" s="271" t="str">
        <f t="shared" si="762"/>
        <v/>
      </c>
      <c r="MG76" s="271" t="str">
        <f t="shared" si="940"/>
        <v/>
      </c>
      <c r="MH76" s="289" t="str">
        <f t="shared" si="941"/>
        <v/>
      </c>
      <c r="MI76" s="476" t="str">
        <f t="shared" si="942"/>
        <v/>
      </c>
    </row>
    <row r="77" spans="1:347" ht="14.1" customHeight="1" outlineLevel="1" x14ac:dyDescent="0.2">
      <c r="B77" s="19"/>
      <c r="C77" s="8"/>
      <c r="D77" s="8"/>
      <c r="E77" s="18"/>
      <c r="F77" s="17" t="str">
        <f t="shared" ref="F77" si="943">IFERROR(D77/C77,"")</f>
        <v/>
      </c>
      <c r="G77" s="34"/>
      <c r="H77" s="34"/>
      <c r="I77" s="130" t="s">
        <v>20</v>
      </c>
      <c r="J77" s="132" t="str">
        <f>IFERROR(_xlfn.NORM.S.INV(G78),"")</f>
        <v/>
      </c>
      <c r="K77" s="132"/>
      <c r="L77" s="101"/>
      <c r="M77" s="101"/>
      <c r="N77" s="101"/>
      <c r="O77" s="101"/>
      <c r="P77" s="133">
        <f>SUM(P67:P76)</f>
        <v>112.67361442803022</v>
      </c>
      <c r="Q77" s="133">
        <f t="shared" ref="Q77:R77" si="944">SUM(Q67:Q76)</f>
        <v>145.74631546685879</v>
      </c>
      <c r="R77" s="133">
        <f t="shared" si="944"/>
        <v>21.350728893536512</v>
      </c>
      <c r="S77" s="132">
        <f>SUM(S67:S76)</f>
        <v>5.781561382824413</v>
      </c>
      <c r="T77" s="132">
        <f>SUM(T67:T76)</f>
        <v>54.057148965041655</v>
      </c>
      <c r="U77" s="132">
        <f>SUM(U67:U76)</f>
        <v>17.215543908414986</v>
      </c>
      <c r="V77" s="134">
        <f>SUM(V67:V76)</f>
        <v>3.7090879210293886</v>
      </c>
      <c r="W77" s="141"/>
      <c r="X77" s="132"/>
      <c r="Y77" s="20"/>
      <c r="Z77" s="342" t="s">
        <v>20</v>
      </c>
      <c r="AA77" s="344">
        <f>IFERROR(_xlfn.NORM.S.INV(N78),"")</f>
        <v>-0.87977049537730478</v>
      </c>
      <c r="AB77" s="344"/>
      <c r="AC77" s="325"/>
      <c r="AD77" s="325"/>
      <c r="AE77" s="325"/>
      <c r="AF77" s="325"/>
      <c r="AG77" s="345">
        <f>SUM(AG67:AG76)</f>
        <v>117.09536596634439</v>
      </c>
      <c r="AH77" s="345">
        <f t="shared" ref="AH77:AI77" si="945">SUM(AH67:AH76)</f>
        <v>152.79131922117475</v>
      </c>
      <c r="AI77" s="345">
        <f t="shared" si="945"/>
        <v>26.266027826926059</v>
      </c>
      <c r="AJ77" s="344">
        <f>SUM(AJ67:AJ76)</f>
        <v>6.2296345591216564</v>
      </c>
      <c r="AK77" s="344">
        <f>SUM(AK67:AK76)</f>
        <v>57.948888372171261</v>
      </c>
      <c r="AL77" s="344">
        <f>SUM(AL67:AL76)</f>
        <v>18.57395665808999</v>
      </c>
      <c r="AM77" s="346">
        <f>SUM(AM67:AM76)</f>
        <v>2.6653896620460853</v>
      </c>
      <c r="AN77" s="353"/>
      <c r="AO77" s="344"/>
      <c r="AP77" s="20"/>
      <c r="AQ77" s="342" t="s">
        <v>20</v>
      </c>
      <c r="AR77" s="344">
        <f>IFERROR(_xlfn.NORM.S.INV(AE78),"")</f>
        <v>-0.75770725265484373</v>
      </c>
      <c r="AS77" s="344"/>
      <c r="AT77" s="325"/>
      <c r="AU77" s="325"/>
      <c r="AV77" s="325"/>
      <c r="AW77" s="325"/>
      <c r="AX77" s="345">
        <f>SUM(AX67:AX76)</f>
        <v>117.02017631573192</v>
      </c>
      <c r="AY77" s="345">
        <f t="shared" ref="AY77:AZ77" si="946">SUM(AY67:AY76)</f>
        <v>152.67215433300373</v>
      </c>
      <c r="AZ77" s="345">
        <f t="shared" si="946"/>
        <v>26.19079221146081</v>
      </c>
      <c r="BA77" s="344">
        <f>SUM(BA67:BA76)</f>
        <v>6.2219350115491006</v>
      </c>
      <c r="BB77" s="344">
        <f>SUM(BB67:BB76)</f>
        <v>57.89504558344774</v>
      </c>
      <c r="BC77" s="344">
        <f>SUM(BC67:BC76)</f>
        <v>18.552609250799797</v>
      </c>
      <c r="BD77" s="346">
        <f>SUM(BD67:BD76)</f>
        <v>2.6704529233176442</v>
      </c>
      <c r="BE77" s="353"/>
      <c r="BF77" s="344"/>
      <c r="BH77" s="342" t="s">
        <v>20</v>
      </c>
      <c r="BI77" s="344">
        <f>IFERROR(_xlfn.NORM.S.INV(AV78),"")</f>
        <v>-0.75937434219633115</v>
      </c>
      <c r="BJ77" s="344"/>
      <c r="BK77" s="325"/>
      <c r="BL77" s="325"/>
      <c r="BM77" s="325"/>
      <c r="BN77" s="325"/>
      <c r="BO77" s="345">
        <f>SUM(BO67:BO76)</f>
        <v>117.01560876791389</v>
      </c>
      <c r="BP77" s="345">
        <f t="shared" ref="BP77:BQ77" si="947">SUM(BP67:BP76)</f>
        <v>152.66537836396762</v>
      </c>
      <c r="BQ77" s="345">
        <f t="shared" si="947"/>
        <v>26.187529368338378</v>
      </c>
      <c r="BR77" s="344">
        <f>SUM(BR67:BR76)</f>
        <v>6.221453256917167</v>
      </c>
      <c r="BS77" s="344">
        <f>SUM(BS67:BS76)</f>
        <v>57.891569984137632</v>
      </c>
      <c r="BT77" s="344">
        <f>SUM(BT67:BT76)</f>
        <v>18.551263173403871</v>
      </c>
      <c r="BU77" s="346">
        <f>SUM(BU67:BU76)</f>
        <v>2.6707530858938124</v>
      </c>
      <c r="BV77" s="353"/>
      <c r="BW77" s="344"/>
      <c r="BY77" s="342" t="s">
        <v>20</v>
      </c>
      <c r="BZ77" s="344">
        <f>IFERROR(_xlfn.NORM.S.INV(BM78),"")</f>
        <v>-0.75943837922790625</v>
      </c>
      <c r="CA77" s="344"/>
      <c r="CB77" s="325"/>
      <c r="CC77" s="325"/>
      <c r="CD77" s="325"/>
      <c r="CE77" s="325"/>
      <c r="CF77" s="345">
        <f>SUM(CF67:CF76)</f>
        <v>117.0153574370174</v>
      </c>
      <c r="CG77" s="345">
        <f t="shared" ref="CG77:CH77" si="948">SUM(CG67:CG76)</f>
        <v>152.6650116802366</v>
      </c>
      <c r="CH77" s="345">
        <f t="shared" si="948"/>
        <v>26.18736732469106</v>
      </c>
      <c r="CI77" s="344">
        <f>SUM(CI67:CI76)</f>
        <v>6.2214265606452654</v>
      </c>
      <c r="CJ77" s="344">
        <f>SUM(CJ67:CJ76)</f>
        <v>57.891376154673239</v>
      </c>
      <c r="CK77" s="344">
        <f>SUM(CK67:CK76)</f>
        <v>18.551188469700168</v>
      </c>
      <c r="CL77" s="346">
        <f>SUM(CL67:CL76)</f>
        <v>2.6707693572358568</v>
      </c>
      <c r="CM77" s="353"/>
      <c r="CN77" s="344"/>
      <c r="CP77" s="342" t="s">
        <v>20</v>
      </c>
      <c r="CQ77" s="344">
        <f>IFERROR(_xlfn.NORM.S.INV(CD78),"")</f>
        <v>-0.75944140307538677</v>
      </c>
      <c r="CR77" s="344"/>
      <c r="CS77" s="325"/>
      <c r="CT77" s="325"/>
      <c r="CU77" s="325"/>
      <c r="CV77" s="325"/>
      <c r="CW77" s="345">
        <f>SUM(CW67:CW76)</f>
        <v>117.01534389205474</v>
      </c>
      <c r="CX77" s="345">
        <f t="shared" ref="CX77:CY77" si="949">SUM(CX67:CX76)</f>
        <v>152.66499200601987</v>
      </c>
      <c r="CY77" s="345">
        <f t="shared" si="949"/>
        <v>26.187358839971616</v>
      </c>
      <c r="CZ77" s="344">
        <f>SUM(CZ67:CZ76)</f>
        <v>6.2214251192424737</v>
      </c>
      <c r="DA77" s="344">
        <f>SUM(DA67:DA76)</f>
        <v>57.891365672385021</v>
      </c>
      <c r="DB77" s="344">
        <f>SUM(DB67:DB76)</f>
        <v>18.551184434744108</v>
      </c>
      <c r="DC77" s="346">
        <f>SUM(DC67:DC76)</f>
        <v>2.6707702303465108</v>
      </c>
      <c r="DD77" s="353"/>
      <c r="DE77" s="344"/>
      <c r="DG77" s="342" t="s">
        <v>20</v>
      </c>
      <c r="DH77" s="344">
        <f>IFERROR(_xlfn.NORM.S.INV(CU78),"")</f>
        <v>-0.75944155894346299</v>
      </c>
      <c r="DI77" s="344"/>
      <c r="DJ77" s="325"/>
      <c r="DK77" s="325"/>
      <c r="DL77" s="325"/>
      <c r="DM77" s="325"/>
      <c r="DN77" s="345">
        <f>SUM(DN67:DN76)</f>
        <v>117.01534316594699</v>
      </c>
      <c r="DO77" s="345">
        <f t="shared" ref="DO77:DP77" si="950">SUM(DO67:DO76)</f>
        <v>152.66499095260119</v>
      </c>
      <c r="DP77" s="345">
        <f t="shared" si="950"/>
        <v>26.18735838871104</v>
      </c>
      <c r="DQ77" s="344">
        <f>SUM(DQ67:DQ76)</f>
        <v>6.2214250419344799</v>
      </c>
      <c r="DR77" s="344">
        <f>SUM(DR67:DR76)</f>
        <v>57.891365109937027</v>
      </c>
      <c r="DS77" s="344">
        <f>SUM(DS67:DS76)</f>
        <v>18.551184218312365</v>
      </c>
      <c r="DT77" s="346">
        <f>SUM(DT67:DT76)</f>
        <v>2.6707702770958157</v>
      </c>
      <c r="DU77" s="353"/>
      <c r="DV77" s="344"/>
      <c r="DX77" s="342" t="s">
        <v>20</v>
      </c>
      <c r="DY77" s="344">
        <f>IFERROR(_xlfn.NORM.S.INV(DL78),"")</f>
        <v>-0.75944156719674982</v>
      </c>
      <c r="DZ77" s="344"/>
      <c r="EA77" s="325"/>
      <c r="EB77" s="325"/>
      <c r="EC77" s="325"/>
      <c r="ED77" s="325"/>
      <c r="EE77" s="345">
        <f>SUM(EE67:EE76)</f>
        <v>117.01534312707774</v>
      </c>
      <c r="EF77" s="345">
        <f t="shared" ref="EF77:EG77" si="951">SUM(EF67:EF76)</f>
        <v>152.66499089622894</v>
      </c>
      <c r="EG77" s="345">
        <f t="shared" si="951"/>
        <v>26.187358364606492</v>
      </c>
      <c r="EH77" s="344">
        <f>SUM(EH67:EH76)</f>
        <v>6.2214250377955498</v>
      </c>
      <c r="EI77" s="344">
        <f>SUM(EI67:EI76)</f>
        <v>57.891365079821057</v>
      </c>
      <c r="EJ77" s="344">
        <f>SUM(EJ67:EJ76)</f>
        <v>18.551184206724692</v>
      </c>
      <c r="EK77" s="346">
        <f>SUM(EK67:EK76)</f>
        <v>2.6707702795975488</v>
      </c>
      <c r="EL77" s="353"/>
      <c r="EM77" s="344"/>
      <c r="EO77" s="342" t="s">
        <v>20</v>
      </c>
      <c r="EP77" s="344">
        <f>IFERROR(_xlfn.NORM.S.INV(EC78),"")</f>
        <v>-0.75944156763707393</v>
      </c>
      <c r="EQ77" s="344"/>
      <c r="ER77" s="325"/>
      <c r="ES77" s="325"/>
      <c r="ET77" s="325"/>
      <c r="EU77" s="325"/>
      <c r="EV77" s="345">
        <f>SUM(EV67:EV76)</f>
        <v>117.01534312499784</v>
      </c>
      <c r="EW77" s="345">
        <f t="shared" ref="EW77:EX77" si="952">SUM(EW67:EW76)</f>
        <v>152.66499089321272</v>
      </c>
      <c r="EX77" s="345">
        <f t="shared" si="952"/>
        <v>26.187358363317447</v>
      </c>
      <c r="EY77" s="344">
        <f>SUM(EY67:EY76)</f>
        <v>6.2214250375740674</v>
      </c>
      <c r="EZ77" s="344">
        <f>SUM(EZ67:EZ76)</f>
        <v>57.891365078209432</v>
      </c>
      <c r="FA77" s="344">
        <f>SUM(FA67:FA76)</f>
        <v>18.551184206104608</v>
      </c>
      <c r="FB77" s="346">
        <f>SUM(FB67:FB76)</f>
        <v>2.6707702797313964</v>
      </c>
      <c r="FC77" s="353"/>
      <c r="FD77" s="344"/>
      <c r="FF77" s="342" t="s">
        <v>20</v>
      </c>
      <c r="FG77" s="344">
        <f>IFERROR(_xlfn.NORM.S.INV(ET78),"")</f>
        <v>-0.75944156766061321</v>
      </c>
      <c r="FH77" s="344"/>
      <c r="FI77" s="325"/>
      <c r="FJ77" s="325"/>
      <c r="FK77" s="325"/>
      <c r="FL77" s="325"/>
      <c r="FM77" s="345">
        <f>SUM(FM67:FM76)</f>
        <v>117.01534312488654</v>
      </c>
      <c r="FN77" s="345">
        <f t="shared" ref="FN77:FO77" si="953">SUM(FN67:FN76)</f>
        <v>152.66499089305134</v>
      </c>
      <c r="FO77" s="345">
        <f t="shared" si="953"/>
        <v>26.187358363248464</v>
      </c>
      <c r="FP77" s="344">
        <f>SUM(FP67:FP76)</f>
        <v>6.2214250375622164</v>
      </c>
      <c r="FQ77" s="344">
        <f>SUM(FQ67:FQ76)</f>
        <v>57.891365078123243</v>
      </c>
      <c r="FR77" s="344">
        <f>SUM(FR67:FR76)</f>
        <v>18.551184206071433</v>
      </c>
      <c r="FS77" s="346">
        <f>SUM(FS67:FS76)</f>
        <v>2.6707702797385693</v>
      </c>
      <c r="FT77" s="353"/>
      <c r="FU77" s="344"/>
      <c r="FW77" s="342" t="s">
        <v>20</v>
      </c>
      <c r="FX77" s="344">
        <f>IFERROR(_xlfn.NORM.S.INV(FK78),"")</f>
        <v>-0.75944156766187287</v>
      </c>
      <c r="FY77" s="344"/>
      <c r="FZ77" s="325"/>
      <c r="GA77" s="325"/>
      <c r="GB77" s="325"/>
      <c r="GC77" s="325"/>
      <c r="GD77" s="345">
        <f>SUM(GD67:GD76)</f>
        <v>117.01534312488059</v>
      </c>
      <c r="GE77" s="345">
        <f t="shared" ref="GE77:GF77" si="954">SUM(GE67:GE76)</f>
        <v>152.66499089304267</v>
      </c>
      <c r="GF77" s="345">
        <f t="shared" si="954"/>
        <v>26.187358363244787</v>
      </c>
      <c r="GG77" s="344">
        <f>SUM(GG67:GG76)</f>
        <v>6.2214250375615805</v>
      </c>
      <c r="GH77" s="344">
        <f>SUM(GH67:GH76)</f>
        <v>57.891365078118604</v>
      </c>
      <c r="GI77" s="344">
        <f>SUM(GI67:GI76)</f>
        <v>18.551184206069649</v>
      </c>
      <c r="GJ77" s="346">
        <f>SUM(GJ67:GJ76)</f>
        <v>2.6707702797389503</v>
      </c>
      <c r="GK77" s="353"/>
      <c r="GL77" s="344"/>
      <c r="GN77" s="342" t="s">
        <v>20</v>
      </c>
      <c r="GO77" s="344">
        <f>IFERROR(_xlfn.NORM.S.INV(GB78),"")</f>
        <v>-0.75944156766193938</v>
      </c>
      <c r="GP77" s="344"/>
      <c r="GQ77" s="325"/>
      <c r="GR77" s="325"/>
      <c r="GS77" s="325"/>
      <c r="GT77" s="325"/>
      <c r="GU77" s="345">
        <f>SUM(GU67:GU76)</f>
        <v>117.0153431248803</v>
      </c>
      <c r="GV77" s="345">
        <f t="shared" ref="GV77:GW77" si="955">SUM(GV67:GV76)</f>
        <v>152.66499089304227</v>
      </c>
      <c r="GW77" s="345">
        <f t="shared" si="955"/>
        <v>26.187358363244591</v>
      </c>
      <c r="GX77" s="344">
        <f>SUM(GX67:GX76)</f>
        <v>6.221425037561553</v>
      </c>
      <c r="GY77" s="344">
        <f>SUM(GY67:GY76)</f>
        <v>57.891365078118369</v>
      </c>
      <c r="GZ77" s="344">
        <f>SUM(GZ67:GZ76)</f>
        <v>18.551184206069564</v>
      </c>
      <c r="HA77" s="346">
        <f>SUM(HA67:HA76)</f>
        <v>2.6707702797389672</v>
      </c>
      <c r="HB77" s="353"/>
      <c r="HC77" s="344"/>
      <c r="HE77" s="342" t="s">
        <v>20</v>
      </c>
      <c r="HF77" s="344">
        <f>IFERROR(_xlfn.NORM.S.INV(GS78),"")</f>
        <v>-0.7594415676619436</v>
      </c>
      <c r="HG77" s="344"/>
      <c r="HH77" s="325"/>
      <c r="HI77" s="325"/>
      <c r="HJ77" s="325"/>
      <c r="HK77" s="325"/>
      <c r="HL77" s="345">
        <f>SUM(HL67:HL76)</f>
        <v>117.0153431248803</v>
      </c>
      <c r="HM77" s="345">
        <f t="shared" ref="HM77:HN77" si="956">SUM(HM67:HM76)</f>
        <v>152.66499089304227</v>
      </c>
      <c r="HN77" s="345">
        <f t="shared" si="956"/>
        <v>26.187358363244602</v>
      </c>
      <c r="HO77" s="344">
        <f>SUM(HO67:HO76)</f>
        <v>6.2214250375615503</v>
      </c>
      <c r="HP77" s="344">
        <f>SUM(HP67:HP76)</f>
        <v>57.891365078118369</v>
      </c>
      <c r="HQ77" s="344">
        <f>SUM(HQ67:HQ76)</f>
        <v>18.551184206069564</v>
      </c>
      <c r="HR77" s="346">
        <f>SUM(HR67:HR76)</f>
        <v>2.6707702797389654</v>
      </c>
      <c r="HS77" s="353"/>
      <c r="HT77" s="344"/>
      <c r="HV77" s="342" t="s">
        <v>20</v>
      </c>
      <c r="HW77" s="344">
        <f>IFERROR(_xlfn.NORM.S.INV(HJ78),"")</f>
        <v>-0.75944156766194304</v>
      </c>
      <c r="HX77" s="344"/>
      <c r="HY77" s="325"/>
      <c r="HZ77" s="325"/>
      <c r="IA77" s="325"/>
      <c r="IB77" s="325"/>
      <c r="IC77" s="345">
        <f>SUM(IC67:IC76)</f>
        <v>117.01534312488027</v>
      </c>
      <c r="ID77" s="345">
        <f t="shared" ref="ID77:IE77" si="957">SUM(ID67:ID76)</f>
        <v>152.66499089304224</v>
      </c>
      <c r="IE77" s="345">
        <f t="shared" si="957"/>
        <v>26.187358363244599</v>
      </c>
      <c r="IF77" s="344">
        <f>SUM(IF67:IF76)</f>
        <v>6.2214250375615503</v>
      </c>
      <c r="IG77" s="344">
        <f>SUM(IG67:IG76)</f>
        <v>57.891365078118348</v>
      </c>
      <c r="IH77" s="344">
        <f>SUM(IH67:IH76)</f>
        <v>18.551184206069564</v>
      </c>
      <c r="II77" s="346">
        <f>SUM(II67:II76)</f>
        <v>2.6707702797389699</v>
      </c>
      <c r="IJ77" s="353"/>
      <c r="IK77" s="344"/>
      <c r="IM77" s="342" t="s">
        <v>20</v>
      </c>
      <c r="IN77" s="344">
        <f>IFERROR(_xlfn.NORM.S.INV(IA78),"")</f>
        <v>-0.75944156766194326</v>
      </c>
      <c r="IO77" s="344"/>
      <c r="IP77" s="325"/>
      <c r="IQ77" s="325"/>
      <c r="IR77" s="325"/>
      <c r="IS77" s="325"/>
      <c r="IT77" s="345">
        <f>SUM(IT67:IT76)</f>
        <v>117.01534312488027</v>
      </c>
      <c r="IU77" s="345">
        <f t="shared" ref="IU77:IV77" si="958">SUM(IU67:IU76)</f>
        <v>152.66499089304224</v>
      </c>
      <c r="IV77" s="345">
        <f t="shared" si="958"/>
        <v>26.187358363244599</v>
      </c>
      <c r="IW77" s="344">
        <f>SUM(IW67:IW76)</f>
        <v>6.2214250375615503</v>
      </c>
      <c r="IX77" s="344">
        <f>SUM(IX67:IX76)</f>
        <v>57.891365078118348</v>
      </c>
      <c r="IY77" s="344">
        <f>SUM(IY67:IY76)</f>
        <v>18.551184206069564</v>
      </c>
      <c r="IZ77" s="346">
        <f>SUM(IZ67:IZ76)</f>
        <v>2.6707702797389699</v>
      </c>
      <c r="JA77" s="353"/>
      <c r="JB77" s="344"/>
      <c r="JD77" s="342" t="s">
        <v>20</v>
      </c>
      <c r="JE77" s="344">
        <f>IFERROR(_xlfn.NORM.S.INV(IR78),"")</f>
        <v>-0.75944156766194326</v>
      </c>
      <c r="JF77" s="344"/>
      <c r="JG77" s="325"/>
      <c r="JH77" s="325"/>
      <c r="JI77" s="325"/>
      <c r="JJ77" s="325"/>
      <c r="JK77" s="345">
        <f>SUM(JK67:JK76)</f>
        <v>117.01534312488027</v>
      </c>
      <c r="JL77" s="345">
        <f t="shared" ref="JL77:JM77" si="959">SUM(JL67:JL76)</f>
        <v>152.66499089304224</v>
      </c>
      <c r="JM77" s="345">
        <f t="shared" si="959"/>
        <v>26.187358363244599</v>
      </c>
      <c r="JN77" s="344">
        <f>SUM(JN67:JN76)</f>
        <v>6.2214250375615503</v>
      </c>
      <c r="JO77" s="344">
        <f>SUM(JO67:JO76)</f>
        <v>57.891365078118348</v>
      </c>
      <c r="JP77" s="344">
        <f>SUM(JP67:JP76)</f>
        <v>18.551184206069564</v>
      </c>
      <c r="JQ77" s="346">
        <f>SUM(JQ67:JQ76)</f>
        <v>2.6707702797389699</v>
      </c>
      <c r="JR77" s="353"/>
      <c r="JS77" s="344"/>
      <c r="JU77" s="342" t="s">
        <v>20</v>
      </c>
      <c r="JV77" s="344">
        <f>IFERROR(_xlfn.NORM.S.INV(JI78),"")</f>
        <v>-0.75944156766194326</v>
      </c>
      <c r="JW77" s="344"/>
      <c r="JX77" s="325"/>
      <c r="JY77" s="325"/>
      <c r="JZ77" s="325"/>
      <c r="KA77" s="325"/>
      <c r="KB77" s="345">
        <f>SUM(KB67:KB76)</f>
        <v>117.01534312488027</v>
      </c>
      <c r="KC77" s="345">
        <f t="shared" ref="KC77:KD77" si="960">SUM(KC67:KC76)</f>
        <v>152.66499089304224</v>
      </c>
      <c r="KD77" s="345">
        <f t="shared" si="960"/>
        <v>26.187358363244599</v>
      </c>
      <c r="KE77" s="344">
        <f>SUM(KE67:KE76)</f>
        <v>6.2214250375615503</v>
      </c>
      <c r="KF77" s="344">
        <f>SUM(KF67:KF76)</f>
        <v>57.891365078118348</v>
      </c>
      <c r="KG77" s="344">
        <f>SUM(KG67:KG76)</f>
        <v>18.551184206069564</v>
      </c>
      <c r="KH77" s="346">
        <f>SUM(KH67:KH76)</f>
        <v>2.6707702797389699</v>
      </c>
      <c r="KI77" s="353"/>
      <c r="KJ77" s="344"/>
      <c r="KL77" s="342" t="s">
        <v>20</v>
      </c>
      <c r="KM77" s="344">
        <f>IFERROR(_xlfn.NORM.S.INV(JZ78),"")</f>
        <v>-0.75944156766194326</v>
      </c>
      <c r="KN77" s="344"/>
      <c r="KO77" s="325"/>
      <c r="KP77" s="325"/>
      <c r="KQ77" s="325"/>
      <c r="KR77" s="325"/>
      <c r="KS77" s="345">
        <f>SUM(KS67:KS76)</f>
        <v>117.01534312488027</v>
      </c>
      <c r="KT77" s="345">
        <f t="shared" ref="KT77:KU77" si="961">SUM(KT67:KT76)</f>
        <v>152.66499089304224</v>
      </c>
      <c r="KU77" s="345">
        <f t="shared" si="961"/>
        <v>26.187358363244599</v>
      </c>
      <c r="KV77" s="344">
        <f>SUM(KV67:KV76)</f>
        <v>6.2214250375615503</v>
      </c>
      <c r="KW77" s="344">
        <f>SUM(KW67:KW76)</f>
        <v>57.891365078118348</v>
      </c>
      <c r="KX77" s="344">
        <f>SUM(KX67:KX76)</f>
        <v>18.551184206069564</v>
      </c>
      <c r="KY77" s="346">
        <f>SUM(KY67:KY76)</f>
        <v>2.6707702797389699</v>
      </c>
      <c r="KZ77" s="353"/>
      <c r="LA77" s="344"/>
      <c r="LC77" s="342" t="s">
        <v>20</v>
      </c>
      <c r="LD77" s="344">
        <f>IFERROR(_xlfn.NORM.S.INV(KQ78),"")</f>
        <v>-0.75944156766194326</v>
      </c>
      <c r="LE77" s="344"/>
      <c r="LF77" s="325"/>
      <c r="LG77" s="325"/>
      <c r="LH77" s="325"/>
      <c r="LI77" s="325"/>
      <c r="LJ77" s="345">
        <f>SUM(LJ67:LJ76)</f>
        <v>117.01534312488027</v>
      </c>
      <c r="LK77" s="345">
        <f t="shared" ref="LK77:LL77" si="962">SUM(LK67:LK76)</f>
        <v>152.66499089304224</v>
      </c>
      <c r="LL77" s="345">
        <f t="shared" si="962"/>
        <v>26.187358363244599</v>
      </c>
      <c r="LM77" s="344">
        <f>SUM(LM67:LM76)</f>
        <v>6.2214250375615503</v>
      </c>
      <c r="LN77" s="344">
        <f>SUM(LN67:LN76)</f>
        <v>57.891365078118348</v>
      </c>
      <c r="LO77" s="344">
        <f>SUM(LO67:LO76)</f>
        <v>18.551184206069564</v>
      </c>
      <c r="LP77" s="346">
        <f>SUM(LP67:LP76)</f>
        <v>2.6707702797389699</v>
      </c>
      <c r="LQ77" s="353"/>
      <c r="LR77" s="344"/>
      <c r="LT77" s="342" t="s">
        <v>20</v>
      </c>
      <c r="LU77" s="344">
        <f>IFERROR(_xlfn.NORM.S.INV(LH78),"")</f>
        <v>-0.75944156766194326</v>
      </c>
      <c r="LV77" s="344"/>
      <c r="LW77" s="325"/>
      <c r="LX77" s="325"/>
      <c r="LY77" s="325"/>
      <c r="LZ77" s="325"/>
      <c r="MA77" s="345">
        <f>SUM(MA67:MA76)</f>
        <v>117.01534312488027</v>
      </c>
      <c r="MB77" s="345">
        <f t="shared" ref="MB77:MC77" si="963">SUM(MB67:MB76)</f>
        <v>152.66499089304224</v>
      </c>
      <c r="MC77" s="345">
        <f t="shared" si="963"/>
        <v>26.187358363244599</v>
      </c>
      <c r="MD77" s="344">
        <f>SUM(MD67:MD76)</f>
        <v>6.2214250375615503</v>
      </c>
      <c r="ME77" s="344">
        <f>SUM(ME67:ME76)</f>
        <v>57.891365078118348</v>
      </c>
      <c r="MF77" s="344">
        <f>SUM(MF67:MF76)</f>
        <v>18.551184206069564</v>
      </c>
      <c r="MG77" s="346">
        <f>SUM(MG67:MG76)</f>
        <v>2.6707702797389699</v>
      </c>
      <c r="MH77" s="353"/>
      <c r="MI77" s="344"/>
    </row>
    <row r="78" spans="1:347" ht="14.1" customHeight="1" outlineLevel="1" x14ac:dyDescent="0.2">
      <c r="B78" s="19"/>
      <c r="C78" s="8"/>
      <c r="D78" s="8"/>
      <c r="E78" s="18"/>
      <c r="F78" s="17"/>
      <c r="G78" s="34"/>
      <c r="H78" s="34"/>
      <c r="I78" s="135" t="s">
        <v>19</v>
      </c>
      <c r="J78" s="136">
        <f>Q77/P77</f>
        <v>1.293526583013396</v>
      </c>
      <c r="K78" s="137"/>
      <c r="L78" s="138"/>
      <c r="M78" s="135"/>
      <c r="N78" s="137">
        <f>R77/P77</f>
        <v>0.1894918255877395</v>
      </c>
      <c r="O78" s="135"/>
      <c r="P78" s="139"/>
      <c r="Q78" s="135"/>
      <c r="R78" s="135"/>
      <c r="S78" s="137"/>
      <c r="T78" s="142"/>
      <c r="U78" s="142"/>
      <c r="V78" s="142"/>
      <c r="W78" s="142"/>
      <c r="X78" s="142"/>
      <c r="Y78" s="34"/>
      <c r="Z78" s="347" t="s">
        <v>19</v>
      </c>
      <c r="AA78" s="348">
        <f>AH77/AG77</f>
        <v>1.3048451402004253</v>
      </c>
      <c r="AB78" s="349"/>
      <c r="AC78" s="350"/>
      <c r="AD78" s="347"/>
      <c r="AE78" s="349">
        <f>AI77/AG77</f>
        <v>0.2243131281085492</v>
      </c>
      <c r="AF78" s="347"/>
      <c r="AG78" s="351"/>
      <c r="AH78" s="347"/>
      <c r="AI78" s="347"/>
      <c r="AJ78" s="349"/>
      <c r="AK78" s="354"/>
      <c r="AL78" s="354"/>
      <c r="AM78" s="354"/>
      <c r="AN78" s="354"/>
      <c r="AO78" s="354"/>
      <c r="AP78" s="34"/>
      <c r="AQ78" s="347" t="s">
        <v>19</v>
      </c>
      <c r="AR78" s="348">
        <f>AY77/AX77</f>
        <v>1.3046652221842434</v>
      </c>
      <c r="AS78" s="349"/>
      <c r="AT78" s="350"/>
      <c r="AU78" s="347"/>
      <c r="AV78" s="349">
        <f>AZ77/AX77</f>
        <v>0.22381432874272453</v>
      </c>
      <c r="AW78" s="347"/>
      <c r="AX78" s="351"/>
      <c r="AY78" s="347"/>
      <c r="AZ78" s="347"/>
      <c r="BA78" s="349"/>
      <c r="BB78" s="354"/>
      <c r="BC78" s="354"/>
      <c r="BD78" s="354"/>
      <c r="BE78" s="354"/>
      <c r="BF78" s="354"/>
      <c r="BH78" s="347" t="s">
        <v>19</v>
      </c>
      <c r="BI78" s="348">
        <f>BP77/BO77</f>
        <v>1.3046582415065726</v>
      </c>
      <c r="BJ78" s="349"/>
      <c r="BK78" s="350"/>
      <c r="BL78" s="347"/>
      <c r="BM78" s="349">
        <f>BQ77/BO77</f>
        <v>0.22379518120764669</v>
      </c>
      <c r="BN78" s="347"/>
      <c r="BO78" s="351"/>
      <c r="BP78" s="347"/>
      <c r="BQ78" s="347"/>
      <c r="BR78" s="349"/>
      <c r="BS78" s="354"/>
      <c r="BT78" s="354"/>
      <c r="BU78" s="354"/>
      <c r="BV78" s="354"/>
      <c r="BW78" s="354"/>
      <c r="BY78" s="347" t="s">
        <v>19</v>
      </c>
      <c r="BZ78" s="348">
        <f>CG77/CF77</f>
        <v>1.3046579100731059</v>
      </c>
      <c r="CA78" s="349"/>
      <c r="CB78" s="350"/>
      <c r="CC78" s="347"/>
      <c r="CD78" s="349">
        <f>CH77/CF77</f>
        <v>0.22379427707842711</v>
      </c>
      <c r="CE78" s="347"/>
      <c r="CF78" s="351"/>
      <c r="CG78" s="347"/>
      <c r="CH78" s="347"/>
      <c r="CI78" s="349"/>
      <c r="CJ78" s="354"/>
      <c r="CK78" s="354"/>
      <c r="CL78" s="354"/>
      <c r="CM78" s="354"/>
      <c r="CN78" s="354"/>
      <c r="CP78" s="347" t="s">
        <v>19</v>
      </c>
      <c r="CQ78" s="348">
        <f>CX77/CW77</f>
        <v>1.3046578929584782</v>
      </c>
      <c r="CR78" s="349"/>
      <c r="CS78" s="350"/>
      <c r="CT78" s="347"/>
      <c r="CU78" s="349">
        <f>CY77/CW77</f>
        <v>0.2237942304739893</v>
      </c>
      <c r="CV78" s="347"/>
      <c r="CW78" s="351"/>
      <c r="CX78" s="347"/>
      <c r="CY78" s="347"/>
      <c r="CZ78" s="349"/>
      <c r="DA78" s="354"/>
      <c r="DB78" s="354"/>
      <c r="DC78" s="354"/>
      <c r="DD78" s="354"/>
      <c r="DE78" s="354"/>
      <c r="DG78" s="347" t="s">
        <v>19</v>
      </c>
      <c r="DH78" s="348">
        <f>DO77/DN77</f>
        <v>1.3046578920517897</v>
      </c>
      <c r="DI78" s="349"/>
      <c r="DJ78" s="350"/>
      <c r="DK78" s="347"/>
      <c r="DL78" s="349">
        <f>DP77/DN77</f>
        <v>0.22379422800626292</v>
      </c>
      <c r="DM78" s="347"/>
      <c r="DN78" s="351"/>
      <c r="DO78" s="347"/>
      <c r="DP78" s="347"/>
      <c r="DQ78" s="349"/>
      <c r="DR78" s="354"/>
      <c r="DS78" s="354"/>
      <c r="DT78" s="354"/>
      <c r="DU78" s="354"/>
      <c r="DV78" s="354"/>
      <c r="DX78" s="347" t="s">
        <v>19</v>
      </c>
      <c r="DY78" s="348">
        <f>EF77/EE77</f>
        <v>1.30465789200341</v>
      </c>
      <c r="DZ78" s="349"/>
      <c r="EA78" s="350"/>
      <c r="EB78" s="347"/>
      <c r="EC78" s="349">
        <f>EG77/EE77</f>
        <v>0.22379422787460637</v>
      </c>
      <c r="ED78" s="347"/>
      <c r="EE78" s="351"/>
      <c r="EF78" s="347"/>
      <c r="EG78" s="347"/>
      <c r="EH78" s="349"/>
      <c r="EI78" s="354"/>
      <c r="EJ78" s="354"/>
      <c r="EK78" s="354"/>
      <c r="EL78" s="354"/>
      <c r="EM78" s="354"/>
      <c r="EO78" s="347" t="s">
        <v>19</v>
      </c>
      <c r="EP78" s="348">
        <f>EW77/EV77</f>
        <v>1.3046578920008234</v>
      </c>
      <c r="EQ78" s="349"/>
      <c r="ER78" s="350"/>
      <c r="ES78" s="347"/>
      <c r="ET78" s="349">
        <f>EX77/EV77</f>
        <v>0.2237942278675682</v>
      </c>
      <c r="EU78" s="347"/>
      <c r="EV78" s="351"/>
      <c r="EW78" s="347"/>
      <c r="EX78" s="347"/>
      <c r="EY78" s="349"/>
      <c r="EZ78" s="354"/>
      <c r="FA78" s="354"/>
      <c r="FB78" s="354"/>
      <c r="FC78" s="354"/>
      <c r="FD78" s="354"/>
      <c r="FF78" s="347" t="s">
        <v>19</v>
      </c>
      <c r="FG78" s="348">
        <f>FN77/FM77</f>
        <v>1.304657892000685</v>
      </c>
      <c r="FH78" s="349"/>
      <c r="FI78" s="350"/>
      <c r="FJ78" s="347"/>
      <c r="FK78" s="349">
        <f>FO77/FM77</f>
        <v>0.22379422786719155</v>
      </c>
      <c r="FL78" s="347"/>
      <c r="FM78" s="351"/>
      <c r="FN78" s="347"/>
      <c r="FO78" s="347"/>
      <c r="FP78" s="349"/>
      <c r="FQ78" s="354"/>
      <c r="FR78" s="354"/>
      <c r="FS78" s="354"/>
      <c r="FT78" s="354"/>
      <c r="FU78" s="354"/>
      <c r="FW78" s="347" t="s">
        <v>19</v>
      </c>
      <c r="FX78" s="348">
        <f>GE77/GD77</f>
        <v>1.3046578920006775</v>
      </c>
      <c r="FY78" s="349"/>
      <c r="FZ78" s="350"/>
      <c r="GA78" s="347"/>
      <c r="GB78" s="349">
        <f>GF77/GD77</f>
        <v>0.22379422786717151</v>
      </c>
      <c r="GC78" s="347"/>
      <c r="GD78" s="351"/>
      <c r="GE78" s="347"/>
      <c r="GF78" s="347"/>
      <c r="GG78" s="349"/>
      <c r="GH78" s="354"/>
      <c r="GI78" s="354"/>
      <c r="GJ78" s="354"/>
      <c r="GK78" s="354"/>
      <c r="GL78" s="354"/>
      <c r="GN78" s="347" t="s">
        <v>19</v>
      </c>
      <c r="GO78" s="348">
        <f>GV77/GU77</f>
        <v>1.3046578920006773</v>
      </c>
      <c r="GP78" s="349"/>
      <c r="GQ78" s="350"/>
      <c r="GR78" s="347"/>
      <c r="GS78" s="349">
        <f>GW77/GU77</f>
        <v>0.22379422786717038</v>
      </c>
      <c r="GT78" s="347"/>
      <c r="GU78" s="351"/>
      <c r="GV78" s="347"/>
      <c r="GW78" s="347"/>
      <c r="GX78" s="349"/>
      <c r="GY78" s="354"/>
      <c r="GZ78" s="354"/>
      <c r="HA78" s="354"/>
      <c r="HB78" s="354"/>
      <c r="HC78" s="354"/>
      <c r="HE78" s="347" t="s">
        <v>19</v>
      </c>
      <c r="HF78" s="348">
        <f>HM77/HL77</f>
        <v>1.3046578920006773</v>
      </c>
      <c r="HG78" s="349"/>
      <c r="HH78" s="350"/>
      <c r="HI78" s="347"/>
      <c r="HJ78" s="349">
        <f>HN77/HL77</f>
        <v>0.22379422786717046</v>
      </c>
      <c r="HK78" s="347"/>
      <c r="HL78" s="351"/>
      <c r="HM78" s="347"/>
      <c r="HN78" s="347"/>
      <c r="HO78" s="349"/>
      <c r="HP78" s="354"/>
      <c r="HQ78" s="354"/>
      <c r="HR78" s="354"/>
      <c r="HS78" s="354"/>
      <c r="HT78" s="354"/>
      <c r="HV78" s="347" t="s">
        <v>19</v>
      </c>
      <c r="HW78" s="348">
        <f>ID77/IC77</f>
        <v>1.3046578920006773</v>
      </c>
      <c r="HX78" s="349"/>
      <c r="HY78" s="350"/>
      <c r="HZ78" s="347"/>
      <c r="IA78" s="349">
        <f>IE77/IC77</f>
        <v>0.22379422786717049</v>
      </c>
      <c r="IB78" s="347"/>
      <c r="IC78" s="351"/>
      <c r="ID78" s="347"/>
      <c r="IE78" s="347"/>
      <c r="IF78" s="349"/>
      <c r="IG78" s="354"/>
      <c r="IH78" s="354"/>
      <c r="II78" s="354"/>
      <c r="IJ78" s="354"/>
      <c r="IK78" s="354"/>
      <c r="IM78" s="347" t="s">
        <v>19</v>
      </c>
      <c r="IN78" s="348">
        <f>IU77/IT77</f>
        <v>1.3046578920006773</v>
      </c>
      <c r="IO78" s="349"/>
      <c r="IP78" s="350"/>
      <c r="IQ78" s="347"/>
      <c r="IR78" s="349">
        <f>IV77/IT77</f>
        <v>0.22379422786717049</v>
      </c>
      <c r="IS78" s="347"/>
      <c r="IT78" s="351"/>
      <c r="IU78" s="347"/>
      <c r="IV78" s="347"/>
      <c r="IW78" s="349"/>
      <c r="IX78" s="354"/>
      <c r="IY78" s="354"/>
      <c r="IZ78" s="354"/>
      <c r="JA78" s="354"/>
      <c r="JB78" s="354"/>
      <c r="JD78" s="347" t="s">
        <v>19</v>
      </c>
      <c r="JE78" s="348">
        <f>JL77/JK77</f>
        <v>1.3046578920006773</v>
      </c>
      <c r="JF78" s="349"/>
      <c r="JG78" s="350"/>
      <c r="JH78" s="347"/>
      <c r="JI78" s="349">
        <f>JM77/JK77</f>
        <v>0.22379422786717049</v>
      </c>
      <c r="JJ78" s="347"/>
      <c r="JK78" s="351"/>
      <c r="JL78" s="347"/>
      <c r="JM78" s="347"/>
      <c r="JN78" s="349"/>
      <c r="JO78" s="354"/>
      <c r="JP78" s="354"/>
      <c r="JQ78" s="354"/>
      <c r="JR78" s="354"/>
      <c r="JS78" s="354"/>
      <c r="JU78" s="347" t="s">
        <v>19</v>
      </c>
      <c r="JV78" s="348">
        <f>KC77/KB77</f>
        <v>1.3046578920006773</v>
      </c>
      <c r="JW78" s="349"/>
      <c r="JX78" s="350"/>
      <c r="JY78" s="347"/>
      <c r="JZ78" s="349">
        <f>KD77/KB77</f>
        <v>0.22379422786717049</v>
      </c>
      <c r="KA78" s="347"/>
      <c r="KB78" s="351"/>
      <c r="KC78" s="347"/>
      <c r="KD78" s="347"/>
      <c r="KE78" s="349"/>
      <c r="KF78" s="354"/>
      <c r="KG78" s="354"/>
      <c r="KH78" s="354"/>
      <c r="KI78" s="354"/>
      <c r="KJ78" s="354"/>
      <c r="KL78" s="347" t="s">
        <v>19</v>
      </c>
      <c r="KM78" s="348">
        <f>KT77/KS77</f>
        <v>1.3046578920006773</v>
      </c>
      <c r="KN78" s="349"/>
      <c r="KO78" s="350"/>
      <c r="KP78" s="347"/>
      <c r="KQ78" s="349">
        <f>KU77/KS77</f>
        <v>0.22379422786717049</v>
      </c>
      <c r="KR78" s="347"/>
      <c r="KS78" s="351"/>
      <c r="KT78" s="347"/>
      <c r="KU78" s="347"/>
      <c r="KV78" s="349"/>
      <c r="KW78" s="354"/>
      <c r="KX78" s="354"/>
      <c r="KY78" s="354"/>
      <c r="KZ78" s="354"/>
      <c r="LA78" s="354"/>
      <c r="LC78" s="347" t="s">
        <v>19</v>
      </c>
      <c r="LD78" s="348">
        <f>LK77/LJ77</f>
        <v>1.3046578920006773</v>
      </c>
      <c r="LE78" s="349"/>
      <c r="LF78" s="350"/>
      <c r="LG78" s="347"/>
      <c r="LH78" s="349">
        <f>LL77/LJ77</f>
        <v>0.22379422786717049</v>
      </c>
      <c r="LI78" s="347"/>
      <c r="LJ78" s="351"/>
      <c r="LK78" s="347"/>
      <c r="LL78" s="347"/>
      <c r="LM78" s="349"/>
      <c r="LN78" s="354"/>
      <c r="LO78" s="354"/>
      <c r="LP78" s="354"/>
      <c r="LQ78" s="354"/>
      <c r="LR78" s="354"/>
      <c r="LT78" s="347" t="s">
        <v>19</v>
      </c>
      <c r="LU78" s="348">
        <f>MB77/MA77</f>
        <v>1.3046578920006773</v>
      </c>
      <c r="LV78" s="349"/>
      <c r="LW78" s="350"/>
      <c r="LX78" s="347"/>
      <c r="LY78" s="349">
        <f>MC77/MA77</f>
        <v>0.22379422786717049</v>
      </c>
      <c r="LZ78" s="347"/>
      <c r="MA78" s="351"/>
      <c r="MB78" s="347"/>
      <c r="MC78" s="347"/>
      <c r="MD78" s="349"/>
      <c r="ME78" s="354"/>
      <c r="MF78" s="354"/>
      <c r="MG78" s="354"/>
      <c r="MH78" s="354"/>
      <c r="MI78" s="354"/>
    </row>
    <row r="79" spans="1:347" s="13" customFormat="1" ht="14.1" customHeight="1" outlineLevel="1" x14ac:dyDescent="0.2">
      <c r="A79" s="14"/>
      <c r="B79" s="81" t="s">
        <v>21</v>
      </c>
      <c r="C79" s="3"/>
      <c r="D79" s="3"/>
      <c r="E79" s="82"/>
      <c r="F79" s="2"/>
      <c r="I79" s="81" t="s">
        <v>83</v>
      </c>
      <c r="K79" s="66"/>
      <c r="L79" s="66"/>
      <c r="M79" s="66"/>
      <c r="N79" s="66"/>
      <c r="O79" s="66"/>
      <c r="P79" s="66"/>
      <c r="Q79" s="66"/>
      <c r="R79" s="66"/>
      <c r="S79" s="66"/>
      <c r="T79" s="292" t="s">
        <v>127</v>
      </c>
      <c r="Y79" s="17"/>
      <c r="Z79" s="313" t="s">
        <v>83</v>
      </c>
      <c r="AA79" s="268"/>
      <c r="AB79" s="301"/>
      <c r="AC79" s="301"/>
      <c r="AD79" s="301"/>
      <c r="AE79" s="301"/>
      <c r="AF79" s="301"/>
      <c r="AG79" s="301"/>
      <c r="AH79" s="301"/>
      <c r="AI79" s="301"/>
      <c r="AJ79" s="301"/>
      <c r="AK79" s="292" t="s">
        <v>121</v>
      </c>
      <c r="AL79" s="268"/>
      <c r="AM79" s="268"/>
      <c r="AN79" s="268"/>
      <c r="AO79" s="268"/>
      <c r="AQ79" s="313" t="s">
        <v>83</v>
      </c>
      <c r="AR79" s="268"/>
      <c r="AS79" s="301"/>
      <c r="AT79" s="301"/>
      <c r="AU79" s="301"/>
      <c r="AV79" s="301"/>
      <c r="AW79" s="301"/>
      <c r="AX79" s="301"/>
      <c r="AY79" s="301"/>
      <c r="AZ79" s="301"/>
      <c r="BA79" s="301"/>
      <c r="BB79" s="292" t="s">
        <v>121</v>
      </c>
      <c r="BC79" s="268"/>
      <c r="BD79" s="268"/>
      <c r="BE79" s="268"/>
      <c r="BF79" s="268"/>
      <c r="BH79" s="313" t="s">
        <v>83</v>
      </c>
      <c r="BI79" s="268"/>
      <c r="BJ79" s="301"/>
      <c r="BK79" s="301"/>
      <c r="BL79" s="301"/>
      <c r="BM79" s="301"/>
      <c r="BN79" s="301"/>
      <c r="BO79" s="301"/>
      <c r="BP79" s="301"/>
      <c r="BQ79" s="301"/>
      <c r="BR79" s="301"/>
      <c r="BS79" s="292" t="s">
        <v>121</v>
      </c>
      <c r="BT79" s="268"/>
      <c r="BU79" s="268"/>
      <c r="BV79" s="268"/>
      <c r="BW79" s="268"/>
      <c r="BY79" s="313" t="s">
        <v>83</v>
      </c>
      <c r="BZ79" s="268"/>
      <c r="CA79" s="301"/>
      <c r="CB79" s="301"/>
      <c r="CC79" s="301"/>
      <c r="CD79" s="301"/>
      <c r="CE79" s="301"/>
      <c r="CF79" s="301"/>
      <c r="CG79" s="301"/>
      <c r="CH79" s="301"/>
      <c r="CI79" s="301"/>
      <c r="CJ79" s="292" t="s">
        <v>121</v>
      </c>
      <c r="CK79" s="268"/>
      <c r="CL79" s="268"/>
      <c r="CM79" s="268"/>
      <c r="CN79" s="268"/>
      <c r="CP79" s="313" t="s">
        <v>83</v>
      </c>
      <c r="CQ79" s="268"/>
      <c r="CR79" s="301"/>
      <c r="CS79" s="301"/>
      <c r="CT79" s="301"/>
      <c r="CU79" s="301"/>
      <c r="CV79" s="301"/>
      <c r="CW79" s="301"/>
      <c r="CX79" s="301"/>
      <c r="CY79" s="301"/>
      <c r="CZ79" s="301"/>
      <c r="DA79" s="292" t="s">
        <v>121</v>
      </c>
      <c r="DB79" s="268"/>
      <c r="DC79" s="268"/>
      <c r="DD79" s="268"/>
      <c r="DE79" s="268"/>
      <c r="DG79" s="313" t="s">
        <v>83</v>
      </c>
      <c r="DH79" s="268"/>
      <c r="DI79" s="301"/>
      <c r="DJ79" s="301"/>
      <c r="DK79" s="301"/>
      <c r="DL79" s="301"/>
      <c r="DM79" s="301"/>
      <c r="DN79" s="301"/>
      <c r="DO79" s="301"/>
      <c r="DP79" s="301"/>
      <c r="DQ79" s="301"/>
      <c r="DR79" s="292" t="s">
        <v>121</v>
      </c>
      <c r="DS79" s="268"/>
      <c r="DT79" s="268"/>
      <c r="DU79" s="268"/>
      <c r="DV79" s="268"/>
      <c r="DX79" s="313" t="s">
        <v>83</v>
      </c>
      <c r="DY79" s="268"/>
      <c r="DZ79" s="301"/>
      <c r="EA79" s="301"/>
      <c r="EB79" s="301"/>
      <c r="EC79" s="301"/>
      <c r="ED79" s="301"/>
      <c r="EE79" s="301"/>
      <c r="EF79" s="301"/>
      <c r="EG79" s="301"/>
      <c r="EH79" s="301"/>
      <c r="EI79" s="292" t="s">
        <v>121</v>
      </c>
      <c r="EJ79" s="268"/>
      <c r="EK79" s="268"/>
      <c r="EL79" s="268"/>
      <c r="EM79" s="268"/>
      <c r="EO79" s="313" t="s">
        <v>83</v>
      </c>
      <c r="EP79" s="268"/>
      <c r="EQ79" s="301"/>
      <c r="ER79" s="301"/>
      <c r="ES79" s="301"/>
      <c r="ET79" s="301"/>
      <c r="EU79" s="301"/>
      <c r="EV79" s="301"/>
      <c r="EW79" s="301"/>
      <c r="EX79" s="301"/>
      <c r="EY79" s="301"/>
      <c r="EZ79" s="292" t="s">
        <v>121</v>
      </c>
      <c r="FA79" s="268"/>
      <c r="FB79" s="268"/>
      <c r="FC79" s="268"/>
      <c r="FD79" s="268"/>
      <c r="FF79" s="313" t="s">
        <v>83</v>
      </c>
      <c r="FG79" s="268"/>
      <c r="FH79" s="301"/>
      <c r="FI79" s="301"/>
      <c r="FJ79" s="301"/>
      <c r="FK79" s="301"/>
      <c r="FL79" s="301"/>
      <c r="FM79" s="301"/>
      <c r="FN79" s="301"/>
      <c r="FO79" s="301"/>
      <c r="FP79" s="301"/>
      <c r="FQ79" s="292" t="s">
        <v>121</v>
      </c>
      <c r="FR79" s="268"/>
      <c r="FS79" s="268"/>
      <c r="FT79" s="268"/>
      <c r="FU79" s="268"/>
      <c r="FW79" s="313" t="s">
        <v>83</v>
      </c>
      <c r="FX79" s="268"/>
      <c r="FY79" s="301"/>
      <c r="FZ79" s="301"/>
      <c r="GA79" s="301"/>
      <c r="GB79" s="301"/>
      <c r="GC79" s="301"/>
      <c r="GD79" s="301"/>
      <c r="GE79" s="301"/>
      <c r="GF79" s="301"/>
      <c r="GG79" s="301"/>
      <c r="GH79" s="292" t="s">
        <v>121</v>
      </c>
      <c r="GI79" s="268"/>
      <c r="GJ79" s="268"/>
      <c r="GK79" s="268"/>
      <c r="GL79" s="268"/>
      <c r="GN79" s="313" t="s">
        <v>83</v>
      </c>
      <c r="GO79" s="268"/>
      <c r="GP79" s="301"/>
      <c r="GQ79" s="301"/>
      <c r="GR79" s="301"/>
      <c r="GS79" s="301"/>
      <c r="GT79" s="301"/>
      <c r="GU79" s="301"/>
      <c r="GV79" s="301"/>
      <c r="GW79" s="301"/>
      <c r="GX79" s="301"/>
      <c r="GY79" s="292" t="s">
        <v>121</v>
      </c>
      <c r="GZ79" s="268"/>
      <c r="HA79" s="268"/>
      <c r="HB79" s="268"/>
      <c r="HC79" s="268"/>
      <c r="HE79" s="313" t="s">
        <v>83</v>
      </c>
      <c r="HF79" s="268"/>
      <c r="HG79" s="301"/>
      <c r="HH79" s="301"/>
      <c r="HI79" s="301"/>
      <c r="HJ79" s="301"/>
      <c r="HK79" s="301"/>
      <c r="HL79" s="301"/>
      <c r="HM79" s="301"/>
      <c r="HN79" s="301"/>
      <c r="HO79" s="301"/>
      <c r="HP79" s="292" t="s">
        <v>121</v>
      </c>
      <c r="HQ79" s="268"/>
      <c r="HR79" s="268"/>
      <c r="HS79" s="268"/>
      <c r="HT79" s="268"/>
      <c r="HV79" s="313" t="s">
        <v>83</v>
      </c>
      <c r="HW79" s="268"/>
      <c r="HX79" s="301"/>
      <c r="HY79" s="301"/>
      <c r="HZ79" s="301"/>
      <c r="IA79" s="301"/>
      <c r="IB79" s="301"/>
      <c r="IC79" s="301"/>
      <c r="ID79" s="301"/>
      <c r="IE79" s="301"/>
      <c r="IF79" s="301"/>
      <c r="IG79" s="292" t="s">
        <v>121</v>
      </c>
      <c r="IH79" s="268"/>
      <c r="II79" s="268"/>
      <c r="IJ79" s="268"/>
      <c r="IK79" s="268"/>
      <c r="IM79" s="313" t="s">
        <v>83</v>
      </c>
      <c r="IN79" s="268"/>
      <c r="IO79" s="301"/>
      <c r="IP79" s="301"/>
      <c r="IQ79" s="301"/>
      <c r="IR79" s="301"/>
      <c r="IS79" s="301"/>
      <c r="IT79" s="301"/>
      <c r="IU79" s="301"/>
      <c r="IV79" s="301"/>
      <c r="IW79" s="301"/>
      <c r="IX79" s="292" t="s">
        <v>121</v>
      </c>
      <c r="IY79" s="268"/>
      <c r="IZ79" s="268"/>
      <c r="JA79" s="268"/>
      <c r="JB79" s="268"/>
      <c r="JD79" s="313" t="s">
        <v>83</v>
      </c>
      <c r="JE79" s="268"/>
      <c r="JF79" s="301"/>
      <c r="JG79" s="301"/>
      <c r="JH79" s="301"/>
      <c r="JI79" s="301"/>
      <c r="JJ79" s="301"/>
      <c r="JK79" s="301"/>
      <c r="JL79" s="301"/>
      <c r="JM79" s="301"/>
      <c r="JN79" s="301"/>
      <c r="JO79" s="292" t="s">
        <v>121</v>
      </c>
      <c r="JP79" s="268"/>
      <c r="JQ79" s="268"/>
      <c r="JR79" s="268"/>
      <c r="JS79" s="268"/>
      <c r="JU79" s="313" t="s">
        <v>83</v>
      </c>
      <c r="JV79" s="268"/>
      <c r="JW79" s="301"/>
      <c r="JX79" s="301"/>
      <c r="JY79" s="301"/>
      <c r="JZ79" s="301"/>
      <c r="KA79" s="301"/>
      <c r="KB79" s="301"/>
      <c r="KC79" s="301"/>
      <c r="KD79" s="301"/>
      <c r="KE79" s="301"/>
      <c r="KF79" s="292" t="s">
        <v>121</v>
      </c>
      <c r="KG79" s="268"/>
      <c r="KH79" s="268"/>
      <c r="KI79" s="268"/>
      <c r="KJ79" s="268"/>
      <c r="KL79" s="313" t="s">
        <v>83</v>
      </c>
      <c r="KM79" s="268"/>
      <c r="KN79" s="301"/>
      <c r="KO79" s="301"/>
      <c r="KP79" s="301"/>
      <c r="KQ79" s="301"/>
      <c r="KR79" s="301"/>
      <c r="KS79" s="301"/>
      <c r="KT79" s="301"/>
      <c r="KU79" s="301"/>
      <c r="KV79" s="301"/>
      <c r="KW79" s="292" t="s">
        <v>121</v>
      </c>
      <c r="KX79" s="268"/>
      <c r="KY79" s="268"/>
      <c r="KZ79" s="268"/>
      <c r="LA79" s="268"/>
      <c r="LC79" s="313" t="s">
        <v>83</v>
      </c>
      <c r="LD79" s="268"/>
      <c r="LE79" s="301"/>
      <c r="LF79" s="301"/>
      <c r="LG79" s="301"/>
      <c r="LH79" s="301"/>
      <c r="LI79" s="301"/>
      <c r="LJ79" s="301"/>
      <c r="LK79" s="301"/>
      <c r="LL79" s="301"/>
      <c r="LM79" s="301"/>
      <c r="LN79" s="292" t="s">
        <v>121</v>
      </c>
      <c r="LO79" s="268"/>
      <c r="LP79" s="268"/>
      <c r="LQ79" s="268"/>
      <c r="LR79" s="268"/>
      <c r="LT79" s="313" t="s">
        <v>83</v>
      </c>
      <c r="LU79" s="268"/>
      <c r="LV79" s="301"/>
      <c r="LW79" s="301"/>
      <c r="LX79" s="301"/>
      <c r="LY79" s="301"/>
      <c r="LZ79" s="301"/>
      <c r="MA79" s="301"/>
      <c r="MB79" s="301"/>
      <c r="MC79" s="301"/>
      <c r="MD79" s="301"/>
      <c r="ME79" s="292" t="s">
        <v>121</v>
      </c>
      <c r="MF79" s="268"/>
      <c r="MG79" s="268"/>
      <c r="MH79" s="268"/>
      <c r="MI79" s="268"/>
    </row>
    <row r="80" spans="1:347" ht="14.1" customHeight="1" outlineLevel="1" x14ac:dyDescent="0.15">
      <c r="A80" s="14"/>
      <c r="B80" s="159" t="s">
        <v>51</v>
      </c>
      <c r="C80" s="159" t="s">
        <v>52</v>
      </c>
      <c r="D80" s="159" t="s">
        <v>53</v>
      </c>
      <c r="E80" s="160" t="s">
        <v>50</v>
      </c>
      <c r="F80" s="120" t="s">
        <v>54</v>
      </c>
      <c r="G80" s="160" t="s">
        <v>55</v>
      </c>
      <c r="I80" s="120" t="s">
        <v>2</v>
      </c>
      <c r="J80" s="120" t="s">
        <v>3</v>
      </c>
      <c r="K80" s="161" t="s">
        <v>43</v>
      </c>
      <c r="L80" s="161" t="s">
        <v>44</v>
      </c>
      <c r="M80" s="120" t="s">
        <v>40</v>
      </c>
      <c r="N80" s="120" t="s">
        <v>41</v>
      </c>
      <c r="O80" s="120" t="s">
        <v>18</v>
      </c>
      <c r="P80" s="162" t="s">
        <v>42</v>
      </c>
      <c r="Q80" s="163" t="s">
        <v>16</v>
      </c>
      <c r="R80" s="164" t="s">
        <v>6</v>
      </c>
      <c r="S80" s="17"/>
      <c r="T80" s="165" t="s">
        <v>98</v>
      </c>
      <c r="U80" s="166" t="s">
        <v>95</v>
      </c>
      <c r="V80" s="170" t="str">
        <f>D3</f>
        <v>Fiarfax</v>
      </c>
      <c r="W80" s="167" t="s">
        <v>96</v>
      </c>
      <c r="X80" s="170" t="str">
        <f>D63</f>
        <v>Pixley</v>
      </c>
      <c r="Y80" s="17"/>
      <c r="Z80" s="335" t="s">
        <v>2</v>
      </c>
      <c r="AA80" s="335" t="s">
        <v>3</v>
      </c>
      <c r="AB80" s="371" t="s">
        <v>43</v>
      </c>
      <c r="AC80" s="371" t="s">
        <v>44</v>
      </c>
      <c r="AD80" s="335" t="s">
        <v>40</v>
      </c>
      <c r="AE80" s="335" t="s">
        <v>41</v>
      </c>
      <c r="AF80" s="335" t="s">
        <v>18</v>
      </c>
      <c r="AG80" s="372" t="s">
        <v>42</v>
      </c>
      <c r="AH80" s="373" t="s">
        <v>16</v>
      </c>
      <c r="AI80" s="374" t="s">
        <v>6</v>
      </c>
      <c r="AJ80" s="273"/>
      <c r="AK80" s="375" t="s">
        <v>98</v>
      </c>
      <c r="AL80" s="376" t="s">
        <v>95</v>
      </c>
      <c r="AM80" s="380" t="str">
        <f>K3</f>
        <v>Fiarfax</v>
      </c>
      <c r="AN80" s="377" t="s">
        <v>25</v>
      </c>
      <c r="AO80" s="380" t="str">
        <f>K63</f>
        <v>Pixley</v>
      </c>
      <c r="AQ80" s="335" t="s">
        <v>2</v>
      </c>
      <c r="AR80" s="335" t="s">
        <v>3</v>
      </c>
      <c r="AS80" s="371" t="s">
        <v>43</v>
      </c>
      <c r="AT80" s="371" t="s">
        <v>44</v>
      </c>
      <c r="AU80" s="335" t="s">
        <v>40</v>
      </c>
      <c r="AV80" s="335" t="s">
        <v>41</v>
      </c>
      <c r="AW80" s="335" t="s">
        <v>18</v>
      </c>
      <c r="AX80" s="372" t="s">
        <v>42</v>
      </c>
      <c r="AY80" s="373" t="s">
        <v>16</v>
      </c>
      <c r="AZ80" s="374" t="s">
        <v>6</v>
      </c>
      <c r="BA80" s="273"/>
      <c r="BB80" s="375" t="s">
        <v>98</v>
      </c>
      <c r="BC80" s="376" t="s">
        <v>95</v>
      </c>
      <c r="BD80" s="380" t="str">
        <f>AB3</f>
        <v>Fiarfax</v>
      </c>
      <c r="BE80" s="377" t="s">
        <v>25</v>
      </c>
      <c r="BF80" s="380" t="str">
        <f>AB63</f>
        <v>Pixley</v>
      </c>
      <c r="BH80" s="335" t="s">
        <v>2</v>
      </c>
      <c r="BI80" s="335" t="s">
        <v>3</v>
      </c>
      <c r="BJ80" s="371" t="s">
        <v>43</v>
      </c>
      <c r="BK80" s="371" t="s">
        <v>44</v>
      </c>
      <c r="BL80" s="335" t="s">
        <v>40</v>
      </c>
      <c r="BM80" s="335" t="s">
        <v>41</v>
      </c>
      <c r="BN80" s="335" t="s">
        <v>18</v>
      </c>
      <c r="BO80" s="372" t="s">
        <v>42</v>
      </c>
      <c r="BP80" s="373" t="s">
        <v>16</v>
      </c>
      <c r="BQ80" s="374" t="s">
        <v>6</v>
      </c>
      <c r="BR80" s="273"/>
      <c r="BS80" s="375" t="s">
        <v>98</v>
      </c>
      <c r="BT80" s="376" t="s">
        <v>95</v>
      </c>
      <c r="BU80" s="380" t="str">
        <f>AS3</f>
        <v>Fiarfax</v>
      </c>
      <c r="BV80" s="377" t="s">
        <v>25</v>
      </c>
      <c r="BW80" s="380" t="str">
        <f>AS63</f>
        <v>Pixley</v>
      </c>
      <c r="BY80" s="335" t="s">
        <v>2</v>
      </c>
      <c r="BZ80" s="335" t="s">
        <v>3</v>
      </c>
      <c r="CA80" s="371" t="s">
        <v>43</v>
      </c>
      <c r="CB80" s="371" t="s">
        <v>44</v>
      </c>
      <c r="CC80" s="335" t="s">
        <v>40</v>
      </c>
      <c r="CD80" s="335" t="s">
        <v>41</v>
      </c>
      <c r="CE80" s="335" t="s">
        <v>18</v>
      </c>
      <c r="CF80" s="372" t="s">
        <v>42</v>
      </c>
      <c r="CG80" s="373" t="s">
        <v>16</v>
      </c>
      <c r="CH80" s="374" t="s">
        <v>6</v>
      </c>
      <c r="CI80" s="273"/>
      <c r="CJ80" s="375" t="s">
        <v>98</v>
      </c>
      <c r="CK80" s="376" t="s">
        <v>95</v>
      </c>
      <c r="CL80" s="380" t="str">
        <f>BJ3</f>
        <v>Fiarfax</v>
      </c>
      <c r="CM80" s="377" t="s">
        <v>25</v>
      </c>
      <c r="CN80" s="380" t="str">
        <f>BJ63</f>
        <v>Pixley</v>
      </c>
      <c r="CP80" s="335" t="s">
        <v>2</v>
      </c>
      <c r="CQ80" s="335" t="s">
        <v>3</v>
      </c>
      <c r="CR80" s="371" t="s">
        <v>43</v>
      </c>
      <c r="CS80" s="371" t="s">
        <v>44</v>
      </c>
      <c r="CT80" s="335" t="s">
        <v>40</v>
      </c>
      <c r="CU80" s="335" t="s">
        <v>41</v>
      </c>
      <c r="CV80" s="335" t="s">
        <v>18</v>
      </c>
      <c r="CW80" s="372" t="s">
        <v>42</v>
      </c>
      <c r="CX80" s="373" t="s">
        <v>16</v>
      </c>
      <c r="CY80" s="374" t="s">
        <v>6</v>
      </c>
      <c r="CZ80" s="273"/>
      <c r="DA80" s="375" t="s">
        <v>98</v>
      </c>
      <c r="DB80" s="376" t="s">
        <v>95</v>
      </c>
      <c r="DC80" s="380" t="str">
        <f>CA3</f>
        <v>Fiarfax</v>
      </c>
      <c r="DD80" s="377" t="s">
        <v>25</v>
      </c>
      <c r="DE80" s="380" t="str">
        <f>CA63</f>
        <v>Pixley</v>
      </c>
      <c r="DG80" s="335" t="s">
        <v>2</v>
      </c>
      <c r="DH80" s="335" t="s">
        <v>3</v>
      </c>
      <c r="DI80" s="371" t="s">
        <v>43</v>
      </c>
      <c r="DJ80" s="371" t="s">
        <v>44</v>
      </c>
      <c r="DK80" s="335" t="s">
        <v>40</v>
      </c>
      <c r="DL80" s="335" t="s">
        <v>41</v>
      </c>
      <c r="DM80" s="335" t="s">
        <v>18</v>
      </c>
      <c r="DN80" s="372" t="s">
        <v>42</v>
      </c>
      <c r="DO80" s="373" t="s">
        <v>16</v>
      </c>
      <c r="DP80" s="374" t="s">
        <v>6</v>
      </c>
      <c r="DQ80" s="273"/>
      <c r="DR80" s="375" t="s">
        <v>98</v>
      </c>
      <c r="DS80" s="376" t="s">
        <v>95</v>
      </c>
      <c r="DT80" s="380" t="str">
        <f>CR3</f>
        <v>Fiarfax</v>
      </c>
      <c r="DU80" s="377" t="s">
        <v>25</v>
      </c>
      <c r="DV80" s="380" t="str">
        <f>CR63</f>
        <v>Pixley</v>
      </c>
      <c r="DX80" s="335" t="s">
        <v>2</v>
      </c>
      <c r="DY80" s="335" t="s">
        <v>3</v>
      </c>
      <c r="DZ80" s="371" t="s">
        <v>43</v>
      </c>
      <c r="EA80" s="371" t="s">
        <v>44</v>
      </c>
      <c r="EB80" s="335" t="s">
        <v>40</v>
      </c>
      <c r="EC80" s="335" t="s">
        <v>41</v>
      </c>
      <c r="ED80" s="335" t="s">
        <v>18</v>
      </c>
      <c r="EE80" s="372" t="s">
        <v>42</v>
      </c>
      <c r="EF80" s="373" t="s">
        <v>16</v>
      </c>
      <c r="EG80" s="374" t="s">
        <v>6</v>
      </c>
      <c r="EH80" s="273"/>
      <c r="EI80" s="375" t="s">
        <v>98</v>
      </c>
      <c r="EJ80" s="376" t="s">
        <v>95</v>
      </c>
      <c r="EK80" s="380" t="str">
        <f>DI3</f>
        <v>Fiarfax</v>
      </c>
      <c r="EL80" s="377" t="s">
        <v>25</v>
      </c>
      <c r="EM80" s="380" t="str">
        <f>DI63</f>
        <v>Pixley</v>
      </c>
      <c r="EO80" s="335" t="s">
        <v>2</v>
      </c>
      <c r="EP80" s="335" t="s">
        <v>3</v>
      </c>
      <c r="EQ80" s="371" t="s">
        <v>43</v>
      </c>
      <c r="ER80" s="371" t="s">
        <v>44</v>
      </c>
      <c r="ES80" s="335" t="s">
        <v>40</v>
      </c>
      <c r="ET80" s="335" t="s">
        <v>41</v>
      </c>
      <c r="EU80" s="335" t="s">
        <v>18</v>
      </c>
      <c r="EV80" s="372" t="s">
        <v>42</v>
      </c>
      <c r="EW80" s="373" t="s">
        <v>16</v>
      </c>
      <c r="EX80" s="374" t="s">
        <v>6</v>
      </c>
      <c r="EY80" s="273"/>
      <c r="EZ80" s="375" t="s">
        <v>98</v>
      </c>
      <c r="FA80" s="376" t="s">
        <v>95</v>
      </c>
      <c r="FB80" s="380" t="str">
        <f>DZ3</f>
        <v>Fiarfax</v>
      </c>
      <c r="FC80" s="377" t="s">
        <v>25</v>
      </c>
      <c r="FD80" s="380" t="str">
        <f>DZ63</f>
        <v>Pixley</v>
      </c>
      <c r="FF80" s="335" t="s">
        <v>2</v>
      </c>
      <c r="FG80" s="335" t="s">
        <v>3</v>
      </c>
      <c r="FH80" s="371" t="s">
        <v>43</v>
      </c>
      <c r="FI80" s="371" t="s">
        <v>44</v>
      </c>
      <c r="FJ80" s="335" t="s">
        <v>40</v>
      </c>
      <c r="FK80" s="335" t="s">
        <v>41</v>
      </c>
      <c r="FL80" s="335" t="s">
        <v>18</v>
      </c>
      <c r="FM80" s="372" t="s">
        <v>42</v>
      </c>
      <c r="FN80" s="373" t="s">
        <v>16</v>
      </c>
      <c r="FO80" s="374" t="s">
        <v>6</v>
      </c>
      <c r="FP80" s="273"/>
      <c r="FQ80" s="375" t="s">
        <v>98</v>
      </c>
      <c r="FR80" s="376" t="s">
        <v>95</v>
      </c>
      <c r="FS80" s="380" t="str">
        <f>EQ3</f>
        <v>Fiarfax</v>
      </c>
      <c r="FT80" s="377" t="s">
        <v>25</v>
      </c>
      <c r="FU80" s="380" t="str">
        <f>EQ63</f>
        <v>Pixley</v>
      </c>
      <c r="FW80" s="335" t="s">
        <v>2</v>
      </c>
      <c r="FX80" s="335" t="s">
        <v>3</v>
      </c>
      <c r="FY80" s="371" t="s">
        <v>43</v>
      </c>
      <c r="FZ80" s="371" t="s">
        <v>44</v>
      </c>
      <c r="GA80" s="335" t="s">
        <v>40</v>
      </c>
      <c r="GB80" s="335" t="s">
        <v>41</v>
      </c>
      <c r="GC80" s="335" t="s">
        <v>18</v>
      </c>
      <c r="GD80" s="372" t="s">
        <v>42</v>
      </c>
      <c r="GE80" s="373" t="s">
        <v>16</v>
      </c>
      <c r="GF80" s="374" t="s">
        <v>6</v>
      </c>
      <c r="GG80" s="273"/>
      <c r="GH80" s="375" t="s">
        <v>98</v>
      </c>
      <c r="GI80" s="376" t="s">
        <v>95</v>
      </c>
      <c r="GJ80" s="380" t="str">
        <f>FH3</f>
        <v>Fiarfax</v>
      </c>
      <c r="GK80" s="377" t="s">
        <v>25</v>
      </c>
      <c r="GL80" s="380" t="str">
        <f>FH63</f>
        <v>Pixley</v>
      </c>
      <c r="GN80" s="335" t="s">
        <v>2</v>
      </c>
      <c r="GO80" s="335" t="s">
        <v>3</v>
      </c>
      <c r="GP80" s="371" t="s">
        <v>43</v>
      </c>
      <c r="GQ80" s="371" t="s">
        <v>44</v>
      </c>
      <c r="GR80" s="335" t="s">
        <v>40</v>
      </c>
      <c r="GS80" s="335" t="s">
        <v>41</v>
      </c>
      <c r="GT80" s="335" t="s">
        <v>18</v>
      </c>
      <c r="GU80" s="372" t="s">
        <v>42</v>
      </c>
      <c r="GV80" s="373" t="s">
        <v>16</v>
      </c>
      <c r="GW80" s="374" t="s">
        <v>6</v>
      </c>
      <c r="GX80" s="273"/>
      <c r="GY80" s="375" t="s">
        <v>98</v>
      </c>
      <c r="GZ80" s="376" t="s">
        <v>95</v>
      </c>
      <c r="HA80" s="380" t="str">
        <f>FY3</f>
        <v>Fiarfax</v>
      </c>
      <c r="HB80" s="377" t="s">
        <v>25</v>
      </c>
      <c r="HC80" s="380" t="str">
        <f>FY63</f>
        <v>Pixley</v>
      </c>
      <c r="HE80" s="335" t="s">
        <v>2</v>
      </c>
      <c r="HF80" s="335" t="s">
        <v>3</v>
      </c>
      <c r="HG80" s="371" t="s">
        <v>43</v>
      </c>
      <c r="HH80" s="371" t="s">
        <v>44</v>
      </c>
      <c r="HI80" s="335" t="s">
        <v>40</v>
      </c>
      <c r="HJ80" s="335" t="s">
        <v>41</v>
      </c>
      <c r="HK80" s="335" t="s">
        <v>18</v>
      </c>
      <c r="HL80" s="372" t="s">
        <v>42</v>
      </c>
      <c r="HM80" s="373" t="s">
        <v>16</v>
      </c>
      <c r="HN80" s="374" t="s">
        <v>6</v>
      </c>
      <c r="HO80" s="273"/>
      <c r="HP80" s="375" t="s">
        <v>98</v>
      </c>
      <c r="HQ80" s="376" t="s">
        <v>95</v>
      </c>
      <c r="HR80" s="380" t="str">
        <f>GP3</f>
        <v>Fiarfax</v>
      </c>
      <c r="HS80" s="377" t="s">
        <v>25</v>
      </c>
      <c r="HT80" s="380" t="str">
        <f>GP63</f>
        <v>Pixley</v>
      </c>
      <c r="HV80" s="335" t="s">
        <v>2</v>
      </c>
      <c r="HW80" s="335" t="s">
        <v>3</v>
      </c>
      <c r="HX80" s="371" t="s">
        <v>43</v>
      </c>
      <c r="HY80" s="371" t="s">
        <v>44</v>
      </c>
      <c r="HZ80" s="335" t="s">
        <v>40</v>
      </c>
      <c r="IA80" s="335" t="s">
        <v>41</v>
      </c>
      <c r="IB80" s="335" t="s">
        <v>18</v>
      </c>
      <c r="IC80" s="372" t="s">
        <v>42</v>
      </c>
      <c r="ID80" s="373" t="s">
        <v>16</v>
      </c>
      <c r="IE80" s="374" t="s">
        <v>6</v>
      </c>
      <c r="IF80" s="273"/>
      <c r="IG80" s="375" t="s">
        <v>98</v>
      </c>
      <c r="IH80" s="376" t="s">
        <v>95</v>
      </c>
      <c r="II80" s="380" t="str">
        <f>HG3</f>
        <v>Fiarfax</v>
      </c>
      <c r="IJ80" s="377" t="s">
        <v>25</v>
      </c>
      <c r="IK80" s="380" t="str">
        <f>HG63</f>
        <v>Pixley</v>
      </c>
      <c r="IM80" s="335" t="s">
        <v>2</v>
      </c>
      <c r="IN80" s="335" t="s">
        <v>3</v>
      </c>
      <c r="IO80" s="371" t="s">
        <v>43</v>
      </c>
      <c r="IP80" s="371" t="s">
        <v>44</v>
      </c>
      <c r="IQ80" s="335" t="s">
        <v>40</v>
      </c>
      <c r="IR80" s="335" t="s">
        <v>41</v>
      </c>
      <c r="IS80" s="335" t="s">
        <v>18</v>
      </c>
      <c r="IT80" s="372" t="s">
        <v>42</v>
      </c>
      <c r="IU80" s="373" t="s">
        <v>16</v>
      </c>
      <c r="IV80" s="374" t="s">
        <v>6</v>
      </c>
      <c r="IW80" s="273"/>
      <c r="IX80" s="375" t="s">
        <v>98</v>
      </c>
      <c r="IY80" s="376" t="s">
        <v>95</v>
      </c>
      <c r="IZ80" s="380" t="str">
        <f>HX3</f>
        <v>Fiarfax</v>
      </c>
      <c r="JA80" s="377" t="s">
        <v>25</v>
      </c>
      <c r="JB80" s="380" t="str">
        <f>HX63</f>
        <v>Pixley</v>
      </c>
      <c r="JD80" s="335" t="s">
        <v>2</v>
      </c>
      <c r="JE80" s="335" t="s">
        <v>3</v>
      </c>
      <c r="JF80" s="371" t="s">
        <v>43</v>
      </c>
      <c r="JG80" s="371" t="s">
        <v>44</v>
      </c>
      <c r="JH80" s="335" t="s">
        <v>40</v>
      </c>
      <c r="JI80" s="335" t="s">
        <v>41</v>
      </c>
      <c r="JJ80" s="335" t="s">
        <v>18</v>
      </c>
      <c r="JK80" s="372" t="s">
        <v>42</v>
      </c>
      <c r="JL80" s="373" t="s">
        <v>16</v>
      </c>
      <c r="JM80" s="374" t="s">
        <v>6</v>
      </c>
      <c r="JN80" s="273"/>
      <c r="JO80" s="375" t="s">
        <v>98</v>
      </c>
      <c r="JP80" s="376" t="s">
        <v>95</v>
      </c>
      <c r="JQ80" s="380" t="str">
        <f>IO3</f>
        <v>Fiarfax</v>
      </c>
      <c r="JR80" s="377" t="s">
        <v>25</v>
      </c>
      <c r="JS80" s="380" t="str">
        <f>IO63</f>
        <v>Pixley</v>
      </c>
      <c r="JU80" s="335" t="s">
        <v>2</v>
      </c>
      <c r="JV80" s="335" t="s">
        <v>3</v>
      </c>
      <c r="JW80" s="371" t="s">
        <v>43</v>
      </c>
      <c r="JX80" s="371" t="s">
        <v>44</v>
      </c>
      <c r="JY80" s="335" t="s">
        <v>40</v>
      </c>
      <c r="JZ80" s="335" t="s">
        <v>41</v>
      </c>
      <c r="KA80" s="335" t="s">
        <v>18</v>
      </c>
      <c r="KB80" s="372" t="s">
        <v>42</v>
      </c>
      <c r="KC80" s="373" t="s">
        <v>16</v>
      </c>
      <c r="KD80" s="374" t="s">
        <v>6</v>
      </c>
      <c r="KE80" s="273"/>
      <c r="KF80" s="375" t="s">
        <v>98</v>
      </c>
      <c r="KG80" s="376" t="s">
        <v>95</v>
      </c>
      <c r="KH80" s="380" t="str">
        <f>JF3</f>
        <v>Fiarfax</v>
      </c>
      <c r="KI80" s="377" t="s">
        <v>25</v>
      </c>
      <c r="KJ80" s="380" t="str">
        <f>JF63</f>
        <v>Pixley</v>
      </c>
      <c r="KL80" s="335" t="s">
        <v>2</v>
      </c>
      <c r="KM80" s="335" t="s">
        <v>3</v>
      </c>
      <c r="KN80" s="371" t="s">
        <v>43</v>
      </c>
      <c r="KO80" s="371" t="s">
        <v>44</v>
      </c>
      <c r="KP80" s="335" t="s">
        <v>40</v>
      </c>
      <c r="KQ80" s="335" t="s">
        <v>41</v>
      </c>
      <c r="KR80" s="335" t="s">
        <v>18</v>
      </c>
      <c r="KS80" s="372" t="s">
        <v>42</v>
      </c>
      <c r="KT80" s="373" t="s">
        <v>16</v>
      </c>
      <c r="KU80" s="374" t="s">
        <v>6</v>
      </c>
      <c r="KV80" s="273"/>
      <c r="KW80" s="375" t="s">
        <v>98</v>
      </c>
      <c r="KX80" s="376" t="s">
        <v>95</v>
      </c>
      <c r="KY80" s="380" t="str">
        <f>JW3</f>
        <v>Fiarfax</v>
      </c>
      <c r="KZ80" s="377" t="s">
        <v>25</v>
      </c>
      <c r="LA80" s="380" t="str">
        <f>JW63</f>
        <v>Pixley</v>
      </c>
      <c r="LC80" s="335" t="s">
        <v>2</v>
      </c>
      <c r="LD80" s="335" t="s">
        <v>3</v>
      </c>
      <c r="LE80" s="371" t="s">
        <v>43</v>
      </c>
      <c r="LF80" s="371" t="s">
        <v>44</v>
      </c>
      <c r="LG80" s="335" t="s">
        <v>40</v>
      </c>
      <c r="LH80" s="335" t="s">
        <v>41</v>
      </c>
      <c r="LI80" s="335" t="s">
        <v>18</v>
      </c>
      <c r="LJ80" s="372" t="s">
        <v>42</v>
      </c>
      <c r="LK80" s="373" t="s">
        <v>16</v>
      </c>
      <c r="LL80" s="374" t="s">
        <v>6</v>
      </c>
      <c r="LM80" s="273"/>
      <c r="LN80" s="375" t="s">
        <v>98</v>
      </c>
      <c r="LO80" s="376" t="s">
        <v>95</v>
      </c>
      <c r="LP80" s="380" t="str">
        <f>KN3</f>
        <v>Fiarfax</v>
      </c>
      <c r="LQ80" s="377" t="s">
        <v>25</v>
      </c>
      <c r="LR80" s="380" t="str">
        <f>KN63</f>
        <v>Pixley</v>
      </c>
      <c r="LT80" s="335" t="s">
        <v>2</v>
      </c>
      <c r="LU80" s="335" t="s">
        <v>3</v>
      </c>
      <c r="LV80" s="371" t="s">
        <v>43</v>
      </c>
      <c r="LW80" s="371" t="s">
        <v>44</v>
      </c>
      <c r="LX80" s="335" t="s">
        <v>40</v>
      </c>
      <c r="LY80" s="335" t="s">
        <v>41</v>
      </c>
      <c r="LZ80" s="335" t="s">
        <v>18</v>
      </c>
      <c r="MA80" s="372" t="s">
        <v>42</v>
      </c>
      <c r="MB80" s="373" t="s">
        <v>16</v>
      </c>
      <c r="MC80" s="374" t="s">
        <v>6</v>
      </c>
      <c r="MD80" s="273"/>
      <c r="ME80" s="375" t="s">
        <v>98</v>
      </c>
      <c r="MF80" s="376" t="s">
        <v>95</v>
      </c>
      <c r="MG80" s="380" t="str">
        <f>LE3</f>
        <v>Fiarfax</v>
      </c>
      <c r="MH80" s="377" t="s">
        <v>25</v>
      </c>
      <c r="MI80" s="380" t="str">
        <f>LE63</f>
        <v>Pixley</v>
      </c>
    </row>
    <row r="81" spans="1:347" ht="14.1" customHeight="1" outlineLevel="1" x14ac:dyDescent="0.15">
      <c r="A81" s="14"/>
      <c r="B81" s="35">
        <f>SLOPE(G67:G76,J67:J76)</f>
        <v>3.1982410190887127</v>
      </c>
      <c r="C81" s="19">
        <f>INTERCEPT(G67:G76,J67:J76)</f>
        <v>-3.8805965254030421</v>
      </c>
      <c r="D81" s="83">
        <f>CORREL(G67:G76,J67:J76)^2</f>
        <v>0.95614892276984065</v>
      </c>
      <c r="E81" s="84">
        <f>D81/((1-D81)*(COUNT(G67:G76)-2))</f>
        <v>10.902228441861769</v>
      </c>
      <c r="F81" s="85">
        <f>COUNT(G67:G76)-2</f>
        <v>2</v>
      </c>
      <c r="G81" s="86">
        <f>_xlfn.F.DIST.RT(E81,1,F81)</f>
        <v>8.0767701703359118E-2</v>
      </c>
      <c r="I81" s="71">
        <f>U77/S77</f>
        <v>2.9776634318123998</v>
      </c>
      <c r="J81" s="71">
        <f>N78-J78*I81</f>
        <v>-3.6621949787284964</v>
      </c>
      <c r="K81" s="19">
        <f>SQRT(1/S77)</f>
        <v>0.41588899601914114</v>
      </c>
      <c r="L81" s="17">
        <f>SQRT(1/P77+J78^2*K81^2)</f>
        <v>0.54615006131785215</v>
      </c>
      <c r="M81" s="17">
        <f>I81/K81</f>
        <v>7.1597552719941495</v>
      </c>
      <c r="N81" s="17">
        <f>J81/L81</f>
        <v>-6.7054738946502601</v>
      </c>
      <c r="O81" s="25">
        <f>COUNT(L67:L76)-2</f>
        <v>2</v>
      </c>
      <c r="P81" s="29">
        <f>_xlfn.CHISQ.DIST.RT(V77,O81)</f>
        <v>0.15652430766579681</v>
      </c>
      <c r="Q81" s="17">
        <f>V77/O81</f>
        <v>1.8545439605146943</v>
      </c>
      <c r="R81" s="17">
        <f>IF(P81&gt;0.15,1.96^2*K81^2/I81^2,_xlfn.T.INV.2T(0.05,O81)^2*K81^2*Q81/I81^2)</f>
        <v>7.4940362043718414E-2</v>
      </c>
      <c r="S81" s="65"/>
      <c r="T81" s="17">
        <f>ABS(I21-I81)/SQRT(K81^2+K21^2)</f>
        <v>0.69631817583512134</v>
      </c>
      <c r="U81" s="14" t="str">
        <f>IF(T81&lt;1.96,"Yes","No")</f>
        <v>Yes</v>
      </c>
      <c r="X81" s="17"/>
      <c r="Y81" s="22"/>
      <c r="Z81" s="306">
        <f>AL77/AJ77</f>
        <v>2.9815483527670708</v>
      </c>
      <c r="AA81" s="306">
        <f>AE78-AA78*Z81</f>
        <v>-3.6661457502721464</v>
      </c>
      <c r="AB81" s="274">
        <f>SQRT(1/AJ77)</f>
        <v>0.40065329108966752</v>
      </c>
      <c r="AC81" s="273">
        <f>SQRT(1/AG77+AA78^2*AB81^2)</f>
        <v>0.530895426870304</v>
      </c>
      <c r="AD81" s="273">
        <f>Z81/AB81</f>
        <v>7.4417168636205977</v>
      </c>
      <c r="AE81" s="273">
        <f>AA81/AC81</f>
        <v>-6.905589245483883</v>
      </c>
      <c r="AF81" s="266">
        <f>COUNT(AC67:AC76)-2</f>
        <v>2</v>
      </c>
      <c r="AG81" s="285">
        <f>_xlfn.CHISQ.DIST.RT(AM77,AF81)</f>
        <v>0.2637654992411636</v>
      </c>
      <c r="AH81" s="273">
        <f>AM77/AF81</f>
        <v>1.3326948310230426</v>
      </c>
      <c r="AI81" s="273">
        <f>IF(AG81&gt;0.15,1.96^2*AB81^2/Z81^2,_xlfn.T.INV.2T(0.05,AF81)^2*AB81^2*AH81/Z81^2)</f>
        <v>6.9369067752801369E-2</v>
      </c>
      <c r="AJ81" s="300"/>
      <c r="AK81" s="273">
        <f>ABS(Z21-Z81)/SQRT(AB81^2+AB21^2)</f>
        <v>0.71956801743078347</v>
      </c>
      <c r="AL81" s="272" t="str">
        <f>IF(AK81&lt;1.96,"Yes","No")</f>
        <v>Yes</v>
      </c>
      <c r="AM81" s="280"/>
      <c r="AN81" s="280"/>
      <c r="AO81" s="273"/>
      <c r="AQ81" s="306">
        <f>BC77/BA77</f>
        <v>2.9818069806840812</v>
      </c>
      <c r="AR81" s="306">
        <f>AV78-AR78*AQ81</f>
        <v>-3.6664455382220003</v>
      </c>
      <c r="AS81" s="274">
        <f>SQRT(1/BA77)</f>
        <v>0.40090111554427943</v>
      </c>
      <c r="AT81" s="273">
        <f>SQRT(1/AX77+AR78^2*AS81^2)</f>
        <v>0.53114800178408683</v>
      </c>
      <c r="AU81" s="273">
        <f>AQ81/AS81</f>
        <v>7.4377617449027564</v>
      </c>
      <c r="AV81" s="273">
        <f>AR81/AT81</f>
        <v>-6.9028698703688631</v>
      </c>
      <c r="AW81" s="266">
        <f>COUNT(AT67:AT76)-2</f>
        <v>2</v>
      </c>
      <c r="AX81" s="285">
        <f>_xlfn.CHISQ.DIST.RT(BD77,AW81)</f>
        <v>0.26309858696659105</v>
      </c>
      <c r="AY81" s="273">
        <f>BD77/AW81</f>
        <v>1.3352264616588221</v>
      </c>
      <c r="AZ81" s="273">
        <f>IF(AX81&gt;0.15,1.96^2*AS81^2/AQ81^2,_xlfn.T.INV.2T(0.05,AW81)^2*AS81^2*AY81/AQ81^2)</f>
        <v>6.9442863030358307E-2</v>
      </c>
      <c r="BA81" s="300"/>
      <c r="BB81" s="273">
        <f>ABS(AQ21-AQ81)/SQRT(AS81^2+AS21^2)</f>
        <v>0.71981120838097656</v>
      </c>
      <c r="BC81" s="272" t="str">
        <f>IF(BB81&lt;1.96,"Yes","No")</f>
        <v>Yes</v>
      </c>
      <c r="BD81" s="280"/>
      <c r="BE81" s="280"/>
      <c r="BF81" s="273"/>
      <c r="BH81" s="306">
        <f>BT77/BR77</f>
        <v>2.9818215145758935</v>
      </c>
      <c r="BI81" s="306">
        <f>BM78-BI78*BH81</f>
        <v>-3.6664628324854034</v>
      </c>
      <c r="BJ81" s="274">
        <f>SQRT(1/BR77)</f>
        <v>0.40091663701673025</v>
      </c>
      <c r="BK81" s="273">
        <f>SQRT(1/BO77+BI78^2*BJ81^2)</f>
        <v>0.53116550109728033</v>
      </c>
      <c r="BL81" s="273">
        <f>BH81/BJ81</f>
        <v>7.4375100438933943</v>
      </c>
      <c r="BM81" s="273">
        <f>BI81/BK81</f>
        <v>-6.9026750135527131</v>
      </c>
      <c r="BN81" s="266">
        <f>COUNT(BK67:BK76)-2</f>
        <v>2</v>
      </c>
      <c r="BO81" s="285">
        <f>_xlfn.CHISQ.DIST.RT(BU77,BN81)</f>
        <v>0.26305910375468577</v>
      </c>
      <c r="BP81" s="273">
        <f>BU77/BN81</f>
        <v>1.3353765429469062</v>
      </c>
      <c r="BQ81" s="273">
        <f>IF(BO81&gt;0.15,1.96^2*BJ81^2/BH81^2,_xlfn.T.INV.2T(0.05,BN81)^2*BJ81^2*BP81/BH81^2)</f>
        <v>6.9447563295467168E-2</v>
      </c>
      <c r="BR81" s="300"/>
      <c r="BS81" s="273">
        <f>ABS(BH21-BH81)/SQRT(BJ81^2+BJ21^2)</f>
        <v>0.71982279690817308</v>
      </c>
      <c r="BT81" s="272" t="str">
        <f>IF(BS81&lt;1.96,"Yes","No")</f>
        <v>Yes</v>
      </c>
      <c r="BU81" s="280"/>
      <c r="BV81" s="280"/>
      <c r="BW81" s="273"/>
      <c r="BY81" s="306">
        <f>CK77/CI77</f>
        <v>2.9818223021467447</v>
      </c>
      <c r="BZ81" s="306">
        <f>CD78-BZ78*BY81</f>
        <v>-3.6664637758497221</v>
      </c>
      <c r="CA81" s="274">
        <f>SQRT(1/CI77)</f>
        <v>0.40091749718665792</v>
      </c>
      <c r="CB81" s="273">
        <f>SQRT(1/CF77+BZ78^2*CA81^2)</f>
        <v>0.53116649262699167</v>
      </c>
      <c r="CC81" s="273">
        <f>BY81/CA81</f>
        <v>7.4374960511101795</v>
      </c>
      <c r="CD81" s="273">
        <f>BZ81/CB81</f>
        <v>-6.9026639043371905</v>
      </c>
      <c r="CE81" s="266">
        <f>COUNT(CB67:CB76)-2</f>
        <v>2</v>
      </c>
      <c r="CF81" s="285">
        <f>_xlfn.CHISQ.DIST.RT(CL77,CE81)</f>
        <v>0.26305696360106406</v>
      </c>
      <c r="CG81" s="273">
        <f>CL77/CE81</f>
        <v>1.3353846786179284</v>
      </c>
      <c r="CH81" s="273">
        <f>IF(CF81&gt;0.15,1.96^2*CA81^2/BY81^2,_xlfn.T.INV.2T(0.05,CE81)^2*CA81^2*CG81/BY81^2)</f>
        <v>6.9447824610728501E-2</v>
      </c>
      <c r="CI81" s="300"/>
      <c r="CJ81" s="273">
        <f>ABS(BY21-BY81)/SQRT(CA81^2+CA21^2)</f>
        <v>0.71982340230475739</v>
      </c>
      <c r="CK81" s="272" t="str">
        <f>IF(CJ81&lt;1.96,"Yes","No")</f>
        <v>Yes</v>
      </c>
      <c r="CL81" s="280"/>
      <c r="CM81" s="280"/>
      <c r="CN81" s="273"/>
      <c r="CP81" s="306">
        <f>DB77/CZ77</f>
        <v>2.9818223444282035</v>
      </c>
      <c r="CQ81" s="306">
        <f>CU78-CQ78*CP81</f>
        <v>-3.66646382658422</v>
      </c>
      <c r="CR81" s="274">
        <f>SQRT(1/CZ77)</f>
        <v>0.40091754362967985</v>
      </c>
      <c r="CS81" s="273">
        <f>SQRT(1/CW77+CQ78^2*CR81^2)</f>
        <v>0.53116654646886619</v>
      </c>
      <c r="CT81" s="273">
        <f>CP81/CR81</f>
        <v>7.4374952949987589</v>
      </c>
      <c r="CU81" s="273">
        <f>CQ81/CS81</f>
        <v>-6.9026633001615929</v>
      </c>
      <c r="CV81" s="266">
        <f>COUNT(CS67:CS76)-2</f>
        <v>2</v>
      </c>
      <c r="CW81" s="285">
        <f>_xlfn.CHISQ.DIST.RT(DC77,CV81)</f>
        <v>0.26305684876217034</v>
      </c>
      <c r="CX81" s="273">
        <f>DC77/CV81</f>
        <v>1.3353851151732554</v>
      </c>
      <c r="CY81" s="273">
        <f>IF(CW81&gt;0.15,1.96^2*CR81^2/CP81^2,_xlfn.T.INV.2T(0.05,CV81)^2*CR81^2*CX81/CP81^2)</f>
        <v>6.9447838731153164E-2</v>
      </c>
      <c r="CZ81" s="300"/>
      <c r="DA81" s="273">
        <f>ABS(CP21-CP81)/SQRT(CR81^2+CR21^2)</f>
        <v>0.71982343448611097</v>
      </c>
      <c r="DB81" s="272" t="str">
        <f>IF(DA81&lt;1.96,"Yes","No")</f>
        <v>Yes</v>
      </c>
      <c r="DC81" s="280"/>
      <c r="DD81" s="280"/>
      <c r="DE81" s="273"/>
      <c r="DG81" s="306">
        <f>DS77/DQ77</f>
        <v>2.9818223466924692</v>
      </c>
      <c r="DH81" s="306">
        <f>DL78-DH78*DG81</f>
        <v>-3.6664638293024545</v>
      </c>
      <c r="DI81" s="274">
        <f>SQRT(1/DQ77)</f>
        <v>0.40091754612059877</v>
      </c>
      <c r="DJ81" s="273">
        <f>SQRT(1/DN77+DH78^2*DI81^2)</f>
        <v>0.53116654936102503</v>
      </c>
      <c r="DK81" s="273">
        <f>DG81/DI81</f>
        <v>7.4374952544369721</v>
      </c>
      <c r="DL81" s="273">
        <f>DH81/DJ81</f>
        <v>-6.9026632676946313</v>
      </c>
      <c r="DM81" s="266">
        <f>COUNT(DJ67:DJ76)-2</f>
        <v>2</v>
      </c>
      <c r="DN81" s="285">
        <f>_xlfn.CHISQ.DIST.RT(DT77,DM81)</f>
        <v>0.26305684261330803</v>
      </c>
      <c r="DO81" s="273">
        <f>DT77/DM81</f>
        <v>1.3353851385479079</v>
      </c>
      <c r="DP81" s="273">
        <f>IF(DN81&gt;0.15,1.96^2*DI81^2/DG81^2,_xlfn.T.INV.2T(0.05,DM81)^2*DI81^2*DO81/DG81^2)</f>
        <v>6.9447839488647009E-2</v>
      </c>
      <c r="DQ81" s="300"/>
      <c r="DR81" s="273">
        <f>ABS(DG21-DG81)/SQRT(DI81^2+DI21^2)</f>
        <v>0.71982343620527134</v>
      </c>
      <c r="DS81" s="272" t="str">
        <f>IF(DR81&lt;1.96,"Yes","No")</f>
        <v>Yes</v>
      </c>
      <c r="DT81" s="280"/>
      <c r="DU81" s="280"/>
      <c r="DV81" s="273"/>
      <c r="DX81" s="306">
        <f>EJ77/EH77</f>
        <v>2.9818223468136442</v>
      </c>
      <c r="DY81" s="306">
        <f>EC78-DY78*DX81</f>
        <v>-3.6664638294479435</v>
      </c>
      <c r="DZ81" s="274">
        <f>SQRT(1/EH77)</f>
        <v>0.40091754625395809</v>
      </c>
      <c r="EA81" s="273">
        <f>SQRT(1/EE77+DY78^2*DZ81^2)</f>
        <v>0.53116654951593001</v>
      </c>
      <c r="EB81" s="273">
        <f>DX81/DZ81</f>
        <v>7.4374952522652427</v>
      </c>
      <c r="EC81" s="273">
        <f>DY81/EA81</f>
        <v>-6.9026632659555007</v>
      </c>
      <c r="ED81" s="266">
        <f>COUNT(EA67:EA76)-2</f>
        <v>2</v>
      </c>
      <c r="EE81" s="285">
        <f>_xlfn.CHISQ.DIST.RT(EK77,ED81)</f>
        <v>0.26305684228425902</v>
      </c>
      <c r="EF81" s="273">
        <f>EK77/ED81</f>
        <v>1.3353851397987744</v>
      </c>
      <c r="EG81" s="273">
        <f>IF(EE81&gt;0.15,1.96^2*DZ81^2/DX81^2,_xlfn.T.INV.2T(0.05,ED81)^2*DZ81^2*EF81/DX81^2)</f>
        <v>6.9447839529204192E-2</v>
      </c>
      <c r="EH81" s="300"/>
      <c r="EI81" s="273">
        <f>ABS(DX21-DX81)/SQRT(DZ81^2+DZ21^2)</f>
        <v>0.71982343629721357</v>
      </c>
      <c r="EJ81" s="272" t="str">
        <f>IF(EI81&lt;1.96,"Yes","No")</f>
        <v>Yes</v>
      </c>
      <c r="EK81" s="280"/>
      <c r="EL81" s="280"/>
      <c r="EM81" s="273"/>
      <c r="EO81" s="306">
        <f>FA77/EY77</f>
        <v>2.9818223468201279</v>
      </c>
      <c r="EP81" s="306">
        <f>ET78-EP78*EO81</f>
        <v>-3.6664638294557279</v>
      </c>
      <c r="EQ81" s="274">
        <f>SQRT(1/EY77)</f>
        <v>0.40091754626109444</v>
      </c>
      <c r="ER81" s="273">
        <f>SQRT(1/EV77+EP78^2*EQ81^2)</f>
        <v>0.53116654952422016</v>
      </c>
      <c r="ES81" s="273">
        <f>EO81/EQ81</f>
        <v>7.4374952521490272</v>
      </c>
      <c r="ET81" s="273">
        <f>EP81/ER81</f>
        <v>-6.9026632658624232</v>
      </c>
      <c r="EU81" s="266">
        <f>COUNT(ER67:ER76)-2</f>
        <v>2</v>
      </c>
      <c r="EV81" s="285">
        <f>_xlfn.CHISQ.DIST.RT(FB77,EU81)</f>
        <v>0.26305684226665427</v>
      </c>
      <c r="EW81" s="273">
        <f>FB77/EU81</f>
        <v>1.3353851398656982</v>
      </c>
      <c r="EX81" s="273">
        <f>IF(EV81&gt;0.15,1.96^2*EQ81^2/EO81^2,_xlfn.T.INV.2T(0.05,EU81)^2*EQ81^2*EW81/EO81^2)</f>
        <v>6.9447839531374511E-2</v>
      </c>
      <c r="EY81" s="300"/>
      <c r="EZ81" s="273">
        <f>ABS(EO21-EO81)/SQRT(EQ81^2+EQ21^2)</f>
        <v>0.71982343630213053</v>
      </c>
      <c r="FA81" s="272" t="str">
        <f>IF(EZ81&lt;1.96,"Yes","No")</f>
        <v>Yes</v>
      </c>
      <c r="FB81" s="280"/>
      <c r="FC81" s="280"/>
      <c r="FD81" s="273"/>
      <c r="FF81" s="306">
        <f>FR77/FP77</f>
        <v>2.9818223468204756</v>
      </c>
      <c r="FG81" s="306">
        <f>FK78-FG78*FF81</f>
        <v>-3.6664638294561458</v>
      </c>
      <c r="FH81" s="274">
        <f>SQRT(1/FP77)</f>
        <v>0.40091754626147624</v>
      </c>
      <c r="FI81" s="273">
        <f>SQRT(1/FM77+FG78^2*FH81^2)</f>
        <v>0.53116654952466369</v>
      </c>
      <c r="FJ81" s="273">
        <f>FF81/FH81</f>
        <v>7.4374952521428117</v>
      </c>
      <c r="FK81" s="273">
        <f>FG81/FI81</f>
        <v>-6.9026632658574458</v>
      </c>
      <c r="FL81" s="266">
        <f>COUNT(FI67:FI76)-2</f>
        <v>2</v>
      </c>
      <c r="FM81" s="285">
        <f>_xlfn.CHISQ.DIST.RT(FS77,FL81)</f>
        <v>0.2630568422657108</v>
      </c>
      <c r="FN81" s="273">
        <f>FS77/FL81</f>
        <v>1.3353851398692846</v>
      </c>
      <c r="FO81" s="273">
        <f>IF(FM81&gt;0.15,1.96^2*FH81^2/FF81^2,_xlfn.T.INV.2T(0.05,FL81)^2*FH81^2*FN81/FF81^2)</f>
        <v>6.9447839531490599E-2</v>
      </c>
      <c r="FP81" s="300"/>
      <c r="FQ81" s="273">
        <f>ABS(FF21-FF81)/SQRT(FH81^2+FH21^2)</f>
        <v>0.71982343630239531</v>
      </c>
      <c r="FR81" s="272" t="str">
        <f>IF(FQ81&lt;1.96,"Yes","No")</f>
        <v>Yes</v>
      </c>
      <c r="FS81" s="280"/>
      <c r="FT81" s="280"/>
      <c r="FU81" s="273"/>
      <c r="FW81" s="306">
        <f>GI77/GG77</f>
        <v>2.9818223468204934</v>
      </c>
      <c r="FX81" s="306">
        <f>GB78-FX78*FW81</f>
        <v>-3.6664638294561662</v>
      </c>
      <c r="FY81" s="274">
        <f>SQRT(1/GG77)</f>
        <v>0.40091754626149673</v>
      </c>
      <c r="FZ81" s="273">
        <f>SQRT(1/GD77+FX78^2*FY81^2)</f>
        <v>0.53116654952468734</v>
      </c>
      <c r="GA81" s="273">
        <f>FW81/FY81</f>
        <v>7.437495252142476</v>
      </c>
      <c r="GB81" s="273">
        <f>FX81/FZ81</f>
        <v>-6.9026632658571767</v>
      </c>
      <c r="GC81" s="266">
        <f>COUNT(FZ67:FZ76)-2</f>
        <v>2</v>
      </c>
      <c r="GD81" s="285">
        <f>_xlfn.CHISQ.DIST.RT(GJ77,GC81)</f>
        <v>0.26305684226566067</v>
      </c>
      <c r="GE81" s="273">
        <f>GJ77/GC81</f>
        <v>1.3353851398694752</v>
      </c>
      <c r="GF81" s="273">
        <f>IF(GD81&gt;0.15,1.96^2*FY81^2/FW81^2,_xlfn.T.INV.2T(0.05,GC81)^2*FY81^2*GE81/FW81^2)</f>
        <v>6.9447839531496858E-2</v>
      </c>
      <c r="GG81" s="300"/>
      <c r="GH81" s="273">
        <f>ABS(FW21-FW81)/SQRT(FY81^2+FY21^2)</f>
        <v>0.71982343630240953</v>
      </c>
      <c r="GI81" s="272" t="str">
        <f>IF(GH81&lt;1.96,"Yes","No")</f>
        <v>Yes</v>
      </c>
      <c r="GJ81" s="280"/>
      <c r="GK81" s="280"/>
      <c r="GL81" s="273"/>
      <c r="GN81" s="306">
        <f>GZ77/GX77</f>
        <v>2.981822346820493</v>
      </c>
      <c r="GO81" s="306">
        <f>GS78-GO78*GN81</f>
        <v>-3.6664638294561667</v>
      </c>
      <c r="GP81" s="274">
        <f>SQRT(1/GX77)</f>
        <v>0.40091754626149761</v>
      </c>
      <c r="GQ81" s="273">
        <f>SQRT(1/GU77+GO78^2*GP81^2)</f>
        <v>0.53116654952468856</v>
      </c>
      <c r="GR81" s="273">
        <f>GN81/GP81</f>
        <v>7.4374952521424582</v>
      </c>
      <c r="GS81" s="273">
        <f>GO81/GQ81</f>
        <v>-6.9026632658571616</v>
      </c>
      <c r="GT81" s="266">
        <f>COUNT(GQ67:GQ76)-2</f>
        <v>2</v>
      </c>
      <c r="GU81" s="285">
        <f>_xlfn.CHISQ.DIST.RT(HA77,GT81)</f>
        <v>0.26305684226565845</v>
      </c>
      <c r="GV81" s="273">
        <f>HA77/GT81</f>
        <v>1.3353851398694836</v>
      </c>
      <c r="GW81" s="273">
        <f>IF(GU81&gt;0.15,1.96^2*GP81^2/GN81^2,_xlfn.T.INV.2T(0.05,GT81)^2*GP81^2*GV81/GN81^2)</f>
        <v>6.9447839531497191E-2</v>
      </c>
      <c r="GX81" s="300"/>
      <c r="GY81" s="273">
        <f>ABS(GN21-GN81)/SQRT(GP81^2+GP21^2)</f>
        <v>0.71982343630240619</v>
      </c>
      <c r="GZ81" s="272" t="str">
        <f>IF(GY81&lt;1.96,"Yes","No")</f>
        <v>Yes</v>
      </c>
      <c r="HA81" s="280"/>
      <c r="HB81" s="280"/>
      <c r="HC81" s="273"/>
      <c r="HE81" s="306">
        <f>HQ77/HO77</f>
        <v>2.9818223468204943</v>
      </c>
      <c r="HF81" s="306">
        <f>HJ78-HF78*HE81</f>
        <v>-3.666463829456168</v>
      </c>
      <c r="HG81" s="274">
        <f>SQRT(1/HO77)</f>
        <v>0.40091754626149773</v>
      </c>
      <c r="HH81" s="273">
        <f>SQRT(1/HL77+HF78^2*HG81^2)</f>
        <v>0.53116654952468867</v>
      </c>
      <c r="HI81" s="273">
        <f>HE81/HG81</f>
        <v>7.43749525214246</v>
      </c>
      <c r="HJ81" s="273">
        <f>HF81/HH81</f>
        <v>-6.9026632658571634</v>
      </c>
      <c r="HK81" s="266">
        <f>COUNT(HH67:HH76)-2</f>
        <v>2</v>
      </c>
      <c r="HL81" s="285">
        <f>_xlfn.CHISQ.DIST.RT(HR77,HK81)</f>
        <v>0.26305684226565867</v>
      </c>
      <c r="HM81" s="273">
        <f>HR77/HK81</f>
        <v>1.3353851398694827</v>
      </c>
      <c r="HN81" s="273">
        <f>IF(HL81&gt;0.15,1.96^2*HG81^2/HE81^2,_xlfn.T.INV.2T(0.05,HK81)^2*HG81^2*HM81/HE81^2)</f>
        <v>6.9447839531497149E-2</v>
      </c>
      <c r="HO81" s="300"/>
      <c r="HP81" s="273">
        <f>ABS(HE21-HE81)/SQRT(HG81^2+HG21^2)</f>
        <v>0.71982343630240853</v>
      </c>
      <c r="HQ81" s="272" t="str">
        <f>IF(HP81&lt;1.96,"Yes","No")</f>
        <v>Yes</v>
      </c>
      <c r="HR81" s="280"/>
      <c r="HS81" s="280"/>
      <c r="HT81" s="273"/>
      <c r="HV81" s="306">
        <f>IH77/IF77</f>
        <v>2.9818223468204943</v>
      </c>
      <c r="HW81" s="306">
        <f>IA78-HW78*HV81</f>
        <v>-3.666463829456168</v>
      </c>
      <c r="HX81" s="274">
        <f>SQRT(1/IF77)</f>
        <v>0.40091754626149773</v>
      </c>
      <c r="HY81" s="273">
        <f>SQRT(1/IC77+HW78^2*HX81^2)</f>
        <v>0.53116654952468867</v>
      </c>
      <c r="HZ81" s="273">
        <f>HV81/HX81</f>
        <v>7.43749525214246</v>
      </c>
      <c r="IA81" s="273">
        <f>HW81/HY81</f>
        <v>-6.9026632658571634</v>
      </c>
      <c r="IB81" s="266">
        <f>COUNT(HY67:HY76)-2</f>
        <v>2</v>
      </c>
      <c r="IC81" s="285">
        <f>_xlfn.CHISQ.DIST.RT(II77,IB81)</f>
        <v>0.26305684226565812</v>
      </c>
      <c r="ID81" s="273">
        <f>II77/IB81</f>
        <v>1.3353851398694849</v>
      </c>
      <c r="IE81" s="273">
        <f>IF(IC81&gt;0.15,1.96^2*HX81^2/HV81^2,_xlfn.T.INV.2T(0.05,IB81)^2*HX81^2*ID81/HV81^2)</f>
        <v>6.9447839531497149E-2</v>
      </c>
      <c r="IF81" s="300"/>
      <c r="IG81" s="273">
        <f>ABS(HV21-HV81)/SQRT(HX81^2+HX21^2)</f>
        <v>0.71982343630241019</v>
      </c>
      <c r="IH81" s="272" t="str">
        <f>IF(IG81&lt;1.96,"Yes","No")</f>
        <v>Yes</v>
      </c>
      <c r="II81" s="280"/>
      <c r="IJ81" s="280"/>
      <c r="IK81" s="273"/>
      <c r="IM81" s="306">
        <f>IY77/IW77</f>
        <v>2.9818223468204943</v>
      </c>
      <c r="IN81" s="306">
        <f>IR78-IN78*IM81</f>
        <v>-3.666463829456168</v>
      </c>
      <c r="IO81" s="274">
        <f>SQRT(1/IW77)</f>
        <v>0.40091754626149773</v>
      </c>
      <c r="IP81" s="273">
        <f>SQRT(1/IT77+IN78^2*IO81^2)</f>
        <v>0.53116654952468867</v>
      </c>
      <c r="IQ81" s="273">
        <f>IM81/IO81</f>
        <v>7.43749525214246</v>
      </c>
      <c r="IR81" s="273">
        <f>IN81/IP81</f>
        <v>-6.9026632658571634</v>
      </c>
      <c r="IS81" s="266">
        <f>COUNT(IP67:IP76)-2</f>
        <v>2</v>
      </c>
      <c r="IT81" s="285">
        <f>_xlfn.CHISQ.DIST.RT(IZ77,IS81)</f>
        <v>0.26305684226565812</v>
      </c>
      <c r="IU81" s="273">
        <f>IZ77/IS81</f>
        <v>1.3353851398694849</v>
      </c>
      <c r="IV81" s="273">
        <f>IF(IT81&gt;0.15,1.96^2*IO81^2/IM81^2,_xlfn.T.INV.2T(0.05,IS81)^2*IO81^2*IU81/IM81^2)</f>
        <v>6.9447839531497149E-2</v>
      </c>
      <c r="IW81" s="300"/>
      <c r="IX81" s="273">
        <f>ABS(IM21-IM81)/SQRT(IO81^2+IO21^2)</f>
        <v>0.71982343630240853</v>
      </c>
      <c r="IY81" s="272" t="str">
        <f>IF(IX81&lt;1.96,"Yes","No")</f>
        <v>Yes</v>
      </c>
      <c r="IZ81" s="280"/>
      <c r="JA81" s="280"/>
      <c r="JB81" s="273"/>
      <c r="JD81" s="306">
        <f>JP77/JN77</f>
        <v>2.9818223468204943</v>
      </c>
      <c r="JE81" s="306">
        <f>JI78-JE78*JD81</f>
        <v>-3.666463829456168</v>
      </c>
      <c r="JF81" s="274">
        <f>SQRT(1/JN77)</f>
        <v>0.40091754626149773</v>
      </c>
      <c r="JG81" s="273">
        <f>SQRT(1/JK77+JE78^2*JF81^2)</f>
        <v>0.53116654952468867</v>
      </c>
      <c r="JH81" s="273">
        <f>JD81/JF81</f>
        <v>7.43749525214246</v>
      </c>
      <c r="JI81" s="273">
        <f>JE81/JG81</f>
        <v>-6.9026632658571634</v>
      </c>
      <c r="JJ81" s="266">
        <f>COUNT(JG67:JG76)-2</f>
        <v>2</v>
      </c>
      <c r="JK81" s="285">
        <f>_xlfn.CHISQ.DIST.RT(JQ77,JJ81)</f>
        <v>0.26305684226565812</v>
      </c>
      <c r="JL81" s="273">
        <f>JQ77/JJ81</f>
        <v>1.3353851398694849</v>
      </c>
      <c r="JM81" s="273">
        <f>IF(JK81&gt;0.15,1.96^2*JF81^2/JD81^2,_xlfn.T.INV.2T(0.05,JJ81)^2*JF81^2*JL81/JD81^2)</f>
        <v>6.9447839531497149E-2</v>
      </c>
      <c r="JN81" s="300"/>
      <c r="JO81" s="273">
        <f>ABS(JD21-JD81)/SQRT(JF81^2+JF21^2)</f>
        <v>0.71982343630240853</v>
      </c>
      <c r="JP81" s="272" t="str">
        <f>IF(JO81&lt;1.96,"Yes","No")</f>
        <v>Yes</v>
      </c>
      <c r="JQ81" s="280"/>
      <c r="JR81" s="280"/>
      <c r="JS81" s="273"/>
      <c r="JU81" s="306">
        <f>KG77/KE77</f>
        <v>2.9818223468204943</v>
      </c>
      <c r="JV81" s="306">
        <f>JZ78-JV78*JU81</f>
        <v>-3.666463829456168</v>
      </c>
      <c r="JW81" s="274">
        <f>SQRT(1/KE77)</f>
        <v>0.40091754626149773</v>
      </c>
      <c r="JX81" s="273">
        <f>SQRT(1/KB77+JV78^2*JW81^2)</f>
        <v>0.53116654952468867</v>
      </c>
      <c r="JY81" s="273">
        <f>JU81/JW81</f>
        <v>7.43749525214246</v>
      </c>
      <c r="JZ81" s="273">
        <f>JV81/JX81</f>
        <v>-6.9026632658571634</v>
      </c>
      <c r="KA81" s="266">
        <f>COUNT(JX67:JX76)-2</f>
        <v>2</v>
      </c>
      <c r="KB81" s="285">
        <f>_xlfn.CHISQ.DIST.RT(KH77,KA81)</f>
        <v>0.26305684226565812</v>
      </c>
      <c r="KC81" s="273">
        <f>KH77/KA81</f>
        <v>1.3353851398694849</v>
      </c>
      <c r="KD81" s="273">
        <f>IF(KB81&gt;0.15,1.96^2*JW81^2/JU81^2,_xlfn.T.INV.2T(0.05,KA81)^2*JW81^2*KC81/JU81^2)</f>
        <v>6.9447839531497149E-2</v>
      </c>
      <c r="KE81" s="300"/>
      <c r="KF81" s="273">
        <f>ABS(JU21-JU81)/SQRT(JW81^2+JW21^2)</f>
        <v>0.71982343630241019</v>
      </c>
      <c r="KG81" s="272" t="str">
        <f>IF(KF81&lt;1.96,"Yes","No")</f>
        <v>Yes</v>
      </c>
      <c r="KH81" s="280"/>
      <c r="KI81" s="280"/>
      <c r="KJ81" s="273"/>
      <c r="KL81" s="306">
        <f>KX77/KV77</f>
        <v>2.9818223468204943</v>
      </c>
      <c r="KM81" s="306">
        <f>KQ78-KM78*KL81</f>
        <v>-3.666463829456168</v>
      </c>
      <c r="KN81" s="274">
        <f>SQRT(1/KV77)</f>
        <v>0.40091754626149773</v>
      </c>
      <c r="KO81" s="273">
        <f>SQRT(1/KS77+KM78^2*KN81^2)</f>
        <v>0.53116654952468867</v>
      </c>
      <c r="KP81" s="273">
        <f>KL81/KN81</f>
        <v>7.43749525214246</v>
      </c>
      <c r="KQ81" s="273">
        <f>KM81/KO81</f>
        <v>-6.9026632658571634</v>
      </c>
      <c r="KR81" s="266">
        <f>COUNT(KO67:KO76)-2</f>
        <v>2</v>
      </c>
      <c r="KS81" s="285">
        <f>_xlfn.CHISQ.DIST.RT(KY77,KR81)</f>
        <v>0.26305684226565812</v>
      </c>
      <c r="KT81" s="273">
        <f>KY77/KR81</f>
        <v>1.3353851398694849</v>
      </c>
      <c r="KU81" s="273">
        <f>IF(KS81&gt;0.15,1.96^2*KN81^2/KL81^2,_xlfn.T.INV.2T(0.05,KR81)^2*KN81^2*KT81/KL81^2)</f>
        <v>6.9447839531497149E-2</v>
      </c>
      <c r="KV81" s="300"/>
      <c r="KW81" s="273">
        <f>ABS(KL21-KL81)/SQRT(KN81^2+KN21^2)</f>
        <v>0.71982343630240853</v>
      </c>
      <c r="KX81" s="272" t="str">
        <f>IF(KW81&lt;1.96,"Yes","No")</f>
        <v>Yes</v>
      </c>
      <c r="KY81" s="280"/>
      <c r="KZ81" s="280"/>
      <c r="LA81" s="273"/>
      <c r="LC81" s="306">
        <f>LO77/LM77</f>
        <v>2.9818223468204943</v>
      </c>
      <c r="LD81" s="306">
        <f>LH78-LD78*LC81</f>
        <v>-3.666463829456168</v>
      </c>
      <c r="LE81" s="274">
        <f>SQRT(1/LM77)</f>
        <v>0.40091754626149773</v>
      </c>
      <c r="LF81" s="273">
        <f>SQRT(1/LJ77+LD78^2*LE81^2)</f>
        <v>0.53116654952468867</v>
      </c>
      <c r="LG81" s="273">
        <f>LC81/LE81</f>
        <v>7.43749525214246</v>
      </c>
      <c r="LH81" s="273">
        <f>LD81/LF81</f>
        <v>-6.9026632658571634</v>
      </c>
      <c r="LI81" s="266">
        <f>COUNT(LF67:LF76)-2</f>
        <v>2</v>
      </c>
      <c r="LJ81" s="285">
        <f>_xlfn.CHISQ.DIST.RT(LP77,LI81)</f>
        <v>0.26305684226565812</v>
      </c>
      <c r="LK81" s="273">
        <f>LP77/LI81</f>
        <v>1.3353851398694849</v>
      </c>
      <c r="LL81" s="273">
        <f>IF(LJ81&gt;0.15,1.96^2*LE81^2/LC81^2,_xlfn.T.INV.2T(0.05,LI81)^2*LE81^2*LK81/LC81^2)</f>
        <v>6.9447839531497149E-2</v>
      </c>
      <c r="LM81" s="300"/>
      <c r="LN81" s="273">
        <f>ABS(LC21-LC81)/SQRT(LE81^2+LE21^2)</f>
        <v>0.71982343630240853</v>
      </c>
      <c r="LO81" s="272" t="str">
        <f>IF(LN81&lt;1.96,"Yes","No")</f>
        <v>Yes</v>
      </c>
      <c r="LP81" s="280"/>
      <c r="LQ81" s="280"/>
      <c r="LR81" s="273"/>
      <c r="LT81" s="306">
        <f>MF77/MD77</f>
        <v>2.9818223468204943</v>
      </c>
      <c r="LU81" s="306">
        <f>LY78-LU78*LT81</f>
        <v>-3.666463829456168</v>
      </c>
      <c r="LV81" s="274">
        <f>SQRT(1/MD77)</f>
        <v>0.40091754626149773</v>
      </c>
      <c r="LW81" s="273">
        <f>SQRT(1/MA77+LU78^2*LV81^2)</f>
        <v>0.53116654952468867</v>
      </c>
      <c r="LX81" s="273">
        <f>LT81/LV81</f>
        <v>7.43749525214246</v>
      </c>
      <c r="LY81" s="273">
        <f>LU81/LW81</f>
        <v>-6.9026632658571634</v>
      </c>
      <c r="LZ81" s="266">
        <f>COUNT(LW67:LW76)-2</f>
        <v>2</v>
      </c>
      <c r="MA81" s="285">
        <f>_xlfn.CHISQ.DIST.RT(MG77,LZ81)</f>
        <v>0.26305684226565812</v>
      </c>
      <c r="MB81" s="273">
        <f>MG77/LZ81</f>
        <v>1.3353851398694849</v>
      </c>
      <c r="MC81" s="273">
        <f>IF(MA81&gt;0.15,1.96^2*LV81^2/LT81^2,_xlfn.T.INV.2T(0.05,LZ81)^2*LV81^2*MB81/LT81^2)</f>
        <v>6.9447839531497149E-2</v>
      </c>
      <c r="MD81" s="300"/>
      <c r="ME81" s="273">
        <f>ABS(LT21-LT81)/SQRT(LV81^2+LV21^2)</f>
        <v>0.71982343630241019</v>
      </c>
      <c r="MF81" s="272" t="str">
        <f>IF(ME81&lt;1.96,"Yes","No")</f>
        <v>Yes</v>
      </c>
      <c r="MG81" s="280"/>
      <c r="MH81" s="280"/>
      <c r="MI81" s="273"/>
    </row>
    <row r="82" spans="1:347" ht="14.1" customHeight="1" outlineLevel="1" x14ac:dyDescent="0.15">
      <c r="A82" s="14"/>
      <c r="B82" s="35"/>
      <c r="C82" s="19"/>
      <c r="D82" s="7"/>
      <c r="E82" s="7"/>
      <c r="F82" s="6"/>
      <c r="L82" s="17"/>
      <c r="M82" s="39"/>
      <c r="N82" s="24"/>
      <c r="O82" s="25"/>
      <c r="P82" s="29"/>
      <c r="Q82" s="17"/>
      <c r="R82" s="17"/>
      <c r="S82" s="65"/>
      <c r="T82" s="48"/>
      <c r="X82" s="17"/>
      <c r="Y82" s="22"/>
      <c r="Z82" s="261"/>
      <c r="AA82" s="261"/>
      <c r="AB82" s="261"/>
      <c r="AC82" s="273"/>
      <c r="AD82" s="289"/>
      <c r="AE82" s="277"/>
      <c r="AF82" s="266"/>
      <c r="AG82" s="285"/>
      <c r="AH82" s="273"/>
      <c r="AI82" s="273"/>
      <c r="AJ82" s="300"/>
      <c r="AK82" s="292"/>
      <c r="AL82" s="280"/>
      <c r="AM82" s="280"/>
      <c r="AN82" s="280"/>
      <c r="AO82" s="273"/>
      <c r="AQ82" s="261"/>
      <c r="AR82" s="261"/>
      <c r="AS82" s="261"/>
      <c r="AT82" s="273"/>
      <c r="AU82" s="289"/>
      <c r="AV82" s="277"/>
      <c r="AW82" s="266"/>
      <c r="AX82" s="285"/>
      <c r="AY82" s="273"/>
      <c r="AZ82" s="273"/>
      <c r="BA82" s="300"/>
      <c r="BB82" s="292"/>
      <c r="BC82" s="280"/>
      <c r="BD82" s="280"/>
      <c r="BE82" s="280"/>
      <c r="BF82" s="273"/>
      <c r="BH82" s="261"/>
      <c r="BI82" s="261"/>
      <c r="BJ82" s="261"/>
      <c r="BK82" s="273"/>
      <c r="BL82" s="289"/>
      <c r="BM82" s="277"/>
      <c r="BN82" s="266"/>
      <c r="BO82" s="285"/>
      <c r="BP82" s="273"/>
      <c r="BQ82" s="273"/>
      <c r="BR82" s="300"/>
      <c r="BS82" s="292"/>
      <c r="BT82" s="280"/>
      <c r="BU82" s="280"/>
      <c r="BV82" s="280"/>
      <c r="BW82" s="273"/>
      <c r="BY82" s="261"/>
      <c r="BZ82" s="261"/>
      <c r="CA82" s="261"/>
      <c r="CB82" s="273"/>
      <c r="CC82" s="289"/>
      <c r="CD82" s="277"/>
      <c r="CE82" s="266"/>
      <c r="CF82" s="285"/>
      <c r="CG82" s="273"/>
      <c r="CH82" s="273"/>
      <c r="CI82" s="300"/>
      <c r="CJ82" s="292"/>
      <c r="CK82" s="280"/>
      <c r="CL82" s="280"/>
      <c r="CM82" s="280"/>
      <c r="CN82" s="273"/>
      <c r="CP82" s="261"/>
      <c r="CQ82" s="261"/>
      <c r="CR82" s="261"/>
      <c r="CS82" s="273"/>
      <c r="CT82" s="289"/>
      <c r="CU82" s="277"/>
      <c r="CV82" s="266"/>
      <c r="CW82" s="285"/>
      <c r="CX82" s="273"/>
      <c r="CY82" s="273"/>
      <c r="CZ82" s="300"/>
      <c r="DA82" s="292"/>
      <c r="DB82" s="280"/>
      <c r="DC82" s="280"/>
      <c r="DD82" s="280"/>
      <c r="DE82" s="273"/>
      <c r="DG82" s="261"/>
      <c r="DH82" s="261"/>
      <c r="DI82" s="261"/>
      <c r="DJ82" s="273"/>
      <c r="DK82" s="289"/>
      <c r="DL82" s="277"/>
      <c r="DM82" s="266"/>
      <c r="DN82" s="285"/>
      <c r="DO82" s="273"/>
      <c r="DP82" s="273"/>
      <c r="DQ82" s="300"/>
      <c r="DR82" s="292"/>
      <c r="DS82" s="280"/>
      <c r="DT82" s="280"/>
      <c r="DU82" s="280"/>
      <c r="DV82" s="273"/>
      <c r="DX82" s="261"/>
      <c r="DY82" s="261"/>
      <c r="DZ82" s="261"/>
      <c r="EA82" s="273"/>
      <c r="EB82" s="289"/>
      <c r="EC82" s="277"/>
      <c r="ED82" s="266"/>
      <c r="EE82" s="285"/>
      <c r="EF82" s="273"/>
      <c r="EG82" s="273"/>
      <c r="EH82" s="300"/>
      <c r="EI82" s="292"/>
      <c r="EJ82" s="280"/>
      <c r="EK82" s="280"/>
      <c r="EL82" s="280"/>
      <c r="EM82" s="273"/>
      <c r="EO82" s="261"/>
      <c r="EP82" s="261"/>
      <c r="EQ82" s="261"/>
      <c r="ER82" s="273"/>
      <c r="ES82" s="289"/>
      <c r="ET82" s="277"/>
      <c r="EU82" s="266"/>
      <c r="EV82" s="285"/>
      <c r="EW82" s="273"/>
      <c r="EX82" s="273"/>
      <c r="EY82" s="300"/>
      <c r="EZ82" s="292"/>
      <c r="FA82" s="280"/>
      <c r="FB82" s="280"/>
      <c r="FC82" s="280"/>
      <c r="FD82" s="273"/>
      <c r="FF82" s="261"/>
      <c r="FG82" s="261"/>
      <c r="FH82" s="261"/>
      <c r="FI82" s="273"/>
      <c r="FJ82" s="289"/>
      <c r="FK82" s="277"/>
      <c r="FL82" s="266"/>
      <c r="FM82" s="285"/>
      <c r="FN82" s="273"/>
      <c r="FO82" s="273"/>
      <c r="FP82" s="300"/>
      <c r="FQ82" s="292"/>
      <c r="FR82" s="280"/>
      <c r="FS82" s="280"/>
      <c r="FT82" s="280"/>
      <c r="FU82" s="273"/>
      <c r="FW82" s="261"/>
      <c r="FX82" s="261"/>
      <c r="FY82" s="261"/>
      <c r="FZ82" s="273"/>
      <c r="GA82" s="289"/>
      <c r="GB82" s="277"/>
      <c r="GC82" s="266"/>
      <c r="GD82" s="285"/>
      <c r="GE82" s="273"/>
      <c r="GF82" s="273"/>
      <c r="GG82" s="300"/>
      <c r="GH82" s="292"/>
      <c r="GI82" s="280"/>
      <c r="GJ82" s="280"/>
      <c r="GK82" s="280"/>
      <c r="GL82" s="273"/>
      <c r="GN82" s="261"/>
      <c r="GO82" s="261"/>
      <c r="GP82" s="261"/>
      <c r="GQ82" s="273"/>
      <c r="GR82" s="289"/>
      <c r="GS82" s="277"/>
      <c r="GT82" s="266"/>
      <c r="GU82" s="285"/>
      <c r="GV82" s="273"/>
      <c r="GW82" s="273"/>
      <c r="GX82" s="300"/>
      <c r="GY82" s="292"/>
      <c r="GZ82" s="280"/>
      <c r="HA82" s="280"/>
      <c r="HB82" s="280"/>
      <c r="HC82" s="273"/>
      <c r="HE82" s="261"/>
      <c r="HF82" s="261"/>
      <c r="HG82" s="261"/>
      <c r="HH82" s="273"/>
      <c r="HI82" s="289"/>
      <c r="HJ82" s="277"/>
      <c r="HK82" s="266"/>
      <c r="HL82" s="285"/>
      <c r="HM82" s="273"/>
      <c r="HN82" s="273"/>
      <c r="HO82" s="300"/>
      <c r="HP82" s="292"/>
      <c r="HQ82" s="280"/>
      <c r="HR82" s="280"/>
      <c r="HS82" s="280"/>
      <c r="HT82" s="273"/>
      <c r="HV82" s="261"/>
      <c r="HW82" s="261"/>
      <c r="HX82" s="261"/>
      <c r="HY82" s="273"/>
      <c r="HZ82" s="289"/>
      <c r="IA82" s="277"/>
      <c r="IB82" s="266"/>
      <c r="IC82" s="285"/>
      <c r="ID82" s="273"/>
      <c r="IE82" s="273"/>
      <c r="IF82" s="300"/>
      <c r="IG82" s="292"/>
      <c r="IH82" s="280"/>
      <c r="II82" s="280"/>
      <c r="IJ82" s="280"/>
      <c r="IK82" s="273"/>
      <c r="IM82" s="261"/>
      <c r="IN82" s="261"/>
      <c r="IO82" s="261"/>
      <c r="IP82" s="273"/>
      <c r="IQ82" s="289"/>
      <c r="IR82" s="277"/>
      <c r="IS82" s="266"/>
      <c r="IT82" s="285"/>
      <c r="IU82" s="273"/>
      <c r="IV82" s="273"/>
      <c r="IW82" s="300"/>
      <c r="IX82" s="292"/>
      <c r="IY82" s="280"/>
      <c r="IZ82" s="280"/>
      <c r="JA82" s="280"/>
      <c r="JB82" s="273"/>
      <c r="JD82" s="261"/>
      <c r="JE82" s="261"/>
      <c r="JF82" s="261"/>
      <c r="JG82" s="273"/>
      <c r="JH82" s="289"/>
      <c r="JI82" s="277"/>
      <c r="JJ82" s="266"/>
      <c r="JK82" s="285"/>
      <c r="JL82" s="273"/>
      <c r="JM82" s="273"/>
      <c r="JN82" s="300"/>
      <c r="JO82" s="292"/>
      <c r="JP82" s="280"/>
      <c r="JQ82" s="280"/>
      <c r="JR82" s="280"/>
      <c r="JS82" s="273"/>
      <c r="JU82" s="261"/>
      <c r="JV82" s="261"/>
      <c r="JW82" s="261"/>
      <c r="JX82" s="273"/>
      <c r="JY82" s="289"/>
      <c r="JZ82" s="277"/>
      <c r="KA82" s="266"/>
      <c r="KB82" s="285"/>
      <c r="KC82" s="273"/>
      <c r="KD82" s="273"/>
      <c r="KE82" s="300"/>
      <c r="KF82" s="292"/>
      <c r="KG82" s="280"/>
      <c r="KH82" s="280"/>
      <c r="KI82" s="280"/>
      <c r="KJ82" s="273"/>
      <c r="KL82" s="261"/>
      <c r="KM82" s="261"/>
      <c r="KN82" s="261"/>
      <c r="KO82" s="273"/>
      <c r="KP82" s="289"/>
      <c r="KQ82" s="277"/>
      <c r="KR82" s="266"/>
      <c r="KS82" s="285"/>
      <c r="KT82" s="273"/>
      <c r="KU82" s="273"/>
      <c r="KV82" s="300"/>
      <c r="KW82" s="292"/>
      <c r="KX82" s="280"/>
      <c r="KY82" s="280"/>
      <c r="KZ82" s="280"/>
      <c r="LA82" s="273"/>
      <c r="LC82" s="261"/>
      <c r="LD82" s="261"/>
      <c r="LE82" s="261"/>
      <c r="LF82" s="273"/>
      <c r="LG82" s="289"/>
      <c r="LH82" s="277"/>
      <c r="LI82" s="266"/>
      <c r="LJ82" s="285"/>
      <c r="LK82" s="273"/>
      <c r="LL82" s="273"/>
      <c r="LM82" s="300"/>
      <c r="LN82" s="292"/>
      <c r="LO82" s="280"/>
      <c r="LP82" s="280"/>
      <c r="LQ82" s="280"/>
      <c r="LR82" s="273"/>
      <c r="LT82" s="261"/>
      <c r="LU82" s="261"/>
      <c r="LV82" s="261"/>
      <c r="LW82" s="273"/>
      <c r="LX82" s="289"/>
      <c r="LY82" s="277"/>
      <c r="LZ82" s="266"/>
      <c r="MA82" s="285"/>
      <c r="MB82" s="273"/>
      <c r="MC82" s="273"/>
      <c r="MD82" s="300"/>
      <c r="ME82" s="292"/>
      <c r="MF82" s="280"/>
      <c r="MG82" s="280"/>
      <c r="MH82" s="280"/>
      <c r="MI82" s="273"/>
    </row>
    <row r="83" spans="1:347" ht="14.1" customHeight="1" outlineLevel="1" x14ac:dyDescent="0.15">
      <c r="A83" s="14"/>
      <c r="B83" s="35"/>
      <c r="C83" s="19"/>
      <c r="D83" s="7"/>
      <c r="E83" s="7"/>
      <c r="F83" s="6"/>
      <c r="J83" s="19"/>
      <c r="K83" s="17"/>
      <c r="L83" s="35"/>
      <c r="M83" s="49"/>
      <c r="N83" s="24"/>
      <c r="O83" s="25"/>
      <c r="P83" s="40" t="s">
        <v>124</v>
      </c>
      <c r="Q83" s="17"/>
      <c r="R83" s="17"/>
      <c r="S83" s="65"/>
      <c r="T83" s="48" t="s">
        <v>137</v>
      </c>
      <c r="X83" s="17"/>
      <c r="Y83" s="22"/>
      <c r="Z83" s="261"/>
      <c r="AA83" s="274"/>
      <c r="AB83" s="273"/>
      <c r="AC83" s="269"/>
      <c r="AD83" s="293"/>
      <c r="AE83" s="277"/>
      <c r="AF83" s="266"/>
      <c r="AG83" s="290" t="s">
        <v>120</v>
      </c>
      <c r="AH83" s="273"/>
      <c r="AI83" s="273"/>
      <c r="AJ83" s="300"/>
      <c r="AK83" s="292" t="s">
        <v>137</v>
      </c>
      <c r="AL83" s="280"/>
      <c r="AM83" s="280"/>
      <c r="AN83" s="280"/>
      <c r="AO83" s="273"/>
      <c r="AQ83" s="261"/>
      <c r="AR83" s="274"/>
      <c r="AS83" s="273"/>
      <c r="AT83" s="269"/>
      <c r="AU83" s="293"/>
      <c r="AV83" s="277"/>
      <c r="AW83" s="266"/>
      <c r="AX83" s="290" t="s">
        <v>120</v>
      </c>
      <c r="AY83" s="273"/>
      <c r="AZ83" s="273"/>
      <c r="BA83" s="300"/>
      <c r="BB83" s="292" t="s">
        <v>137</v>
      </c>
      <c r="BC83" s="280"/>
      <c r="BD83" s="280"/>
      <c r="BE83" s="280"/>
      <c r="BF83" s="273"/>
      <c r="BH83" s="261"/>
      <c r="BI83" s="274"/>
      <c r="BJ83" s="273"/>
      <c r="BK83" s="269"/>
      <c r="BL83" s="293"/>
      <c r="BM83" s="277"/>
      <c r="BN83" s="266"/>
      <c r="BO83" s="290" t="s">
        <v>120</v>
      </c>
      <c r="BP83" s="273"/>
      <c r="BQ83" s="273"/>
      <c r="BR83" s="300"/>
      <c r="BS83" s="292" t="s">
        <v>137</v>
      </c>
      <c r="BT83" s="280"/>
      <c r="BU83" s="280"/>
      <c r="BV83" s="280"/>
      <c r="BW83" s="273"/>
      <c r="BY83" s="261"/>
      <c r="BZ83" s="274"/>
      <c r="CA83" s="273"/>
      <c r="CB83" s="269"/>
      <c r="CC83" s="293"/>
      <c r="CD83" s="277"/>
      <c r="CE83" s="266"/>
      <c r="CF83" s="290" t="s">
        <v>120</v>
      </c>
      <c r="CG83" s="273"/>
      <c r="CH83" s="273"/>
      <c r="CI83" s="300"/>
      <c r="CJ83" s="292" t="s">
        <v>137</v>
      </c>
      <c r="CK83" s="280"/>
      <c r="CL83" s="280"/>
      <c r="CM83" s="280"/>
      <c r="CN83" s="273"/>
      <c r="CP83" s="261"/>
      <c r="CQ83" s="274"/>
      <c r="CR83" s="273"/>
      <c r="CS83" s="269"/>
      <c r="CT83" s="293"/>
      <c r="CU83" s="277"/>
      <c r="CV83" s="266"/>
      <c r="CW83" s="290" t="s">
        <v>120</v>
      </c>
      <c r="CX83" s="273"/>
      <c r="CY83" s="273"/>
      <c r="CZ83" s="300"/>
      <c r="DA83" s="292" t="s">
        <v>137</v>
      </c>
      <c r="DB83" s="280"/>
      <c r="DC83" s="280"/>
      <c r="DD83" s="280"/>
      <c r="DE83" s="273"/>
      <c r="DG83" s="261"/>
      <c r="DH83" s="274"/>
      <c r="DI83" s="273"/>
      <c r="DJ83" s="269"/>
      <c r="DK83" s="293"/>
      <c r="DL83" s="277"/>
      <c r="DM83" s="266"/>
      <c r="DN83" s="290" t="s">
        <v>120</v>
      </c>
      <c r="DO83" s="273"/>
      <c r="DP83" s="273"/>
      <c r="DQ83" s="300"/>
      <c r="DR83" s="292" t="s">
        <v>137</v>
      </c>
      <c r="DS83" s="280"/>
      <c r="DT83" s="280"/>
      <c r="DU83" s="280"/>
      <c r="DV83" s="273"/>
      <c r="DX83" s="261"/>
      <c r="DY83" s="274"/>
      <c r="DZ83" s="273"/>
      <c r="EA83" s="269"/>
      <c r="EB83" s="293"/>
      <c r="EC83" s="277"/>
      <c r="ED83" s="266"/>
      <c r="EE83" s="290" t="s">
        <v>120</v>
      </c>
      <c r="EF83" s="273"/>
      <c r="EG83" s="273"/>
      <c r="EH83" s="300"/>
      <c r="EI83" s="292" t="s">
        <v>137</v>
      </c>
      <c r="EJ83" s="280"/>
      <c r="EK83" s="280"/>
      <c r="EL83" s="280"/>
      <c r="EM83" s="273"/>
      <c r="EO83" s="261"/>
      <c r="EP83" s="274"/>
      <c r="EQ83" s="273"/>
      <c r="ER83" s="269"/>
      <c r="ES83" s="293"/>
      <c r="ET83" s="277"/>
      <c r="EU83" s="266"/>
      <c r="EV83" s="290" t="s">
        <v>120</v>
      </c>
      <c r="EW83" s="273"/>
      <c r="EX83" s="273"/>
      <c r="EY83" s="300"/>
      <c r="EZ83" s="292" t="s">
        <v>137</v>
      </c>
      <c r="FA83" s="280"/>
      <c r="FB83" s="280"/>
      <c r="FC83" s="280"/>
      <c r="FD83" s="273"/>
      <c r="FF83" s="261"/>
      <c r="FG83" s="274"/>
      <c r="FH83" s="273"/>
      <c r="FI83" s="269"/>
      <c r="FJ83" s="293"/>
      <c r="FK83" s="277"/>
      <c r="FL83" s="266"/>
      <c r="FM83" s="290" t="s">
        <v>120</v>
      </c>
      <c r="FN83" s="273"/>
      <c r="FO83" s="273"/>
      <c r="FP83" s="300"/>
      <c r="FQ83" s="292" t="s">
        <v>137</v>
      </c>
      <c r="FR83" s="280"/>
      <c r="FS83" s="280"/>
      <c r="FT83" s="280"/>
      <c r="FU83" s="273"/>
      <c r="FW83" s="261"/>
      <c r="FX83" s="274"/>
      <c r="FY83" s="273"/>
      <c r="FZ83" s="269"/>
      <c r="GA83" s="293"/>
      <c r="GB83" s="277"/>
      <c r="GC83" s="266"/>
      <c r="GD83" s="290" t="s">
        <v>120</v>
      </c>
      <c r="GE83" s="273"/>
      <c r="GF83" s="273"/>
      <c r="GG83" s="300"/>
      <c r="GH83" s="292" t="s">
        <v>137</v>
      </c>
      <c r="GI83" s="280"/>
      <c r="GJ83" s="280"/>
      <c r="GK83" s="280"/>
      <c r="GL83" s="273"/>
      <c r="GN83" s="261"/>
      <c r="GO83" s="274"/>
      <c r="GP83" s="273"/>
      <c r="GQ83" s="269"/>
      <c r="GR83" s="293"/>
      <c r="GS83" s="277"/>
      <c r="GT83" s="266"/>
      <c r="GU83" s="290" t="s">
        <v>120</v>
      </c>
      <c r="GV83" s="273"/>
      <c r="GW83" s="273"/>
      <c r="GX83" s="300"/>
      <c r="GY83" s="292" t="s">
        <v>137</v>
      </c>
      <c r="GZ83" s="280"/>
      <c r="HA83" s="280"/>
      <c r="HB83" s="280"/>
      <c r="HC83" s="273"/>
      <c r="HE83" s="261"/>
      <c r="HF83" s="274"/>
      <c r="HG83" s="273"/>
      <c r="HH83" s="269"/>
      <c r="HI83" s="293"/>
      <c r="HJ83" s="277"/>
      <c r="HK83" s="266"/>
      <c r="HL83" s="290" t="s">
        <v>120</v>
      </c>
      <c r="HM83" s="273"/>
      <c r="HN83" s="273"/>
      <c r="HO83" s="300"/>
      <c r="HP83" s="292" t="s">
        <v>137</v>
      </c>
      <c r="HQ83" s="280"/>
      <c r="HR83" s="280"/>
      <c r="HS83" s="280"/>
      <c r="HT83" s="273"/>
      <c r="HV83" s="261"/>
      <c r="HW83" s="274"/>
      <c r="HX83" s="273"/>
      <c r="HY83" s="269"/>
      <c r="HZ83" s="293"/>
      <c r="IA83" s="277"/>
      <c r="IB83" s="266"/>
      <c r="IC83" s="290" t="s">
        <v>120</v>
      </c>
      <c r="ID83" s="273"/>
      <c r="IE83" s="273"/>
      <c r="IF83" s="300"/>
      <c r="IG83" s="292" t="s">
        <v>137</v>
      </c>
      <c r="IH83" s="280"/>
      <c r="II83" s="280"/>
      <c r="IJ83" s="280"/>
      <c r="IK83" s="273"/>
      <c r="IM83" s="261"/>
      <c r="IN83" s="274"/>
      <c r="IO83" s="273"/>
      <c r="IP83" s="269"/>
      <c r="IQ83" s="293"/>
      <c r="IR83" s="277"/>
      <c r="IS83" s="266"/>
      <c r="IT83" s="290" t="s">
        <v>120</v>
      </c>
      <c r="IU83" s="273"/>
      <c r="IV83" s="273"/>
      <c r="IW83" s="300"/>
      <c r="IX83" s="292" t="s">
        <v>137</v>
      </c>
      <c r="IY83" s="280"/>
      <c r="IZ83" s="280"/>
      <c r="JA83" s="280"/>
      <c r="JB83" s="273"/>
      <c r="JD83" s="261"/>
      <c r="JE83" s="274"/>
      <c r="JF83" s="273"/>
      <c r="JG83" s="269"/>
      <c r="JH83" s="293"/>
      <c r="JI83" s="277"/>
      <c r="JJ83" s="266"/>
      <c r="JK83" s="290" t="s">
        <v>120</v>
      </c>
      <c r="JL83" s="273"/>
      <c r="JM83" s="273"/>
      <c r="JN83" s="300"/>
      <c r="JO83" s="292" t="s">
        <v>137</v>
      </c>
      <c r="JP83" s="280"/>
      <c r="JQ83" s="280"/>
      <c r="JR83" s="280"/>
      <c r="JS83" s="273"/>
      <c r="JU83" s="261"/>
      <c r="JV83" s="274"/>
      <c r="JW83" s="273"/>
      <c r="JX83" s="269"/>
      <c r="JY83" s="293"/>
      <c r="JZ83" s="277"/>
      <c r="KA83" s="266"/>
      <c r="KB83" s="290" t="s">
        <v>120</v>
      </c>
      <c r="KC83" s="273"/>
      <c r="KD83" s="273"/>
      <c r="KE83" s="300"/>
      <c r="KF83" s="292" t="s">
        <v>137</v>
      </c>
      <c r="KG83" s="280"/>
      <c r="KH83" s="280"/>
      <c r="KI83" s="280"/>
      <c r="KJ83" s="273"/>
      <c r="KL83" s="261"/>
      <c r="KM83" s="274"/>
      <c r="KN83" s="273"/>
      <c r="KO83" s="269"/>
      <c r="KP83" s="293"/>
      <c r="KQ83" s="277"/>
      <c r="KR83" s="266"/>
      <c r="KS83" s="290" t="s">
        <v>120</v>
      </c>
      <c r="KT83" s="273"/>
      <c r="KU83" s="273"/>
      <c r="KV83" s="300"/>
      <c r="KW83" s="292" t="s">
        <v>137</v>
      </c>
      <c r="KX83" s="280"/>
      <c r="KY83" s="280"/>
      <c r="KZ83" s="280"/>
      <c r="LA83" s="273"/>
      <c r="LC83" s="261"/>
      <c r="LD83" s="274"/>
      <c r="LE83" s="273"/>
      <c r="LF83" s="269"/>
      <c r="LG83" s="293"/>
      <c r="LH83" s="277"/>
      <c r="LI83" s="266"/>
      <c r="LJ83" s="290" t="s">
        <v>120</v>
      </c>
      <c r="LK83" s="273"/>
      <c r="LL83" s="273"/>
      <c r="LM83" s="300"/>
      <c r="LN83" s="292" t="s">
        <v>137</v>
      </c>
      <c r="LO83" s="280"/>
      <c r="LP83" s="280"/>
      <c r="LQ83" s="280"/>
      <c r="LR83" s="273"/>
      <c r="LT83" s="261"/>
      <c r="LU83" s="274"/>
      <c r="LV83" s="273"/>
      <c r="LW83" s="269"/>
      <c r="LX83" s="293"/>
      <c r="LY83" s="277"/>
      <c r="LZ83" s="266"/>
      <c r="MA83" s="290" t="s">
        <v>120</v>
      </c>
      <c r="MB83" s="273"/>
      <c r="MC83" s="273"/>
      <c r="MD83" s="300"/>
      <c r="ME83" s="292" t="s">
        <v>137</v>
      </c>
      <c r="MF83" s="280"/>
      <c r="MG83" s="280"/>
      <c r="MH83" s="280"/>
      <c r="MI83" s="273"/>
    </row>
    <row r="84" spans="1:347" ht="14.1" customHeight="1" outlineLevel="1" thickBot="1" x14ac:dyDescent="0.2">
      <c r="A84" s="14"/>
      <c r="B84" s="58"/>
      <c r="C84" s="10"/>
      <c r="D84" s="10"/>
      <c r="E84" s="19"/>
      <c r="F84" s="19"/>
      <c r="J84" s="61"/>
      <c r="K84" s="36"/>
      <c r="M84" s="34"/>
      <c r="N84" s="22"/>
      <c r="O84" s="40"/>
      <c r="P84" s="61" t="str">
        <f>K63</f>
        <v>Pixley</v>
      </c>
      <c r="R84" s="22"/>
      <c r="S84" s="61"/>
      <c r="U84" s="61" t="str">
        <f>K3</f>
        <v>Fiarfax</v>
      </c>
      <c r="V84" s="63" t="s">
        <v>25</v>
      </c>
      <c r="W84" s="61" t="str">
        <f>K63</f>
        <v>Pixley</v>
      </c>
      <c r="X84" s="22"/>
      <c r="Z84" s="261"/>
      <c r="AA84" s="296"/>
      <c r="AB84" s="288"/>
      <c r="AC84" s="261"/>
      <c r="AD84" s="271"/>
      <c r="AE84" s="276"/>
      <c r="AF84" s="290"/>
      <c r="AG84" s="296" t="str">
        <f>AB63</f>
        <v>Pixley</v>
      </c>
      <c r="AH84" s="279"/>
      <c r="AI84" s="276"/>
      <c r="AJ84" s="296"/>
      <c r="AK84" s="280"/>
      <c r="AL84" s="296" t="str">
        <f>AB3</f>
        <v>Fiarfax</v>
      </c>
      <c r="AM84" s="298" t="s">
        <v>25</v>
      </c>
      <c r="AN84" s="296" t="str">
        <f>AB63</f>
        <v>Pixley</v>
      </c>
      <c r="AO84" s="276"/>
      <c r="AQ84" s="261"/>
      <c r="AR84" s="296"/>
      <c r="AS84" s="288"/>
      <c r="AT84" s="261"/>
      <c r="AU84" s="271"/>
      <c r="AV84" s="276"/>
      <c r="AW84" s="290"/>
      <c r="AX84" s="296" t="str">
        <f>AS63</f>
        <v>Pixley</v>
      </c>
      <c r="AY84" s="279"/>
      <c r="AZ84" s="276"/>
      <c r="BA84" s="296"/>
      <c r="BB84" s="280"/>
      <c r="BC84" s="296" t="str">
        <f>AS3</f>
        <v>Fiarfax</v>
      </c>
      <c r="BD84" s="298" t="s">
        <v>25</v>
      </c>
      <c r="BE84" s="296" t="str">
        <f>AS63</f>
        <v>Pixley</v>
      </c>
      <c r="BF84" s="276"/>
      <c r="BH84" s="261"/>
      <c r="BI84" s="296"/>
      <c r="BJ84" s="288"/>
      <c r="BK84" s="261"/>
      <c r="BL84" s="271"/>
      <c r="BM84" s="276"/>
      <c r="BN84" s="290"/>
      <c r="BO84" s="296" t="str">
        <f>BJ63</f>
        <v>Pixley</v>
      </c>
      <c r="BP84" s="279"/>
      <c r="BQ84" s="276"/>
      <c r="BR84" s="296"/>
      <c r="BS84" s="280"/>
      <c r="BT84" s="296" t="str">
        <f>BJ3</f>
        <v>Fiarfax</v>
      </c>
      <c r="BU84" s="298" t="s">
        <v>25</v>
      </c>
      <c r="BV84" s="296" t="str">
        <f>BJ63</f>
        <v>Pixley</v>
      </c>
      <c r="BW84" s="276"/>
      <c r="BY84" s="261"/>
      <c r="BZ84" s="296"/>
      <c r="CA84" s="288"/>
      <c r="CB84" s="261"/>
      <c r="CC84" s="271"/>
      <c r="CD84" s="276"/>
      <c r="CE84" s="290"/>
      <c r="CF84" s="296" t="str">
        <f>CA63</f>
        <v>Pixley</v>
      </c>
      <c r="CG84" s="279"/>
      <c r="CH84" s="276"/>
      <c r="CI84" s="296"/>
      <c r="CJ84" s="280"/>
      <c r="CK84" s="296" t="str">
        <f>CA3</f>
        <v>Fiarfax</v>
      </c>
      <c r="CL84" s="298" t="s">
        <v>25</v>
      </c>
      <c r="CM84" s="296" t="str">
        <f>CA63</f>
        <v>Pixley</v>
      </c>
      <c r="CN84" s="276"/>
      <c r="CP84" s="261"/>
      <c r="CQ84" s="296"/>
      <c r="CR84" s="288"/>
      <c r="CS84" s="261"/>
      <c r="CT84" s="271"/>
      <c r="CU84" s="276"/>
      <c r="CV84" s="290"/>
      <c r="CW84" s="296" t="str">
        <f>CR63</f>
        <v>Pixley</v>
      </c>
      <c r="CX84" s="279"/>
      <c r="CY84" s="276"/>
      <c r="CZ84" s="296"/>
      <c r="DA84" s="280"/>
      <c r="DB84" s="296" t="str">
        <f>CR3</f>
        <v>Fiarfax</v>
      </c>
      <c r="DC84" s="298" t="s">
        <v>25</v>
      </c>
      <c r="DD84" s="296" t="str">
        <f>CR63</f>
        <v>Pixley</v>
      </c>
      <c r="DE84" s="276"/>
      <c r="DG84" s="261"/>
      <c r="DH84" s="296"/>
      <c r="DI84" s="288"/>
      <c r="DJ84" s="261"/>
      <c r="DK84" s="271"/>
      <c r="DL84" s="276"/>
      <c r="DM84" s="290"/>
      <c r="DN84" s="296" t="str">
        <f>DI63</f>
        <v>Pixley</v>
      </c>
      <c r="DO84" s="279"/>
      <c r="DP84" s="276"/>
      <c r="DQ84" s="296"/>
      <c r="DR84" s="280"/>
      <c r="DS84" s="296" t="str">
        <f>DI3</f>
        <v>Fiarfax</v>
      </c>
      <c r="DT84" s="298" t="s">
        <v>25</v>
      </c>
      <c r="DU84" s="296" t="str">
        <f>DI63</f>
        <v>Pixley</v>
      </c>
      <c r="DV84" s="276"/>
      <c r="DX84" s="261"/>
      <c r="DY84" s="296"/>
      <c r="DZ84" s="288"/>
      <c r="EA84" s="261"/>
      <c r="EB84" s="271"/>
      <c r="EC84" s="276"/>
      <c r="ED84" s="290"/>
      <c r="EE84" s="296" t="str">
        <f>DZ63</f>
        <v>Pixley</v>
      </c>
      <c r="EF84" s="279"/>
      <c r="EG84" s="276"/>
      <c r="EH84" s="296"/>
      <c r="EI84" s="280"/>
      <c r="EJ84" s="296" t="str">
        <f>DZ3</f>
        <v>Fiarfax</v>
      </c>
      <c r="EK84" s="298" t="s">
        <v>25</v>
      </c>
      <c r="EL84" s="296" t="str">
        <f>DZ63</f>
        <v>Pixley</v>
      </c>
      <c r="EM84" s="276"/>
      <c r="EO84" s="261"/>
      <c r="EP84" s="296"/>
      <c r="EQ84" s="288"/>
      <c r="ER84" s="261"/>
      <c r="ES84" s="271"/>
      <c r="ET84" s="276"/>
      <c r="EU84" s="290"/>
      <c r="EV84" s="296" t="str">
        <f>EQ63</f>
        <v>Pixley</v>
      </c>
      <c r="EW84" s="279"/>
      <c r="EX84" s="276"/>
      <c r="EY84" s="296"/>
      <c r="EZ84" s="280"/>
      <c r="FA84" s="296" t="str">
        <f>EQ3</f>
        <v>Fiarfax</v>
      </c>
      <c r="FB84" s="298" t="s">
        <v>25</v>
      </c>
      <c r="FC84" s="296" t="str">
        <f>EQ63</f>
        <v>Pixley</v>
      </c>
      <c r="FD84" s="276"/>
      <c r="FF84" s="261"/>
      <c r="FG84" s="296"/>
      <c r="FH84" s="288"/>
      <c r="FI84" s="261"/>
      <c r="FJ84" s="271"/>
      <c r="FK84" s="276"/>
      <c r="FL84" s="290"/>
      <c r="FM84" s="296" t="str">
        <f>FH63</f>
        <v>Pixley</v>
      </c>
      <c r="FN84" s="279"/>
      <c r="FO84" s="276"/>
      <c r="FP84" s="296"/>
      <c r="FQ84" s="280"/>
      <c r="FR84" s="296" t="str">
        <f>FH3</f>
        <v>Fiarfax</v>
      </c>
      <c r="FS84" s="298" t="s">
        <v>25</v>
      </c>
      <c r="FT84" s="296" t="str">
        <f>FH63</f>
        <v>Pixley</v>
      </c>
      <c r="FU84" s="276"/>
      <c r="FW84" s="261"/>
      <c r="FX84" s="296"/>
      <c r="FY84" s="288"/>
      <c r="FZ84" s="261"/>
      <c r="GA84" s="271"/>
      <c r="GB84" s="276"/>
      <c r="GC84" s="290"/>
      <c r="GD84" s="296" t="str">
        <f>FY63</f>
        <v>Pixley</v>
      </c>
      <c r="GE84" s="279"/>
      <c r="GF84" s="276"/>
      <c r="GG84" s="296"/>
      <c r="GH84" s="280"/>
      <c r="GI84" s="296" t="str">
        <f>FY3</f>
        <v>Fiarfax</v>
      </c>
      <c r="GJ84" s="298" t="s">
        <v>25</v>
      </c>
      <c r="GK84" s="296" t="str">
        <f>FY63</f>
        <v>Pixley</v>
      </c>
      <c r="GL84" s="276"/>
      <c r="GN84" s="261"/>
      <c r="GO84" s="296"/>
      <c r="GP84" s="288"/>
      <c r="GQ84" s="261"/>
      <c r="GR84" s="271"/>
      <c r="GS84" s="276"/>
      <c r="GT84" s="290"/>
      <c r="GU84" s="296" t="str">
        <f>GP63</f>
        <v>Pixley</v>
      </c>
      <c r="GV84" s="279"/>
      <c r="GW84" s="276"/>
      <c r="GX84" s="296"/>
      <c r="GY84" s="280"/>
      <c r="GZ84" s="296" t="str">
        <f>GP3</f>
        <v>Fiarfax</v>
      </c>
      <c r="HA84" s="298" t="s">
        <v>25</v>
      </c>
      <c r="HB84" s="296" t="str">
        <f>GP63</f>
        <v>Pixley</v>
      </c>
      <c r="HC84" s="276"/>
      <c r="HE84" s="261"/>
      <c r="HF84" s="296"/>
      <c r="HG84" s="288"/>
      <c r="HH84" s="261"/>
      <c r="HI84" s="271"/>
      <c r="HJ84" s="276"/>
      <c r="HK84" s="290"/>
      <c r="HL84" s="296" t="str">
        <f>HG63</f>
        <v>Pixley</v>
      </c>
      <c r="HM84" s="279"/>
      <c r="HN84" s="276"/>
      <c r="HO84" s="296"/>
      <c r="HP84" s="280"/>
      <c r="HQ84" s="296" t="str">
        <f>HG3</f>
        <v>Fiarfax</v>
      </c>
      <c r="HR84" s="298" t="s">
        <v>25</v>
      </c>
      <c r="HS84" s="296" t="str">
        <f>HG63</f>
        <v>Pixley</v>
      </c>
      <c r="HT84" s="276"/>
      <c r="HV84" s="261"/>
      <c r="HW84" s="296"/>
      <c r="HX84" s="288"/>
      <c r="HY84" s="261"/>
      <c r="HZ84" s="271"/>
      <c r="IA84" s="276"/>
      <c r="IB84" s="290"/>
      <c r="IC84" s="296" t="str">
        <f>HX63</f>
        <v>Pixley</v>
      </c>
      <c r="ID84" s="279"/>
      <c r="IE84" s="276"/>
      <c r="IF84" s="296"/>
      <c r="IG84" s="280"/>
      <c r="IH84" s="296" t="str">
        <f>HX3</f>
        <v>Fiarfax</v>
      </c>
      <c r="II84" s="298" t="s">
        <v>25</v>
      </c>
      <c r="IJ84" s="296" t="str">
        <f>HX63</f>
        <v>Pixley</v>
      </c>
      <c r="IK84" s="276"/>
      <c r="IM84" s="261"/>
      <c r="IN84" s="296"/>
      <c r="IO84" s="288"/>
      <c r="IP84" s="261"/>
      <c r="IQ84" s="271"/>
      <c r="IR84" s="276"/>
      <c r="IS84" s="290"/>
      <c r="IT84" s="296" t="str">
        <f>IO63</f>
        <v>Pixley</v>
      </c>
      <c r="IU84" s="279"/>
      <c r="IV84" s="276"/>
      <c r="IW84" s="296"/>
      <c r="IX84" s="280"/>
      <c r="IY84" s="296" t="str">
        <f>IO3</f>
        <v>Fiarfax</v>
      </c>
      <c r="IZ84" s="298" t="s">
        <v>25</v>
      </c>
      <c r="JA84" s="296" t="str">
        <f>IO63</f>
        <v>Pixley</v>
      </c>
      <c r="JB84" s="276"/>
      <c r="JD84" s="261"/>
      <c r="JE84" s="296"/>
      <c r="JF84" s="288"/>
      <c r="JG84" s="261"/>
      <c r="JH84" s="271"/>
      <c r="JI84" s="276"/>
      <c r="JJ84" s="290"/>
      <c r="JK84" s="296" t="str">
        <f>JF63</f>
        <v>Pixley</v>
      </c>
      <c r="JL84" s="279"/>
      <c r="JM84" s="276"/>
      <c r="JN84" s="296"/>
      <c r="JO84" s="280"/>
      <c r="JP84" s="296" t="str">
        <f>JF3</f>
        <v>Fiarfax</v>
      </c>
      <c r="JQ84" s="298" t="s">
        <v>25</v>
      </c>
      <c r="JR84" s="296" t="str">
        <f>JF63</f>
        <v>Pixley</v>
      </c>
      <c r="JS84" s="276"/>
      <c r="JU84" s="261"/>
      <c r="JV84" s="296"/>
      <c r="JW84" s="288"/>
      <c r="JX84" s="261"/>
      <c r="JY84" s="271"/>
      <c r="JZ84" s="276"/>
      <c r="KA84" s="290"/>
      <c r="KB84" s="296" t="str">
        <f>JW63</f>
        <v>Pixley</v>
      </c>
      <c r="KC84" s="279"/>
      <c r="KD84" s="276"/>
      <c r="KE84" s="296"/>
      <c r="KF84" s="280"/>
      <c r="KG84" s="296" t="str">
        <f>JW3</f>
        <v>Fiarfax</v>
      </c>
      <c r="KH84" s="298" t="s">
        <v>25</v>
      </c>
      <c r="KI84" s="296" t="str">
        <f>JW63</f>
        <v>Pixley</v>
      </c>
      <c r="KJ84" s="276"/>
      <c r="KL84" s="261"/>
      <c r="KM84" s="296"/>
      <c r="KN84" s="288"/>
      <c r="KO84" s="261"/>
      <c r="KP84" s="271"/>
      <c r="KQ84" s="276"/>
      <c r="KR84" s="290"/>
      <c r="KS84" s="296" t="str">
        <f>KN63</f>
        <v>Pixley</v>
      </c>
      <c r="KT84" s="279"/>
      <c r="KU84" s="276"/>
      <c r="KV84" s="296"/>
      <c r="KW84" s="280"/>
      <c r="KX84" s="296" t="str">
        <f>KN3</f>
        <v>Fiarfax</v>
      </c>
      <c r="KY84" s="298" t="s">
        <v>25</v>
      </c>
      <c r="KZ84" s="296" t="str">
        <f>KN63</f>
        <v>Pixley</v>
      </c>
      <c r="LA84" s="276"/>
      <c r="LC84" s="261"/>
      <c r="LD84" s="296"/>
      <c r="LE84" s="288"/>
      <c r="LF84" s="261"/>
      <c r="LG84" s="271"/>
      <c r="LH84" s="276"/>
      <c r="LI84" s="290"/>
      <c r="LJ84" s="296" t="str">
        <f>LE63</f>
        <v>Pixley</v>
      </c>
      <c r="LK84" s="279"/>
      <c r="LL84" s="276"/>
      <c r="LM84" s="296"/>
      <c r="LN84" s="280"/>
      <c r="LO84" s="296" t="str">
        <f>LE3</f>
        <v>Fiarfax</v>
      </c>
      <c r="LP84" s="298" t="s">
        <v>25</v>
      </c>
      <c r="LQ84" s="296" t="str">
        <f>LE63</f>
        <v>Pixley</v>
      </c>
      <c r="LR84" s="276"/>
      <c r="LT84" s="261"/>
      <c r="LU84" s="296"/>
      <c r="LV84" s="288"/>
      <c r="LW84" s="261"/>
      <c r="LX84" s="271"/>
      <c r="LY84" s="276"/>
      <c r="LZ84" s="290"/>
      <c r="MA84" s="296" t="str">
        <f>LV63</f>
        <v>Pixley</v>
      </c>
      <c r="MB84" s="279"/>
      <c r="MC84" s="276"/>
      <c r="MD84" s="296"/>
      <c r="ME84" s="280"/>
      <c r="MF84" s="296" t="str">
        <f>LV3</f>
        <v>Fiarfax</v>
      </c>
      <c r="MG84" s="298" t="s">
        <v>25</v>
      </c>
      <c r="MH84" s="296" t="str">
        <f>LV63</f>
        <v>Pixley</v>
      </c>
      <c r="MI84" s="276"/>
    </row>
    <row r="85" spans="1:347" ht="14.1" customHeight="1" outlineLevel="1" x14ac:dyDescent="0.15">
      <c r="A85" s="14"/>
      <c r="B85" s="58"/>
      <c r="C85" s="10"/>
      <c r="D85" s="10"/>
      <c r="E85" s="19"/>
      <c r="F85" s="19"/>
      <c r="I85" s="168"/>
      <c r="J85" s="169"/>
      <c r="K85" s="169"/>
      <c r="L85" s="170"/>
      <c r="M85" s="171" t="s">
        <v>17</v>
      </c>
      <c r="N85" s="170" t="s">
        <v>56</v>
      </c>
      <c r="O85" s="220"/>
      <c r="P85" s="259"/>
      <c r="Q85" s="221" t="s">
        <v>136</v>
      </c>
      <c r="R85" s="222" t="s">
        <v>61</v>
      </c>
      <c r="S85" s="30"/>
      <c r="T85" s="172"/>
      <c r="U85" s="172"/>
      <c r="V85" s="225"/>
      <c r="W85" s="221" t="s">
        <v>136</v>
      </c>
      <c r="X85" s="222" t="s">
        <v>74</v>
      </c>
      <c r="Z85" s="378"/>
      <c r="AA85" s="379"/>
      <c r="AB85" s="379"/>
      <c r="AC85" s="380"/>
      <c r="AD85" s="381" t="s">
        <v>17</v>
      </c>
      <c r="AE85" s="380" t="s">
        <v>56</v>
      </c>
      <c r="AF85" s="220"/>
      <c r="AG85" s="259"/>
      <c r="AH85" s="221" t="s">
        <v>136</v>
      </c>
      <c r="AI85" s="222" t="s">
        <v>61</v>
      </c>
      <c r="AJ85" s="286"/>
      <c r="AK85" s="382"/>
      <c r="AL85" s="382"/>
      <c r="AM85" s="225"/>
      <c r="AN85" s="221" t="s">
        <v>136</v>
      </c>
      <c r="AO85" s="222" t="s">
        <v>74</v>
      </c>
      <c r="AQ85" s="378"/>
      <c r="AR85" s="379"/>
      <c r="AS85" s="379"/>
      <c r="AT85" s="380"/>
      <c r="AU85" s="381" t="s">
        <v>17</v>
      </c>
      <c r="AV85" s="380" t="s">
        <v>56</v>
      </c>
      <c r="AW85" s="220"/>
      <c r="AX85" s="259"/>
      <c r="AY85" s="221" t="s">
        <v>136</v>
      </c>
      <c r="AZ85" s="222" t="s">
        <v>61</v>
      </c>
      <c r="BA85" s="286"/>
      <c r="BB85" s="382"/>
      <c r="BC85" s="382"/>
      <c r="BD85" s="225"/>
      <c r="BE85" s="221" t="s">
        <v>136</v>
      </c>
      <c r="BF85" s="222" t="s">
        <v>74</v>
      </c>
      <c r="BH85" s="378"/>
      <c r="BI85" s="379"/>
      <c r="BJ85" s="379"/>
      <c r="BK85" s="380"/>
      <c r="BL85" s="381" t="s">
        <v>17</v>
      </c>
      <c r="BM85" s="380" t="s">
        <v>56</v>
      </c>
      <c r="BN85" s="220"/>
      <c r="BO85" s="259"/>
      <c r="BP85" s="221" t="s">
        <v>136</v>
      </c>
      <c r="BQ85" s="222" t="s">
        <v>61</v>
      </c>
      <c r="BR85" s="286"/>
      <c r="BS85" s="382"/>
      <c r="BT85" s="382"/>
      <c r="BU85" s="225"/>
      <c r="BV85" s="221" t="s">
        <v>136</v>
      </c>
      <c r="BW85" s="222" t="s">
        <v>74</v>
      </c>
      <c r="BY85" s="378"/>
      <c r="BZ85" s="379"/>
      <c r="CA85" s="379"/>
      <c r="CB85" s="380"/>
      <c r="CC85" s="381" t="s">
        <v>17</v>
      </c>
      <c r="CD85" s="380" t="s">
        <v>56</v>
      </c>
      <c r="CE85" s="220"/>
      <c r="CF85" s="259"/>
      <c r="CG85" s="221" t="s">
        <v>136</v>
      </c>
      <c r="CH85" s="222" t="s">
        <v>61</v>
      </c>
      <c r="CI85" s="286"/>
      <c r="CJ85" s="382"/>
      <c r="CK85" s="382"/>
      <c r="CL85" s="225"/>
      <c r="CM85" s="221" t="s">
        <v>136</v>
      </c>
      <c r="CN85" s="222" t="s">
        <v>74</v>
      </c>
      <c r="CP85" s="378"/>
      <c r="CQ85" s="379"/>
      <c r="CR85" s="379"/>
      <c r="CS85" s="380"/>
      <c r="CT85" s="381" t="s">
        <v>17</v>
      </c>
      <c r="CU85" s="380" t="s">
        <v>56</v>
      </c>
      <c r="CV85" s="220"/>
      <c r="CW85" s="259"/>
      <c r="CX85" s="221" t="s">
        <v>136</v>
      </c>
      <c r="CY85" s="222" t="s">
        <v>61</v>
      </c>
      <c r="CZ85" s="286"/>
      <c r="DA85" s="382"/>
      <c r="DB85" s="382"/>
      <c r="DC85" s="225"/>
      <c r="DD85" s="221" t="s">
        <v>136</v>
      </c>
      <c r="DE85" s="222" t="s">
        <v>74</v>
      </c>
      <c r="DG85" s="378"/>
      <c r="DH85" s="379"/>
      <c r="DI85" s="379"/>
      <c r="DJ85" s="380"/>
      <c r="DK85" s="381" t="s">
        <v>17</v>
      </c>
      <c r="DL85" s="380" t="s">
        <v>56</v>
      </c>
      <c r="DM85" s="220"/>
      <c r="DN85" s="259"/>
      <c r="DO85" s="221" t="s">
        <v>136</v>
      </c>
      <c r="DP85" s="222" t="s">
        <v>61</v>
      </c>
      <c r="DQ85" s="286"/>
      <c r="DR85" s="382"/>
      <c r="DS85" s="382"/>
      <c r="DT85" s="225"/>
      <c r="DU85" s="221" t="s">
        <v>136</v>
      </c>
      <c r="DV85" s="222" t="s">
        <v>74</v>
      </c>
      <c r="DX85" s="378"/>
      <c r="DY85" s="379"/>
      <c r="DZ85" s="379"/>
      <c r="EA85" s="380"/>
      <c r="EB85" s="381" t="s">
        <v>17</v>
      </c>
      <c r="EC85" s="380" t="s">
        <v>56</v>
      </c>
      <c r="ED85" s="220"/>
      <c r="EE85" s="259"/>
      <c r="EF85" s="221" t="s">
        <v>136</v>
      </c>
      <c r="EG85" s="222" t="s">
        <v>61</v>
      </c>
      <c r="EH85" s="286"/>
      <c r="EI85" s="382"/>
      <c r="EJ85" s="382"/>
      <c r="EK85" s="225"/>
      <c r="EL85" s="221" t="s">
        <v>136</v>
      </c>
      <c r="EM85" s="222" t="s">
        <v>74</v>
      </c>
      <c r="EO85" s="378"/>
      <c r="EP85" s="379"/>
      <c r="EQ85" s="379"/>
      <c r="ER85" s="380"/>
      <c r="ES85" s="381" t="s">
        <v>17</v>
      </c>
      <c r="ET85" s="380" t="s">
        <v>56</v>
      </c>
      <c r="EU85" s="220"/>
      <c r="EV85" s="259"/>
      <c r="EW85" s="221" t="s">
        <v>136</v>
      </c>
      <c r="EX85" s="222" t="s">
        <v>61</v>
      </c>
      <c r="EY85" s="286"/>
      <c r="EZ85" s="382"/>
      <c r="FA85" s="382"/>
      <c r="FB85" s="225"/>
      <c r="FC85" s="221" t="s">
        <v>136</v>
      </c>
      <c r="FD85" s="222" t="s">
        <v>74</v>
      </c>
      <c r="FF85" s="378"/>
      <c r="FG85" s="379"/>
      <c r="FH85" s="379"/>
      <c r="FI85" s="380"/>
      <c r="FJ85" s="381" t="s">
        <v>17</v>
      </c>
      <c r="FK85" s="380" t="s">
        <v>56</v>
      </c>
      <c r="FL85" s="220"/>
      <c r="FM85" s="259"/>
      <c r="FN85" s="221" t="s">
        <v>136</v>
      </c>
      <c r="FO85" s="222" t="s">
        <v>61</v>
      </c>
      <c r="FP85" s="286"/>
      <c r="FQ85" s="382"/>
      <c r="FR85" s="382"/>
      <c r="FS85" s="225"/>
      <c r="FT85" s="221" t="s">
        <v>136</v>
      </c>
      <c r="FU85" s="222" t="s">
        <v>74</v>
      </c>
      <c r="FW85" s="378"/>
      <c r="FX85" s="379"/>
      <c r="FY85" s="379"/>
      <c r="FZ85" s="380"/>
      <c r="GA85" s="381" t="s">
        <v>17</v>
      </c>
      <c r="GB85" s="380" t="s">
        <v>56</v>
      </c>
      <c r="GC85" s="220"/>
      <c r="GD85" s="259"/>
      <c r="GE85" s="221" t="s">
        <v>136</v>
      </c>
      <c r="GF85" s="222" t="s">
        <v>61</v>
      </c>
      <c r="GG85" s="286"/>
      <c r="GH85" s="382"/>
      <c r="GI85" s="382"/>
      <c r="GJ85" s="225"/>
      <c r="GK85" s="221" t="s">
        <v>136</v>
      </c>
      <c r="GL85" s="222" t="s">
        <v>74</v>
      </c>
      <c r="GN85" s="378"/>
      <c r="GO85" s="379"/>
      <c r="GP85" s="379"/>
      <c r="GQ85" s="380"/>
      <c r="GR85" s="381" t="s">
        <v>17</v>
      </c>
      <c r="GS85" s="380" t="s">
        <v>56</v>
      </c>
      <c r="GT85" s="220"/>
      <c r="GU85" s="259"/>
      <c r="GV85" s="221" t="s">
        <v>136</v>
      </c>
      <c r="GW85" s="222" t="s">
        <v>61</v>
      </c>
      <c r="GX85" s="286"/>
      <c r="GY85" s="382"/>
      <c r="GZ85" s="382"/>
      <c r="HA85" s="225"/>
      <c r="HB85" s="221" t="s">
        <v>136</v>
      </c>
      <c r="HC85" s="222" t="s">
        <v>74</v>
      </c>
      <c r="HE85" s="378"/>
      <c r="HF85" s="379"/>
      <c r="HG85" s="379"/>
      <c r="HH85" s="380"/>
      <c r="HI85" s="381" t="s">
        <v>17</v>
      </c>
      <c r="HJ85" s="380" t="s">
        <v>56</v>
      </c>
      <c r="HK85" s="220"/>
      <c r="HL85" s="259"/>
      <c r="HM85" s="221" t="s">
        <v>136</v>
      </c>
      <c r="HN85" s="222" t="s">
        <v>61</v>
      </c>
      <c r="HO85" s="286"/>
      <c r="HP85" s="382"/>
      <c r="HQ85" s="382"/>
      <c r="HR85" s="225"/>
      <c r="HS85" s="221" t="s">
        <v>136</v>
      </c>
      <c r="HT85" s="222" t="s">
        <v>74</v>
      </c>
      <c r="HV85" s="378"/>
      <c r="HW85" s="379"/>
      <c r="HX85" s="379"/>
      <c r="HY85" s="380"/>
      <c r="HZ85" s="381" t="s">
        <v>17</v>
      </c>
      <c r="IA85" s="380" t="s">
        <v>56</v>
      </c>
      <c r="IB85" s="220"/>
      <c r="IC85" s="259"/>
      <c r="ID85" s="221" t="s">
        <v>136</v>
      </c>
      <c r="IE85" s="222" t="s">
        <v>61</v>
      </c>
      <c r="IF85" s="286"/>
      <c r="IG85" s="382"/>
      <c r="IH85" s="382"/>
      <c r="II85" s="225"/>
      <c r="IJ85" s="221" t="s">
        <v>136</v>
      </c>
      <c r="IK85" s="222" t="s">
        <v>74</v>
      </c>
      <c r="IM85" s="378"/>
      <c r="IN85" s="379"/>
      <c r="IO85" s="379"/>
      <c r="IP85" s="380"/>
      <c r="IQ85" s="381" t="s">
        <v>17</v>
      </c>
      <c r="IR85" s="380" t="s">
        <v>56</v>
      </c>
      <c r="IS85" s="220"/>
      <c r="IT85" s="259"/>
      <c r="IU85" s="221" t="s">
        <v>136</v>
      </c>
      <c r="IV85" s="222" t="s">
        <v>61</v>
      </c>
      <c r="IW85" s="286"/>
      <c r="IX85" s="382"/>
      <c r="IY85" s="382"/>
      <c r="IZ85" s="225"/>
      <c r="JA85" s="221" t="s">
        <v>136</v>
      </c>
      <c r="JB85" s="222" t="s">
        <v>74</v>
      </c>
      <c r="JD85" s="378"/>
      <c r="JE85" s="379"/>
      <c r="JF85" s="379"/>
      <c r="JG85" s="380"/>
      <c r="JH85" s="381" t="s">
        <v>17</v>
      </c>
      <c r="JI85" s="380" t="s">
        <v>56</v>
      </c>
      <c r="JJ85" s="220"/>
      <c r="JK85" s="259"/>
      <c r="JL85" s="221" t="s">
        <v>136</v>
      </c>
      <c r="JM85" s="222" t="s">
        <v>61</v>
      </c>
      <c r="JN85" s="286"/>
      <c r="JO85" s="382"/>
      <c r="JP85" s="382"/>
      <c r="JQ85" s="225"/>
      <c r="JR85" s="221" t="s">
        <v>136</v>
      </c>
      <c r="JS85" s="222" t="s">
        <v>74</v>
      </c>
      <c r="JU85" s="378"/>
      <c r="JV85" s="379"/>
      <c r="JW85" s="379"/>
      <c r="JX85" s="380"/>
      <c r="JY85" s="381" t="s">
        <v>17</v>
      </c>
      <c r="JZ85" s="380" t="s">
        <v>56</v>
      </c>
      <c r="KA85" s="220"/>
      <c r="KB85" s="259"/>
      <c r="KC85" s="221" t="s">
        <v>136</v>
      </c>
      <c r="KD85" s="222" t="s">
        <v>61</v>
      </c>
      <c r="KE85" s="286"/>
      <c r="KF85" s="382"/>
      <c r="KG85" s="382"/>
      <c r="KH85" s="225"/>
      <c r="KI85" s="221" t="s">
        <v>136</v>
      </c>
      <c r="KJ85" s="222" t="s">
        <v>74</v>
      </c>
      <c r="KL85" s="378"/>
      <c r="KM85" s="379"/>
      <c r="KN85" s="379"/>
      <c r="KO85" s="380"/>
      <c r="KP85" s="381" t="s">
        <v>17</v>
      </c>
      <c r="KQ85" s="380" t="s">
        <v>56</v>
      </c>
      <c r="KR85" s="220"/>
      <c r="KS85" s="259"/>
      <c r="KT85" s="221" t="s">
        <v>136</v>
      </c>
      <c r="KU85" s="222" t="s">
        <v>61</v>
      </c>
      <c r="KV85" s="286"/>
      <c r="KW85" s="382"/>
      <c r="KX85" s="382"/>
      <c r="KY85" s="225"/>
      <c r="KZ85" s="221" t="s">
        <v>136</v>
      </c>
      <c r="LA85" s="222" t="s">
        <v>74</v>
      </c>
      <c r="LC85" s="378"/>
      <c r="LD85" s="379"/>
      <c r="LE85" s="379"/>
      <c r="LF85" s="380"/>
      <c r="LG85" s="381" t="s">
        <v>17</v>
      </c>
      <c r="LH85" s="380" t="s">
        <v>56</v>
      </c>
      <c r="LI85" s="220"/>
      <c r="LJ85" s="259"/>
      <c r="LK85" s="221" t="s">
        <v>136</v>
      </c>
      <c r="LL85" s="222" t="s">
        <v>61</v>
      </c>
      <c r="LM85" s="286"/>
      <c r="LN85" s="382"/>
      <c r="LO85" s="382"/>
      <c r="LP85" s="225"/>
      <c r="LQ85" s="221" t="s">
        <v>136</v>
      </c>
      <c r="LR85" s="222" t="s">
        <v>74</v>
      </c>
      <c r="LT85" s="378"/>
      <c r="LU85" s="379"/>
      <c r="LV85" s="379"/>
      <c r="LW85" s="380"/>
      <c r="LX85" s="381" t="s">
        <v>17</v>
      </c>
      <c r="LY85" s="380" t="s">
        <v>56</v>
      </c>
      <c r="LZ85" s="220"/>
      <c r="MA85" s="259"/>
      <c r="MB85" s="221" t="s">
        <v>136</v>
      </c>
      <c r="MC85" s="222" t="s">
        <v>61</v>
      </c>
      <c r="MD85" s="286"/>
      <c r="ME85" s="382"/>
      <c r="MF85" s="382"/>
      <c r="MG85" s="225"/>
      <c r="MH85" s="221" t="s">
        <v>136</v>
      </c>
      <c r="MI85" s="222" t="s">
        <v>74</v>
      </c>
    </row>
    <row r="86" spans="1:347" ht="14.1" customHeight="1" outlineLevel="1" x14ac:dyDescent="0.15">
      <c r="A86" s="14"/>
      <c r="B86" s="58"/>
      <c r="C86" s="10"/>
      <c r="D86" s="10"/>
      <c r="E86" s="19"/>
      <c r="F86" s="19"/>
      <c r="I86" s="173" t="s">
        <v>5</v>
      </c>
      <c r="J86" s="159" t="s">
        <v>134</v>
      </c>
      <c r="K86" s="159" t="s">
        <v>62</v>
      </c>
      <c r="L86" s="159" t="s">
        <v>63</v>
      </c>
      <c r="M86" s="159" t="s">
        <v>1</v>
      </c>
      <c r="N86" s="159" t="s">
        <v>0</v>
      </c>
      <c r="O86" s="260" t="s">
        <v>5</v>
      </c>
      <c r="P86" s="174" t="s">
        <v>64</v>
      </c>
      <c r="Q86" s="173" t="s">
        <v>1</v>
      </c>
      <c r="R86" s="223" t="s">
        <v>0</v>
      </c>
      <c r="S86" s="58"/>
      <c r="T86" s="159" t="s">
        <v>75</v>
      </c>
      <c r="U86" s="159" t="s">
        <v>76</v>
      </c>
      <c r="V86" s="226" t="s">
        <v>77</v>
      </c>
      <c r="W86" s="173" t="s">
        <v>1</v>
      </c>
      <c r="X86" s="223" t="s">
        <v>0</v>
      </c>
      <c r="Z86" s="383" t="s">
        <v>5</v>
      </c>
      <c r="AA86" s="370" t="s">
        <v>129</v>
      </c>
      <c r="AB86" s="370" t="s">
        <v>62</v>
      </c>
      <c r="AC86" s="370" t="s">
        <v>63</v>
      </c>
      <c r="AD86" s="370" t="s">
        <v>1</v>
      </c>
      <c r="AE86" s="370" t="s">
        <v>0</v>
      </c>
      <c r="AF86" s="260" t="s">
        <v>5</v>
      </c>
      <c r="AG86" s="384" t="s">
        <v>64</v>
      </c>
      <c r="AH86" s="383" t="s">
        <v>1</v>
      </c>
      <c r="AI86" s="223" t="s">
        <v>0</v>
      </c>
      <c r="AJ86" s="282"/>
      <c r="AK86" s="370" t="s">
        <v>75</v>
      </c>
      <c r="AL86" s="370" t="s">
        <v>76</v>
      </c>
      <c r="AM86" s="226" t="s">
        <v>77</v>
      </c>
      <c r="AN86" s="383" t="s">
        <v>1</v>
      </c>
      <c r="AO86" s="223" t="s">
        <v>0</v>
      </c>
      <c r="AQ86" s="383" t="s">
        <v>5</v>
      </c>
      <c r="AR86" s="370" t="s">
        <v>129</v>
      </c>
      <c r="AS86" s="370" t="s">
        <v>62</v>
      </c>
      <c r="AT86" s="370" t="s">
        <v>63</v>
      </c>
      <c r="AU86" s="370" t="s">
        <v>1</v>
      </c>
      <c r="AV86" s="370" t="s">
        <v>0</v>
      </c>
      <c r="AW86" s="260" t="s">
        <v>5</v>
      </c>
      <c r="AX86" s="384" t="s">
        <v>64</v>
      </c>
      <c r="AY86" s="383" t="s">
        <v>1</v>
      </c>
      <c r="AZ86" s="223" t="s">
        <v>0</v>
      </c>
      <c r="BA86" s="282"/>
      <c r="BB86" s="370" t="s">
        <v>75</v>
      </c>
      <c r="BC86" s="370" t="s">
        <v>76</v>
      </c>
      <c r="BD86" s="226" t="s">
        <v>77</v>
      </c>
      <c r="BE86" s="383" t="s">
        <v>1</v>
      </c>
      <c r="BF86" s="223" t="s">
        <v>0</v>
      </c>
      <c r="BH86" s="383" t="s">
        <v>5</v>
      </c>
      <c r="BI86" s="370" t="s">
        <v>129</v>
      </c>
      <c r="BJ86" s="370" t="s">
        <v>62</v>
      </c>
      <c r="BK86" s="370" t="s">
        <v>63</v>
      </c>
      <c r="BL86" s="370" t="s">
        <v>1</v>
      </c>
      <c r="BM86" s="370" t="s">
        <v>0</v>
      </c>
      <c r="BN86" s="260" t="s">
        <v>5</v>
      </c>
      <c r="BO86" s="384" t="s">
        <v>64</v>
      </c>
      <c r="BP86" s="383" t="s">
        <v>1</v>
      </c>
      <c r="BQ86" s="223" t="s">
        <v>0</v>
      </c>
      <c r="BR86" s="282"/>
      <c r="BS86" s="370" t="s">
        <v>75</v>
      </c>
      <c r="BT86" s="370" t="s">
        <v>76</v>
      </c>
      <c r="BU86" s="226" t="s">
        <v>77</v>
      </c>
      <c r="BV86" s="383" t="s">
        <v>1</v>
      </c>
      <c r="BW86" s="223" t="s">
        <v>0</v>
      </c>
      <c r="BY86" s="383" t="s">
        <v>5</v>
      </c>
      <c r="BZ86" s="370" t="s">
        <v>129</v>
      </c>
      <c r="CA86" s="370" t="s">
        <v>62</v>
      </c>
      <c r="CB86" s="370" t="s">
        <v>63</v>
      </c>
      <c r="CC86" s="370" t="s">
        <v>1</v>
      </c>
      <c r="CD86" s="370" t="s">
        <v>0</v>
      </c>
      <c r="CE86" s="260" t="s">
        <v>5</v>
      </c>
      <c r="CF86" s="384" t="s">
        <v>64</v>
      </c>
      <c r="CG86" s="383" t="s">
        <v>1</v>
      </c>
      <c r="CH86" s="223" t="s">
        <v>0</v>
      </c>
      <c r="CI86" s="282"/>
      <c r="CJ86" s="370" t="s">
        <v>75</v>
      </c>
      <c r="CK86" s="370" t="s">
        <v>76</v>
      </c>
      <c r="CL86" s="226" t="s">
        <v>77</v>
      </c>
      <c r="CM86" s="383" t="s">
        <v>1</v>
      </c>
      <c r="CN86" s="223" t="s">
        <v>0</v>
      </c>
      <c r="CP86" s="383" t="s">
        <v>5</v>
      </c>
      <c r="CQ86" s="370" t="s">
        <v>129</v>
      </c>
      <c r="CR86" s="370" t="s">
        <v>62</v>
      </c>
      <c r="CS86" s="370" t="s">
        <v>63</v>
      </c>
      <c r="CT86" s="370" t="s">
        <v>1</v>
      </c>
      <c r="CU86" s="370" t="s">
        <v>0</v>
      </c>
      <c r="CV86" s="260" t="s">
        <v>5</v>
      </c>
      <c r="CW86" s="384" t="s">
        <v>64</v>
      </c>
      <c r="CX86" s="383" t="s">
        <v>1</v>
      </c>
      <c r="CY86" s="223" t="s">
        <v>0</v>
      </c>
      <c r="CZ86" s="282"/>
      <c r="DA86" s="370" t="s">
        <v>75</v>
      </c>
      <c r="DB86" s="370" t="s">
        <v>76</v>
      </c>
      <c r="DC86" s="226" t="s">
        <v>77</v>
      </c>
      <c r="DD86" s="383" t="s">
        <v>1</v>
      </c>
      <c r="DE86" s="223" t="s">
        <v>0</v>
      </c>
      <c r="DG86" s="383" t="s">
        <v>5</v>
      </c>
      <c r="DH86" s="370" t="s">
        <v>129</v>
      </c>
      <c r="DI86" s="370" t="s">
        <v>62</v>
      </c>
      <c r="DJ86" s="370" t="s">
        <v>63</v>
      </c>
      <c r="DK86" s="370" t="s">
        <v>1</v>
      </c>
      <c r="DL86" s="370" t="s">
        <v>0</v>
      </c>
      <c r="DM86" s="260" t="s">
        <v>5</v>
      </c>
      <c r="DN86" s="384" t="s">
        <v>64</v>
      </c>
      <c r="DO86" s="383" t="s">
        <v>1</v>
      </c>
      <c r="DP86" s="223" t="s">
        <v>0</v>
      </c>
      <c r="DQ86" s="282"/>
      <c r="DR86" s="370" t="s">
        <v>75</v>
      </c>
      <c r="DS86" s="370" t="s">
        <v>76</v>
      </c>
      <c r="DT86" s="226" t="s">
        <v>77</v>
      </c>
      <c r="DU86" s="383" t="s">
        <v>1</v>
      </c>
      <c r="DV86" s="223" t="s">
        <v>0</v>
      </c>
      <c r="DX86" s="383" t="s">
        <v>5</v>
      </c>
      <c r="DY86" s="370" t="s">
        <v>129</v>
      </c>
      <c r="DZ86" s="370" t="s">
        <v>62</v>
      </c>
      <c r="EA86" s="370" t="s">
        <v>63</v>
      </c>
      <c r="EB86" s="370" t="s">
        <v>1</v>
      </c>
      <c r="EC86" s="370" t="s">
        <v>0</v>
      </c>
      <c r="ED86" s="260" t="s">
        <v>5</v>
      </c>
      <c r="EE86" s="384" t="s">
        <v>64</v>
      </c>
      <c r="EF86" s="383" t="s">
        <v>1</v>
      </c>
      <c r="EG86" s="223" t="s">
        <v>0</v>
      </c>
      <c r="EH86" s="282"/>
      <c r="EI86" s="370" t="s">
        <v>75</v>
      </c>
      <c r="EJ86" s="370" t="s">
        <v>76</v>
      </c>
      <c r="EK86" s="226" t="s">
        <v>77</v>
      </c>
      <c r="EL86" s="383" t="s">
        <v>1</v>
      </c>
      <c r="EM86" s="223" t="s">
        <v>0</v>
      </c>
      <c r="EO86" s="383" t="s">
        <v>5</v>
      </c>
      <c r="EP86" s="370" t="s">
        <v>129</v>
      </c>
      <c r="EQ86" s="370" t="s">
        <v>62</v>
      </c>
      <c r="ER86" s="370" t="s">
        <v>63</v>
      </c>
      <c r="ES86" s="370" t="s">
        <v>1</v>
      </c>
      <c r="ET86" s="370" t="s">
        <v>0</v>
      </c>
      <c r="EU86" s="260" t="s">
        <v>5</v>
      </c>
      <c r="EV86" s="384" t="s">
        <v>64</v>
      </c>
      <c r="EW86" s="383" t="s">
        <v>1</v>
      </c>
      <c r="EX86" s="223" t="s">
        <v>0</v>
      </c>
      <c r="EY86" s="282"/>
      <c r="EZ86" s="370" t="s">
        <v>75</v>
      </c>
      <c r="FA86" s="370" t="s">
        <v>76</v>
      </c>
      <c r="FB86" s="226" t="s">
        <v>77</v>
      </c>
      <c r="FC86" s="383" t="s">
        <v>1</v>
      </c>
      <c r="FD86" s="223" t="s">
        <v>0</v>
      </c>
      <c r="FF86" s="383" t="s">
        <v>5</v>
      </c>
      <c r="FG86" s="370" t="s">
        <v>129</v>
      </c>
      <c r="FH86" s="370" t="s">
        <v>62</v>
      </c>
      <c r="FI86" s="370" t="s">
        <v>63</v>
      </c>
      <c r="FJ86" s="370" t="s">
        <v>1</v>
      </c>
      <c r="FK86" s="370" t="s">
        <v>0</v>
      </c>
      <c r="FL86" s="260" t="s">
        <v>5</v>
      </c>
      <c r="FM86" s="384" t="s">
        <v>64</v>
      </c>
      <c r="FN86" s="383" t="s">
        <v>1</v>
      </c>
      <c r="FO86" s="223" t="s">
        <v>0</v>
      </c>
      <c r="FP86" s="282"/>
      <c r="FQ86" s="370" t="s">
        <v>75</v>
      </c>
      <c r="FR86" s="370" t="s">
        <v>76</v>
      </c>
      <c r="FS86" s="226" t="s">
        <v>77</v>
      </c>
      <c r="FT86" s="383" t="s">
        <v>1</v>
      </c>
      <c r="FU86" s="223" t="s">
        <v>0</v>
      </c>
      <c r="FW86" s="383" t="s">
        <v>5</v>
      </c>
      <c r="FX86" s="370" t="s">
        <v>129</v>
      </c>
      <c r="FY86" s="370" t="s">
        <v>62</v>
      </c>
      <c r="FZ86" s="370" t="s">
        <v>63</v>
      </c>
      <c r="GA86" s="370" t="s">
        <v>1</v>
      </c>
      <c r="GB86" s="370" t="s">
        <v>0</v>
      </c>
      <c r="GC86" s="260" t="s">
        <v>5</v>
      </c>
      <c r="GD86" s="384" t="s">
        <v>64</v>
      </c>
      <c r="GE86" s="383" t="s">
        <v>1</v>
      </c>
      <c r="GF86" s="223" t="s">
        <v>0</v>
      </c>
      <c r="GG86" s="282"/>
      <c r="GH86" s="370" t="s">
        <v>75</v>
      </c>
      <c r="GI86" s="370" t="s">
        <v>76</v>
      </c>
      <c r="GJ86" s="226" t="s">
        <v>77</v>
      </c>
      <c r="GK86" s="383" t="s">
        <v>1</v>
      </c>
      <c r="GL86" s="223" t="s">
        <v>0</v>
      </c>
      <c r="GN86" s="383" t="s">
        <v>5</v>
      </c>
      <c r="GO86" s="370" t="s">
        <v>129</v>
      </c>
      <c r="GP86" s="370" t="s">
        <v>62</v>
      </c>
      <c r="GQ86" s="370" t="s">
        <v>63</v>
      </c>
      <c r="GR86" s="370" t="s">
        <v>1</v>
      </c>
      <c r="GS86" s="370" t="s">
        <v>0</v>
      </c>
      <c r="GT86" s="260" t="s">
        <v>5</v>
      </c>
      <c r="GU86" s="384" t="s">
        <v>64</v>
      </c>
      <c r="GV86" s="383" t="s">
        <v>1</v>
      </c>
      <c r="GW86" s="223" t="s">
        <v>0</v>
      </c>
      <c r="GX86" s="282"/>
      <c r="GY86" s="370" t="s">
        <v>75</v>
      </c>
      <c r="GZ86" s="370" t="s">
        <v>76</v>
      </c>
      <c r="HA86" s="226" t="s">
        <v>77</v>
      </c>
      <c r="HB86" s="383" t="s">
        <v>1</v>
      </c>
      <c r="HC86" s="223" t="s">
        <v>0</v>
      </c>
      <c r="HE86" s="383" t="s">
        <v>5</v>
      </c>
      <c r="HF86" s="370" t="s">
        <v>129</v>
      </c>
      <c r="HG86" s="370" t="s">
        <v>62</v>
      </c>
      <c r="HH86" s="370" t="s">
        <v>63</v>
      </c>
      <c r="HI86" s="370" t="s">
        <v>1</v>
      </c>
      <c r="HJ86" s="370" t="s">
        <v>0</v>
      </c>
      <c r="HK86" s="260" t="s">
        <v>5</v>
      </c>
      <c r="HL86" s="384" t="s">
        <v>64</v>
      </c>
      <c r="HM86" s="383" t="s">
        <v>1</v>
      </c>
      <c r="HN86" s="223" t="s">
        <v>0</v>
      </c>
      <c r="HO86" s="282"/>
      <c r="HP86" s="370" t="s">
        <v>75</v>
      </c>
      <c r="HQ86" s="370" t="s">
        <v>76</v>
      </c>
      <c r="HR86" s="226" t="s">
        <v>77</v>
      </c>
      <c r="HS86" s="383" t="s">
        <v>1</v>
      </c>
      <c r="HT86" s="223" t="s">
        <v>0</v>
      </c>
      <c r="HV86" s="383" t="s">
        <v>5</v>
      </c>
      <c r="HW86" s="370" t="s">
        <v>129</v>
      </c>
      <c r="HX86" s="370" t="s">
        <v>62</v>
      </c>
      <c r="HY86" s="370" t="s">
        <v>63</v>
      </c>
      <c r="HZ86" s="370" t="s">
        <v>1</v>
      </c>
      <c r="IA86" s="370" t="s">
        <v>0</v>
      </c>
      <c r="IB86" s="260" t="s">
        <v>5</v>
      </c>
      <c r="IC86" s="384" t="s">
        <v>64</v>
      </c>
      <c r="ID86" s="383" t="s">
        <v>1</v>
      </c>
      <c r="IE86" s="223" t="s">
        <v>0</v>
      </c>
      <c r="IF86" s="282"/>
      <c r="IG86" s="370" t="s">
        <v>75</v>
      </c>
      <c r="IH86" s="370" t="s">
        <v>76</v>
      </c>
      <c r="II86" s="226" t="s">
        <v>77</v>
      </c>
      <c r="IJ86" s="383" t="s">
        <v>1</v>
      </c>
      <c r="IK86" s="223" t="s">
        <v>0</v>
      </c>
      <c r="IM86" s="383" t="s">
        <v>5</v>
      </c>
      <c r="IN86" s="370" t="s">
        <v>129</v>
      </c>
      <c r="IO86" s="370" t="s">
        <v>62</v>
      </c>
      <c r="IP86" s="370" t="s">
        <v>63</v>
      </c>
      <c r="IQ86" s="370" t="s">
        <v>1</v>
      </c>
      <c r="IR86" s="370" t="s">
        <v>0</v>
      </c>
      <c r="IS86" s="260" t="s">
        <v>5</v>
      </c>
      <c r="IT86" s="384" t="s">
        <v>64</v>
      </c>
      <c r="IU86" s="383" t="s">
        <v>1</v>
      </c>
      <c r="IV86" s="223" t="s">
        <v>0</v>
      </c>
      <c r="IW86" s="282"/>
      <c r="IX86" s="370" t="s">
        <v>75</v>
      </c>
      <c r="IY86" s="370" t="s">
        <v>76</v>
      </c>
      <c r="IZ86" s="226" t="s">
        <v>77</v>
      </c>
      <c r="JA86" s="383" t="s">
        <v>1</v>
      </c>
      <c r="JB86" s="223" t="s">
        <v>0</v>
      </c>
      <c r="JD86" s="383" t="s">
        <v>5</v>
      </c>
      <c r="JE86" s="370" t="s">
        <v>129</v>
      </c>
      <c r="JF86" s="370" t="s">
        <v>62</v>
      </c>
      <c r="JG86" s="370" t="s">
        <v>63</v>
      </c>
      <c r="JH86" s="370" t="s">
        <v>1</v>
      </c>
      <c r="JI86" s="370" t="s">
        <v>0</v>
      </c>
      <c r="JJ86" s="260" t="s">
        <v>5</v>
      </c>
      <c r="JK86" s="384" t="s">
        <v>64</v>
      </c>
      <c r="JL86" s="383" t="s">
        <v>1</v>
      </c>
      <c r="JM86" s="223" t="s">
        <v>0</v>
      </c>
      <c r="JN86" s="282"/>
      <c r="JO86" s="370" t="s">
        <v>75</v>
      </c>
      <c r="JP86" s="370" t="s">
        <v>76</v>
      </c>
      <c r="JQ86" s="226" t="s">
        <v>77</v>
      </c>
      <c r="JR86" s="383" t="s">
        <v>1</v>
      </c>
      <c r="JS86" s="223" t="s">
        <v>0</v>
      </c>
      <c r="JU86" s="383" t="s">
        <v>5</v>
      </c>
      <c r="JV86" s="370" t="s">
        <v>129</v>
      </c>
      <c r="JW86" s="370" t="s">
        <v>62</v>
      </c>
      <c r="JX86" s="370" t="s">
        <v>63</v>
      </c>
      <c r="JY86" s="370" t="s">
        <v>1</v>
      </c>
      <c r="JZ86" s="370" t="s">
        <v>0</v>
      </c>
      <c r="KA86" s="260" t="s">
        <v>5</v>
      </c>
      <c r="KB86" s="384" t="s">
        <v>64</v>
      </c>
      <c r="KC86" s="383" t="s">
        <v>1</v>
      </c>
      <c r="KD86" s="223" t="s">
        <v>0</v>
      </c>
      <c r="KE86" s="282"/>
      <c r="KF86" s="370" t="s">
        <v>75</v>
      </c>
      <c r="KG86" s="370" t="s">
        <v>76</v>
      </c>
      <c r="KH86" s="226" t="s">
        <v>77</v>
      </c>
      <c r="KI86" s="383" t="s">
        <v>1</v>
      </c>
      <c r="KJ86" s="223" t="s">
        <v>0</v>
      </c>
      <c r="KL86" s="383" t="s">
        <v>5</v>
      </c>
      <c r="KM86" s="370" t="s">
        <v>129</v>
      </c>
      <c r="KN86" s="370" t="s">
        <v>62</v>
      </c>
      <c r="KO86" s="370" t="s">
        <v>63</v>
      </c>
      <c r="KP86" s="370" t="s">
        <v>1</v>
      </c>
      <c r="KQ86" s="370" t="s">
        <v>0</v>
      </c>
      <c r="KR86" s="260" t="s">
        <v>5</v>
      </c>
      <c r="KS86" s="384" t="s">
        <v>64</v>
      </c>
      <c r="KT86" s="383" t="s">
        <v>1</v>
      </c>
      <c r="KU86" s="223" t="s">
        <v>0</v>
      </c>
      <c r="KV86" s="282"/>
      <c r="KW86" s="370" t="s">
        <v>75</v>
      </c>
      <c r="KX86" s="370" t="s">
        <v>76</v>
      </c>
      <c r="KY86" s="226" t="s">
        <v>77</v>
      </c>
      <c r="KZ86" s="383" t="s">
        <v>1</v>
      </c>
      <c r="LA86" s="223" t="s">
        <v>0</v>
      </c>
      <c r="LC86" s="383" t="s">
        <v>5</v>
      </c>
      <c r="LD86" s="370" t="s">
        <v>129</v>
      </c>
      <c r="LE86" s="370" t="s">
        <v>62</v>
      </c>
      <c r="LF86" s="370" t="s">
        <v>63</v>
      </c>
      <c r="LG86" s="370" t="s">
        <v>1</v>
      </c>
      <c r="LH86" s="370" t="s">
        <v>0</v>
      </c>
      <c r="LI86" s="260" t="s">
        <v>5</v>
      </c>
      <c r="LJ86" s="384" t="s">
        <v>64</v>
      </c>
      <c r="LK86" s="383" t="s">
        <v>1</v>
      </c>
      <c r="LL86" s="223" t="s">
        <v>0</v>
      </c>
      <c r="LM86" s="282"/>
      <c r="LN86" s="370" t="s">
        <v>75</v>
      </c>
      <c r="LO86" s="370" t="s">
        <v>76</v>
      </c>
      <c r="LP86" s="226" t="s">
        <v>77</v>
      </c>
      <c r="LQ86" s="383" t="s">
        <v>1</v>
      </c>
      <c r="LR86" s="223" t="s">
        <v>0</v>
      </c>
      <c r="LT86" s="383" t="s">
        <v>5</v>
      </c>
      <c r="LU86" s="370" t="s">
        <v>129</v>
      </c>
      <c r="LV86" s="370" t="s">
        <v>62</v>
      </c>
      <c r="LW86" s="370" t="s">
        <v>63</v>
      </c>
      <c r="LX86" s="370" t="s">
        <v>1</v>
      </c>
      <c r="LY86" s="370" t="s">
        <v>0</v>
      </c>
      <c r="LZ86" s="260" t="s">
        <v>5</v>
      </c>
      <c r="MA86" s="384" t="s">
        <v>64</v>
      </c>
      <c r="MB86" s="383" t="s">
        <v>1</v>
      </c>
      <c r="MC86" s="223" t="s">
        <v>0</v>
      </c>
      <c r="MD86" s="282"/>
      <c r="ME86" s="370" t="s">
        <v>75</v>
      </c>
      <c r="MF86" s="370" t="s">
        <v>76</v>
      </c>
      <c r="MG86" s="226" t="s">
        <v>77</v>
      </c>
      <c r="MH86" s="383" t="s">
        <v>1</v>
      </c>
      <c r="MI86" s="223" t="s">
        <v>0</v>
      </c>
    </row>
    <row r="87" spans="1:347" ht="14.1" customHeight="1" outlineLevel="1" x14ac:dyDescent="0.15">
      <c r="A87" s="14"/>
      <c r="B87" s="58"/>
      <c r="C87" s="10"/>
      <c r="D87" s="10"/>
      <c r="E87" s="19"/>
      <c r="F87" s="19"/>
      <c r="I87" s="10">
        <v>10</v>
      </c>
      <c r="J87" s="274">
        <f>_xlfn.NORM.S.INV(I87/100)</f>
        <v>-1.2815515655446006</v>
      </c>
      <c r="K87" s="92">
        <f>(J87-J81)/I81</f>
        <v>0.79950050356593916</v>
      </c>
      <c r="L87" s="92">
        <f>SQRT(1/P77+(K87-J78)^2/S77)/I81</f>
        <v>7.5908101231499422E-2</v>
      </c>
      <c r="M87" s="92">
        <f>K87-_xlfn.T.INV.2T(0.05,O81)*L87</f>
        <v>0.47289430459212956</v>
      </c>
      <c r="N87" s="92">
        <f>K87+_xlfn.T.INV.2T(0.05,O81)*L87</f>
        <v>1.1261067025397486</v>
      </c>
      <c r="O87" s="199">
        <f>I87</f>
        <v>10</v>
      </c>
      <c r="P87" s="93">
        <f>10^K87</f>
        <v>6.302320767466794</v>
      </c>
      <c r="Q87" s="93">
        <f t="shared" ref="Q87:R90" si="964">10^M87</f>
        <v>2.9709428974390009</v>
      </c>
      <c r="R87" s="224">
        <f t="shared" si="964"/>
        <v>13.36923947285619</v>
      </c>
      <c r="S87" s="26"/>
      <c r="T87" s="26">
        <f>K27-K87</f>
        <v>-0.67587099933968942</v>
      </c>
      <c r="U87" s="26">
        <f>SQRT(L27^2+L87^2)</f>
        <v>0.11071115364345793</v>
      </c>
      <c r="V87" s="214">
        <f>10^T87</f>
        <v>0.2109254579321479</v>
      </c>
      <c r="W87" s="26">
        <f>10^(T87-1.96*U87)</f>
        <v>0.1279779471493544</v>
      </c>
      <c r="X87" s="215">
        <f>10^(T87+1.96*U87)</f>
        <v>0.34763449324566487</v>
      </c>
      <c r="Z87" s="281">
        <v>10</v>
      </c>
      <c r="AA87" s="274">
        <f>_xlfn.NORM.S.INV(Z87/100)</f>
        <v>-1.2815515655446006</v>
      </c>
      <c r="AB87" s="319">
        <f>(AA87-AA81)/Z81</f>
        <v>0.79978383798957597</v>
      </c>
      <c r="AC87" s="319">
        <f>SQRT(1/AG77+(AB87-AA78)^2/AJ77)/Z81</f>
        <v>7.4611432004821329E-2</v>
      </c>
      <c r="AD87" s="319">
        <f>AB87-_xlfn.T.INV.2T(0.05,AF81)*AC87</f>
        <v>0.478756756403515</v>
      </c>
      <c r="AE87" s="319">
        <f>AB87+_xlfn.T.INV.2T(0.05,AF81)*AC87</f>
        <v>1.1208109195756371</v>
      </c>
      <c r="AF87" s="199">
        <f>Z87</f>
        <v>10</v>
      </c>
      <c r="AG87" s="320">
        <f>10^AB87</f>
        <v>6.3064337532599115</v>
      </c>
      <c r="AH87" s="320">
        <f t="shared" ref="AH87:AH90" si="965">10^AD87</f>
        <v>3.0113189449177531</v>
      </c>
      <c r="AI87" s="224">
        <f t="shared" ref="AI87:AI90" si="966">10^AE87</f>
        <v>13.207205019374712</v>
      </c>
      <c r="AJ87" s="267"/>
      <c r="AK87" s="267">
        <f>AB27-AB87</f>
        <v>-0.67621361054338136</v>
      </c>
      <c r="AL87" s="267">
        <f>SQRT(AC27^2+AC87^2)</f>
        <v>0.10986290289014039</v>
      </c>
      <c r="AM87" s="214">
        <f>10^AK87</f>
        <v>0.21075912625917545</v>
      </c>
      <c r="AN87" s="267">
        <f>10^(AK87-1.96*AL87)</f>
        <v>0.12836750488774845</v>
      </c>
      <c r="AO87" s="215">
        <f>10^(AK87+1.96*AL87)</f>
        <v>0.346033128402502</v>
      </c>
      <c r="AQ87" s="281">
        <v>10</v>
      </c>
      <c r="AR87" s="274">
        <f>_xlfn.NORM.S.INV(AQ87/100)</f>
        <v>-1.2815515655446006</v>
      </c>
      <c r="AS87" s="319">
        <f>(AR87-AR81)/AQ81</f>
        <v>0.79981500751945434</v>
      </c>
      <c r="AT87" s="319">
        <f>SQRT(1/AX77+(AS87-AR78)^2/BA77)/AQ81</f>
        <v>7.4621463721256262E-2</v>
      </c>
      <c r="AU87" s="319">
        <f>AS87-_xlfn.T.INV.2T(0.05,AW81)*AT87</f>
        <v>0.47874476294129054</v>
      </c>
      <c r="AV87" s="319">
        <f>AS87+_xlfn.T.INV.2T(0.05,AW81)*AT87</f>
        <v>1.1208852520976182</v>
      </c>
      <c r="AW87" s="199">
        <f>AQ87</f>
        <v>10</v>
      </c>
      <c r="AX87" s="320">
        <f>10^AS87</f>
        <v>6.3068863853737653</v>
      </c>
      <c r="AY87" s="320">
        <f t="shared" ref="AY87:AY90" si="967">10^AU87</f>
        <v>3.0112357855804137</v>
      </c>
      <c r="AZ87" s="224">
        <f t="shared" ref="AZ87:AZ90" si="968">10^AV87</f>
        <v>13.209465717858428</v>
      </c>
      <c r="BA87" s="267"/>
      <c r="BB87" s="267">
        <f>AS27-AS87</f>
        <v>-0.67624453961079389</v>
      </c>
      <c r="BC87" s="267">
        <f>SQRT(AT27^2+AT87^2)</f>
        <v>0.10986823228339626</v>
      </c>
      <c r="BD87" s="214">
        <f>10^BB87</f>
        <v>0.2107441172010717</v>
      </c>
      <c r="BE87" s="267">
        <f>10^(BB87-1.96*BC87)</f>
        <v>0.12835527606274436</v>
      </c>
      <c r="BF87" s="215">
        <f>10^(BB87+1.96*BC87)</f>
        <v>0.34601680816882374</v>
      </c>
      <c r="BH87" s="281">
        <v>10</v>
      </c>
      <c r="BI87" s="274">
        <f>_xlfn.NORM.S.INV(BH87/100)</f>
        <v>-1.2815515655446006</v>
      </c>
      <c r="BJ87" s="319">
        <f>(BI87-BI81)/BH81</f>
        <v>0.79981690898759583</v>
      </c>
      <c r="BK87" s="319">
        <f>SQRT(1/BO77+(BJ87-BI78)^2/BR77)/BH81</f>
        <v>7.4622655483334313E-2</v>
      </c>
      <c r="BL87" s="319">
        <f>BJ87-_xlfn.T.INV.2T(0.05,BN81)*BK87</f>
        <v>0.47874153667107366</v>
      </c>
      <c r="BM87" s="319">
        <f>BJ87+_xlfn.T.INV.2T(0.05,BN81)*BK87</f>
        <v>1.120892281304118</v>
      </c>
      <c r="BN87" s="199">
        <f>BH87</f>
        <v>10</v>
      </c>
      <c r="BO87" s="320">
        <f>10^BJ87</f>
        <v>6.3069139988256664</v>
      </c>
      <c r="BP87" s="320">
        <f t="shared" ref="BP87:BP90" si="969">10^BL87</f>
        <v>3.0112134159104076</v>
      </c>
      <c r="BQ87" s="224">
        <f t="shared" ref="BQ87:BQ90" si="970">10^BM87</f>
        <v>13.209679519363116</v>
      </c>
      <c r="BR87" s="267"/>
      <c r="BS87" s="267">
        <f>BJ27-BJ87</f>
        <v>-0.67624644837669967</v>
      </c>
      <c r="BT87" s="267">
        <f>SQRT(BK27^2+BK87^2)</f>
        <v>0.10986904866646045</v>
      </c>
      <c r="BU87" s="214">
        <f>10^BS87</f>
        <v>0.2107431909624973</v>
      </c>
      <c r="BV87" s="267">
        <f>10^(BS87-1.96*BT87)</f>
        <v>0.12835423902212253</v>
      </c>
      <c r="BW87" s="215">
        <f>10^(BS87+1.96*BT87)</f>
        <v>0.3460165622531628</v>
      </c>
      <c r="BY87" s="281">
        <v>10</v>
      </c>
      <c r="BZ87" s="274">
        <f>_xlfn.NORM.S.INV(BY87/100)</f>
        <v>-1.2815515655446006</v>
      </c>
      <c r="CA87" s="319">
        <f>(BZ87-BZ81)/BY81</f>
        <v>0.79981701410849293</v>
      </c>
      <c r="CB87" s="319">
        <f>SQRT(1/CF77+(CA87-BZ78)^2/CI77)/BY81</f>
        <v>7.4622728683928233E-2</v>
      </c>
      <c r="CC87" s="319">
        <f>CA87-_xlfn.T.INV.2T(0.05,CE81)*CB87</f>
        <v>0.47874132683523551</v>
      </c>
      <c r="CD87" s="319">
        <f>CA87+_xlfn.T.INV.2T(0.05,CE81)*CB87</f>
        <v>1.1208927013817505</v>
      </c>
      <c r="CE87" s="199">
        <f>BY87</f>
        <v>10</v>
      </c>
      <c r="CF87" s="320">
        <f>10^CA87</f>
        <v>6.3069155254131903</v>
      </c>
      <c r="CG87" s="320">
        <f t="shared" ref="CG87:CG90" si="971">10^CC87</f>
        <v>3.0112119609982115</v>
      </c>
      <c r="CH87" s="224">
        <f t="shared" ref="CH87:CH90" si="972">10^CD87</f>
        <v>13.209692296623276</v>
      </c>
      <c r="CI87" s="267"/>
      <c r="CJ87" s="267">
        <f>CA27-CA87</f>
        <v>-0.67624655346727847</v>
      </c>
      <c r="CK87" s="267">
        <f>SQRT(CB27^2+CB87^2)</f>
        <v>0.1098690982013308</v>
      </c>
      <c r="CL87" s="214">
        <f>10^CJ87</f>
        <v>0.21074313996686611</v>
      </c>
      <c r="CM87" s="267">
        <f>10^(CJ87-1.96*CK87)</f>
        <v>0.12835417926885132</v>
      </c>
      <c r="CN87" s="215">
        <f>10^(CJ87+1.96*CK87)</f>
        <v>0.34601655587752317</v>
      </c>
      <c r="CP87" s="281">
        <v>10</v>
      </c>
      <c r="CQ87" s="274">
        <f>_xlfn.NORM.S.INV(CP87/100)</f>
        <v>-1.2815515655446006</v>
      </c>
      <c r="CR87" s="319">
        <f>(CQ87-CQ81)/CP81</f>
        <v>0.79981701978189168</v>
      </c>
      <c r="CS87" s="319">
        <f>SQRT(1/CW77+(CR87-CQ78)^2/CZ77)/CP81</f>
        <v>7.462273273663346E-2</v>
      </c>
      <c r="CT87" s="319">
        <f>CR87-_xlfn.T.INV.2T(0.05,CV81)*CS87</f>
        <v>0.47874131507125106</v>
      </c>
      <c r="CU87" s="319">
        <f>CR87+_xlfn.T.INV.2T(0.05,CV81)*CS87</f>
        <v>1.1208927244925322</v>
      </c>
      <c r="CV87" s="199">
        <f>CP87</f>
        <v>10</v>
      </c>
      <c r="CW87" s="320">
        <f>10^CR87</f>
        <v>6.3069156078034778</v>
      </c>
      <c r="CX87" s="320">
        <f t="shared" ref="CX87:CX90" si="973">10^CT87</f>
        <v>3.0112118794317819</v>
      </c>
      <c r="CY87" s="224">
        <f t="shared" ref="CY87:CY90" si="974">10^CU87</f>
        <v>13.209692999571015</v>
      </c>
      <c r="CZ87" s="267"/>
      <c r="DA87" s="267">
        <f>CR27-CR87</f>
        <v>-0.67624655914157494</v>
      </c>
      <c r="DB87" s="267">
        <f>SQRT(CS27^2+CS87^2)</f>
        <v>0.10986910095478733</v>
      </c>
      <c r="DC87" s="214">
        <f>10^DA87</f>
        <v>0.21074313721339097</v>
      </c>
      <c r="DD87" s="267">
        <f>10^(DA87-1.96*DB87)</f>
        <v>0.12835417599683582</v>
      </c>
      <c r="DE87" s="215">
        <f>10^(DA87+1.96*DB87)</f>
        <v>0.34601655565641265</v>
      </c>
      <c r="DG87" s="281">
        <v>10</v>
      </c>
      <c r="DH87" s="274">
        <f>_xlfn.NORM.S.INV(DG87/100)</f>
        <v>-1.2815515655446006</v>
      </c>
      <c r="DI87" s="319">
        <f>(DH87-DH81)/DG81</f>
        <v>0.79981702008614741</v>
      </c>
      <c r="DJ87" s="319">
        <f>SQRT(1/DN77+(DI87-DH78)^2/DQ77)/DG81</f>
        <v>7.4622732955440058E-2</v>
      </c>
      <c r="DK87" s="319">
        <f>DI87-_xlfn.T.INV.2T(0.05,DM81)*DJ87</f>
        <v>0.47874131443405799</v>
      </c>
      <c r="DL87" s="319">
        <f>DI87+_xlfn.T.INV.2T(0.05,DM81)*DJ87</f>
        <v>1.1208927257382368</v>
      </c>
      <c r="DM87" s="199">
        <f>DG87</f>
        <v>10</v>
      </c>
      <c r="DN87" s="320">
        <f>10^DI87</f>
        <v>6.3069156122219434</v>
      </c>
      <c r="DO87" s="320">
        <f t="shared" ref="DO87:DO90" si="975">10^DK87</f>
        <v>3.0112118750137582</v>
      </c>
      <c r="DP87" s="224">
        <f t="shared" ref="DP87:DP90" si="976">10^DL87</f>
        <v>13.209693037460916</v>
      </c>
      <c r="DQ87" s="267"/>
      <c r="DR87" s="267">
        <f>DI27-DI87</f>
        <v>-0.6762465594458269</v>
      </c>
      <c r="DS87" s="267">
        <f>SQRT(DJ27^2+DJ87^2)</f>
        <v>0.10986910110337758</v>
      </c>
      <c r="DT87" s="214">
        <f>10^DR87</f>
        <v>0.21074313706575148</v>
      </c>
      <c r="DU87" s="267">
        <f>10^(DR87-1.96*DS87)</f>
        <v>0.1283541758208413</v>
      </c>
      <c r="DV87" s="215">
        <f>10^(DR87+1.96*DS87)</f>
        <v>0.34601655564604311</v>
      </c>
      <c r="DX87" s="281">
        <v>10</v>
      </c>
      <c r="DY87" s="274">
        <f>_xlfn.NORM.S.INV(DX87/100)</f>
        <v>-1.2815515655446006</v>
      </c>
      <c r="DZ87" s="319">
        <f>(DY87-DY81)/DX81</f>
        <v>0.79981702010243638</v>
      </c>
      <c r="EA87" s="319">
        <f>SQRT(1/EE77+(DZ87-DY78)^2/EH77)/DX81</f>
        <v>7.4622732967175462E-2</v>
      </c>
      <c r="EB87" s="319">
        <f>DZ87-_xlfn.T.INV.2T(0.05,ED81)*EA87</f>
        <v>0.47874131439985357</v>
      </c>
      <c r="EC87" s="319">
        <f>DZ87+_xlfn.T.INV.2T(0.05,ED81)*EA87</f>
        <v>1.1208927258050192</v>
      </c>
      <c r="ED87" s="199">
        <f>DX87</f>
        <v>10</v>
      </c>
      <c r="EE87" s="320">
        <f>10^DZ87</f>
        <v>6.3069156124584946</v>
      </c>
      <c r="EF87" s="320">
        <f t="shared" ref="EF87:EF90" si="977">10^EB87</f>
        <v>3.0112118747765995</v>
      </c>
      <c r="EG87" s="224">
        <f t="shared" ref="EG87:EG90" si="978">10^EC87</f>
        <v>13.209693039492198</v>
      </c>
      <c r="EH87" s="267"/>
      <c r="EI87" s="267">
        <f>DZ27-DZ87</f>
        <v>-0.6762465594621162</v>
      </c>
      <c r="EJ87" s="267">
        <f>SQRT(EA27^2+EA87^2)</f>
        <v>0.10986910111134833</v>
      </c>
      <c r="EK87" s="214">
        <f>10^EI87</f>
        <v>0.21074313705784706</v>
      </c>
      <c r="EL87" s="267">
        <f>10^(EI87-1.96*EJ87)</f>
        <v>0.12835417581140979</v>
      </c>
      <c r="EM87" s="215">
        <f>10^(EI87+1.96*EJ87)</f>
        <v>0.34601655564551198</v>
      </c>
      <c r="EO87" s="281">
        <v>10</v>
      </c>
      <c r="EP87" s="274">
        <f>_xlfn.NORM.S.INV(EO87/100)</f>
        <v>-1.2815515655446006</v>
      </c>
      <c r="EQ87" s="319">
        <f>(EP87-EP81)/EO81</f>
        <v>0.79981702010330813</v>
      </c>
      <c r="ER87" s="319">
        <f>SQRT(1/EV77+(EQ87-EP78)^2/EY77)/EO81</f>
        <v>7.4622732967803723E-2</v>
      </c>
      <c r="ES87" s="319">
        <f>EQ87-_xlfn.T.INV.2T(0.05,EU81)*ER87</f>
        <v>0.47874131439802214</v>
      </c>
      <c r="ET87" s="319">
        <f>EQ87+_xlfn.T.INV.2T(0.05,EU81)*ER87</f>
        <v>1.1208927258085941</v>
      </c>
      <c r="EU87" s="199">
        <f>EO87</f>
        <v>10</v>
      </c>
      <c r="EV87" s="320">
        <f>10^EQ87</f>
        <v>6.3069156124711538</v>
      </c>
      <c r="EW87" s="320">
        <f t="shared" ref="EW87:EW90" si="979">10^ES87</f>
        <v>3.0112118747639007</v>
      </c>
      <c r="EX87" s="224">
        <f t="shared" ref="EX87:EX90" si="980">10^ET87</f>
        <v>13.209693039600936</v>
      </c>
      <c r="EY87" s="267"/>
      <c r="EZ87" s="267">
        <f>EQ27-EQ87</f>
        <v>-0.67624655946298773</v>
      </c>
      <c r="FA87" s="267">
        <f>SQRT(ER27^2+ER87^2)</f>
        <v>0.109869101111775</v>
      </c>
      <c r="FB87" s="214">
        <f>10^EZ87</f>
        <v>0.21074313705742415</v>
      </c>
      <c r="FC87" s="267">
        <f>10^(EZ87-1.96*FA87)</f>
        <v>0.12835417581090505</v>
      </c>
      <c r="FD87" s="215">
        <f>10^(EZ87+1.96*FA87)</f>
        <v>0.34601655564548389</v>
      </c>
      <c r="FF87" s="281">
        <v>10</v>
      </c>
      <c r="FG87" s="274">
        <f>_xlfn.NORM.S.INV(FF87/100)</f>
        <v>-1.2815515655446006</v>
      </c>
      <c r="FH87" s="319">
        <f>(FG87-FG81)/FF81</f>
        <v>0.79981702010335476</v>
      </c>
      <c r="FI87" s="319">
        <f>SQRT(1/FM77+(FH87-FG78)^2/FP77)/FF81</f>
        <v>7.4622732967837335E-2</v>
      </c>
      <c r="FJ87" s="319">
        <f>FH87-_xlfn.T.INV.2T(0.05,FL81)*FI87</f>
        <v>0.47874131439792417</v>
      </c>
      <c r="FK87" s="319">
        <f>FH87+_xlfn.T.INV.2T(0.05,FL81)*FI87</f>
        <v>1.1208927258087853</v>
      </c>
      <c r="FL87" s="199">
        <f>FF87</f>
        <v>10</v>
      </c>
      <c r="FM87" s="320">
        <f>10^FH87</f>
        <v>6.3069156124718306</v>
      </c>
      <c r="FN87" s="320">
        <f t="shared" ref="FN87:FN90" si="981">10^FJ87</f>
        <v>3.0112118747632217</v>
      </c>
      <c r="FO87" s="224">
        <f t="shared" ref="FO87:FO90" si="982">10^FK87</f>
        <v>13.209693039606748</v>
      </c>
      <c r="FP87" s="267"/>
      <c r="FQ87" s="267">
        <f>FH27-FH87</f>
        <v>-0.67624655946303425</v>
      </c>
      <c r="FR87" s="267">
        <f>SQRT(FI27^2+FI87^2)</f>
        <v>0.10986910111179785</v>
      </c>
      <c r="FS87" s="214">
        <f>10^FQ87</f>
        <v>0.21074313705740158</v>
      </c>
      <c r="FT87" s="267">
        <f>10^(FQ87-1.96*FR87)</f>
        <v>0.1283541758108781</v>
      </c>
      <c r="FU87" s="215">
        <f>10^(FQ87+1.96*FR87)</f>
        <v>0.34601655564548256</v>
      </c>
      <c r="FW87" s="281">
        <v>10</v>
      </c>
      <c r="FX87" s="274">
        <f>_xlfn.NORM.S.INV(FW87/100)</f>
        <v>-1.2815515655446006</v>
      </c>
      <c r="FY87" s="319">
        <f>(FX87-FX81)/FW81</f>
        <v>0.79981702010335687</v>
      </c>
      <c r="FZ87" s="319">
        <f>SQRT(1/GD77+(FY87-FX78)^2/GG77)/FW81</f>
        <v>7.4622732967839195E-2</v>
      </c>
      <c r="GA87" s="319">
        <f>FY87-_xlfn.T.INV.2T(0.05,GC81)*FZ87</f>
        <v>0.47874131439791828</v>
      </c>
      <c r="GB87" s="319">
        <f>FY87+_xlfn.T.INV.2T(0.05,GC81)*FZ87</f>
        <v>1.1208927258087955</v>
      </c>
      <c r="GC87" s="199">
        <f>FW87</f>
        <v>10</v>
      </c>
      <c r="GD87" s="320">
        <f>10^FY87</f>
        <v>6.3069156124718617</v>
      </c>
      <c r="GE87" s="320">
        <f t="shared" ref="GE87:GE90" si="983">10^GA87</f>
        <v>3.0112118747631809</v>
      </c>
      <c r="GF87" s="224">
        <f t="shared" ref="GF87:GF90" si="984">10^GB87</f>
        <v>13.209693039607059</v>
      </c>
      <c r="GG87" s="267"/>
      <c r="GH87" s="267">
        <f>FY27-FY87</f>
        <v>-0.67624655946303669</v>
      </c>
      <c r="GI87" s="267">
        <f>SQRT(FZ27^2+FZ87^2)</f>
        <v>0.10986910111179914</v>
      </c>
      <c r="GJ87" s="214">
        <f>10^GH87</f>
        <v>0.21074313705740036</v>
      </c>
      <c r="GK87" s="267">
        <f>10^(GH87-1.96*GI87)</f>
        <v>0.12835417581087663</v>
      </c>
      <c r="GL87" s="215">
        <f>10^(GH87+1.96*GI87)</f>
        <v>0.34601655564548256</v>
      </c>
      <c r="GN87" s="281">
        <v>10</v>
      </c>
      <c r="GO87" s="274">
        <f>_xlfn.NORM.S.INV(GN87/100)</f>
        <v>-1.2815515655446006</v>
      </c>
      <c r="GP87" s="319">
        <f>(GO87-GO81)/GN81</f>
        <v>0.79981702010335731</v>
      </c>
      <c r="GQ87" s="319">
        <f>SQRT(1/GU77+(GP87-GO78)^2/GX77)/GN81</f>
        <v>7.4622732967839278E-2</v>
      </c>
      <c r="GR87" s="319">
        <f>GP87-_xlfn.T.INV.2T(0.05,GT81)*GQ87</f>
        <v>0.47874131439791834</v>
      </c>
      <c r="GS87" s="319">
        <f>GP87+_xlfn.T.INV.2T(0.05,GT81)*GQ87</f>
        <v>1.1208927258087962</v>
      </c>
      <c r="GT87" s="199">
        <f>GN87</f>
        <v>10</v>
      </c>
      <c r="GU87" s="320">
        <f>10^GP87</f>
        <v>6.3069156124718679</v>
      </c>
      <c r="GV87" s="320">
        <f t="shared" ref="GV87:GV90" si="985">10^GR87</f>
        <v>3.0112118747631813</v>
      </c>
      <c r="GW87" s="224">
        <f t="shared" ref="GW87:GW90" si="986">10^GS87</f>
        <v>13.209693039607084</v>
      </c>
      <c r="GX87" s="267"/>
      <c r="GY87" s="267">
        <f>GP27-GP87</f>
        <v>-0.67624655946303691</v>
      </c>
      <c r="GZ87" s="267">
        <f>SQRT(GQ27^2+GQ87^2)</f>
        <v>0.10986910111179915</v>
      </c>
      <c r="HA87" s="214">
        <f>10^GY87</f>
        <v>0.21074313705740028</v>
      </c>
      <c r="HB87" s="267">
        <f>10^(GY87-1.96*GZ87)</f>
        <v>0.12835417581087655</v>
      </c>
      <c r="HC87" s="215">
        <f>10^(GY87+1.96*GZ87)</f>
        <v>0.34601655564548239</v>
      </c>
      <c r="HE87" s="281">
        <v>10</v>
      </c>
      <c r="HF87" s="274">
        <f>_xlfn.NORM.S.INV(HE87/100)</f>
        <v>-1.2815515655446006</v>
      </c>
      <c r="HG87" s="319">
        <f>(HF87-HF81)/HE81</f>
        <v>0.7998170201033572</v>
      </c>
      <c r="HH87" s="319">
        <f>SQRT(1/HL77+(HG87-HF78)^2/HO77)/HE81</f>
        <v>7.4622732967839264E-2</v>
      </c>
      <c r="HI87" s="319">
        <f>HG87-_xlfn.T.INV.2T(0.05,HK81)*HH87</f>
        <v>0.47874131439791828</v>
      </c>
      <c r="HJ87" s="319">
        <f>HG87+_xlfn.T.INV.2T(0.05,HK81)*HH87</f>
        <v>1.1208927258087962</v>
      </c>
      <c r="HK87" s="199">
        <f>HE87</f>
        <v>10</v>
      </c>
      <c r="HL87" s="320">
        <f>10^HG87</f>
        <v>6.306915612471867</v>
      </c>
      <c r="HM87" s="320">
        <f t="shared" ref="HM87:HM90" si="987">10^HI87</f>
        <v>3.0112118747631809</v>
      </c>
      <c r="HN87" s="224">
        <f t="shared" ref="HN87:HN90" si="988">10^HJ87</f>
        <v>13.209693039607084</v>
      </c>
      <c r="HO87" s="267"/>
      <c r="HP87" s="267">
        <f>HG27-HG87</f>
        <v>-0.67624655946303669</v>
      </c>
      <c r="HQ87" s="267">
        <f>SQRT(HH27^2+HH87^2)</f>
        <v>0.10986910111179916</v>
      </c>
      <c r="HR87" s="214">
        <f>10^HP87</f>
        <v>0.21074313705740036</v>
      </c>
      <c r="HS87" s="267">
        <f>10^(HP87-1.96*HQ87)</f>
        <v>0.12835417581087663</v>
      </c>
      <c r="HT87" s="215">
        <f>10^(HP87+1.96*HQ87)</f>
        <v>0.34601655564548262</v>
      </c>
      <c r="HV87" s="281">
        <v>10</v>
      </c>
      <c r="HW87" s="274">
        <f>_xlfn.NORM.S.INV(HV87/100)</f>
        <v>-1.2815515655446006</v>
      </c>
      <c r="HX87" s="319">
        <f>(HW87-HW81)/HV81</f>
        <v>0.7998170201033572</v>
      </c>
      <c r="HY87" s="319">
        <f>SQRT(1/IC77+(HX87-HW78)^2/IF77)/HV81</f>
        <v>7.4622732967839264E-2</v>
      </c>
      <c r="HZ87" s="319">
        <f>HX87-_xlfn.T.INV.2T(0.05,IB81)*HY87</f>
        <v>0.47874131439791828</v>
      </c>
      <c r="IA87" s="319">
        <f>HX87+_xlfn.T.INV.2T(0.05,IB81)*HY87</f>
        <v>1.1208927258087962</v>
      </c>
      <c r="IB87" s="199">
        <f>HV87</f>
        <v>10</v>
      </c>
      <c r="IC87" s="320">
        <f>10^HX87</f>
        <v>6.306915612471867</v>
      </c>
      <c r="ID87" s="320">
        <f t="shared" ref="ID87:ID90" si="989">10^HZ87</f>
        <v>3.0112118747631809</v>
      </c>
      <c r="IE87" s="224">
        <f t="shared" ref="IE87:IE90" si="990">10^IA87</f>
        <v>13.209693039607084</v>
      </c>
      <c r="IF87" s="267"/>
      <c r="IG87" s="267">
        <f>HX27-HX87</f>
        <v>-0.67624655946303702</v>
      </c>
      <c r="IH87" s="267">
        <f>SQRT(HY27^2+HY87^2)</f>
        <v>0.10986910111179918</v>
      </c>
      <c r="II87" s="214">
        <f>10^IG87</f>
        <v>0.21074313705740025</v>
      </c>
      <c r="IJ87" s="267">
        <f>10^(IG87-1.96*IH87)</f>
        <v>0.12835417581087649</v>
      </c>
      <c r="IK87" s="215">
        <f>10^(IG87+1.96*IH87)</f>
        <v>0.34601655564548239</v>
      </c>
      <c r="IM87" s="281">
        <v>10</v>
      </c>
      <c r="IN87" s="274">
        <f>_xlfn.NORM.S.INV(IM87/100)</f>
        <v>-1.2815515655446006</v>
      </c>
      <c r="IO87" s="319">
        <f>(IN87-IN81)/IM81</f>
        <v>0.7998170201033572</v>
      </c>
      <c r="IP87" s="319">
        <f>SQRT(1/IT77+(IO87-IN78)^2/IW77)/IM81</f>
        <v>7.4622732967839264E-2</v>
      </c>
      <c r="IQ87" s="319">
        <f>IO87-_xlfn.T.INV.2T(0.05,IS81)*IP87</f>
        <v>0.47874131439791828</v>
      </c>
      <c r="IR87" s="319">
        <f>IO87+_xlfn.T.INV.2T(0.05,IS81)*IP87</f>
        <v>1.1208927258087962</v>
      </c>
      <c r="IS87" s="199">
        <f>IM87</f>
        <v>10</v>
      </c>
      <c r="IT87" s="320">
        <f>10^IO87</f>
        <v>6.306915612471867</v>
      </c>
      <c r="IU87" s="320">
        <f t="shared" ref="IU87:IU90" si="991">10^IQ87</f>
        <v>3.0112118747631809</v>
      </c>
      <c r="IV87" s="224">
        <f t="shared" ref="IV87:IV90" si="992">10^IR87</f>
        <v>13.209693039607084</v>
      </c>
      <c r="IW87" s="267"/>
      <c r="IX87" s="267">
        <f>IO27-IO87</f>
        <v>-0.6762465594630368</v>
      </c>
      <c r="IY87" s="267">
        <f>SQRT(IP27^2+IP87^2)</f>
        <v>0.10986910111179915</v>
      </c>
      <c r="IZ87" s="214">
        <f>10^IX87</f>
        <v>0.21074313705740033</v>
      </c>
      <c r="JA87" s="267">
        <f>10^(IX87-1.96*IY87)</f>
        <v>0.12835417581087663</v>
      </c>
      <c r="JB87" s="215">
        <f>10^(IX87+1.96*IY87)</f>
        <v>0.34601655564548256</v>
      </c>
      <c r="JD87" s="281">
        <v>10</v>
      </c>
      <c r="JE87" s="274">
        <f>_xlfn.NORM.S.INV(JD87/100)</f>
        <v>-1.2815515655446006</v>
      </c>
      <c r="JF87" s="319">
        <f>(JE87-JE81)/JD81</f>
        <v>0.7998170201033572</v>
      </c>
      <c r="JG87" s="319">
        <f>SQRT(1/JK77+(JF87-JE78)^2/JN77)/JD81</f>
        <v>7.4622732967839264E-2</v>
      </c>
      <c r="JH87" s="319">
        <f>JF87-_xlfn.T.INV.2T(0.05,JJ81)*JG87</f>
        <v>0.47874131439791828</v>
      </c>
      <c r="JI87" s="319">
        <f>JF87+_xlfn.T.INV.2T(0.05,JJ81)*JG87</f>
        <v>1.1208927258087962</v>
      </c>
      <c r="JJ87" s="199">
        <f>JD87</f>
        <v>10</v>
      </c>
      <c r="JK87" s="320">
        <f>10^JF87</f>
        <v>6.306915612471867</v>
      </c>
      <c r="JL87" s="320">
        <f t="shared" ref="JL87:JL90" si="993">10^JH87</f>
        <v>3.0112118747631809</v>
      </c>
      <c r="JM87" s="224">
        <f t="shared" ref="JM87:JM90" si="994">10^JI87</f>
        <v>13.209693039607084</v>
      </c>
      <c r="JN87" s="267"/>
      <c r="JO87" s="267">
        <f>JF27-JF87</f>
        <v>-0.67624655946303669</v>
      </c>
      <c r="JP87" s="267">
        <f>SQRT(JG27^2+JG87^2)</f>
        <v>0.10986910111179916</v>
      </c>
      <c r="JQ87" s="214">
        <f>10^JO87</f>
        <v>0.21074313705740036</v>
      </c>
      <c r="JR87" s="267">
        <f>10^(JO87-1.96*JP87)</f>
        <v>0.12835417581087663</v>
      </c>
      <c r="JS87" s="215">
        <f>10^(JO87+1.96*JP87)</f>
        <v>0.34601655564548262</v>
      </c>
      <c r="JU87" s="281">
        <v>10</v>
      </c>
      <c r="JV87" s="274">
        <f>_xlfn.NORM.S.INV(JU87/100)</f>
        <v>-1.2815515655446006</v>
      </c>
      <c r="JW87" s="319">
        <f>(JV87-JV81)/JU81</f>
        <v>0.7998170201033572</v>
      </c>
      <c r="JX87" s="319">
        <f>SQRT(1/KB77+(JW87-JV78)^2/KE77)/JU81</f>
        <v>7.4622732967839264E-2</v>
      </c>
      <c r="JY87" s="319">
        <f>JW87-_xlfn.T.INV.2T(0.05,KA81)*JX87</f>
        <v>0.47874131439791828</v>
      </c>
      <c r="JZ87" s="319">
        <f>JW87+_xlfn.T.INV.2T(0.05,KA81)*JX87</f>
        <v>1.1208927258087962</v>
      </c>
      <c r="KA87" s="199">
        <f>JU87</f>
        <v>10</v>
      </c>
      <c r="KB87" s="320">
        <f>10^JW87</f>
        <v>6.306915612471867</v>
      </c>
      <c r="KC87" s="320">
        <f t="shared" ref="KC87:KC90" si="995">10^JY87</f>
        <v>3.0112118747631809</v>
      </c>
      <c r="KD87" s="224">
        <f t="shared" ref="KD87:KD90" si="996">10^JZ87</f>
        <v>13.209693039607084</v>
      </c>
      <c r="KE87" s="267"/>
      <c r="KF87" s="267">
        <f>JW27-JW87</f>
        <v>-0.67624655946303702</v>
      </c>
      <c r="KG87" s="267">
        <f>SQRT(JX27^2+JX87^2)</f>
        <v>0.10986910111179918</v>
      </c>
      <c r="KH87" s="214">
        <f>10^KF87</f>
        <v>0.21074313705740025</v>
      </c>
      <c r="KI87" s="267">
        <f>10^(KF87-1.96*KG87)</f>
        <v>0.12835417581087649</v>
      </c>
      <c r="KJ87" s="215">
        <f>10^(KF87+1.96*KG87)</f>
        <v>0.34601655564548239</v>
      </c>
      <c r="KL87" s="281">
        <v>10</v>
      </c>
      <c r="KM87" s="274">
        <f>_xlfn.NORM.S.INV(KL87/100)</f>
        <v>-1.2815515655446006</v>
      </c>
      <c r="KN87" s="319">
        <f>(KM87-KM81)/KL81</f>
        <v>0.7998170201033572</v>
      </c>
      <c r="KO87" s="319">
        <f>SQRT(1/KS77+(KN87-KM78)^2/KV77)/KL81</f>
        <v>7.4622732967839264E-2</v>
      </c>
      <c r="KP87" s="319">
        <f>KN87-_xlfn.T.INV.2T(0.05,KR81)*KO87</f>
        <v>0.47874131439791828</v>
      </c>
      <c r="KQ87" s="319">
        <f>KN87+_xlfn.T.INV.2T(0.05,KR81)*KO87</f>
        <v>1.1208927258087962</v>
      </c>
      <c r="KR87" s="199">
        <f>KL87</f>
        <v>10</v>
      </c>
      <c r="KS87" s="320">
        <f>10^KN87</f>
        <v>6.306915612471867</v>
      </c>
      <c r="KT87" s="320">
        <f t="shared" ref="KT87:KT90" si="997">10^KP87</f>
        <v>3.0112118747631809</v>
      </c>
      <c r="KU87" s="224">
        <f t="shared" ref="KU87:KU90" si="998">10^KQ87</f>
        <v>13.209693039607084</v>
      </c>
      <c r="KV87" s="267"/>
      <c r="KW87" s="267">
        <f>KN27-KN87</f>
        <v>-0.6762465594630368</v>
      </c>
      <c r="KX87" s="267">
        <f>SQRT(KO27^2+KO87^2)</f>
        <v>0.10986910111179915</v>
      </c>
      <c r="KY87" s="214">
        <f>10^KW87</f>
        <v>0.21074313705740033</v>
      </c>
      <c r="KZ87" s="267">
        <f>10^(KW87-1.96*KX87)</f>
        <v>0.12835417581087663</v>
      </c>
      <c r="LA87" s="215">
        <f>10^(KW87+1.96*KX87)</f>
        <v>0.34601655564548256</v>
      </c>
      <c r="LC87" s="281">
        <v>10</v>
      </c>
      <c r="LD87" s="274">
        <f>_xlfn.NORM.S.INV(LC87/100)</f>
        <v>-1.2815515655446006</v>
      </c>
      <c r="LE87" s="319">
        <f>(LD87-LD81)/LC81</f>
        <v>0.7998170201033572</v>
      </c>
      <c r="LF87" s="319">
        <f>SQRT(1/LJ77+(LE87-LD78)^2/LM77)/LC81</f>
        <v>7.4622732967839264E-2</v>
      </c>
      <c r="LG87" s="319">
        <f>LE87-_xlfn.T.INV.2T(0.05,LI81)*LF87</f>
        <v>0.47874131439791828</v>
      </c>
      <c r="LH87" s="319">
        <f>LE87+_xlfn.T.INV.2T(0.05,LI81)*LF87</f>
        <v>1.1208927258087962</v>
      </c>
      <c r="LI87" s="199">
        <f>LC87</f>
        <v>10</v>
      </c>
      <c r="LJ87" s="320">
        <f>10^LE87</f>
        <v>6.306915612471867</v>
      </c>
      <c r="LK87" s="320">
        <f t="shared" ref="LK87:LK90" si="999">10^LG87</f>
        <v>3.0112118747631809</v>
      </c>
      <c r="LL87" s="224">
        <f t="shared" ref="LL87:LL90" si="1000">10^LH87</f>
        <v>13.209693039607084</v>
      </c>
      <c r="LM87" s="267"/>
      <c r="LN87" s="267">
        <f>LE27-LE87</f>
        <v>-0.67624655946303669</v>
      </c>
      <c r="LO87" s="267">
        <f>SQRT(LF27^2+LF87^2)</f>
        <v>0.10986910111179916</v>
      </c>
      <c r="LP87" s="214">
        <f>10^LN87</f>
        <v>0.21074313705740036</v>
      </c>
      <c r="LQ87" s="267">
        <f>10^(LN87-1.96*LO87)</f>
        <v>0.12835417581087663</v>
      </c>
      <c r="LR87" s="215">
        <f>10^(LN87+1.96*LO87)</f>
        <v>0.34601655564548262</v>
      </c>
      <c r="LT87" s="281">
        <v>10</v>
      </c>
      <c r="LU87" s="274">
        <f>_xlfn.NORM.S.INV(LT87/100)</f>
        <v>-1.2815515655446006</v>
      </c>
      <c r="LV87" s="319">
        <f>(LU87-LU81)/LT81</f>
        <v>0.7998170201033572</v>
      </c>
      <c r="LW87" s="319">
        <f>SQRT(1/MA77+(LV87-LU78)^2/MD77)/LT81</f>
        <v>7.4622732967839264E-2</v>
      </c>
      <c r="LX87" s="319">
        <f>LV87-_xlfn.T.INV.2T(0.05,LZ81)*LW87</f>
        <v>0.47874131439791828</v>
      </c>
      <c r="LY87" s="319">
        <f>LV87+_xlfn.T.INV.2T(0.05,LZ81)*LW87</f>
        <v>1.1208927258087962</v>
      </c>
      <c r="LZ87" s="199">
        <f>LT87</f>
        <v>10</v>
      </c>
      <c r="MA87" s="320">
        <f>10^LV87</f>
        <v>6.306915612471867</v>
      </c>
      <c r="MB87" s="320">
        <f t="shared" ref="MB87:MB90" si="1001">10^LX87</f>
        <v>3.0112118747631809</v>
      </c>
      <c r="MC87" s="224">
        <f t="shared" ref="MC87:MC90" si="1002">10^LY87</f>
        <v>13.209693039607084</v>
      </c>
      <c r="MD87" s="267"/>
      <c r="ME87" s="267">
        <f>LV27-LV87</f>
        <v>-0.67624655946303702</v>
      </c>
      <c r="MF87" s="267">
        <f>SQRT(LW27^2+LW87^2)</f>
        <v>0.10986910111179918</v>
      </c>
      <c r="MG87" s="214">
        <f>10^ME87</f>
        <v>0.21074313705740025</v>
      </c>
      <c r="MH87" s="267">
        <f>10^(ME87-1.96*MF87)</f>
        <v>0.12835417581087649</v>
      </c>
      <c r="MI87" s="215">
        <f>10^(ME87+1.96*MF87)</f>
        <v>0.34601655564548239</v>
      </c>
    </row>
    <row r="88" spans="1:347" ht="14.1" customHeight="1" outlineLevel="1" x14ac:dyDescent="0.15">
      <c r="A88" s="14"/>
      <c r="B88" s="58"/>
      <c r="C88" s="10"/>
      <c r="D88" s="10"/>
      <c r="E88" s="19"/>
      <c r="F88" s="19"/>
      <c r="I88" s="99">
        <v>50</v>
      </c>
      <c r="J88" s="324">
        <f t="shared" ref="J88:J90" si="1003">_xlfn.NORM.S.INV(I88/100)</f>
        <v>0</v>
      </c>
      <c r="K88" s="100">
        <f>(J88-J81)/I81</f>
        <v>1.2298888247754201</v>
      </c>
      <c r="L88" s="100">
        <f>SQRT(1/P77+(K88-J78)^2/S77)/I81</f>
        <v>3.286310722181604E-2</v>
      </c>
      <c r="M88" s="100">
        <f>K88-_xlfn.T.INV.2T(0.05,O81)*L88</f>
        <v>1.0884902867794239</v>
      </c>
      <c r="N88" s="100">
        <f>K88+_xlfn.T.INV.2T(0.05,O81)*L88</f>
        <v>1.3712873627714162</v>
      </c>
      <c r="O88" s="201">
        <f>I88</f>
        <v>50</v>
      </c>
      <c r="P88" s="94">
        <f>10^K88</f>
        <v>16.978089740038051</v>
      </c>
      <c r="Q88" s="94">
        <f t="shared" si="964"/>
        <v>12.259994822591448</v>
      </c>
      <c r="R88" s="202">
        <f t="shared" si="964"/>
        <v>23.511880338613025</v>
      </c>
      <c r="S88" s="26"/>
      <c r="T88" s="94">
        <f>K28-K88</f>
        <v>-0.61294825799938102</v>
      </c>
      <c r="U88" s="94">
        <f>SQRT(L28^2+L88^2)</f>
        <v>4.6875900739909084E-2</v>
      </c>
      <c r="V88" s="216">
        <f>10^T88</f>
        <v>0.24381012773279237</v>
      </c>
      <c r="W88" s="94">
        <f>10^(T88-1.96*U88)</f>
        <v>0.19732175821829398</v>
      </c>
      <c r="X88" s="217">
        <f>10^(T88+1.96*U88)</f>
        <v>0.30125100709532127</v>
      </c>
      <c r="Z88" s="323">
        <v>50</v>
      </c>
      <c r="AA88" s="324">
        <f t="shared" ref="AA88:AA90" si="1004">_xlfn.NORM.S.INV(Z88/100)</f>
        <v>0</v>
      </c>
      <c r="AB88" s="324">
        <f>(AA88-AA81)/Z81</f>
        <v>1.2296113684923891</v>
      </c>
      <c r="AC88" s="324">
        <f>SQRT(1/AG77+(AB88-AA78)^2/AJ77)/Z81</f>
        <v>3.2601869599395344E-2</v>
      </c>
      <c r="AD88" s="324">
        <f>AB88-_xlfn.T.INV.2T(0.05,AF81)*AC88</f>
        <v>1.0893368452656147</v>
      </c>
      <c r="AE88" s="324">
        <f>AB88+_xlfn.T.INV.2T(0.05,AF81)*AC88</f>
        <v>1.3698858917191634</v>
      </c>
      <c r="AF88" s="201">
        <f>Z88</f>
        <v>50</v>
      </c>
      <c r="AG88" s="321">
        <f>10^AB88</f>
        <v>16.967246467923605</v>
      </c>
      <c r="AH88" s="321">
        <f t="shared" si="965"/>
        <v>12.28391620595257</v>
      </c>
      <c r="AI88" s="202">
        <f t="shared" si="966"/>
        <v>23.436129641112412</v>
      </c>
      <c r="AJ88" s="267"/>
      <c r="AK88" s="321">
        <f>AB28-AB88</f>
        <v>-0.61267436035588196</v>
      </c>
      <c r="AL88" s="321">
        <f>SQRT(AC28^2+AC88^2)</f>
        <v>4.6690713709599714E-2</v>
      </c>
      <c r="AM88" s="216">
        <f>10^AK88</f>
        <v>0.24396394060518248</v>
      </c>
      <c r="AN88" s="321">
        <f>10^(AK88-1.96*AL88)</f>
        <v>0.19761132983344168</v>
      </c>
      <c r="AO88" s="217">
        <f>10^(AK88+1.96*AL88)</f>
        <v>0.30118923022164051</v>
      </c>
      <c r="AQ88" s="323">
        <v>50</v>
      </c>
      <c r="AR88" s="324">
        <f t="shared" ref="AR88:AR90" si="1005">_xlfn.NORM.S.INV(AQ88/100)</f>
        <v>0</v>
      </c>
      <c r="AS88" s="324">
        <f>(AR88-AR81)/AQ81</f>
        <v>1.2296052568033262</v>
      </c>
      <c r="AT88" s="324">
        <f>SQRT(1/AX77+(AS88-AR78)^2/BA77)/AQ81</f>
        <v>3.2603204649089022E-2</v>
      </c>
      <c r="AU88" s="324">
        <f>AS88-_xlfn.T.INV.2T(0.05,AW81)*AT88</f>
        <v>1.089324989321343</v>
      </c>
      <c r="AV88" s="324">
        <f>AS88+_xlfn.T.INV.2T(0.05,AW81)*AT88</f>
        <v>1.3698855242853094</v>
      </c>
      <c r="AW88" s="201">
        <f>AQ88</f>
        <v>50</v>
      </c>
      <c r="AX88" s="321">
        <f>10^AS88</f>
        <v>16.967007694903614</v>
      </c>
      <c r="AY88" s="321">
        <f t="shared" si="967"/>
        <v>12.283580867963803</v>
      </c>
      <c r="AZ88" s="202">
        <f t="shared" si="968"/>
        <v>23.436109813036868</v>
      </c>
      <c r="BA88" s="267"/>
      <c r="BB88" s="321">
        <f>AS28-AS88</f>
        <v>-0.6126679534417836</v>
      </c>
      <c r="BC88" s="321">
        <f>SQRT(AT28^2+AT88^2)</f>
        <v>4.6691251012268523E-2</v>
      </c>
      <c r="BD88" s="216">
        <f>10^BB88</f>
        <v>0.24396753970119961</v>
      </c>
      <c r="BE88" s="321">
        <f>10^(BB88-1.96*BC88)</f>
        <v>0.19761376591834334</v>
      </c>
      <c r="BF88" s="217">
        <f>10^(BB88+1.96*BC88)</f>
        <v>0.301194403898213</v>
      </c>
      <c r="BH88" s="323">
        <v>50</v>
      </c>
      <c r="BI88" s="324">
        <f t="shared" ref="BI88:BI90" si="1006">_xlfn.NORM.S.INV(BH88/100)</f>
        <v>0</v>
      </c>
      <c r="BJ88" s="324">
        <f>(BI88-BI81)/BH81</f>
        <v>1.2296050634026252</v>
      </c>
      <c r="BK88" s="324">
        <f>SQRT(1/BO77+(BJ88-BI78)^2/BR77)/BH81</f>
        <v>3.2603459548351477E-2</v>
      </c>
      <c r="BL88" s="324">
        <f>BJ88-_xlfn.T.INV.2T(0.05,BN81)*BK88</f>
        <v>1.0893236991776345</v>
      </c>
      <c r="BM88" s="324">
        <f>BJ88+_xlfn.T.INV.2T(0.05,BN81)*BK88</f>
        <v>1.3698864276276159</v>
      </c>
      <c r="BN88" s="201">
        <f>BH88</f>
        <v>50</v>
      </c>
      <c r="BO88" s="321">
        <f>10^BJ88</f>
        <v>16.967000139130779</v>
      </c>
      <c r="BP88" s="321">
        <f t="shared" si="969"/>
        <v>12.283544377606004</v>
      </c>
      <c r="BQ88" s="202">
        <f t="shared" si="970"/>
        <v>23.436158560723968</v>
      </c>
      <c r="BR88" s="267"/>
      <c r="BS88" s="321">
        <f>BJ28-BJ88</f>
        <v>-0.61266776052315752</v>
      </c>
      <c r="BT88" s="321">
        <f>SQRT(BK28^2+BK88^2)</f>
        <v>4.669142979773519E-2</v>
      </c>
      <c r="BU88" s="216">
        <f>10^BS88</f>
        <v>0.24396764807442334</v>
      </c>
      <c r="BV88" s="321">
        <f>10^(BS88-1.96*BT88)</f>
        <v>0.19761369425190647</v>
      </c>
      <c r="BW88" s="217">
        <f>10^(BS88+1.96*BT88)</f>
        <v>0.30119478071743722</v>
      </c>
      <c r="BY88" s="323">
        <v>50</v>
      </c>
      <c r="BZ88" s="324">
        <f t="shared" ref="BZ88:BZ90" si="1007">_xlfn.NORM.S.INV(BY88/100)</f>
        <v>0</v>
      </c>
      <c r="CA88" s="324">
        <f>(BZ88-BZ81)/BY81</f>
        <v>1.229605055006153</v>
      </c>
      <c r="CB88" s="324">
        <f>SQRT(1/CF77+(CA88-BZ78)^2/CI77)/BY81</f>
        <v>3.2603475854283193E-2</v>
      </c>
      <c r="CC88" s="324">
        <f>CA88-_xlfn.T.INV.2T(0.05,CE81)*CB88</f>
        <v>1.0893236206224006</v>
      </c>
      <c r="CD88" s="324">
        <f>CA88+_xlfn.T.INV.2T(0.05,CE81)*CB88</f>
        <v>1.3698864893899054</v>
      </c>
      <c r="CE88" s="201">
        <f>BY88</f>
        <v>50</v>
      </c>
      <c r="CF88" s="321">
        <f>10^CA88</f>
        <v>16.966999811097722</v>
      </c>
      <c r="CG88" s="321">
        <f t="shared" si="971"/>
        <v>12.283542155757342</v>
      </c>
      <c r="CH88" s="202">
        <f t="shared" si="972"/>
        <v>23.436161893648915</v>
      </c>
      <c r="CI88" s="267"/>
      <c r="CJ88" s="321">
        <f>CA28-CA88</f>
        <v>-0.61266775209046642</v>
      </c>
      <c r="CK88" s="321">
        <f>SQRT(CB28^2+CB88^2)</f>
        <v>4.6691441135290918E-2</v>
      </c>
      <c r="CL88" s="216">
        <f>10^CJ88</f>
        <v>0.24396765281154043</v>
      </c>
      <c r="CM88" s="321">
        <f>10^(CJ88-1.96*CK88)</f>
        <v>0.19761368797764062</v>
      </c>
      <c r="CN88" s="217">
        <f>10^(CJ88+1.96*CK88)</f>
        <v>0.3011948019770111</v>
      </c>
      <c r="CP88" s="323">
        <v>50</v>
      </c>
      <c r="CQ88" s="324">
        <f t="shared" ref="CQ88:CQ90" si="1008">_xlfn.NORM.S.INV(CP88/100)</f>
        <v>0</v>
      </c>
      <c r="CR88" s="324">
        <f>(CQ88-CQ81)/CP81</f>
        <v>1.2296050545852704</v>
      </c>
      <c r="CS88" s="324">
        <f>SQRT(1/CW77+(CR88-CQ78)^2/CZ77)/CP81</f>
        <v>3.2603476765294674E-2</v>
      </c>
      <c r="CT88" s="324">
        <f>CR88-_xlfn.T.INV.2T(0.05,CV81)*CS88</f>
        <v>1.0893236162817521</v>
      </c>
      <c r="CU88" s="324">
        <f>CR88+_xlfn.T.INV.2T(0.05,CV81)*CS88</f>
        <v>1.3698864928887886</v>
      </c>
      <c r="CV88" s="201">
        <f>CP88</f>
        <v>50</v>
      </c>
      <c r="CW88" s="321">
        <f>10^CR88</f>
        <v>16.966999794654694</v>
      </c>
      <c r="CX88" s="321">
        <f t="shared" si="973"/>
        <v>12.283542032986869</v>
      </c>
      <c r="CY88" s="202">
        <f t="shared" si="974"/>
        <v>23.436162082461802</v>
      </c>
      <c r="CZ88" s="267"/>
      <c r="DA88" s="321">
        <f>CR28-CR88</f>
        <v>-0.61266775166964715</v>
      </c>
      <c r="DB88" s="321">
        <f>SQRT(CS28^2+CS88^2)</f>
        <v>4.6691441771530902E-2</v>
      </c>
      <c r="DC88" s="216">
        <f>10^DA88</f>
        <v>0.2439676530479383</v>
      </c>
      <c r="DD88" s="321">
        <f>10^(DA88-1.96*DB88)</f>
        <v>0.19761368760169615</v>
      </c>
      <c r="DE88" s="217">
        <f>10^(DA88+1.96*DB88)</f>
        <v>0.30119480313370933</v>
      </c>
      <c r="DG88" s="323">
        <v>50</v>
      </c>
      <c r="DH88" s="324">
        <f t="shared" ref="DH88:DH90" si="1009">_xlfn.NORM.S.INV(DG88/100)</f>
        <v>0</v>
      </c>
      <c r="DI88" s="324">
        <f>(DH88-DH81)/DG81</f>
        <v>1.2296050545631638</v>
      </c>
      <c r="DJ88" s="324">
        <f>SQRT(1/DN77+(DI88-DH78)^2/DQ77)/DG81</f>
        <v>3.260347681459614E-2</v>
      </c>
      <c r="DK88" s="324">
        <f>DI88-_xlfn.T.INV.2T(0.05,DM81)*DJ88</f>
        <v>1.0893236160475184</v>
      </c>
      <c r="DL88" s="324">
        <f>DI88+_xlfn.T.INV.2T(0.05,DM81)*DJ88</f>
        <v>1.3698864930788093</v>
      </c>
      <c r="DM88" s="201">
        <f>DG88</f>
        <v>50</v>
      </c>
      <c r="DN88" s="321">
        <f>10^DI88</f>
        <v>16.966999793791043</v>
      </c>
      <c r="DO88" s="321">
        <f t="shared" si="975"/>
        <v>12.283542026361824</v>
      </c>
      <c r="DP88" s="202">
        <f t="shared" si="976"/>
        <v>23.436162092716035</v>
      </c>
      <c r="DQ88" s="267"/>
      <c r="DR88" s="321">
        <f>DI28-DI88</f>
        <v>-0.61266775164753617</v>
      </c>
      <c r="DS88" s="321">
        <f>SQRT(DJ28^2+DJ88^2)</f>
        <v>4.6691441805950952E-2</v>
      </c>
      <c r="DT88" s="216">
        <f>10^DR88</f>
        <v>0.24396765306035925</v>
      </c>
      <c r="DU88" s="321">
        <f>10^(DR88-1.96*DS88)</f>
        <v>0.19761368758105982</v>
      </c>
      <c r="DV88" s="217">
        <f>10^(DR88+1.96*DS88)</f>
        <v>0.30119480319583147</v>
      </c>
      <c r="DX88" s="323">
        <v>50</v>
      </c>
      <c r="DY88" s="324">
        <f t="shared" ref="DY88:DY90" si="1010">_xlfn.NORM.S.INV(DX88/100)</f>
        <v>0</v>
      </c>
      <c r="DZ88" s="324">
        <f>(DY88-DY81)/DX81</f>
        <v>1.2296050545619872</v>
      </c>
      <c r="EA88" s="324">
        <f>SQRT(1/EE77+(DZ88-DY78)^2/EH77)/DX81</f>
        <v>3.2603476817242016E-2</v>
      </c>
      <c r="EB88" s="324">
        <f>DZ88-_xlfn.T.INV.2T(0.05,ED81)*EA88</f>
        <v>1.0893236160349575</v>
      </c>
      <c r="EC88" s="324">
        <f>DZ88+_xlfn.T.INV.2T(0.05,ED81)*EA88</f>
        <v>1.3698864930890169</v>
      </c>
      <c r="ED88" s="201">
        <f>DX88</f>
        <v>50</v>
      </c>
      <c r="EE88" s="321">
        <f>10^DZ88</f>
        <v>16.966999793745071</v>
      </c>
      <c r="EF88" s="321">
        <f t="shared" si="977"/>
        <v>12.283542026006556</v>
      </c>
      <c r="EG88" s="202">
        <f t="shared" si="978"/>
        <v>23.436162093266873</v>
      </c>
      <c r="EH88" s="267"/>
      <c r="EI88" s="321">
        <f>DZ28-DZ88</f>
        <v>-0.61266775164635967</v>
      </c>
      <c r="EJ88" s="321">
        <f>SQRT(EA28^2+EA88^2)</f>
        <v>4.6691441807798516E-2</v>
      </c>
      <c r="EK88" s="216">
        <f>10^EI88</f>
        <v>0.24396765306102022</v>
      </c>
      <c r="EL88" s="321">
        <f>10^(EI88-1.96*EJ88)</f>
        <v>0.19761368757994746</v>
      </c>
      <c r="EM88" s="217">
        <f>10^(EI88+1.96*EJ88)</f>
        <v>0.30119480319915881</v>
      </c>
      <c r="EO88" s="323">
        <v>50</v>
      </c>
      <c r="EP88" s="324">
        <f t="shared" ref="EP88:EP90" si="1011">_xlfn.NORM.S.INV(EO88/100)</f>
        <v>0</v>
      </c>
      <c r="EQ88" s="324">
        <f>(EP88-EP81)/EO81</f>
        <v>1.2296050545619241</v>
      </c>
      <c r="ER88" s="324">
        <f>SQRT(1/EV77+(EQ88-EP78)^2/EY77)/EO81</f>
        <v>3.2603476817383702E-2</v>
      </c>
      <c r="ES88" s="324">
        <f>EQ88-_xlfn.T.INV.2T(0.05,EU81)*ER88</f>
        <v>1.0893236160342847</v>
      </c>
      <c r="ET88" s="324">
        <f>EQ88+_xlfn.T.INV.2T(0.05,EU81)*ER88</f>
        <v>1.3698864930895636</v>
      </c>
      <c r="EU88" s="201">
        <f>EO88</f>
        <v>50</v>
      </c>
      <c r="EV88" s="321">
        <f>10^EQ88</f>
        <v>16.966999793742609</v>
      </c>
      <c r="EW88" s="321">
        <f t="shared" si="979"/>
        <v>12.283542025987524</v>
      </c>
      <c r="EX88" s="202">
        <f t="shared" si="980"/>
        <v>23.436162093296371</v>
      </c>
      <c r="EY88" s="267"/>
      <c r="EZ88" s="321">
        <f>EQ28-EQ88</f>
        <v>-0.61266775164629661</v>
      </c>
      <c r="FA88" s="321">
        <f>SQRT(ER28^2+ER88^2)</f>
        <v>4.6691441807897437E-2</v>
      </c>
      <c r="FB88" s="216">
        <f>10^EZ88</f>
        <v>0.24396765306105558</v>
      </c>
      <c r="FC88" s="321">
        <f>10^(EZ88-1.96*FA88)</f>
        <v>0.1976136875798879</v>
      </c>
      <c r="FD88" s="217">
        <f>10^(EZ88+1.96*FA88)</f>
        <v>0.30119480319933695</v>
      </c>
      <c r="FF88" s="323">
        <v>50</v>
      </c>
      <c r="FG88" s="324">
        <f t="shared" ref="FG88:FG90" si="1012">_xlfn.NORM.S.INV(FF88/100)</f>
        <v>0</v>
      </c>
      <c r="FH88" s="324">
        <f>(FG88-FG81)/FF81</f>
        <v>1.2296050545619208</v>
      </c>
      <c r="FI88" s="324">
        <f>SQRT(1/FM77+(FH88-FG78)^2/FP77)/FF81</f>
        <v>3.2603476817391279E-2</v>
      </c>
      <c r="FJ88" s="324">
        <f>FH88-_xlfn.T.INV.2T(0.05,FL81)*FI88</f>
        <v>1.0893236160342488</v>
      </c>
      <c r="FK88" s="324">
        <f>FH88+_xlfn.T.INV.2T(0.05,FL81)*FI88</f>
        <v>1.3698864930895929</v>
      </c>
      <c r="FL88" s="201">
        <f>FF88</f>
        <v>50</v>
      </c>
      <c r="FM88" s="321">
        <f>10^FH88</f>
        <v>16.966999793742481</v>
      </c>
      <c r="FN88" s="321">
        <f t="shared" si="981"/>
        <v>12.28354202598651</v>
      </c>
      <c r="FO88" s="202">
        <f t="shared" si="982"/>
        <v>23.436162093297952</v>
      </c>
      <c r="FP88" s="267"/>
      <c r="FQ88" s="321">
        <f>FH28-FH88</f>
        <v>-0.61266775164629306</v>
      </c>
      <c r="FR88" s="321">
        <f>SQRT(FI28^2+FI88^2)</f>
        <v>4.6691441807902731E-2</v>
      </c>
      <c r="FS88" s="216">
        <f>10^FQ88</f>
        <v>0.24396765306105761</v>
      </c>
      <c r="FT88" s="321">
        <f>10^(FQ88-1.96*FR88)</f>
        <v>0.19761368757988479</v>
      </c>
      <c r="FU88" s="217">
        <f>10^(FQ88+1.96*FR88)</f>
        <v>0.30119480319934666</v>
      </c>
      <c r="FW88" s="323">
        <v>50</v>
      </c>
      <c r="FX88" s="324">
        <f t="shared" ref="FX88:FX90" si="1013">_xlfn.NORM.S.INV(FW88/100)</f>
        <v>0</v>
      </c>
      <c r="FY88" s="324">
        <f>(FX88-FX81)/FW81</f>
        <v>1.2296050545619204</v>
      </c>
      <c r="FZ88" s="324">
        <f>SQRT(1/GD77+(FY88-FX78)^2/GG77)/FW81</f>
        <v>3.2603476817391688E-2</v>
      </c>
      <c r="GA88" s="324">
        <f>FY88-_xlfn.T.INV.2T(0.05,GC81)*FZ88</f>
        <v>1.0893236160342468</v>
      </c>
      <c r="GB88" s="324">
        <f>FY88+_xlfn.T.INV.2T(0.05,GC81)*FZ88</f>
        <v>1.369886493089594</v>
      </c>
      <c r="GC88" s="201">
        <f>FW88</f>
        <v>50</v>
      </c>
      <c r="GD88" s="321">
        <f>10^FY88</f>
        <v>16.966999793742463</v>
      </c>
      <c r="GE88" s="321">
        <f t="shared" si="983"/>
        <v>12.283542025986449</v>
      </c>
      <c r="GF88" s="202">
        <f t="shared" si="984"/>
        <v>23.436162093298016</v>
      </c>
      <c r="GG88" s="267"/>
      <c r="GH88" s="321">
        <f>FY28-FY88</f>
        <v>-0.61266775164629284</v>
      </c>
      <c r="GI88" s="321">
        <f>SQRT(FZ28^2+FZ88^2)</f>
        <v>4.6691441807903022E-2</v>
      </c>
      <c r="GJ88" s="216">
        <f>10^GH88</f>
        <v>0.24396765306105778</v>
      </c>
      <c r="GK88" s="321">
        <f>10^(GH88-1.96*GI88)</f>
        <v>0.19761368757988465</v>
      </c>
      <c r="GL88" s="217">
        <f>10^(GH88+1.96*GI88)</f>
        <v>0.30119480319934722</v>
      </c>
      <c r="GN88" s="323">
        <v>50</v>
      </c>
      <c r="GO88" s="324">
        <f t="shared" ref="GO88:GO90" si="1014">_xlfn.NORM.S.INV(GN88/100)</f>
        <v>0</v>
      </c>
      <c r="GP88" s="324">
        <f>(GO88-GO81)/GN81</f>
        <v>1.2296050545619206</v>
      </c>
      <c r="GQ88" s="324">
        <f>SQRT(1/GU77+(GP88-GO78)^2/GX77)/GN81</f>
        <v>3.2603476817391723E-2</v>
      </c>
      <c r="GR88" s="324">
        <f>GP88-_xlfn.T.INV.2T(0.05,GT81)*GQ88</f>
        <v>1.0893236160342468</v>
      </c>
      <c r="GS88" s="324">
        <f>GP88+_xlfn.T.INV.2T(0.05,GT81)*GQ88</f>
        <v>1.3698864930895944</v>
      </c>
      <c r="GT88" s="201">
        <f>GN88</f>
        <v>50</v>
      </c>
      <c r="GU88" s="321">
        <f>10^GP88</f>
        <v>16.96699979374247</v>
      </c>
      <c r="GV88" s="321">
        <f t="shared" si="985"/>
        <v>12.283542025986449</v>
      </c>
      <c r="GW88" s="202">
        <f t="shared" si="986"/>
        <v>23.436162093298034</v>
      </c>
      <c r="GX88" s="267"/>
      <c r="GY88" s="321">
        <f>GP28-GP88</f>
        <v>-0.61266775164629306</v>
      </c>
      <c r="GZ88" s="321">
        <f>SQRT(GQ28^2+GQ88^2)</f>
        <v>4.6691441807903036E-2</v>
      </c>
      <c r="HA88" s="216">
        <f>10^GY88</f>
        <v>0.24396765306105761</v>
      </c>
      <c r="HB88" s="321">
        <f>10^(GY88-1.96*GZ88)</f>
        <v>0.19761368757988454</v>
      </c>
      <c r="HC88" s="217">
        <f>10^(GY88+1.96*GZ88)</f>
        <v>0.30119480319934699</v>
      </c>
      <c r="HE88" s="323">
        <v>50</v>
      </c>
      <c r="HF88" s="324">
        <f t="shared" ref="HF88:HF90" si="1015">_xlfn.NORM.S.INV(HE88/100)</f>
        <v>0</v>
      </c>
      <c r="HG88" s="324">
        <f>(HF88-HF81)/HE81</f>
        <v>1.2296050545619206</v>
      </c>
      <c r="HH88" s="324">
        <f>SQRT(1/HL77+(HG88-HF78)^2/HO77)/HE81</f>
        <v>3.2603476817391709E-2</v>
      </c>
      <c r="HI88" s="324">
        <f>HG88-_xlfn.T.INV.2T(0.05,HK81)*HH88</f>
        <v>1.0893236160342468</v>
      </c>
      <c r="HJ88" s="324">
        <f>HG88+_xlfn.T.INV.2T(0.05,HK81)*HH88</f>
        <v>1.3698864930895944</v>
      </c>
      <c r="HK88" s="201">
        <f>HE88</f>
        <v>50</v>
      </c>
      <c r="HL88" s="321">
        <f>10^HG88</f>
        <v>16.96699979374247</v>
      </c>
      <c r="HM88" s="321">
        <f t="shared" si="987"/>
        <v>12.283542025986449</v>
      </c>
      <c r="HN88" s="202">
        <f t="shared" si="988"/>
        <v>23.436162093298034</v>
      </c>
      <c r="HO88" s="267"/>
      <c r="HP88" s="321">
        <f>HG28-HG88</f>
        <v>-0.61266775164629284</v>
      </c>
      <c r="HQ88" s="321">
        <f>SQRT(HH28^2+HH88^2)</f>
        <v>4.6691441807903029E-2</v>
      </c>
      <c r="HR88" s="216">
        <f>10^HP88</f>
        <v>0.24396765306105778</v>
      </c>
      <c r="HS88" s="321">
        <f>10^(HP88-1.96*HQ88)</f>
        <v>0.19761368757988465</v>
      </c>
      <c r="HT88" s="217">
        <f>10^(HP88+1.96*HQ88)</f>
        <v>0.30119480319934722</v>
      </c>
      <c r="HV88" s="323">
        <v>50</v>
      </c>
      <c r="HW88" s="324">
        <f t="shared" ref="HW88:HW90" si="1016">_xlfn.NORM.S.INV(HV88/100)</f>
        <v>0</v>
      </c>
      <c r="HX88" s="324">
        <f>(HW88-HW81)/HV81</f>
        <v>1.2296050545619206</v>
      </c>
      <c r="HY88" s="324">
        <f>SQRT(1/IC77+(HX88-HW78)^2/IF77)/HV81</f>
        <v>3.2603476817391716E-2</v>
      </c>
      <c r="HZ88" s="324">
        <f>HX88-_xlfn.T.INV.2T(0.05,IB81)*HY88</f>
        <v>1.0893236160342468</v>
      </c>
      <c r="IA88" s="324">
        <f>HX88+_xlfn.T.INV.2T(0.05,IB81)*HY88</f>
        <v>1.3698864930895944</v>
      </c>
      <c r="IB88" s="201">
        <f>HV88</f>
        <v>50</v>
      </c>
      <c r="IC88" s="321">
        <f>10^HX88</f>
        <v>16.96699979374247</v>
      </c>
      <c r="ID88" s="321">
        <f t="shared" si="989"/>
        <v>12.283542025986449</v>
      </c>
      <c r="IE88" s="202">
        <f t="shared" si="990"/>
        <v>23.436162093298034</v>
      </c>
      <c r="IF88" s="267"/>
      <c r="IG88" s="321">
        <f>HX28-HX88</f>
        <v>-0.61266775164629306</v>
      </c>
      <c r="IH88" s="321">
        <f>SQRT(HY28^2+HY88^2)</f>
        <v>4.669144180790305E-2</v>
      </c>
      <c r="II88" s="216">
        <f>10^IG88</f>
        <v>0.24396765306105761</v>
      </c>
      <c r="IJ88" s="321">
        <f>10^(IG88-1.96*IH88)</f>
        <v>0.19761368757988454</v>
      </c>
      <c r="IK88" s="217">
        <f>10^(IG88+1.96*IH88)</f>
        <v>0.30119480319934699</v>
      </c>
      <c r="IM88" s="323">
        <v>50</v>
      </c>
      <c r="IN88" s="324">
        <f t="shared" ref="IN88:IN90" si="1017">_xlfn.NORM.S.INV(IM88/100)</f>
        <v>0</v>
      </c>
      <c r="IO88" s="324">
        <f>(IN88-IN81)/IM81</f>
        <v>1.2296050545619206</v>
      </c>
      <c r="IP88" s="324">
        <f>SQRT(1/IT77+(IO88-IN78)^2/IW77)/IM81</f>
        <v>3.2603476817391716E-2</v>
      </c>
      <c r="IQ88" s="324">
        <f>IO88-_xlfn.T.INV.2T(0.05,IS81)*IP88</f>
        <v>1.0893236160342468</v>
      </c>
      <c r="IR88" s="324">
        <f>IO88+_xlfn.T.INV.2T(0.05,IS81)*IP88</f>
        <v>1.3698864930895944</v>
      </c>
      <c r="IS88" s="201">
        <f>IM88</f>
        <v>50</v>
      </c>
      <c r="IT88" s="321">
        <f>10^IO88</f>
        <v>16.96699979374247</v>
      </c>
      <c r="IU88" s="321">
        <f t="shared" si="991"/>
        <v>12.283542025986449</v>
      </c>
      <c r="IV88" s="202">
        <f t="shared" si="992"/>
        <v>23.436162093298034</v>
      </c>
      <c r="IW88" s="267"/>
      <c r="IX88" s="321">
        <f>IO28-IO88</f>
        <v>-0.61266775164629306</v>
      </c>
      <c r="IY88" s="321">
        <f>SQRT(IP28^2+IP88^2)</f>
        <v>4.6691441807903036E-2</v>
      </c>
      <c r="IZ88" s="216">
        <f>10^IX88</f>
        <v>0.24396765306105761</v>
      </c>
      <c r="JA88" s="321">
        <f>10^(IX88-1.96*IY88)</f>
        <v>0.19761368757988454</v>
      </c>
      <c r="JB88" s="217">
        <f>10^(IX88+1.96*IY88)</f>
        <v>0.30119480319934699</v>
      </c>
      <c r="JD88" s="323">
        <v>50</v>
      </c>
      <c r="JE88" s="324">
        <f t="shared" ref="JE88:JE90" si="1018">_xlfn.NORM.S.INV(JD88/100)</f>
        <v>0</v>
      </c>
      <c r="JF88" s="324">
        <f>(JE88-JE81)/JD81</f>
        <v>1.2296050545619206</v>
      </c>
      <c r="JG88" s="324">
        <f>SQRT(1/JK77+(JF88-JE78)^2/JN77)/JD81</f>
        <v>3.2603476817391716E-2</v>
      </c>
      <c r="JH88" s="324">
        <f>JF88-_xlfn.T.INV.2T(0.05,JJ81)*JG88</f>
        <v>1.0893236160342468</v>
      </c>
      <c r="JI88" s="324">
        <f>JF88+_xlfn.T.INV.2T(0.05,JJ81)*JG88</f>
        <v>1.3698864930895944</v>
      </c>
      <c r="JJ88" s="201">
        <f>JD88</f>
        <v>50</v>
      </c>
      <c r="JK88" s="321">
        <f>10^JF88</f>
        <v>16.96699979374247</v>
      </c>
      <c r="JL88" s="321">
        <f t="shared" si="993"/>
        <v>12.283542025986449</v>
      </c>
      <c r="JM88" s="202">
        <f t="shared" si="994"/>
        <v>23.436162093298034</v>
      </c>
      <c r="JN88" s="267"/>
      <c r="JO88" s="321">
        <f>JF28-JF88</f>
        <v>-0.61266775164629284</v>
      </c>
      <c r="JP88" s="321">
        <f>SQRT(JG28^2+JG88^2)</f>
        <v>4.6691441807903036E-2</v>
      </c>
      <c r="JQ88" s="216">
        <f>10^JO88</f>
        <v>0.24396765306105778</v>
      </c>
      <c r="JR88" s="321">
        <f>10^(JO88-1.96*JP88)</f>
        <v>0.19761368757988465</v>
      </c>
      <c r="JS88" s="217">
        <f>10^(JO88+1.96*JP88)</f>
        <v>0.30119480319934722</v>
      </c>
      <c r="JU88" s="323">
        <v>50</v>
      </c>
      <c r="JV88" s="324">
        <f t="shared" ref="JV88:JV90" si="1019">_xlfn.NORM.S.INV(JU88/100)</f>
        <v>0</v>
      </c>
      <c r="JW88" s="324">
        <f>(JV88-JV81)/JU81</f>
        <v>1.2296050545619206</v>
      </c>
      <c r="JX88" s="324">
        <f>SQRT(1/KB77+(JW88-JV78)^2/KE77)/JU81</f>
        <v>3.2603476817391716E-2</v>
      </c>
      <c r="JY88" s="324">
        <f>JW88-_xlfn.T.INV.2T(0.05,KA81)*JX88</f>
        <v>1.0893236160342468</v>
      </c>
      <c r="JZ88" s="324">
        <f>JW88+_xlfn.T.INV.2T(0.05,KA81)*JX88</f>
        <v>1.3698864930895944</v>
      </c>
      <c r="KA88" s="201">
        <f>JU88</f>
        <v>50</v>
      </c>
      <c r="KB88" s="321">
        <f>10^JW88</f>
        <v>16.96699979374247</v>
      </c>
      <c r="KC88" s="321">
        <f t="shared" si="995"/>
        <v>12.283542025986449</v>
      </c>
      <c r="KD88" s="202">
        <f t="shared" si="996"/>
        <v>23.436162093298034</v>
      </c>
      <c r="KE88" s="267"/>
      <c r="KF88" s="321">
        <f>JW28-JW88</f>
        <v>-0.61266775164629306</v>
      </c>
      <c r="KG88" s="321">
        <f>SQRT(JX28^2+JX88^2)</f>
        <v>4.669144180790305E-2</v>
      </c>
      <c r="KH88" s="216">
        <f>10^KF88</f>
        <v>0.24396765306105761</v>
      </c>
      <c r="KI88" s="321">
        <f>10^(KF88-1.96*KG88)</f>
        <v>0.19761368757988454</v>
      </c>
      <c r="KJ88" s="217">
        <f>10^(KF88+1.96*KG88)</f>
        <v>0.30119480319934699</v>
      </c>
      <c r="KL88" s="323">
        <v>50</v>
      </c>
      <c r="KM88" s="324">
        <f t="shared" ref="KM88:KM90" si="1020">_xlfn.NORM.S.INV(KL88/100)</f>
        <v>0</v>
      </c>
      <c r="KN88" s="324">
        <f>(KM88-KM81)/KL81</f>
        <v>1.2296050545619206</v>
      </c>
      <c r="KO88" s="324">
        <f>SQRT(1/KS77+(KN88-KM78)^2/KV77)/KL81</f>
        <v>3.2603476817391716E-2</v>
      </c>
      <c r="KP88" s="324">
        <f>KN88-_xlfn.T.INV.2T(0.05,KR81)*KO88</f>
        <v>1.0893236160342468</v>
      </c>
      <c r="KQ88" s="324">
        <f>KN88+_xlfn.T.INV.2T(0.05,KR81)*KO88</f>
        <v>1.3698864930895944</v>
      </c>
      <c r="KR88" s="201">
        <f>KL88</f>
        <v>50</v>
      </c>
      <c r="KS88" s="321">
        <f>10^KN88</f>
        <v>16.96699979374247</v>
      </c>
      <c r="KT88" s="321">
        <f t="shared" si="997"/>
        <v>12.283542025986449</v>
      </c>
      <c r="KU88" s="202">
        <f t="shared" si="998"/>
        <v>23.436162093298034</v>
      </c>
      <c r="KV88" s="267"/>
      <c r="KW88" s="321">
        <f>KN28-KN88</f>
        <v>-0.61266775164629306</v>
      </c>
      <c r="KX88" s="321">
        <f>SQRT(KO28^2+KO88^2)</f>
        <v>4.6691441807903036E-2</v>
      </c>
      <c r="KY88" s="216">
        <f>10^KW88</f>
        <v>0.24396765306105761</v>
      </c>
      <c r="KZ88" s="321">
        <f>10^(KW88-1.96*KX88)</f>
        <v>0.19761368757988454</v>
      </c>
      <c r="LA88" s="217">
        <f>10^(KW88+1.96*KX88)</f>
        <v>0.30119480319934699</v>
      </c>
      <c r="LC88" s="323">
        <v>50</v>
      </c>
      <c r="LD88" s="324">
        <f t="shared" ref="LD88:LD90" si="1021">_xlfn.NORM.S.INV(LC88/100)</f>
        <v>0</v>
      </c>
      <c r="LE88" s="324">
        <f>(LD88-LD81)/LC81</f>
        <v>1.2296050545619206</v>
      </c>
      <c r="LF88" s="324">
        <f>SQRT(1/LJ77+(LE88-LD78)^2/LM77)/LC81</f>
        <v>3.2603476817391716E-2</v>
      </c>
      <c r="LG88" s="324">
        <f>LE88-_xlfn.T.INV.2T(0.05,LI81)*LF88</f>
        <v>1.0893236160342468</v>
      </c>
      <c r="LH88" s="324">
        <f>LE88+_xlfn.T.INV.2T(0.05,LI81)*LF88</f>
        <v>1.3698864930895944</v>
      </c>
      <c r="LI88" s="201">
        <f>LC88</f>
        <v>50</v>
      </c>
      <c r="LJ88" s="321">
        <f>10^LE88</f>
        <v>16.96699979374247</v>
      </c>
      <c r="LK88" s="321">
        <f t="shared" si="999"/>
        <v>12.283542025986449</v>
      </c>
      <c r="LL88" s="202">
        <f t="shared" si="1000"/>
        <v>23.436162093298034</v>
      </c>
      <c r="LM88" s="267"/>
      <c r="LN88" s="321">
        <f>LE28-LE88</f>
        <v>-0.61266775164629284</v>
      </c>
      <c r="LO88" s="321">
        <f>SQRT(LF28^2+LF88^2)</f>
        <v>4.6691441807903036E-2</v>
      </c>
      <c r="LP88" s="216">
        <f>10^LN88</f>
        <v>0.24396765306105778</v>
      </c>
      <c r="LQ88" s="321">
        <f>10^(LN88-1.96*LO88)</f>
        <v>0.19761368757988465</v>
      </c>
      <c r="LR88" s="217">
        <f>10^(LN88+1.96*LO88)</f>
        <v>0.30119480319934722</v>
      </c>
      <c r="LT88" s="323">
        <v>50</v>
      </c>
      <c r="LU88" s="324">
        <f t="shared" ref="LU88:LU90" si="1022">_xlfn.NORM.S.INV(LT88/100)</f>
        <v>0</v>
      </c>
      <c r="LV88" s="324">
        <f>(LU88-LU81)/LT81</f>
        <v>1.2296050545619206</v>
      </c>
      <c r="LW88" s="324">
        <f>SQRT(1/MA77+(LV88-LU78)^2/MD77)/LT81</f>
        <v>3.2603476817391716E-2</v>
      </c>
      <c r="LX88" s="324">
        <f>LV88-_xlfn.T.INV.2T(0.05,LZ81)*LW88</f>
        <v>1.0893236160342468</v>
      </c>
      <c r="LY88" s="324">
        <f>LV88+_xlfn.T.INV.2T(0.05,LZ81)*LW88</f>
        <v>1.3698864930895944</v>
      </c>
      <c r="LZ88" s="201">
        <f>LT88</f>
        <v>50</v>
      </c>
      <c r="MA88" s="321">
        <f>10^LV88</f>
        <v>16.96699979374247</v>
      </c>
      <c r="MB88" s="321">
        <f t="shared" si="1001"/>
        <v>12.283542025986449</v>
      </c>
      <c r="MC88" s="202">
        <f t="shared" si="1002"/>
        <v>23.436162093298034</v>
      </c>
      <c r="MD88" s="267"/>
      <c r="ME88" s="321">
        <f>LV28-LV88</f>
        <v>-0.61266775164629306</v>
      </c>
      <c r="MF88" s="321">
        <f>SQRT(LW28^2+LW88^2)</f>
        <v>4.669144180790305E-2</v>
      </c>
      <c r="MG88" s="216">
        <f>10^ME88</f>
        <v>0.24396765306105761</v>
      </c>
      <c r="MH88" s="321">
        <f>10^(ME88-1.96*MF88)</f>
        <v>0.19761368757988454</v>
      </c>
      <c r="MI88" s="217">
        <f>10^(ME88+1.96*MF88)</f>
        <v>0.30119480319934699</v>
      </c>
    </row>
    <row r="89" spans="1:347" ht="14.1" customHeight="1" x14ac:dyDescent="0.15">
      <c r="A89" s="14"/>
      <c r="B89" s="58"/>
      <c r="C89" s="35"/>
      <c r="D89" s="35"/>
      <c r="E89" s="14"/>
      <c r="F89" s="19"/>
      <c r="I89" s="10">
        <v>90</v>
      </c>
      <c r="J89" s="274">
        <f t="shared" si="1003"/>
        <v>1.2815515655446006</v>
      </c>
      <c r="K89" s="19">
        <f>(J89-J81)/I81</f>
        <v>1.6602771459849008</v>
      </c>
      <c r="L89" s="19">
        <f>SQRT(1/P77+(K89-J78)^2/S77)/I81</f>
        <v>6.0206895308367606E-2</v>
      </c>
      <c r="M89" s="19">
        <f>K89-_xlfn.T.INV.2T(0.05,O81)*L89</f>
        <v>1.4012277835366127</v>
      </c>
      <c r="N89" s="19">
        <f>K89+_xlfn.T.INV.2T(0.05,O81)*L89</f>
        <v>1.919326508433189</v>
      </c>
      <c r="O89" s="199">
        <f>I89</f>
        <v>90</v>
      </c>
      <c r="P89" s="26">
        <f>10^K89</f>
        <v>45.737997454650198</v>
      </c>
      <c r="Q89" s="26">
        <f t="shared" si="964"/>
        <v>25.189977729429419</v>
      </c>
      <c r="R89" s="200">
        <f t="shared" si="964"/>
        <v>83.04748950681082</v>
      </c>
      <c r="S89" s="26"/>
      <c r="T89" s="26">
        <f>K29-K89</f>
        <v>-0.5500255166590724</v>
      </c>
      <c r="U89" s="26">
        <f>SQRT(L29^2+L89^2)</f>
        <v>9.1362183383326592E-2</v>
      </c>
      <c r="V89" s="214">
        <f>10^T89</f>
        <v>0.28182173440724623</v>
      </c>
      <c r="W89" s="26">
        <f>10^(T89-1.96*U89)</f>
        <v>0.1865969771344467</v>
      </c>
      <c r="X89" s="215">
        <f>10^(T89+1.96*U89)</f>
        <v>0.42564188983127116</v>
      </c>
      <c r="Z89" s="281">
        <v>90</v>
      </c>
      <c r="AA89" s="274">
        <f t="shared" si="1004"/>
        <v>1.2815515655446006</v>
      </c>
      <c r="AB89" s="274">
        <f>(AA89-AA81)/Z81</f>
        <v>1.6594388989952022</v>
      </c>
      <c r="AC89" s="274">
        <f>SQRT(1/AG77+(AB89-AA78)^2/AJ77)/Z81</f>
        <v>5.6843168765204365E-2</v>
      </c>
      <c r="AD89" s="274">
        <f>AB89-_xlfn.T.INV.2T(0.05,AF81)*AC89</f>
        <v>1.4148624837399861</v>
      </c>
      <c r="AE89" s="274">
        <f>AB89+_xlfn.T.INV.2T(0.05,AF81)*AC89</f>
        <v>1.9040153142504184</v>
      </c>
      <c r="AF89" s="199">
        <f>Z89</f>
        <v>90</v>
      </c>
      <c r="AG89" s="267">
        <f>10^AB89</f>
        <v>45.649802085759156</v>
      </c>
      <c r="AH89" s="267">
        <f t="shared" si="965"/>
        <v>25.993363714615931</v>
      </c>
      <c r="AI89" s="200">
        <f t="shared" si="966"/>
        <v>80.170633295036438</v>
      </c>
      <c r="AJ89" s="267"/>
      <c r="AK89" s="267">
        <f>AB29-AB89</f>
        <v>-0.54913511016838279</v>
      </c>
      <c r="AL89" s="267">
        <f>SQRT(AC29^2+AC89^2)</f>
        <v>8.9030381582529142E-2</v>
      </c>
      <c r="AM89" s="214">
        <f>10^AK89</f>
        <v>0.28240012839310125</v>
      </c>
      <c r="AN89" s="267">
        <f>10^(AK89-1.96*AL89)</f>
        <v>0.18895802539474488</v>
      </c>
      <c r="AO89" s="215">
        <f>10^(AK89+1.96*AL89)</f>
        <v>0.42205051809701027</v>
      </c>
      <c r="AQ89" s="281">
        <v>90</v>
      </c>
      <c r="AR89" s="274">
        <f t="shared" si="1005"/>
        <v>1.2815515655446006</v>
      </c>
      <c r="AS89" s="274">
        <f>(AR89-AR81)/AQ81</f>
        <v>1.6593955060871979</v>
      </c>
      <c r="AT89" s="274">
        <f>SQRT(1/AX77+(AS89-AR78)^2/BA77)/AQ81</f>
        <v>5.6883760768320434E-2</v>
      </c>
      <c r="AU89" s="274">
        <f>AS89-_xlfn.T.INV.2T(0.05,AW81)*AT89</f>
        <v>1.4146444375389686</v>
      </c>
      <c r="AV89" s="274">
        <f>AS89+_xlfn.T.INV.2T(0.05,AW81)*AT89</f>
        <v>1.9041465746354271</v>
      </c>
      <c r="AW89" s="199">
        <f>AQ89</f>
        <v>90</v>
      </c>
      <c r="AX89" s="267">
        <f>10^AS89</f>
        <v>45.64524117424034</v>
      </c>
      <c r="AY89" s="267">
        <f t="shared" si="967"/>
        <v>25.98031650384225</v>
      </c>
      <c r="AZ89" s="200">
        <f t="shared" si="968"/>
        <v>80.194867585482868</v>
      </c>
      <c r="BA89" s="267"/>
      <c r="BB89" s="267">
        <f>AS29-AS89</f>
        <v>-0.5490913672727733</v>
      </c>
      <c r="BC89" s="267">
        <f>SQRT(AT29^2+AT89^2)</f>
        <v>8.9054852613497035E-2</v>
      </c>
      <c r="BD89" s="214">
        <f>10^BB89</f>
        <v>0.28242857365773127</v>
      </c>
      <c r="BE89" s="267">
        <f>10^(BB89-1.96*BC89)</f>
        <v>0.18895618917426879</v>
      </c>
      <c r="BF89" s="215">
        <f>10^(BB89+1.96*BC89)</f>
        <v>0.42213964817407901</v>
      </c>
      <c r="BH89" s="281">
        <v>90</v>
      </c>
      <c r="BI89" s="274">
        <f t="shared" si="1006"/>
        <v>1.2815515655446006</v>
      </c>
      <c r="BJ89" s="274">
        <f>(BI89-BI81)/BH81</f>
        <v>1.6593932178176545</v>
      </c>
      <c r="BK89" s="274">
        <f>SQRT(1/BO77+(BJ89-BI78)^2/BR77)/BH81</f>
        <v>5.688589041225732E-2</v>
      </c>
      <c r="BL89" s="274">
        <f>BJ89-_xlfn.T.INV.2T(0.05,BN81)*BK89</f>
        <v>1.4146329861511266</v>
      </c>
      <c r="BM89" s="274">
        <f>BJ89+_xlfn.T.INV.2T(0.05,BN81)*BK89</f>
        <v>1.9041534494841823</v>
      </c>
      <c r="BN89" s="199">
        <f>BH89</f>
        <v>90</v>
      </c>
      <c r="BO89" s="267">
        <f>10^BJ89</f>
        <v>45.645000673049623</v>
      </c>
      <c r="BP89" s="267">
        <f t="shared" si="969"/>
        <v>25.97963146921569</v>
      </c>
      <c r="BQ89" s="200">
        <f t="shared" si="970"/>
        <v>80.196137074210739</v>
      </c>
      <c r="BR89" s="267"/>
      <c r="BS89" s="267">
        <f>BJ29-BJ89</f>
        <v>-0.54908907266961537</v>
      </c>
      <c r="BT89" s="267">
        <f>SQRT(BK29^2+BK89^2)</f>
        <v>8.9056203616801166E-2</v>
      </c>
      <c r="BU89" s="214">
        <f>10^BS89</f>
        <v>0.28243006587841574</v>
      </c>
      <c r="BV89" s="267">
        <f>10^(BS89-1.96*BT89)</f>
        <v>0.18895603543029643</v>
      </c>
      <c r="BW89" s="215">
        <f>10^(BS89+1.96*BT89)</f>
        <v>0.42214445244069082</v>
      </c>
      <c r="BY89" s="281">
        <v>90</v>
      </c>
      <c r="BZ89" s="274">
        <f t="shared" si="1007"/>
        <v>1.2815515655446006</v>
      </c>
      <c r="CA89" s="274">
        <f>(BZ89-BZ81)/BY81</f>
        <v>1.6593930959038132</v>
      </c>
      <c r="CB89" s="274">
        <f>SQRT(1/CF77+(CA89-BZ78)^2/CI77)/BY81</f>
        <v>5.6886002950210394E-2</v>
      </c>
      <c r="CC89" s="274">
        <f>CA89-_xlfn.T.INV.2T(0.05,CE81)*CB89</f>
        <v>1.4146323800255545</v>
      </c>
      <c r="CD89" s="274">
        <f>CA89+_xlfn.T.INV.2T(0.05,CE81)*CB89</f>
        <v>1.904153811782072</v>
      </c>
      <c r="CE89" s="199">
        <f>BY89</f>
        <v>90</v>
      </c>
      <c r="CF89" s="267">
        <f>10^CA89</f>
        <v>45.644987859724075</v>
      </c>
      <c r="CG89" s="267">
        <f t="shared" si="971"/>
        <v>25.979595210620069</v>
      </c>
      <c r="CH89" s="200">
        <f t="shared" si="972"/>
        <v>80.196203975598067</v>
      </c>
      <c r="CI89" s="267"/>
      <c r="CJ89" s="267">
        <f>CA29-CA89</f>
        <v>-0.54908895071365449</v>
      </c>
      <c r="CK89" s="267">
        <f>SQRT(CB29^2+CB89^2)</f>
        <v>8.9056275325834072E-2</v>
      </c>
      <c r="CL89" s="214">
        <f>10^CJ89</f>
        <v>0.28243014518873699</v>
      </c>
      <c r="CM89" s="267">
        <f>10^(CJ89-1.96*CK89)</f>
        <v>0.18895602734039391</v>
      </c>
      <c r="CN89" s="215">
        <f>10^(CJ89+1.96*CK89)</f>
        <v>0.42214470760244971</v>
      </c>
      <c r="CP89" s="281">
        <v>90</v>
      </c>
      <c r="CQ89" s="274">
        <f t="shared" si="1008"/>
        <v>1.2815515655446006</v>
      </c>
      <c r="CR89" s="274">
        <f>(CQ89-CQ81)/CP81</f>
        <v>1.659393089388649</v>
      </c>
      <c r="CS89" s="274">
        <f>SQRT(1/CW77+(CR89-CQ78)^2/CZ77)/CP81</f>
        <v>5.6886008948868944E-2</v>
      </c>
      <c r="CT89" s="274">
        <f>CR89-_xlfn.T.INV.2T(0.05,CV81)*CS89</f>
        <v>1.4146323477002456</v>
      </c>
      <c r="CU89" s="274">
        <f>CR89+_xlfn.T.INV.2T(0.05,CV81)*CS89</f>
        <v>1.9041538310770525</v>
      </c>
      <c r="CV89" s="199">
        <f>CP89</f>
        <v>90</v>
      </c>
      <c r="CW89" s="267">
        <f>10^CR89</f>
        <v>45.644987174970765</v>
      </c>
      <c r="CX89" s="267">
        <f t="shared" si="973"/>
        <v>25.979593276912777</v>
      </c>
      <c r="CY89" s="200">
        <f t="shared" si="974"/>
        <v>80.196207538581945</v>
      </c>
      <c r="CZ89" s="267"/>
      <c r="DA89" s="267">
        <f>CR29-CR89</f>
        <v>-0.54908894419771936</v>
      </c>
      <c r="DB89" s="267">
        <f>SQRT(CS29^2+CS89^2)</f>
        <v>8.9056279156444526E-2</v>
      </c>
      <c r="DC89" s="214">
        <f>10^DA89</f>
        <v>0.28243014942617634</v>
      </c>
      <c r="DD89" s="267">
        <f>10^(DA89-1.96*DB89)</f>
        <v>0.18895602690876059</v>
      </c>
      <c r="DE89" s="215">
        <f>10^(DA89+1.96*DB89)</f>
        <v>0.4221447212340495</v>
      </c>
      <c r="DG89" s="281">
        <v>90</v>
      </c>
      <c r="DH89" s="274">
        <f t="shared" si="1009"/>
        <v>1.2815515655446006</v>
      </c>
      <c r="DI89" s="274">
        <f>(DH89-DH81)/DG81</f>
        <v>1.6593930890401802</v>
      </c>
      <c r="DJ89" s="274">
        <f>SQRT(1/DN77+(DI89-DH78)^2/DQ77)/DG81</f>
        <v>5.6886009269482216E-2</v>
      </c>
      <c r="DK89" s="274">
        <f>DI89-_xlfn.T.INV.2T(0.05,DM81)*DJ89</f>
        <v>1.4146323459722894</v>
      </c>
      <c r="DL89" s="274">
        <f>DI89+_xlfn.T.INV.2T(0.05,DM81)*DJ89</f>
        <v>1.9041538321080711</v>
      </c>
      <c r="DM89" s="199">
        <f>DG89</f>
        <v>90</v>
      </c>
      <c r="DN89" s="267">
        <f>10^DI89</f>
        <v>45.64498713834616</v>
      </c>
      <c r="DO89" s="267">
        <f t="shared" si="975"/>
        <v>25.979593173546039</v>
      </c>
      <c r="DP89" s="200">
        <f t="shared" si="976"/>
        <v>80.196207728968361</v>
      </c>
      <c r="DQ89" s="267"/>
      <c r="DR89" s="267">
        <f>DI29-DI89</f>
        <v>-0.54908894384924545</v>
      </c>
      <c r="DS89" s="267">
        <f>SQRT(DJ29^2+DJ89^2)</f>
        <v>8.9056279361219529E-2</v>
      </c>
      <c r="DT89" s="214">
        <f>10^DR89</f>
        <v>0.28243014965279573</v>
      </c>
      <c r="DU89" s="267">
        <f>10^(DR89-1.96*DS89)</f>
        <v>0.18895602688575094</v>
      </c>
      <c r="DV89" s="215">
        <f>10^(DR89+1.96*DS89)</f>
        <v>0.42214472196290526</v>
      </c>
      <c r="DX89" s="281">
        <v>90</v>
      </c>
      <c r="DY89" s="274">
        <f t="shared" si="1010"/>
        <v>1.2815515655446006</v>
      </c>
      <c r="DZ89" s="274">
        <f>(DY89-DY81)/DX81</f>
        <v>1.6593930890215378</v>
      </c>
      <c r="EA89" s="274">
        <f>SQRT(1/EE77+(DZ89-DY78)^2/EH77)/DX81</f>
        <v>5.6886009286631053E-2</v>
      </c>
      <c r="EB89" s="274">
        <f>DZ89-_xlfn.T.INV.2T(0.05,ED81)*EA89</f>
        <v>1.4146323458798613</v>
      </c>
      <c r="EC89" s="274">
        <f>DZ89+_xlfn.T.INV.2T(0.05,ED81)*EA89</f>
        <v>1.9041538321632143</v>
      </c>
      <c r="ED89" s="199">
        <f>DX89</f>
        <v>90</v>
      </c>
      <c r="EE89" s="267">
        <f>10^DZ89</f>
        <v>45.644987136386817</v>
      </c>
      <c r="EF89" s="267">
        <f t="shared" si="977"/>
        <v>25.979593168016983</v>
      </c>
      <c r="EG89" s="200">
        <f t="shared" si="978"/>
        <v>80.196207739151049</v>
      </c>
      <c r="EH89" s="267"/>
      <c r="EI89" s="267">
        <f>DZ29-DZ89</f>
        <v>-0.54908894383060303</v>
      </c>
      <c r="EJ89" s="267">
        <f>SQRT(EA29^2+EA89^2)</f>
        <v>8.9056279372173461E-2</v>
      </c>
      <c r="EK89" s="214">
        <f>10^EI89</f>
        <v>0.28243014966491925</v>
      </c>
      <c r="EL89" s="267">
        <f>10^(EI89-1.96*EJ89)</f>
        <v>0.18895602688452082</v>
      </c>
      <c r="EM89" s="215">
        <f>10^(EI89+1.96*EJ89)</f>
        <v>0.42214472200189523</v>
      </c>
      <c r="EO89" s="281">
        <v>90</v>
      </c>
      <c r="EP89" s="274">
        <f t="shared" si="1011"/>
        <v>1.2815515655446006</v>
      </c>
      <c r="EQ89" s="274">
        <f>(EP89-EP81)/EO81</f>
        <v>1.6593930890205402</v>
      </c>
      <c r="ER89" s="274">
        <f>SQRT(1/EV77+(EQ89-EP78)^2/EY77)/EO81</f>
        <v>5.6886009287548472E-2</v>
      </c>
      <c r="ES89" s="274">
        <f>EQ89-_xlfn.T.INV.2T(0.05,EU81)*ER89</f>
        <v>1.4146323458749164</v>
      </c>
      <c r="ET89" s="274">
        <f>EQ89+_xlfn.T.INV.2T(0.05,EU81)*ER89</f>
        <v>1.904153832166164</v>
      </c>
      <c r="EU89" s="199">
        <f>EO89</f>
        <v>90</v>
      </c>
      <c r="EV89" s="267">
        <f>10^EQ89</f>
        <v>45.644987136281962</v>
      </c>
      <c r="EW89" s="267">
        <f t="shared" si="979"/>
        <v>25.979593167721166</v>
      </c>
      <c r="EX89" s="200">
        <f t="shared" si="980"/>
        <v>80.196207739695737</v>
      </c>
      <c r="EY89" s="267"/>
      <c r="EZ89" s="267">
        <f>EQ29-EQ89</f>
        <v>-0.5490889438296056</v>
      </c>
      <c r="FA89" s="267">
        <f>SQRT(ER29^2+ER89^2)</f>
        <v>8.9056279372759464E-2</v>
      </c>
      <c r="FB89" s="214">
        <f>10^EZ89</f>
        <v>0.2824301496655679</v>
      </c>
      <c r="FC89" s="267">
        <f>10^(EZ89-1.96*FA89)</f>
        <v>0.18895602688445509</v>
      </c>
      <c r="FD89" s="215">
        <f>10^(EZ89+1.96*FA89)</f>
        <v>0.42214472200398112</v>
      </c>
      <c r="FF89" s="281">
        <v>90</v>
      </c>
      <c r="FG89" s="274">
        <f t="shared" si="1012"/>
        <v>1.2815515655446006</v>
      </c>
      <c r="FH89" s="274">
        <f>(FG89-FG81)/FF81</f>
        <v>1.6593930890204869</v>
      </c>
      <c r="FI89" s="274">
        <f>SQRT(1/FM77+(FH89-FG78)^2/FP77)/FF81</f>
        <v>5.6886009287597551E-2</v>
      </c>
      <c r="FJ89" s="274">
        <f>FH89-_xlfn.T.INV.2T(0.05,FL81)*FI89</f>
        <v>1.4146323458746519</v>
      </c>
      <c r="FK89" s="274">
        <f>FH89+_xlfn.T.INV.2T(0.05,FL81)*FI89</f>
        <v>1.9041538321663218</v>
      </c>
      <c r="FL89" s="199">
        <f>FF89</f>
        <v>90</v>
      </c>
      <c r="FM89" s="267">
        <f>10^FH89</f>
        <v>45.644987136276363</v>
      </c>
      <c r="FN89" s="267">
        <f t="shared" si="981"/>
        <v>25.97959316770535</v>
      </c>
      <c r="FO89" s="200">
        <f t="shared" si="982"/>
        <v>80.196207739724869</v>
      </c>
      <c r="FP89" s="267"/>
      <c r="FQ89" s="267">
        <f>FH29-FH89</f>
        <v>-0.54908894382955187</v>
      </c>
      <c r="FR89" s="267">
        <f>SQRT(FI29^2+FI89^2)</f>
        <v>8.9056279372790842E-2</v>
      </c>
      <c r="FS89" s="214">
        <f>10^FQ89</f>
        <v>0.28243014966560281</v>
      </c>
      <c r="FT89" s="267">
        <f>10^(FQ89-1.96*FR89)</f>
        <v>0.18895602688445171</v>
      </c>
      <c r="FU89" s="215">
        <f>10^(FQ89+1.96*FR89)</f>
        <v>0.42214472200409314</v>
      </c>
      <c r="FW89" s="281">
        <v>90</v>
      </c>
      <c r="FX89" s="274">
        <f t="shared" si="1013"/>
        <v>1.2815515655446006</v>
      </c>
      <c r="FY89" s="274">
        <f>(FX89-FX81)/FW81</f>
        <v>1.6593930890204838</v>
      </c>
      <c r="FZ89" s="274">
        <f>SQRT(1/GD77+(FY89-FX78)^2/GG77)/FW81</f>
        <v>5.6886009287600188E-2</v>
      </c>
      <c r="GA89" s="274">
        <f>FY89-_xlfn.T.INV.2T(0.05,GC81)*FZ89</f>
        <v>1.4146323458746375</v>
      </c>
      <c r="GB89" s="274">
        <f>FY89+_xlfn.T.INV.2T(0.05,GC81)*FZ89</f>
        <v>1.9041538321663301</v>
      </c>
      <c r="GC89" s="199">
        <f>FW89</f>
        <v>90</v>
      </c>
      <c r="GD89" s="267">
        <f>10^FY89</f>
        <v>45.644987136276043</v>
      </c>
      <c r="GE89" s="267">
        <f t="shared" si="983"/>
        <v>25.979593167704483</v>
      </c>
      <c r="GF89" s="200">
        <f t="shared" si="984"/>
        <v>80.196207739726361</v>
      </c>
      <c r="GG89" s="267"/>
      <c r="GH89" s="267">
        <f>FY29-FY89</f>
        <v>-0.54908894382954898</v>
      </c>
      <c r="GI89" s="267">
        <f>SQRT(FZ29^2+FZ89^2)</f>
        <v>8.9056279372792521E-2</v>
      </c>
      <c r="GJ89" s="214">
        <f>10^GH89</f>
        <v>0.2824301496656047</v>
      </c>
      <c r="GK89" s="267">
        <f>10^(GH89-1.96*GI89)</f>
        <v>0.18895602688445148</v>
      </c>
      <c r="GL89" s="215">
        <f>10^(GH89+1.96*GI89)</f>
        <v>0.42214472200409919</v>
      </c>
      <c r="GN89" s="281">
        <v>90</v>
      </c>
      <c r="GO89" s="274">
        <f t="shared" si="1014"/>
        <v>1.2815515655446006</v>
      </c>
      <c r="GP89" s="274">
        <f>(GO89-GO81)/GN81</f>
        <v>1.659393089020484</v>
      </c>
      <c r="GQ89" s="274">
        <f>SQRT(1/GU77+(GP89-GO78)^2/GX77)/GN81</f>
        <v>5.6886009287600348E-2</v>
      </c>
      <c r="GR89" s="274">
        <f>GP89-_xlfn.T.INV.2T(0.05,GT81)*GQ89</f>
        <v>1.414632345874637</v>
      </c>
      <c r="GS89" s="274">
        <f>GP89+_xlfn.T.INV.2T(0.05,GT81)*GQ89</f>
        <v>1.9041538321663309</v>
      </c>
      <c r="GT89" s="199">
        <f>GN89</f>
        <v>90</v>
      </c>
      <c r="GU89" s="267">
        <f>10^GP89</f>
        <v>45.644987136276065</v>
      </c>
      <c r="GV89" s="267">
        <f t="shared" si="985"/>
        <v>25.979593167704461</v>
      </c>
      <c r="GW89" s="200">
        <f t="shared" si="986"/>
        <v>80.196207739726574</v>
      </c>
      <c r="GX89" s="267"/>
      <c r="GY89" s="267">
        <f>GP29-GP89</f>
        <v>-0.54908894382954943</v>
      </c>
      <c r="GZ89" s="267">
        <f>SQRT(GQ29^2+GQ89^2)</f>
        <v>8.9056279372792591E-2</v>
      </c>
      <c r="HA89" s="214">
        <f>10^GY89</f>
        <v>0.28243014966560437</v>
      </c>
      <c r="HB89" s="267">
        <f>10^(GY89-1.96*GZ89)</f>
        <v>0.18895602688445129</v>
      </c>
      <c r="HC89" s="215">
        <f>10^(GY89+1.96*GZ89)</f>
        <v>0.42214472200409886</v>
      </c>
      <c r="HE89" s="281">
        <v>90</v>
      </c>
      <c r="HF89" s="274">
        <f t="shared" si="1015"/>
        <v>1.2815515655446006</v>
      </c>
      <c r="HG89" s="274">
        <f>(HF89-HF81)/HE81</f>
        <v>1.659393089020484</v>
      </c>
      <c r="HH89" s="274">
        <f>SQRT(1/HL77+(HG89-HF78)^2/HO77)/HE81</f>
        <v>5.6886009287600327E-2</v>
      </c>
      <c r="HI89" s="274">
        <f>HG89-_xlfn.T.INV.2T(0.05,HK81)*HH89</f>
        <v>1.414632345874637</v>
      </c>
      <c r="HJ89" s="274">
        <f>HG89+_xlfn.T.INV.2T(0.05,HK81)*HH89</f>
        <v>1.9041538321663309</v>
      </c>
      <c r="HK89" s="199">
        <f>HE89</f>
        <v>90</v>
      </c>
      <c r="HL89" s="267">
        <f>10^HG89</f>
        <v>45.644987136276065</v>
      </c>
      <c r="HM89" s="267">
        <f t="shared" si="987"/>
        <v>25.979593167704461</v>
      </c>
      <c r="HN89" s="200">
        <f t="shared" si="988"/>
        <v>80.196207739726574</v>
      </c>
      <c r="HO89" s="267"/>
      <c r="HP89" s="267">
        <f>HG29-HG89</f>
        <v>-0.54908894382954898</v>
      </c>
      <c r="HQ89" s="267">
        <f>SQRT(HH29^2+HH89^2)</f>
        <v>8.9056279372792618E-2</v>
      </c>
      <c r="HR89" s="214">
        <f>10^HP89</f>
        <v>0.2824301496656047</v>
      </c>
      <c r="HS89" s="267">
        <f>10^(HP89-1.96*HQ89)</f>
        <v>0.18895602688445143</v>
      </c>
      <c r="HT89" s="215">
        <f>10^(HP89+1.96*HQ89)</f>
        <v>0.4221447220040993</v>
      </c>
      <c r="HV89" s="281">
        <v>90</v>
      </c>
      <c r="HW89" s="274">
        <f t="shared" si="1016"/>
        <v>1.2815515655446006</v>
      </c>
      <c r="HX89" s="274">
        <f>(HW89-HW81)/HV81</f>
        <v>1.659393089020484</v>
      </c>
      <c r="HY89" s="274">
        <f>SQRT(1/IC77+(HX89-HW78)^2/IF77)/HV81</f>
        <v>5.6886009287600341E-2</v>
      </c>
      <c r="HZ89" s="274">
        <f>HX89-_xlfn.T.INV.2T(0.05,IB81)*HY89</f>
        <v>1.414632345874637</v>
      </c>
      <c r="IA89" s="274">
        <f>HX89+_xlfn.T.INV.2T(0.05,IB81)*HY89</f>
        <v>1.9041538321663309</v>
      </c>
      <c r="IB89" s="199">
        <f>HV89</f>
        <v>90</v>
      </c>
      <c r="IC89" s="267">
        <f>10^HX89</f>
        <v>45.644987136276065</v>
      </c>
      <c r="ID89" s="267">
        <f t="shared" si="989"/>
        <v>25.979593167704461</v>
      </c>
      <c r="IE89" s="200">
        <f t="shared" si="990"/>
        <v>80.196207739726574</v>
      </c>
      <c r="IF89" s="267"/>
      <c r="IG89" s="267">
        <f>HX29-HX89</f>
        <v>-0.5490889438295492</v>
      </c>
      <c r="IH89" s="267">
        <f>SQRT(HY29^2+HY89^2)</f>
        <v>8.9056279372792618E-2</v>
      </c>
      <c r="II89" s="214">
        <f>10^IG89</f>
        <v>0.28243014966560459</v>
      </c>
      <c r="IJ89" s="267">
        <f>10^(IG89-1.96*IH89)</f>
        <v>0.18895602688445132</v>
      </c>
      <c r="IK89" s="215">
        <f>10^(IG89+1.96*IH89)</f>
        <v>0.42214472200409908</v>
      </c>
      <c r="IM89" s="281">
        <v>90</v>
      </c>
      <c r="IN89" s="274">
        <f t="shared" si="1017"/>
        <v>1.2815515655446006</v>
      </c>
      <c r="IO89" s="274">
        <f>(IN89-IN81)/IM81</f>
        <v>1.659393089020484</v>
      </c>
      <c r="IP89" s="274">
        <f>SQRT(1/IT77+(IO89-IN78)^2/IW77)/IM81</f>
        <v>5.6886009287600341E-2</v>
      </c>
      <c r="IQ89" s="274">
        <f>IO89-_xlfn.T.INV.2T(0.05,IS81)*IP89</f>
        <v>1.414632345874637</v>
      </c>
      <c r="IR89" s="274">
        <f>IO89+_xlfn.T.INV.2T(0.05,IS81)*IP89</f>
        <v>1.9041538321663309</v>
      </c>
      <c r="IS89" s="199">
        <f>IM89</f>
        <v>90</v>
      </c>
      <c r="IT89" s="267">
        <f>10^IO89</f>
        <v>45.644987136276065</v>
      </c>
      <c r="IU89" s="267">
        <f t="shared" si="991"/>
        <v>25.979593167704461</v>
      </c>
      <c r="IV89" s="200">
        <f t="shared" si="992"/>
        <v>80.196207739726574</v>
      </c>
      <c r="IW89" s="267"/>
      <c r="IX89" s="267">
        <f>IO29-IO89</f>
        <v>-0.54908894382954943</v>
      </c>
      <c r="IY89" s="267">
        <f>SQRT(IP29^2+IP89^2)</f>
        <v>8.9056279372792591E-2</v>
      </c>
      <c r="IZ89" s="214">
        <f>10^IX89</f>
        <v>0.28243014966560437</v>
      </c>
      <c r="JA89" s="267">
        <f>10^(IX89-1.96*IY89)</f>
        <v>0.18895602688445129</v>
      </c>
      <c r="JB89" s="215">
        <f>10^(IX89+1.96*IY89)</f>
        <v>0.42214472200409886</v>
      </c>
      <c r="JD89" s="281">
        <v>90</v>
      </c>
      <c r="JE89" s="274">
        <f t="shared" si="1018"/>
        <v>1.2815515655446006</v>
      </c>
      <c r="JF89" s="274">
        <f>(JE89-JE81)/JD81</f>
        <v>1.659393089020484</v>
      </c>
      <c r="JG89" s="274">
        <f>SQRT(1/JK77+(JF89-JE78)^2/JN77)/JD81</f>
        <v>5.6886009287600341E-2</v>
      </c>
      <c r="JH89" s="274">
        <f>JF89-_xlfn.T.INV.2T(0.05,JJ81)*JG89</f>
        <v>1.414632345874637</v>
      </c>
      <c r="JI89" s="274">
        <f>JF89+_xlfn.T.INV.2T(0.05,JJ81)*JG89</f>
        <v>1.9041538321663309</v>
      </c>
      <c r="JJ89" s="199">
        <f>JD89</f>
        <v>90</v>
      </c>
      <c r="JK89" s="267">
        <f>10^JF89</f>
        <v>45.644987136276065</v>
      </c>
      <c r="JL89" s="267">
        <f t="shared" si="993"/>
        <v>25.979593167704461</v>
      </c>
      <c r="JM89" s="200">
        <f t="shared" si="994"/>
        <v>80.196207739726574</v>
      </c>
      <c r="JN89" s="267"/>
      <c r="JO89" s="267">
        <f>JF29-JF89</f>
        <v>-0.54908894382954898</v>
      </c>
      <c r="JP89" s="267">
        <f>SQRT(JG29^2+JG89^2)</f>
        <v>8.9056279372792618E-2</v>
      </c>
      <c r="JQ89" s="214">
        <f>10^JO89</f>
        <v>0.2824301496656047</v>
      </c>
      <c r="JR89" s="267">
        <f>10^(JO89-1.96*JP89)</f>
        <v>0.18895602688445143</v>
      </c>
      <c r="JS89" s="215">
        <f>10^(JO89+1.96*JP89)</f>
        <v>0.4221447220040993</v>
      </c>
      <c r="JU89" s="281">
        <v>90</v>
      </c>
      <c r="JV89" s="274">
        <f t="shared" si="1019"/>
        <v>1.2815515655446006</v>
      </c>
      <c r="JW89" s="274">
        <f>(JV89-JV81)/JU81</f>
        <v>1.659393089020484</v>
      </c>
      <c r="JX89" s="274">
        <f>SQRT(1/KB77+(JW89-JV78)^2/KE77)/JU81</f>
        <v>5.6886009287600341E-2</v>
      </c>
      <c r="JY89" s="274">
        <f>JW89-_xlfn.T.INV.2T(0.05,KA81)*JX89</f>
        <v>1.414632345874637</v>
      </c>
      <c r="JZ89" s="274">
        <f>JW89+_xlfn.T.INV.2T(0.05,KA81)*JX89</f>
        <v>1.9041538321663309</v>
      </c>
      <c r="KA89" s="199">
        <f>JU89</f>
        <v>90</v>
      </c>
      <c r="KB89" s="267">
        <f>10^JW89</f>
        <v>45.644987136276065</v>
      </c>
      <c r="KC89" s="267">
        <f t="shared" si="995"/>
        <v>25.979593167704461</v>
      </c>
      <c r="KD89" s="200">
        <f t="shared" si="996"/>
        <v>80.196207739726574</v>
      </c>
      <c r="KE89" s="267"/>
      <c r="KF89" s="267">
        <f>JW29-JW89</f>
        <v>-0.5490889438295492</v>
      </c>
      <c r="KG89" s="267">
        <f>SQRT(JX29^2+JX89^2)</f>
        <v>8.9056279372792618E-2</v>
      </c>
      <c r="KH89" s="214">
        <f>10^KF89</f>
        <v>0.28243014966560459</v>
      </c>
      <c r="KI89" s="267">
        <f>10^(KF89-1.96*KG89)</f>
        <v>0.18895602688445132</v>
      </c>
      <c r="KJ89" s="215">
        <f>10^(KF89+1.96*KG89)</f>
        <v>0.42214472200409908</v>
      </c>
      <c r="KL89" s="281">
        <v>90</v>
      </c>
      <c r="KM89" s="274">
        <f t="shared" si="1020"/>
        <v>1.2815515655446006</v>
      </c>
      <c r="KN89" s="274">
        <f>(KM89-KM81)/KL81</f>
        <v>1.659393089020484</v>
      </c>
      <c r="KO89" s="274">
        <f>SQRT(1/KS77+(KN89-KM78)^2/KV77)/KL81</f>
        <v>5.6886009287600341E-2</v>
      </c>
      <c r="KP89" s="274">
        <f>KN89-_xlfn.T.INV.2T(0.05,KR81)*KO89</f>
        <v>1.414632345874637</v>
      </c>
      <c r="KQ89" s="274">
        <f>KN89+_xlfn.T.INV.2T(0.05,KR81)*KO89</f>
        <v>1.9041538321663309</v>
      </c>
      <c r="KR89" s="199">
        <f>KL89</f>
        <v>90</v>
      </c>
      <c r="KS89" s="267">
        <f>10^KN89</f>
        <v>45.644987136276065</v>
      </c>
      <c r="KT89" s="267">
        <f t="shared" si="997"/>
        <v>25.979593167704461</v>
      </c>
      <c r="KU89" s="200">
        <f t="shared" si="998"/>
        <v>80.196207739726574</v>
      </c>
      <c r="KV89" s="267"/>
      <c r="KW89" s="267">
        <f>KN29-KN89</f>
        <v>-0.54908894382954943</v>
      </c>
      <c r="KX89" s="267">
        <f>SQRT(KO29^2+KO89^2)</f>
        <v>8.9056279372792591E-2</v>
      </c>
      <c r="KY89" s="214">
        <f>10^KW89</f>
        <v>0.28243014966560437</v>
      </c>
      <c r="KZ89" s="267">
        <f>10^(KW89-1.96*KX89)</f>
        <v>0.18895602688445129</v>
      </c>
      <c r="LA89" s="215">
        <f>10^(KW89+1.96*KX89)</f>
        <v>0.42214472200409886</v>
      </c>
      <c r="LC89" s="281">
        <v>90</v>
      </c>
      <c r="LD89" s="274">
        <f t="shared" si="1021"/>
        <v>1.2815515655446006</v>
      </c>
      <c r="LE89" s="274">
        <f>(LD89-LD81)/LC81</f>
        <v>1.659393089020484</v>
      </c>
      <c r="LF89" s="274">
        <f>SQRT(1/LJ77+(LE89-LD78)^2/LM77)/LC81</f>
        <v>5.6886009287600341E-2</v>
      </c>
      <c r="LG89" s="274">
        <f>LE89-_xlfn.T.INV.2T(0.05,LI81)*LF89</f>
        <v>1.414632345874637</v>
      </c>
      <c r="LH89" s="274">
        <f>LE89+_xlfn.T.INV.2T(0.05,LI81)*LF89</f>
        <v>1.9041538321663309</v>
      </c>
      <c r="LI89" s="199">
        <f>LC89</f>
        <v>90</v>
      </c>
      <c r="LJ89" s="267">
        <f>10^LE89</f>
        <v>45.644987136276065</v>
      </c>
      <c r="LK89" s="267">
        <f t="shared" si="999"/>
        <v>25.979593167704461</v>
      </c>
      <c r="LL89" s="200">
        <f t="shared" si="1000"/>
        <v>80.196207739726574</v>
      </c>
      <c r="LM89" s="267"/>
      <c r="LN89" s="267">
        <f>LE29-LE89</f>
        <v>-0.54908894382954898</v>
      </c>
      <c r="LO89" s="267">
        <f>SQRT(LF29^2+LF89^2)</f>
        <v>8.9056279372792618E-2</v>
      </c>
      <c r="LP89" s="214">
        <f>10^LN89</f>
        <v>0.2824301496656047</v>
      </c>
      <c r="LQ89" s="267">
        <f>10^(LN89-1.96*LO89)</f>
        <v>0.18895602688445143</v>
      </c>
      <c r="LR89" s="215">
        <f>10^(LN89+1.96*LO89)</f>
        <v>0.4221447220040993</v>
      </c>
      <c r="LT89" s="281">
        <v>90</v>
      </c>
      <c r="LU89" s="274">
        <f t="shared" si="1022"/>
        <v>1.2815515655446006</v>
      </c>
      <c r="LV89" s="274">
        <f>(LU89-LU81)/LT81</f>
        <v>1.659393089020484</v>
      </c>
      <c r="LW89" s="274">
        <f>SQRT(1/MA77+(LV89-LU78)^2/MD77)/LT81</f>
        <v>5.6886009287600341E-2</v>
      </c>
      <c r="LX89" s="274">
        <f>LV89-_xlfn.T.INV.2T(0.05,LZ81)*LW89</f>
        <v>1.414632345874637</v>
      </c>
      <c r="LY89" s="274">
        <f>LV89+_xlfn.T.INV.2T(0.05,LZ81)*LW89</f>
        <v>1.9041538321663309</v>
      </c>
      <c r="LZ89" s="199">
        <f>LT89</f>
        <v>90</v>
      </c>
      <c r="MA89" s="267">
        <f>10^LV89</f>
        <v>45.644987136276065</v>
      </c>
      <c r="MB89" s="267">
        <f t="shared" si="1001"/>
        <v>25.979593167704461</v>
      </c>
      <c r="MC89" s="200">
        <f t="shared" si="1002"/>
        <v>80.196207739726574</v>
      </c>
      <c r="MD89" s="267"/>
      <c r="ME89" s="267">
        <f>LV29-LV89</f>
        <v>-0.5490889438295492</v>
      </c>
      <c r="MF89" s="267">
        <f>SQRT(LW29^2+LW89^2)</f>
        <v>8.9056279372792618E-2</v>
      </c>
      <c r="MG89" s="214">
        <f>10^ME89</f>
        <v>0.28243014966560459</v>
      </c>
      <c r="MH89" s="267">
        <f>10^(ME89-1.96*MF89)</f>
        <v>0.18895602688445132</v>
      </c>
      <c r="MI89" s="215">
        <f>10^(ME89+1.96*MF89)</f>
        <v>0.42214472200409908</v>
      </c>
    </row>
    <row r="90" spans="1:347" ht="14.1" customHeight="1" thickBot="1" x14ac:dyDescent="0.2">
      <c r="A90" s="22"/>
      <c r="B90" s="12"/>
      <c r="C90" s="12"/>
      <c r="D90" s="12"/>
      <c r="E90" s="12"/>
      <c r="F90" s="12"/>
      <c r="G90" s="12"/>
      <c r="H90" s="12"/>
      <c r="I90" s="192">
        <v>99</v>
      </c>
      <c r="J90" s="324">
        <f t="shared" si="1003"/>
        <v>2.3263478740408408</v>
      </c>
      <c r="K90" s="100">
        <f>(J90-J81)/I81</f>
        <v>2.0111550515715337</v>
      </c>
      <c r="L90" s="100">
        <f>SQRT(1/P77+(K90-J78)^2/S77)/I81</f>
        <v>0.10510570438447066</v>
      </c>
      <c r="M90" s="100">
        <f>K90-_xlfn.T.INV.2T(0.05,O81)*L90</f>
        <v>1.5589217056894509</v>
      </c>
      <c r="N90" s="100">
        <f>K90+_xlfn.T.INV.2T(0.05,O81)*L90</f>
        <v>2.4633883974536168</v>
      </c>
      <c r="O90" s="203">
        <f>I90</f>
        <v>99</v>
      </c>
      <c r="P90" s="204">
        <f>10^K90</f>
        <v>102.60181692989948</v>
      </c>
      <c r="Q90" s="204">
        <f t="shared" si="964"/>
        <v>36.217769938425462</v>
      </c>
      <c r="R90" s="205">
        <f t="shared" si="964"/>
        <v>290.66209364116008</v>
      </c>
      <c r="S90" s="26"/>
      <c r="T90" s="94">
        <f>K30-K90</f>
        <v>-0.49872719231511131</v>
      </c>
      <c r="U90" s="94">
        <f>SQRT(L30^2+L90^2)</f>
        <v>0.15923181394341432</v>
      </c>
      <c r="V90" s="218">
        <f>10^T90</f>
        <v>0.31715590932283111</v>
      </c>
      <c r="W90" s="204">
        <f>10^(T90-1.96*U90)</f>
        <v>0.1545889517735935</v>
      </c>
      <c r="X90" s="219">
        <f>10^(T90+1.96*U90)</f>
        <v>0.65067955804312594</v>
      </c>
      <c r="Y90" s="12"/>
      <c r="Z90" s="192">
        <v>99</v>
      </c>
      <c r="AA90" s="324">
        <f t="shared" si="1004"/>
        <v>2.3263478740408408</v>
      </c>
      <c r="AB90" s="324">
        <f>(AA90-AA81)/Z81</f>
        <v>2.0098596149720542</v>
      </c>
      <c r="AC90" s="324">
        <f>SQRT(1/AG77+(AB90-AA78)^2/AJ77)/Z81</f>
        <v>9.9679445791058391E-2</v>
      </c>
      <c r="AD90" s="324">
        <f>AB90-_xlfn.T.INV.2T(0.05,AF81)*AC90</f>
        <v>1.5809735754392431</v>
      </c>
      <c r="AE90" s="324">
        <f>AB90+_xlfn.T.INV.2T(0.05,AF81)*AC90</f>
        <v>2.4387456545048654</v>
      </c>
      <c r="AF90" s="203">
        <f>Z90</f>
        <v>99</v>
      </c>
      <c r="AG90" s="204">
        <f>10^AB90</f>
        <v>102.29622678399146</v>
      </c>
      <c r="AH90" s="204">
        <f t="shared" si="965"/>
        <v>38.104263822543665</v>
      </c>
      <c r="AI90" s="205">
        <f t="shared" si="966"/>
        <v>274.62853141518178</v>
      </c>
      <c r="AJ90" s="267"/>
      <c r="AK90" s="321">
        <f>AB30-AB90</f>
        <v>-0.49733417150517156</v>
      </c>
      <c r="AL90" s="321">
        <f>SQRT(AC30^2+AC90^2)</f>
        <v>0.15550327745558076</v>
      </c>
      <c r="AM90" s="218">
        <f>10^AK90</f>
        <v>0.31817483568164168</v>
      </c>
      <c r="AN90" s="204">
        <f>10^(AK90-1.96*AL90)</f>
        <v>0.15771732578697273</v>
      </c>
      <c r="AO90" s="219">
        <f>10^(AK90+1.96*AL90)</f>
        <v>0.64187764759451449</v>
      </c>
      <c r="AQ90" s="192">
        <v>99</v>
      </c>
      <c r="AR90" s="324">
        <f t="shared" si="1005"/>
        <v>2.3263478740408408</v>
      </c>
      <c r="AS90" s="324">
        <f>(AR90-AR81)/AQ81</f>
        <v>2.009785828218829</v>
      </c>
      <c r="AT90" s="324">
        <f>SQRT(1/AX77+(AS90-AR78)^2/BA77)/AQ81</f>
        <v>9.9743148937715756E-2</v>
      </c>
      <c r="AU90" s="324">
        <f>AS90-_xlfn.T.INV.2T(0.05,AW81)*AT90</f>
        <v>1.5806256961681591</v>
      </c>
      <c r="AV90" s="324">
        <f>AS90+_xlfn.T.INV.2T(0.05,AW81)*AT90</f>
        <v>2.4389459602694989</v>
      </c>
      <c r="AW90" s="203">
        <f>AQ90</f>
        <v>99</v>
      </c>
      <c r="AX90" s="204">
        <f>10^AS90</f>
        <v>102.27884810298193</v>
      </c>
      <c r="AY90" s="204">
        <f t="shared" si="967"/>
        <v>38.07375370452786</v>
      </c>
      <c r="AZ90" s="205">
        <f t="shared" si="968"/>
        <v>274.75522509430931</v>
      </c>
      <c r="BA90" s="267"/>
      <c r="BB90" s="321">
        <f>AS30-AS90</f>
        <v>-0.49725999011866939</v>
      </c>
      <c r="BC90" s="321">
        <f>SQRT(AT30^2+AT90^2)</f>
        <v>0.1555414931244708</v>
      </c>
      <c r="BD90" s="218">
        <f>10^BB90</f>
        <v>0.31822918743449918</v>
      </c>
      <c r="BE90" s="204">
        <f>10^(BB90-1.96*BC90)</f>
        <v>0.1577170638327344</v>
      </c>
      <c r="BF90" s="219">
        <f>10^(BB90+1.96*BC90)</f>
        <v>0.64209802842020003</v>
      </c>
      <c r="BH90" s="192">
        <v>99</v>
      </c>
      <c r="BI90" s="324">
        <f t="shared" si="1006"/>
        <v>2.3263478740408408</v>
      </c>
      <c r="BJ90" s="324">
        <f>(BI90-BI81)/BH81</f>
        <v>2.009781832088835</v>
      </c>
      <c r="BK90" s="324">
        <f>SQRT(1/BO77+(BJ90-BI78)^2/BR77)/BH81</f>
        <v>9.9746720857020743E-2</v>
      </c>
      <c r="BL90" s="324">
        <f>BJ90-_xlfn.T.INV.2T(0.05,BN81)*BK90</f>
        <v>1.5806063313098169</v>
      </c>
      <c r="BM90" s="324">
        <f>BJ90+_xlfn.T.INV.2T(0.05,BN81)*BK90</f>
        <v>2.4389573328678531</v>
      </c>
      <c r="BN90" s="203">
        <f>BH90</f>
        <v>99</v>
      </c>
      <c r="BO90" s="204">
        <f>10^BJ90</f>
        <v>102.27790699571642</v>
      </c>
      <c r="BP90" s="204">
        <f t="shared" si="969"/>
        <v>38.072056062857634</v>
      </c>
      <c r="BQ90" s="205">
        <f t="shared" si="970"/>
        <v>274.76242003199161</v>
      </c>
      <c r="BR90" s="267"/>
      <c r="BS90" s="321">
        <f>BJ30-BJ90</f>
        <v>-0.49725598209850963</v>
      </c>
      <c r="BT90" s="321">
        <f>SQRT(BK30^2+BK90^2)</f>
        <v>0.15554377313693574</v>
      </c>
      <c r="BU90" s="218">
        <f>10^BS90</f>
        <v>0.31823212432395404</v>
      </c>
      <c r="BV90" s="204">
        <f>10^(BS90-1.96*BT90)</f>
        <v>0.15771689648854476</v>
      </c>
      <c r="BW90" s="219">
        <f>10^(BS90+1.96*BT90)</f>
        <v>0.64211056143304268</v>
      </c>
      <c r="BY90" s="192">
        <v>99</v>
      </c>
      <c r="BZ90" s="324">
        <f t="shared" si="1007"/>
        <v>2.3263478740408408</v>
      </c>
      <c r="CA90" s="324">
        <f>(BZ90-BZ81)/BY81</f>
        <v>2.0097816176289491</v>
      </c>
      <c r="CB90" s="324">
        <f>SQRT(1/CF77+(CA90-BZ78)^2/CI77)/BY81</f>
        <v>9.9746913141717797E-2</v>
      </c>
      <c r="CC90" s="324">
        <f>CA90-_xlfn.T.INV.2T(0.05,CE81)*CB90</f>
        <v>1.5806052895156544</v>
      </c>
      <c r="CD90" s="324">
        <f>CA90+_xlfn.T.INV.2T(0.05,CE81)*CB90</f>
        <v>2.4389579457422439</v>
      </c>
      <c r="CE90" s="203">
        <f>BY90</f>
        <v>99</v>
      </c>
      <c r="CF90" s="204">
        <f>10^CA90</f>
        <v>102.27785648965717</v>
      </c>
      <c r="CG90" s="204">
        <f t="shared" si="971"/>
        <v>38.071964734968745</v>
      </c>
      <c r="CH90" s="205">
        <f t="shared" si="972"/>
        <v>274.76280777573839</v>
      </c>
      <c r="CI90" s="267"/>
      <c r="CJ90" s="321">
        <f>CA30-CA90</f>
        <v>-0.49725576759169332</v>
      </c>
      <c r="CK90" s="321">
        <f>SQRT(CB30^2+CB90^2)</f>
        <v>0.15554389612497926</v>
      </c>
      <c r="CL90" s="218">
        <f>10^CJ90</f>
        <v>0.31823228150526656</v>
      </c>
      <c r="CM90" s="204">
        <f>10^(CJ90-1.96*CK90)</f>
        <v>0.15771688684682914</v>
      </c>
      <c r="CN90" s="219">
        <f>10^(CJ90+1.96*CK90)</f>
        <v>0.64211123499032763</v>
      </c>
      <c r="CP90" s="192">
        <v>99</v>
      </c>
      <c r="CQ90" s="324">
        <f t="shared" si="1008"/>
        <v>2.3263478740408408</v>
      </c>
      <c r="CR90" s="324">
        <f>(CQ90-CQ81)/CP81</f>
        <v>2.0097816061453679</v>
      </c>
      <c r="CS90" s="324">
        <f>SQRT(1/CW77+(CR90-CQ78)^2/CZ77)/CP81</f>
        <v>9.9746923443268895E-2</v>
      </c>
      <c r="CT90" s="324">
        <f>CR90-_xlfn.T.INV.2T(0.05,CV81)*CS90</f>
        <v>1.5806052337080763</v>
      </c>
      <c r="CU90" s="324">
        <f>CR90+_xlfn.T.INV.2T(0.05,CV81)*CS90</f>
        <v>2.4389579785826596</v>
      </c>
      <c r="CV90" s="203">
        <f>CP90</f>
        <v>99</v>
      </c>
      <c r="CW90" s="204">
        <f>10^CR90</f>
        <v>102.27785378523406</v>
      </c>
      <c r="CX90" s="204">
        <f t="shared" si="973"/>
        <v>38.071959842656973</v>
      </c>
      <c r="CY90" s="205">
        <f t="shared" si="974"/>
        <v>274.76282855271234</v>
      </c>
      <c r="CZ90" s="267"/>
      <c r="DA90" s="321">
        <f>CR30-CR90</f>
        <v>-0.49725575610666128</v>
      </c>
      <c r="DB90" s="321">
        <f>SQRT(CS30^2+CS90^2)</f>
        <v>0.15554390272988491</v>
      </c>
      <c r="DC90" s="218">
        <f>10^DA90</f>
        <v>0.31823228992100322</v>
      </c>
      <c r="DD90" s="204">
        <f>10^(DA90-1.96*DB90)</f>
        <v>0.15771688631640887</v>
      </c>
      <c r="DE90" s="219">
        <f>10^(DA90+1.96*DB90)</f>
        <v>0.64211127111142541</v>
      </c>
      <c r="DG90" s="192">
        <v>99</v>
      </c>
      <c r="DH90" s="324">
        <f t="shared" si="1009"/>
        <v>2.3263478740408408</v>
      </c>
      <c r="DI90" s="324">
        <f>(DH90-DH81)/DG81</f>
        <v>2.0097816055308293</v>
      </c>
      <c r="DJ90" s="324">
        <f>SQRT(1/DN77+(DI90-DH78)^2/DQ77)/DG81</f>
        <v>9.9746923994620887E-2</v>
      </c>
      <c r="DK90" s="324">
        <f>DI90-_xlfn.T.INV.2T(0.05,DM81)*DJ90</f>
        <v>1.5806052307212615</v>
      </c>
      <c r="DL90" s="324">
        <f>DI90+_xlfn.T.INV.2T(0.05,DM81)*DJ90</f>
        <v>2.4389579803403971</v>
      </c>
      <c r="DM90" s="203">
        <f>DG90</f>
        <v>99</v>
      </c>
      <c r="DN90" s="204">
        <f>10^DI90</f>
        <v>102.27785364050801</v>
      </c>
      <c r="DO90" s="204">
        <f t="shared" si="975"/>
        <v>38.071959580821044</v>
      </c>
      <c r="DP90" s="205">
        <f t="shared" si="976"/>
        <v>274.762829664771</v>
      </c>
      <c r="DQ90" s="267"/>
      <c r="DR90" s="321">
        <f>DI30-DI90</f>
        <v>-0.49725575549211687</v>
      </c>
      <c r="DS90" s="321">
        <f>SQRT(DJ30^2+DJ90^2)</f>
        <v>0.15554390308341592</v>
      </c>
      <c r="DT90" s="218">
        <f>10^DR90</f>
        <v>0.3182322903713149</v>
      </c>
      <c r="DU90" s="204">
        <f>10^(DR90-1.96*DS90)</f>
        <v>0.15771688628794595</v>
      </c>
      <c r="DV90" s="219">
        <f>10^(DR90+1.96*DS90)</f>
        <v>0.64211127304453341</v>
      </c>
      <c r="DX90" s="192">
        <v>99</v>
      </c>
      <c r="DY90" s="324">
        <f t="shared" si="1010"/>
        <v>2.3263478740408408</v>
      </c>
      <c r="DZ90" s="324">
        <f>(DY90-DY81)/DX81</f>
        <v>2.0097816054979476</v>
      </c>
      <c r="EA90" s="324">
        <f>SQRT(1/EE77+(DZ90-DY78)^2/EH77)/DX81</f>
        <v>9.9746924024122413E-2</v>
      </c>
      <c r="EB90" s="324">
        <f>DZ90-_xlfn.T.INV.2T(0.05,ED81)*EA90</f>
        <v>1.5806052305614449</v>
      </c>
      <c r="EC90" s="324">
        <f>DZ90+_xlfn.T.INV.2T(0.05,ED81)*EA90</f>
        <v>2.4389579804344503</v>
      </c>
      <c r="ED90" s="203">
        <f>DX90</f>
        <v>99</v>
      </c>
      <c r="EE90" s="204">
        <f>10^DZ90</f>
        <v>102.27785363276428</v>
      </c>
      <c r="EF90" s="204">
        <f t="shared" si="977"/>
        <v>38.071959566810911</v>
      </c>
      <c r="EG90" s="205">
        <f t="shared" si="978"/>
        <v>274.76282972427515</v>
      </c>
      <c r="EH90" s="267"/>
      <c r="EI90" s="321">
        <f>DZ30-DZ90</f>
        <v>-0.49725575545923495</v>
      </c>
      <c r="EJ90" s="321">
        <f>SQRT(EA30^2+EA90^2)</f>
        <v>0.15554390310233449</v>
      </c>
      <c r="EK90" s="218">
        <f>10^EI90</f>
        <v>0.31823229039540935</v>
      </c>
      <c r="EL90" s="204">
        <f>10^(EI90-1.96*EJ90)</f>
        <v>0.15771688628642128</v>
      </c>
      <c r="EM90" s="219">
        <f>10^(EI90+1.96*EJ90)</f>
        <v>0.64211127314797378</v>
      </c>
      <c r="EO90" s="192">
        <v>99</v>
      </c>
      <c r="EP90" s="324">
        <f t="shared" si="1011"/>
        <v>2.3263478740408408</v>
      </c>
      <c r="EQ90" s="324">
        <f>(EP90-EP81)/EO81</f>
        <v>2.0097816054961886</v>
      </c>
      <c r="ER90" s="324">
        <f>SQRT(1/EV77+(EQ90-EP78)^2/EY77)/EO81</f>
        <v>9.97469240257009E-2</v>
      </c>
      <c r="ES90" s="324">
        <f>EQ90-_xlfn.T.INV.2T(0.05,EU81)*ER90</f>
        <v>1.5806052305528941</v>
      </c>
      <c r="ET90" s="324">
        <f>EQ90+_xlfn.T.INV.2T(0.05,EU81)*ER90</f>
        <v>2.4389579804394828</v>
      </c>
      <c r="EU90" s="203">
        <f>EO90</f>
        <v>99</v>
      </c>
      <c r="EV90" s="204">
        <f>10^EQ90</f>
        <v>102.27785363235004</v>
      </c>
      <c r="EW90" s="204">
        <f t="shared" si="979"/>
        <v>38.071959566061302</v>
      </c>
      <c r="EX90" s="205">
        <f t="shared" si="980"/>
        <v>274.76282972745912</v>
      </c>
      <c r="EY90" s="267"/>
      <c r="EZ90" s="321">
        <f>EQ30-EQ90</f>
        <v>-0.49725575545747636</v>
      </c>
      <c r="FA90" s="321">
        <f>SQRT(ER30^2+ER90^2)</f>
        <v>0.15554390310334668</v>
      </c>
      <c r="FB90" s="218">
        <f>10^EZ90</f>
        <v>0.31823229039669804</v>
      </c>
      <c r="FC90" s="204">
        <f>10^(EZ90-1.96*FA90)</f>
        <v>0.15771688628633942</v>
      </c>
      <c r="FD90" s="219">
        <f>10^(EZ90+1.96*FA90)</f>
        <v>0.64211127315350713</v>
      </c>
      <c r="FF90" s="192">
        <v>99</v>
      </c>
      <c r="FG90" s="324">
        <f t="shared" si="1012"/>
        <v>2.3263478740408408</v>
      </c>
      <c r="FH90" s="324">
        <f>(FG90-FG81)/FF81</f>
        <v>2.009781605496094</v>
      </c>
      <c r="FI90" s="324">
        <f>SQRT(1/FM77+(FH90-FG78)^2/FP77)/FF81</f>
        <v>9.9746924025785264E-2</v>
      </c>
      <c r="FJ90" s="324">
        <f>FH90-_xlfn.T.INV.2T(0.05,FL81)*FI90</f>
        <v>1.5806052305524365</v>
      </c>
      <c r="FK90" s="324">
        <f>FH90+_xlfn.T.INV.2T(0.05,FL81)*FI90</f>
        <v>2.4389579804397514</v>
      </c>
      <c r="FL90" s="203">
        <f>FF90</f>
        <v>99</v>
      </c>
      <c r="FM90" s="204">
        <f>10^FH90</f>
        <v>102.27785363232779</v>
      </c>
      <c r="FN90" s="204">
        <f t="shared" si="981"/>
        <v>38.071959566021199</v>
      </c>
      <c r="FO90" s="205">
        <f t="shared" si="982"/>
        <v>274.76282972762897</v>
      </c>
      <c r="FP90" s="267"/>
      <c r="FQ90" s="321">
        <f>FH30-FH90</f>
        <v>-0.49725575545738154</v>
      </c>
      <c r="FR90" s="321">
        <f>SQRT(FI30^2+FI90^2)</f>
        <v>0.15554390310340077</v>
      </c>
      <c r="FS90" s="218">
        <f>10^FQ90</f>
        <v>0.31823229039676748</v>
      </c>
      <c r="FT90" s="204">
        <f>10^(FQ90-1.96*FR90)</f>
        <v>0.1577168862863354</v>
      </c>
      <c r="FU90" s="219">
        <f>10^(FQ90+1.96*FR90)</f>
        <v>0.64211127315380401</v>
      </c>
      <c r="FW90" s="192">
        <v>99</v>
      </c>
      <c r="FX90" s="324">
        <f t="shared" si="1013"/>
        <v>2.3263478740408408</v>
      </c>
      <c r="FY90" s="324">
        <f>(FX90-FX81)/FW81</f>
        <v>2.0097816054960891</v>
      </c>
      <c r="FZ90" s="324">
        <f>SQRT(1/GD77+(FY90-FX78)^2/GG77)/FW81</f>
        <v>9.9746924025789857E-2</v>
      </c>
      <c r="GA90" s="324">
        <f>FY90-_xlfn.T.INV.2T(0.05,GC81)*FZ90</f>
        <v>1.5806052305524121</v>
      </c>
      <c r="GB90" s="324">
        <f>FY90+_xlfn.T.INV.2T(0.05,GC81)*FZ90</f>
        <v>2.4389579804397661</v>
      </c>
      <c r="GC90" s="203">
        <f>FW90</f>
        <v>99</v>
      </c>
      <c r="GD90" s="204">
        <f>10^FY90</f>
        <v>102.27785363232661</v>
      </c>
      <c r="GE90" s="204">
        <f t="shared" si="983"/>
        <v>38.071959566019054</v>
      </c>
      <c r="GF90" s="205">
        <f t="shared" si="984"/>
        <v>274.76282972763823</v>
      </c>
      <c r="GG90" s="267"/>
      <c r="GH90" s="321">
        <f>FY30-FY90</f>
        <v>-0.49725575545737644</v>
      </c>
      <c r="GI90" s="321">
        <f>SQRT(FZ30^2+FZ90^2)</f>
        <v>0.1555439031034038</v>
      </c>
      <c r="GJ90" s="218">
        <f>10^GH90</f>
        <v>0.31823229039677126</v>
      </c>
      <c r="GK90" s="204">
        <f>10^(GH90-1.96*GI90)</f>
        <v>0.1577168862863351</v>
      </c>
      <c r="GL90" s="219">
        <f>10^(GH90+1.96*GI90)</f>
        <v>0.64211127315382044</v>
      </c>
      <c r="GN90" s="192">
        <v>99</v>
      </c>
      <c r="GO90" s="324">
        <f t="shared" si="1014"/>
        <v>2.3263478740408408</v>
      </c>
      <c r="GP90" s="324">
        <f>(GO90-GO81)/GN81</f>
        <v>2.0097816054960895</v>
      </c>
      <c r="GQ90" s="324">
        <f>SQRT(1/GU77+(GP90-GO78)^2/GX77)/GN81</f>
        <v>9.9746924025790176E-2</v>
      </c>
      <c r="GR90" s="324">
        <f>GP90-_xlfn.T.INV.2T(0.05,GT81)*GQ90</f>
        <v>1.5806052305524112</v>
      </c>
      <c r="GS90" s="324">
        <f>GP90+_xlfn.T.INV.2T(0.05,GT81)*GQ90</f>
        <v>2.4389579804397679</v>
      </c>
      <c r="GT90" s="203">
        <f>GN90</f>
        <v>99</v>
      </c>
      <c r="GU90" s="204">
        <f>10^GP90</f>
        <v>102.2778536323267</v>
      </c>
      <c r="GV90" s="204">
        <f t="shared" si="985"/>
        <v>38.071959566018968</v>
      </c>
      <c r="GW90" s="205">
        <f t="shared" si="986"/>
        <v>274.76282972763948</v>
      </c>
      <c r="GX90" s="267"/>
      <c r="GY90" s="321">
        <f>GP30-GP90</f>
        <v>-0.49725575545737732</v>
      </c>
      <c r="GZ90" s="321">
        <f>SQRT(GQ30^2+GQ90^2)</f>
        <v>0.15554390310340391</v>
      </c>
      <c r="HA90" s="218">
        <f>10^GY90</f>
        <v>0.31823229039677065</v>
      </c>
      <c r="HB90" s="204">
        <f>10^(GY90-1.96*GZ90)</f>
        <v>0.15771688628633468</v>
      </c>
      <c r="HC90" s="219">
        <f>10^(GY90+1.96*GZ90)</f>
        <v>0.64211127315381944</v>
      </c>
      <c r="HE90" s="192">
        <v>99</v>
      </c>
      <c r="HF90" s="324">
        <f t="shared" si="1015"/>
        <v>2.3263478740408408</v>
      </c>
      <c r="HG90" s="324">
        <f>(HF90-HF81)/HE81</f>
        <v>2.0097816054960891</v>
      </c>
      <c r="HH90" s="324">
        <f>SQRT(1/HL77+(HG90-HF78)^2/HO77)/HE81</f>
        <v>9.9746924025790093E-2</v>
      </c>
      <c r="HI90" s="324">
        <f>HG90-_xlfn.T.INV.2T(0.05,HK81)*HH90</f>
        <v>1.580605230552411</v>
      </c>
      <c r="HJ90" s="324">
        <f>HG90+_xlfn.T.INV.2T(0.05,HK81)*HH90</f>
        <v>2.438957980439767</v>
      </c>
      <c r="HK90" s="203">
        <f>HE90</f>
        <v>99</v>
      </c>
      <c r="HL90" s="204">
        <f>10^HG90</f>
        <v>102.27785363232661</v>
      </c>
      <c r="HM90" s="204">
        <f t="shared" si="987"/>
        <v>38.071959566018947</v>
      </c>
      <c r="HN90" s="205">
        <f t="shared" si="988"/>
        <v>274.76282972763897</v>
      </c>
      <c r="HO90" s="267"/>
      <c r="HP90" s="321">
        <f>HG30-HG90</f>
        <v>-0.49725575545737666</v>
      </c>
      <c r="HQ90" s="321">
        <f>SQRT(HH30^2+HH90^2)</f>
        <v>0.15554390310340388</v>
      </c>
      <c r="HR90" s="218">
        <f>10^HP90</f>
        <v>0.31823229039677103</v>
      </c>
      <c r="HS90" s="204">
        <f>10^(HP90-1.96*HQ90)</f>
        <v>0.15771688628633493</v>
      </c>
      <c r="HT90" s="219">
        <f>10^(HP90+1.96*HQ90)</f>
        <v>0.64211127315382033</v>
      </c>
      <c r="HV90" s="192">
        <v>99</v>
      </c>
      <c r="HW90" s="324">
        <f t="shared" si="1016"/>
        <v>2.3263478740408408</v>
      </c>
      <c r="HX90" s="324">
        <f>(HW90-HW81)/HV81</f>
        <v>2.0097816054960891</v>
      </c>
      <c r="HY90" s="324">
        <f>SQRT(1/IC77+(HX90-HW78)^2/IF77)/HV81</f>
        <v>9.9746924025790093E-2</v>
      </c>
      <c r="HZ90" s="324">
        <f>HX90-_xlfn.T.INV.2T(0.05,IB81)*HY90</f>
        <v>1.580605230552411</v>
      </c>
      <c r="IA90" s="324">
        <f>HX90+_xlfn.T.INV.2T(0.05,IB81)*HY90</f>
        <v>2.438957980439767</v>
      </c>
      <c r="IB90" s="203">
        <f>HV90</f>
        <v>99</v>
      </c>
      <c r="IC90" s="204">
        <f>10^HX90</f>
        <v>102.27785363232661</v>
      </c>
      <c r="ID90" s="204">
        <f t="shared" si="989"/>
        <v>38.071959566018947</v>
      </c>
      <c r="IE90" s="205">
        <f t="shared" si="990"/>
        <v>274.76282972763897</v>
      </c>
      <c r="IF90" s="267"/>
      <c r="IG90" s="321">
        <f>HX30-HX90</f>
        <v>-0.49725575545737644</v>
      </c>
      <c r="IH90" s="321">
        <f>SQRT(HY30^2+HY90^2)</f>
        <v>0.15554390310340394</v>
      </c>
      <c r="II90" s="218">
        <f>10^IG90</f>
        <v>0.31823229039677126</v>
      </c>
      <c r="IJ90" s="204">
        <f>10^(IG90-1.96*IH90)</f>
        <v>0.15771688628633498</v>
      </c>
      <c r="IK90" s="219">
        <f>10^(IG90+1.96*IH90)</f>
        <v>0.64211127315382077</v>
      </c>
      <c r="IM90" s="192">
        <v>99</v>
      </c>
      <c r="IN90" s="324">
        <f t="shared" si="1017"/>
        <v>2.3263478740408408</v>
      </c>
      <c r="IO90" s="324">
        <f>(IN90-IN81)/IM81</f>
        <v>2.0097816054960891</v>
      </c>
      <c r="IP90" s="324">
        <f>SQRT(1/IT77+(IO90-IN78)^2/IW77)/IM81</f>
        <v>9.9746924025790093E-2</v>
      </c>
      <c r="IQ90" s="324">
        <f>IO90-_xlfn.T.INV.2T(0.05,IS81)*IP90</f>
        <v>1.580605230552411</v>
      </c>
      <c r="IR90" s="324">
        <f>IO90+_xlfn.T.INV.2T(0.05,IS81)*IP90</f>
        <v>2.438957980439767</v>
      </c>
      <c r="IS90" s="203">
        <f>IM90</f>
        <v>99</v>
      </c>
      <c r="IT90" s="204">
        <f>10^IO90</f>
        <v>102.27785363232661</v>
      </c>
      <c r="IU90" s="204">
        <f t="shared" si="991"/>
        <v>38.071959566018947</v>
      </c>
      <c r="IV90" s="205">
        <f t="shared" si="992"/>
        <v>274.76282972763897</v>
      </c>
      <c r="IW90" s="267"/>
      <c r="IX90" s="321">
        <f>IO30-IO90</f>
        <v>-0.49725575545737688</v>
      </c>
      <c r="IY90" s="321">
        <f>SQRT(IP30^2+IP90^2)</f>
        <v>0.15554390310340388</v>
      </c>
      <c r="IZ90" s="218">
        <f>10^IX90</f>
        <v>0.31823229039677092</v>
      </c>
      <c r="JA90" s="204">
        <f>10^(IX90-1.96*IY90)</f>
        <v>0.15771688628633482</v>
      </c>
      <c r="JB90" s="219">
        <f>10^(IX90+1.96*IY90)</f>
        <v>0.64211127315381999</v>
      </c>
      <c r="JD90" s="192">
        <v>99</v>
      </c>
      <c r="JE90" s="324">
        <f t="shared" si="1018"/>
        <v>2.3263478740408408</v>
      </c>
      <c r="JF90" s="324">
        <f>(JE90-JE81)/JD81</f>
        <v>2.0097816054960891</v>
      </c>
      <c r="JG90" s="324">
        <f>SQRT(1/JK77+(JF90-JE78)^2/JN77)/JD81</f>
        <v>9.9746924025790093E-2</v>
      </c>
      <c r="JH90" s="324">
        <f>JF90-_xlfn.T.INV.2T(0.05,JJ81)*JG90</f>
        <v>1.580605230552411</v>
      </c>
      <c r="JI90" s="324">
        <f>JF90+_xlfn.T.INV.2T(0.05,JJ81)*JG90</f>
        <v>2.438957980439767</v>
      </c>
      <c r="JJ90" s="203">
        <f>JD90</f>
        <v>99</v>
      </c>
      <c r="JK90" s="204">
        <f>10^JF90</f>
        <v>102.27785363232661</v>
      </c>
      <c r="JL90" s="204">
        <f t="shared" si="993"/>
        <v>38.071959566018947</v>
      </c>
      <c r="JM90" s="205">
        <f t="shared" si="994"/>
        <v>274.76282972763897</v>
      </c>
      <c r="JN90" s="267"/>
      <c r="JO90" s="321">
        <f>JF30-JF90</f>
        <v>-0.49725575545737666</v>
      </c>
      <c r="JP90" s="321">
        <f>SQRT(JG30^2+JG90^2)</f>
        <v>0.15554390310340388</v>
      </c>
      <c r="JQ90" s="218">
        <f>10^JO90</f>
        <v>0.31823229039677103</v>
      </c>
      <c r="JR90" s="204">
        <f>10^(JO90-1.96*JP90)</f>
        <v>0.15771688628633493</v>
      </c>
      <c r="JS90" s="219">
        <f>10^(JO90+1.96*JP90)</f>
        <v>0.64211127315382033</v>
      </c>
      <c r="JU90" s="192">
        <v>99</v>
      </c>
      <c r="JV90" s="324">
        <f t="shared" si="1019"/>
        <v>2.3263478740408408</v>
      </c>
      <c r="JW90" s="324">
        <f>(JV90-JV81)/JU81</f>
        <v>2.0097816054960891</v>
      </c>
      <c r="JX90" s="324">
        <f>SQRT(1/KB77+(JW90-JV78)^2/KE77)/JU81</f>
        <v>9.9746924025790093E-2</v>
      </c>
      <c r="JY90" s="324">
        <f>JW90-_xlfn.T.INV.2T(0.05,KA81)*JX90</f>
        <v>1.580605230552411</v>
      </c>
      <c r="JZ90" s="324">
        <f>JW90+_xlfn.T.INV.2T(0.05,KA81)*JX90</f>
        <v>2.438957980439767</v>
      </c>
      <c r="KA90" s="203">
        <f>JU90</f>
        <v>99</v>
      </c>
      <c r="KB90" s="204">
        <f>10^JW90</f>
        <v>102.27785363232661</v>
      </c>
      <c r="KC90" s="204">
        <f t="shared" si="995"/>
        <v>38.071959566018947</v>
      </c>
      <c r="KD90" s="205">
        <f t="shared" si="996"/>
        <v>274.76282972763897</v>
      </c>
      <c r="KE90" s="267"/>
      <c r="KF90" s="321">
        <f>JW30-JW90</f>
        <v>-0.49725575545737644</v>
      </c>
      <c r="KG90" s="321">
        <f>SQRT(JX30^2+JX90^2)</f>
        <v>0.15554390310340394</v>
      </c>
      <c r="KH90" s="218">
        <f>10^KF90</f>
        <v>0.31823229039677126</v>
      </c>
      <c r="KI90" s="204">
        <f>10^(KF90-1.96*KG90)</f>
        <v>0.15771688628633498</v>
      </c>
      <c r="KJ90" s="219">
        <f>10^(KF90+1.96*KG90)</f>
        <v>0.64211127315382077</v>
      </c>
      <c r="KL90" s="192">
        <v>99</v>
      </c>
      <c r="KM90" s="324">
        <f t="shared" si="1020"/>
        <v>2.3263478740408408</v>
      </c>
      <c r="KN90" s="324">
        <f>(KM90-KM81)/KL81</f>
        <v>2.0097816054960891</v>
      </c>
      <c r="KO90" s="324">
        <f>SQRT(1/KS77+(KN90-KM78)^2/KV77)/KL81</f>
        <v>9.9746924025790093E-2</v>
      </c>
      <c r="KP90" s="324">
        <f>KN90-_xlfn.T.INV.2T(0.05,KR81)*KO90</f>
        <v>1.580605230552411</v>
      </c>
      <c r="KQ90" s="324">
        <f>KN90+_xlfn.T.INV.2T(0.05,KR81)*KO90</f>
        <v>2.438957980439767</v>
      </c>
      <c r="KR90" s="203">
        <f>KL90</f>
        <v>99</v>
      </c>
      <c r="KS90" s="204">
        <f>10^KN90</f>
        <v>102.27785363232661</v>
      </c>
      <c r="KT90" s="204">
        <f t="shared" si="997"/>
        <v>38.071959566018947</v>
      </c>
      <c r="KU90" s="205">
        <f t="shared" si="998"/>
        <v>274.76282972763897</v>
      </c>
      <c r="KV90" s="267"/>
      <c r="KW90" s="321">
        <f>KN30-KN90</f>
        <v>-0.49725575545737688</v>
      </c>
      <c r="KX90" s="321">
        <f>SQRT(KO30^2+KO90^2)</f>
        <v>0.15554390310340388</v>
      </c>
      <c r="KY90" s="218">
        <f>10^KW90</f>
        <v>0.31823229039677092</v>
      </c>
      <c r="KZ90" s="204">
        <f>10^(KW90-1.96*KX90)</f>
        <v>0.15771688628633482</v>
      </c>
      <c r="LA90" s="219">
        <f>10^(KW90+1.96*KX90)</f>
        <v>0.64211127315381999</v>
      </c>
      <c r="LC90" s="192">
        <v>99</v>
      </c>
      <c r="LD90" s="324">
        <f t="shared" si="1021"/>
        <v>2.3263478740408408</v>
      </c>
      <c r="LE90" s="324">
        <f>(LD90-LD81)/LC81</f>
        <v>2.0097816054960891</v>
      </c>
      <c r="LF90" s="324">
        <f>SQRT(1/LJ77+(LE90-LD78)^2/LM77)/LC81</f>
        <v>9.9746924025790093E-2</v>
      </c>
      <c r="LG90" s="324">
        <f>LE90-_xlfn.T.INV.2T(0.05,LI81)*LF90</f>
        <v>1.580605230552411</v>
      </c>
      <c r="LH90" s="324">
        <f>LE90+_xlfn.T.INV.2T(0.05,LI81)*LF90</f>
        <v>2.438957980439767</v>
      </c>
      <c r="LI90" s="203">
        <f>LC90</f>
        <v>99</v>
      </c>
      <c r="LJ90" s="204">
        <f>10^LE90</f>
        <v>102.27785363232661</v>
      </c>
      <c r="LK90" s="204">
        <f t="shared" si="999"/>
        <v>38.071959566018947</v>
      </c>
      <c r="LL90" s="205">
        <f t="shared" si="1000"/>
        <v>274.76282972763897</v>
      </c>
      <c r="LM90" s="267"/>
      <c r="LN90" s="321">
        <f>LE30-LE90</f>
        <v>-0.49725575545737666</v>
      </c>
      <c r="LO90" s="321">
        <f>SQRT(LF30^2+LF90^2)</f>
        <v>0.15554390310340388</v>
      </c>
      <c r="LP90" s="218">
        <f>10^LN90</f>
        <v>0.31823229039677103</v>
      </c>
      <c r="LQ90" s="204">
        <f>10^(LN90-1.96*LO90)</f>
        <v>0.15771688628633493</v>
      </c>
      <c r="LR90" s="219">
        <f>10^(LN90+1.96*LO90)</f>
        <v>0.64211127315382033</v>
      </c>
      <c r="LT90" s="192">
        <v>99</v>
      </c>
      <c r="LU90" s="324">
        <f t="shared" si="1022"/>
        <v>2.3263478740408408</v>
      </c>
      <c r="LV90" s="324">
        <f>(LU90-LU81)/LT81</f>
        <v>2.0097816054960891</v>
      </c>
      <c r="LW90" s="324">
        <f>SQRT(1/MA77+(LV90-LU78)^2/MD77)/LT81</f>
        <v>9.9746924025790093E-2</v>
      </c>
      <c r="LX90" s="324">
        <f>LV90-_xlfn.T.INV.2T(0.05,LZ81)*LW90</f>
        <v>1.580605230552411</v>
      </c>
      <c r="LY90" s="324">
        <f>LV90+_xlfn.T.INV.2T(0.05,LZ81)*LW90</f>
        <v>2.438957980439767</v>
      </c>
      <c r="LZ90" s="203">
        <f>LT90</f>
        <v>99</v>
      </c>
      <c r="MA90" s="204">
        <f>10^LV90</f>
        <v>102.27785363232661</v>
      </c>
      <c r="MB90" s="204">
        <f t="shared" si="1001"/>
        <v>38.071959566018947</v>
      </c>
      <c r="MC90" s="205">
        <f t="shared" si="1002"/>
        <v>274.76282972763897</v>
      </c>
      <c r="MD90" s="267"/>
      <c r="ME90" s="321">
        <f>LV30-LV90</f>
        <v>-0.49725575545737644</v>
      </c>
      <c r="MF90" s="321">
        <f>SQRT(LW30^2+LW90^2)</f>
        <v>0.15554390310340394</v>
      </c>
      <c r="MG90" s="218">
        <f>10^ME90</f>
        <v>0.31823229039677126</v>
      </c>
      <c r="MH90" s="204">
        <f>10^(ME90-1.96*MF90)</f>
        <v>0.15771688628633498</v>
      </c>
      <c r="MI90" s="219">
        <f>10^(ME90+1.96*MF90)</f>
        <v>0.64211127315382077</v>
      </c>
    </row>
    <row r="91" spans="1:347" ht="14.1" customHeight="1" x14ac:dyDescent="0.2">
      <c r="A91" s="22"/>
      <c r="B91" s="12"/>
      <c r="C91" s="12"/>
      <c r="D91" s="12"/>
      <c r="E91" s="12"/>
      <c r="F91" s="12"/>
      <c r="G91" s="12"/>
      <c r="H91" s="12"/>
      <c r="I91" s="12"/>
      <c r="J91" s="31"/>
      <c r="K91" s="17"/>
      <c r="L91" s="17"/>
      <c r="M91" s="19"/>
      <c r="N91" s="19"/>
      <c r="O91" s="19"/>
      <c r="P91" s="26"/>
      <c r="Q91" s="26"/>
      <c r="R91" s="26"/>
      <c r="S91" s="26"/>
      <c r="T91" s="26"/>
      <c r="U91" s="26"/>
      <c r="V91" s="37"/>
      <c r="W91" s="26"/>
      <c r="X91" s="19"/>
      <c r="Y91" s="12"/>
      <c r="Z91" s="278"/>
      <c r="AA91" s="287"/>
      <c r="AB91" s="273"/>
      <c r="AC91" s="273"/>
      <c r="AD91" s="274"/>
      <c r="AE91" s="274"/>
      <c r="AF91" s="274"/>
      <c r="AG91" s="267"/>
      <c r="AH91" s="267"/>
      <c r="AI91" s="267"/>
      <c r="AJ91" s="267"/>
      <c r="AK91" s="267"/>
      <c r="AL91" s="267"/>
      <c r="AM91" s="264"/>
      <c r="AN91" s="267"/>
      <c r="AO91" s="274"/>
      <c r="AQ91" s="278"/>
      <c r="AR91" s="287"/>
      <c r="AS91" s="273"/>
      <c r="AT91" s="273"/>
      <c r="AU91" s="274"/>
      <c r="AV91" s="274"/>
      <c r="AW91" s="274"/>
      <c r="AX91" s="267"/>
      <c r="AY91" s="267"/>
      <c r="AZ91" s="267"/>
      <c r="BA91" s="267"/>
      <c r="BB91" s="267"/>
      <c r="BC91" s="267"/>
      <c r="BD91" s="264"/>
      <c r="BE91" s="267"/>
      <c r="BF91" s="274"/>
      <c r="BH91" s="278"/>
      <c r="BI91" s="287"/>
      <c r="BJ91" s="273"/>
      <c r="BK91" s="273"/>
      <c r="BL91" s="274"/>
      <c r="BM91" s="274"/>
      <c r="BN91" s="274"/>
      <c r="BO91" s="267"/>
      <c r="BP91" s="267"/>
      <c r="BQ91" s="267"/>
      <c r="BR91" s="267"/>
      <c r="BS91" s="267"/>
      <c r="BT91" s="267"/>
      <c r="BU91" s="264"/>
      <c r="BV91" s="267"/>
      <c r="BW91" s="274"/>
      <c r="BY91" s="278"/>
      <c r="BZ91" s="287"/>
      <c r="CA91" s="273"/>
      <c r="CB91" s="273"/>
      <c r="CC91" s="274"/>
      <c r="CD91" s="274"/>
      <c r="CE91" s="274"/>
      <c r="CF91" s="267"/>
      <c r="CG91" s="267"/>
      <c r="CH91" s="267"/>
      <c r="CI91" s="267"/>
      <c r="CJ91" s="267"/>
      <c r="CK91" s="267"/>
      <c r="CL91" s="264"/>
      <c r="CM91" s="267"/>
      <c r="CN91" s="274"/>
      <c r="CP91" s="278"/>
      <c r="CQ91" s="287"/>
      <c r="CR91" s="273"/>
      <c r="CS91" s="273"/>
      <c r="CT91" s="274"/>
      <c r="CU91" s="274"/>
      <c r="CV91" s="274"/>
      <c r="CW91" s="267"/>
      <c r="CX91" s="267"/>
      <c r="CY91" s="267"/>
      <c r="CZ91" s="267"/>
      <c r="DA91" s="267"/>
      <c r="DB91" s="267"/>
      <c r="DC91" s="264"/>
      <c r="DD91" s="267"/>
      <c r="DE91" s="274"/>
      <c r="DG91" s="278"/>
      <c r="DH91" s="287"/>
      <c r="DI91" s="273"/>
      <c r="DJ91" s="273"/>
      <c r="DK91" s="274"/>
      <c r="DL91" s="274"/>
      <c r="DM91" s="274"/>
      <c r="DN91" s="267"/>
      <c r="DO91" s="267"/>
      <c r="DP91" s="267"/>
      <c r="DQ91" s="267"/>
      <c r="DR91" s="267"/>
      <c r="DS91" s="267"/>
      <c r="DT91" s="264"/>
      <c r="DU91" s="267"/>
      <c r="DV91" s="274"/>
      <c r="DX91" s="278"/>
      <c r="DY91" s="287"/>
      <c r="DZ91" s="273"/>
      <c r="EA91" s="273"/>
      <c r="EB91" s="274"/>
      <c r="EC91" s="274"/>
      <c r="ED91" s="274"/>
      <c r="EE91" s="267"/>
      <c r="EF91" s="267"/>
      <c r="EG91" s="267"/>
      <c r="EH91" s="267"/>
      <c r="EI91" s="267"/>
      <c r="EJ91" s="267"/>
      <c r="EK91" s="264"/>
      <c r="EL91" s="267"/>
      <c r="EM91" s="274"/>
      <c r="EO91" s="278"/>
      <c r="EP91" s="287"/>
      <c r="EQ91" s="273"/>
      <c r="ER91" s="273"/>
      <c r="ES91" s="274"/>
      <c r="ET91" s="274"/>
      <c r="EU91" s="274"/>
      <c r="EV91" s="267"/>
      <c r="EW91" s="267"/>
      <c r="EX91" s="267"/>
      <c r="EY91" s="267"/>
      <c r="EZ91" s="267"/>
      <c r="FA91" s="267"/>
      <c r="FB91" s="264"/>
      <c r="FC91" s="267"/>
      <c r="FD91" s="274"/>
      <c r="FF91" s="278"/>
      <c r="FG91" s="287"/>
      <c r="FH91" s="273"/>
      <c r="FI91" s="273"/>
      <c r="FJ91" s="274"/>
      <c r="FK91" s="274"/>
      <c r="FL91" s="274"/>
      <c r="FM91" s="267"/>
      <c r="FN91" s="267"/>
      <c r="FO91" s="267"/>
      <c r="FP91" s="267"/>
      <c r="FQ91" s="267"/>
      <c r="FR91" s="267"/>
      <c r="FS91" s="264"/>
      <c r="FT91" s="267"/>
      <c r="FU91" s="274"/>
      <c r="FW91" s="278"/>
      <c r="FX91" s="287"/>
      <c r="FY91" s="273"/>
      <c r="FZ91" s="273"/>
      <c r="GA91" s="274"/>
      <c r="GB91" s="274"/>
      <c r="GC91" s="274"/>
      <c r="GD91" s="267"/>
      <c r="GE91" s="267"/>
      <c r="GF91" s="267"/>
      <c r="GG91" s="267"/>
      <c r="GH91" s="267"/>
      <c r="GI91" s="267"/>
      <c r="GJ91" s="264"/>
      <c r="GK91" s="267"/>
      <c r="GL91" s="274"/>
      <c r="GN91" s="278"/>
      <c r="GO91" s="287"/>
      <c r="GP91" s="273"/>
      <c r="GQ91" s="273"/>
      <c r="GR91" s="274"/>
      <c r="GS91" s="274"/>
      <c r="GT91" s="274"/>
      <c r="GU91" s="267"/>
      <c r="GV91" s="267"/>
      <c r="GW91" s="267"/>
      <c r="GX91" s="267"/>
      <c r="GY91" s="267"/>
      <c r="GZ91" s="267"/>
      <c r="HA91" s="264"/>
      <c r="HB91" s="267"/>
      <c r="HC91" s="274"/>
      <c r="HE91" s="278"/>
      <c r="HF91" s="287"/>
      <c r="HG91" s="273"/>
      <c r="HH91" s="273"/>
      <c r="HI91" s="274"/>
      <c r="HJ91" s="274"/>
      <c r="HK91" s="274"/>
      <c r="HL91" s="267"/>
      <c r="HM91" s="267"/>
      <c r="HN91" s="267"/>
      <c r="HO91" s="267"/>
      <c r="HP91" s="267"/>
      <c r="HQ91" s="267"/>
      <c r="HR91" s="264"/>
      <c r="HS91" s="267"/>
      <c r="HT91" s="274"/>
      <c r="HV91" s="278"/>
      <c r="HW91" s="287"/>
      <c r="HX91" s="273"/>
      <c r="HY91" s="273"/>
      <c r="HZ91" s="274"/>
      <c r="IA91" s="274"/>
      <c r="IB91" s="274"/>
      <c r="IC91" s="267"/>
      <c r="ID91" s="267"/>
      <c r="IE91" s="267"/>
      <c r="IF91" s="267"/>
      <c r="IG91" s="267"/>
      <c r="IH91" s="267"/>
      <c r="II91" s="264"/>
      <c r="IJ91" s="267"/>
      <c r="IK91" s="274"/>
      <c r="IM91" s="278"/>
      <c r="IN91" s="287"/>
      <c r="IO91" s="273"/>
      <c r="IP91" s="273"/>
      <c r="IQ91" s="274"/>
      <c r="IR91" s="274"/>
      <c r="IS91" s="274"/>
      <c r="IT91" s="267"/>
      <c r="IU91" s="267"/>
      <c r="IV91" s="267"/>
      <c r="IW91" s="267"/>
      <c r="IX91" s="267"/>
      <c r="IY91" s="267"/>
      <c r="IZ91" s="264"/>
      <c r="JA91" s="267"/>
      <c r="JB91" s="274"/>
      <c r="JD91" s="278"/>
      <c r="JE91" s="287"/>
      <c r="JF91" s="273"/>
      <c r="JG91" s="273"/>
      <c r="JH91" s="274"/>
      <c r="JI91" s="274"/>
      <c r="JJ91" s="274"/>
      <c r="JK91" s="267"/>
      <c r="JL91" s="267"/>
      <c r="JM91" s="267"/>
      <c r="JN91" s="267"/>
      <c r="JO91" s="267"/>
      <c r="JP91" s="267"/>
      <c r="JQ91" s="264"/>
      <c r="JR91" s="267"/>
      <c r="JS91" s="274"/>
      <c r="JU91" s="278"/>
      <c r="JV91" s="287"/>
      <c r="JW91" s="273"/>
      <c r="JX91" s="273"/>
      <c r="JY91" s="274"/>
      <c r="JZ91" s="274"/>
      <c r="KA91" s="274"/>
      <c r="KB91" s="267"/>
      <c r="KC91" s="267"/>
      <c r="KD91" s="267"/>
      <c r="KE91" s="267"/>
      <c r="KF91" s="267"/>
      <c r="KG91" s="267"/>
      <c r="KH91" s="264"/>
      <c r="KI91" s="267"/>
      <c r="KJ91" s="274"/>
      <c r="KL91" s="278"/>
      <c r="KM91" s="287"/>
      <c r="KN91" s="273"/>
      <c r="KO91" s="273"/>
      <c r="KP91" s="274"/>
      <c r="KQ91" s="274"/>
      <c r="KR91" s="274"/>
      <c r="KS91" s="267"/>
      <c r="KT91" s="267"/>
      <c r="KU91" s="267"/>
      <c r="KV91" s="267"/>
      <c r="KW91" s="267"/>
      <c r="KX91" s="267"/>
      <c r="KY91" s="264"/>
      <c r="KZ91" s="267"/>
      <c r="LA91" s="274"/>
      <c r="LC91" s="278"/>
      <c r="LD91" s="287"/>
      <c r="LE91" s="273"/>
      <c r="LF91" s="273"/>
      <c r="LG91" s="274"/>
      <c r="LH91" s="274"/>
      <c r="LI91" s="274"/>
      <c r="LJ91" s="267"/>
      <c r="LK91" s="267"/>
      <c r="LL91" s="267"/>
      <c r="LM91" s="267"/>
      <c r="LN91" s="267"/>
      <c r="LO91" s="267"/>
      <c r="LP91" s="264"/>
      <c r="LQ91" s="267"/>
      <c r="LR91" s="274"/>
      <c r="LT91" s="278"/>
      <c r="LU91" s="287"/>
      <c r="LV91" s="273"/>
      <c r="LW91" s="273"/>
      <c r="LX91" s="274"/>
      <c r="LY91" s="274"/>
      <c r="LZ91" s="274"/>
      <c r="MA91" s="267"/>
      <c r="MB91" s="267"/>
      <c r="MC91" s="267"/>
      <c r="MD91" s="267"/>
      <c r="ME91" s="267"/>
      <c r="MF91" s="267"/>
      <c r="MG91" s="264"/>
      <c r="MH91" s="267"/>
      <c r="MI91" s="274"/>
    </row>
    <row r="92" spans="1:347" ht="14.1" hidden="1" customHeight="1" outlineLevel="1" x14ac:dyDescent="0.15">
      <c r="A92" s="14"/>
      <c r="B92" s="42" t="s">
        <v>29</v>
      </c>
      <c r="C92" s="14"/>
      <c r="D92" s="62" t="s">
        <v>139</v>
      </c>
      <c r="E92" s="14"/>
      <c r="F92" s="14"/>
      <c r="G92" s="32"/>
      <c r="H92" s="32"/>
      <c r="I92" s="42" t="s">
        <v>29</v>
      </c>
      <c r="J92" s="14"/>
      <c r="K92" s="64" t="str">
        <f>D92</f>
        <v>Fairfax</v>
      </c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291" t="s">
        <v>29</v>
      </c>
      <c r="AA92" s="272"/>
      <c r="AB92" s="299" t="str">
        <f>K92</f>
        <v>Fairfax</v>
      </c>
      <c r="AC92" s="261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Q92" s="291" t="s">
        <v>29</v>
      </c>
      <c r="AR92" s="272"/>
      <c r="AS92" s="299" t="str">
        <f>AB92</f>
        <v>Fairfax</v>
      </c>
      <c r="AT92" s="261"/>
      <c r="AU92" s="272"/>
      <c r="AV92" s="272"/>
      <c r="AW92" s="272"/>
      <c r="AX92" s="272"/>
      <c r="AY92" s="272"/>
      <c r="AZ92" s="272"/>
      <c r="BA92" s="272"/>
      <c r="BB92" s="272"/>
      <c r="BC92" s="272"/>
      <c r="BD92" s="272"/>
      <c r="BE92" s="272"/>
      <c r="BF92" s="272"/>
      <c r="BH92" s="291" t="s">
        <v>29</v>
      </c>
      <c r="BI92" s="272"/>
      <c r="BJ92" s="299" t="str">
        <f>AS92</f>
        <v>Fairfax</v>
      </c>
      <c r="BK92" s="261"/>
      <c r="BL92" s="272"/>
      <c r="BM92" s="272"/>
      <c r="BN92" s="272"/>
      <c r="BO92" s="272"/>
      <c r="BP92" s="272"/>
      <c r="BQ92" s="272"/>
      <c r="BR92" s="272"/>
      <c r="BS92" s="272"/>
      <c r="BT92" s="272"/>
      <c r="BU92" s="272"/>
      <c r="BV92" s="272"/>
      <c r="BW92" s="272"/>
      <c r="BY92" s="291" t="s">
        <v>29</v>
      </c>
      <c r="BZ92" s="272"/>
      <c r="CA92" s="299" t="str">
        <f>BJ92</f>
        <v>Fairfax</v>
      </c>
      <c r="CB92" s="261"/>
      <c r="CC92" s="272"/>
      <c r="CD92" s="272"/>
      <c r="CE92" s="272"/>
      <c r="CF92" s="272"/>
      <c r="CG92" s="272"/>
      <c r="CH92" s="272"/>
      <c r="CI92" s="272"/>
      <c r="CJ92" s="272"/>
      <c r="CK92" s="272"/>
      <c r="CL92" s="272"/>
      <c r="CM92" s="272"/>
      <c r="CN92" s="272"/>
      <c r="CP92" s="291" t="s">
        <v>29</v>
      </c>
      <c r="CQ92" s="272"/>
      <c r="CR92" s="299" t="str">
        <f>CA92</f>
        <v>Fairfax</v>
      </c>
      <c r="CS92" s="261"/>
      <c r="CT92" s="272"/>
      <c r="CU92" s="272"/>
      <c r="CV92" s="272"/>
      <c r="CW92" s="272"/>
      <c r="CX92" s="272"/>
      <c r="CY92" s="272"/>
      <c r="CZ92" s="272"/>
      <c r="DA92" s="272"/>
      <c r="DB92" s="272"/>
      <c r="DC92" s="272"/>
      <c r="DD92" s="272"/>
      <c r="DE92" s="272"/>
      <c r="DG92" s="291" t="s">
        <v>29</v>
      </c>
      <c r="DH92" s="272"/>
      <c r="DI92" s="299" t="str">
        <f>CR92</f>
        <v>Fairfax</v>
      </c>
      <c r="DJ92" s="261"/>
      <c r="DK92" s="272"/>
      <c r="DL92" s="272"/>
      <c r="DM92" s="272"/>
      <c r="DN92" s="272"/>
      <c r="DO92" s="272"/>
      <c r="DP92" s="272"/>
      <c r="DQ92" s="272"/>
      <c r="DR92" s="272"/>
      <c r="DS92" s="272"/>
      <c r="DT92" s="272"/>
      <c r="DU92" s="272"/>
      <c r="DV92" s="272"/>
      <c r="DX92" s="291" t="s">
        <v>29</v>
      </c>
      <c r="DY92" s="272"/>
      <c r="DZ92" s="299" t="str">
        <f>DI92</f>
        <v>Fairfax</v>
      </c>
      <c r="EA92" s="261"/>
      <c r="EB92" s="272"/>
      <c r="EC92" s="272"/>
      <c r="ED92" s="272"/>
      <c r="EE92" s="272"/>
      <c r="EF92" s="272"/>
      <c r="EG92" s="272"/>
      <c r="EH92" s="272"/>
      <c r="EI92" s="272"/>
      <c r="EJ92" s="272"/>
      <c r="EK92" s="272"/>
      <c r="EL92" s="272"/>
      <c r="EM92" s="272"/>
      <c r="EO92" s="291" t="s">
        <v>29</v>
      </c>
      <c r="EP92" s="272"/>
      <c r="EQ92" s="299" t="str">
        <f>DZ92</f>
        <v>Fairfax</v>
      </c>
      <c r="ER92" s="261"/>
      <c r="ES92" s="272"/>
      <c r="ET92" s="272"/>
      <c r="EU92" s="272"/>
      <c r="EV92" s="272"/>
      <c r="EW92" s="272"/>
      <c r="EX92" s="272"/>
      <c r="EY92" s="272"/>
      <c r="EZ92" s="272"/>
      <c r="FA92" s="272"/>
      <c r="FB92" s="272"/>
      <c r="FC92" s="272"/>
      <c r="FD92" s="272"/>
      <c r="FF92" s="291" t="s">
        <v>29</v>
      </c>
      <c r="FG92" s="272"/>
      <c r="FH92" s="299" t="str">
        <f>EQ92</f>
        <v>Fairfax</v>
      </c>
      <c r="FI92" s="261"/>
      <c r="FJ92" s="272"/>
      <c r="FK92" s="272"/>
      <c r="FL92" s="272"/>
      <c r="FM92" s="272"/>
      <c r="FN92" s="272"/>
      <c r="FO92" s="272"/>
      <c r="FP92" s="272"/>
      <c r="FQ92" s="272"/>
      <c r="FR92" s="272"/>
      <c r="FS92" s="272"/>
      <c r="FT92" s="272"/>
      <c r="FU92" s="272"/>
      <c r="FW92" s="291" t="s">
        <v>29</v>
      </c>
      <c r="FX92" s="272"/>
      <c r="FY92" s="299" t="str">
        <f>FH92</f>
        <v>Fairfax</v>
      </c>
      <c r="FZ92" s="261"/>
      <c r="GA92" s="272"/>
      <c r="GB92" s="272"/>
      <c r="GC92" s="272"/>
      <c r="GD92" s="272"/>
      <c r="GE92" s="272"/>
      <c r="GF92" s="272"/>
      <c r="GG92" s="272"/>
      <c r="GH92" s="272"/>
      <c r="GI92" s="272"/>
      <c r="GJ92" s="272"/>
      <c r="GK92" s="272"/>
      <c r="GL92" s="272"/>
      <c r="GN92" s="291" t="s">
        <v>29</v>
      </c>
      <c r="GO92" s="272"/>
      <c r="GP92" s="299" t="str">
        <f>FY92</f>
        <v>Fairfax</v>
      </c>
      <c r="GQ92" s="261"/>
      <c r="GR92" s="272"/>
      <c r="GS92" s="272"/>
      <c r="GT92" s="272"/>
      <c r="GU92" s="272"/>
      <c r="GV92" s="272"/>
      <c r="GW92" s="272"/>
      <c r="GX92" s="272"/>
      <c r="GY92" s="272"/>
      <c r="GZ92" s="272"/>
      <c r="HA92" s="272"/>
      <c r="HB92" s="272"/>
      <c r="HC92" s="272"/>
      <c r="HE92" s="291" t="s">
        <v>29</v>
      </c>
      <c r="HF92" s="272"/>
      <c r="HG92" s="299" t="str">
        <f>GP92</f>
        <v>Fairfax</v>
      </c>
      <c r="HH92" s="261"/>
      <c r="HI92" s="272"/>
      <c r="HJ92" s="272"/>
      <c r="HK92" s="272"/>
      <c r="HL92" s="272"/>
      <c r="HM92" s="272"/>
      <c r="HN92" s="272"/>
      <c r="HO92" s="272"/>
      <c r="HP92" s="272"/>
      <c r="HQ92" s="272"/>
      <c r="HR92" s="272"/>
      <c r="HS92" s="272"/>
      <c r="HT92" s="272"/>
      <c r="HV92" s="291" t="s">
        <v>29</v>
      </c>
      <c r="HW92" s="272"/>
      <c r="HX92" s="299" t="str">
        <f>HG92</f>
        <v>Fairfax</v>
      </c>
      <c r="HY92" s="261"/>
      <c r="HZ92" s="272"/>
      <c r="IA92" s="272"/>
      <c r="IB92" s="272"/>
      <c r="IC92" s="272"/>
      <c r="ID92" s="272"/>
      <c r="IE92" s="272"/>
      <c r="IF92" s="272"/>
      <c r="IG92" s="272"/>
      <c r="IH92" s="272"/>
      <c r="II92" s="272"/>
      <c r="IJ92" s="272"/>
      <c r="IK92" s="272"/>
      <c r="IM92" s="291" t="s">
        <v>29</v>
      </c>
      <c r="IN92" s="272"/>
      <c r="IO92" s="299" t="str">
        <f>HX92</f>
        <v>Fairfax</v>
      </c>
      <c r="IP92" s="261"/>
      <c r="IQ92" s="272"/>
      <c r="IR92" s="272"/>
      <c r="IS92" s="272"/>
      <c r="IT92" s="272"/>
      <c r="IU92" s="272"/>
      <c r="IV92" s="272"/>
      <c r="IW92" s="272"/>
      <c r="IX92" s="272"/>
      <c r="IY92" s="272"/>
      <c r="IZ92" s="272"/>
      <c r="JA92" s="272"/>
      <c r="JB92" s="272"/>
      <c r="JD92" s="291" t="s">
        <v>29</v>
      </c>
      <c r="JE92" s="272"/>
      <c r="JF92" s="299" t="str">
        <f>IO92</f>
        <v>Fairfax</v>
      </c>
      <c r="JG92" s="261"/>
      <c r="JH92" s="272"/>
      <c r="JI92" s="272"/>
      <c r="JJ92" s="272"/>
      <c r="JK92" s="272"/>
      <c r="JL92" s="272"/>
      <c r="JM92" s="272"/>
      <c r="JN92" s="272"/>
      <c r="JO92" s="272"/>
      <c r="JP92" s="272"/>
      <c r="JQ92" s="272"/>
      <c r="JR92" s="272"/>
      <c r="JS92" s="272"/>
      <c r="JU92" s="291" t="s">
        <v>29</v>
      </c>
      <c r="JV92" s="272"/>
      <c r="JW92" s="299" t="str">
        <f>JF92</f>
        <v>Fairfax</v>
      </c>
      <c r="JX92" s="261"/>
      <c r="JY92" s="272"/>
      <c r="JZ92" s="272"/>
      <c r="KA92" s="272"/>
      <c r="KB92" s="272"/>
      <c r="KC92" s="272"/>
      <c r="KD92" s="272"/>
      <c r="KE92" s="272"/>
      <c r="KF92" s="272"/>
      <c r="KG92" s="272"/>
      <c r="KH92" s="272"/>
      <c r="KI92" s="272"/>
      <c r="KJ92" s="272"/>
      <c r="KL92" s="291" t="s">
        <v>29</v>
      </c>
      <c r="KM92" s="272"/>
      <c r="KN92" s="299" t="str">
        <f>JW92</f>
        <v>Fairfax</v>
      </c>
      <c r="KO92" s="261"/>
      <c r="KP92" s="272"/>
      <c r="KQ92" s="272"/>
      <c r="KR92" s="272"/>
      <c r="KS92" s="272"/>
      <c r="KT92" s="272"/>
      <c r="KU92" s="272"/>
      <c r="KV92" s="272"/>
      <c r="KW92" s="272"/>
      <c r="KX92" s="272"/>
      <c r="KY92" s="272"/>
      <c r="KZ92" s="272"/>
      <c r="LA92" s="272"/>
      <c r="LC92" s="291" t="s">
        <v>29</v>
      </c>
      <c r="LD92" s="272"/>
      <c r="LE92" s="299" t="str">
        <f>KN92</f>
        <v>Fairfax</v>
      </c>
      <c r="LF92" s="261"/>
      <c r="LG92" s="272"/>
      <c r="LH92" s="272"/>
      <c r="LI92" s="272"/>
      <c r="LJ92" s="272"/>
      <c r="LK92" s="272"/>
      <c r="LL92" s="272"/>
      <c r="LM92" s="272"/>
      <c r="LN92" s="272"/>
      <c r="LO92" s="272"/>
      <c r="LP92" s="272"/>
      <c r="LQ92" s="272"/>
      <c r="LR92" s="272"/>
      <c r="LT92" s="291" t="s">
        <v>29</v>
      </c>
      <c r="LU92" s="272"/>
      <c r="LV92" s="299" t="str">
        <f>LE92</f>
        <v>Fairfax</v>
      </c>
      <c r="LW92" s="261"/>
      <c r="LX92" s="272"/>
      <c r="LY92" s="272"/>
      <c r="LZ92" s="272"/>
      <c r="MA92" s="272"/>
      <c r="MB92" s="272"/>
      <c r="MC92" s="272"/>
      <c r="MD92" s="272"/>
      <c r="ME92" s="272"/>
      <c r="MF92" s="272"/>
      <c r="MG92" s="272"/>
      <c r="MH92" s="272"/>
      <c r="MI92" s="272"/>
    </row>
    <row r="93" spans="1:347" ht="14.1" hidden="1" customHeight="1" outlineLevel="1" x14ac:dyDescent="0.15">
      <c r="A93" s="14"/>
      <c r="B93" s="41" t="s">
        <v>15</v>
      </c>
      <c r="C93" s="14"/>
      <c r="D93" s="14"/>
      <c r="E93" s="14"/>
      <c r="F93" s="14"/>
      <c r="G93" s="14"/>
      <c r="H93" s="14"/>
      <c r="I93" s="290" t="s">
        <v>82</v>
      </c>
      <c r="J93" s="299"/>
      <c r="K93" s="299"/>
      <c r="L93" s="280"/>
      <c r="M93" s="299"/>
      <c r="N93" s="299"/>
      <c r="O93" s="299"/>
      <c r="P93" s="299"/>
      <c r="Q93" s="304"/>
      <c r="R93" s="304"/>
      <c r="S93" s="299"/>
      <c r="T93" s="299"/>
      <c r="U93" s="299"/>
      <c r="V93" s="299"/>
      <c r="W93" s="299"/>
      <c r="X93" s="299"/>
      <c r="Y93" s="299"/>
      <c r="Z93" s="290" t="s">
        <v>84</v>
      </c>
      <c r="AA93" s="299"/>
      <c r="AB93" s="299"/>
      <c r="AC93" s="280"/>
      <c r="AD93" s="299"/>
      <c r="AE93" s="299"/>
      <c r="AF93" s="299"/>
      <c r="AG93" s="299"/>
      <c r="AH93" s="304"/>
      <c r="AI93" s="304"/>
      <c r="AJ93" s="299"/>
      <c r="AK93" s="299"/>
      <c r="AL93" s="299"/>
      <c r="AM93" s="299"/>
      <c r="AN93" s="299"/>
      <c r="AO93" s="299"/>
      <c r="AP93" s="303"/>
      <c r="AQ93" s="290" t="s">
        <v>85</v>
      </c>
      <c r="AR93" s="299"/>
      <c r="AS93" s="299"/>
      <c r="AT93" s="280"/>
      <c r="AU93" s="299"/>
      <c r="AV93" s="299"/>
      <c r="AW93" s="299"/>
      <c r="AX93" s="299"/>
      <c r="AY93" s="304"/>
      <c r="AZ93" s="304"/>
      <c r="BA93" s="299"/>
      <c r="BB93" s="299"/>
      <c r="BC93" s="299"/>
      <c r="BD93" s="299"/>
      <c r="BE93" s="299"/>
      <c r="BF93" s="299"/>
      <c r="BG93" s="303"/>
      <c r="BH93" s="290" t="s">
        <v>100</v>
      </c>
      <c r="BI93" s="299"/>
      <c r="BJ93" s="299"/>
      <c r="BK93" s="280"/>
      <c r="BL93" s="299"/>
      <c r="BM93" s="299"/>
      <c r="BN93" s="299"/>
      <c r="BO93" s="299"/>
      <c r="BP93" s="304"/>
      <c r="BQ93" s="304"/>
      <c r="BR93" s="299"/>
      <c r="BS93" s="299"/>
      <c r="BT93" s="299"/>
      <c r="BU93" s="299"/>
      <c r="BV93" s="299"/>
      <c r="BW93" s="299"/>
      <c r="BX93" s="303"/>
      <c r="BY93" s="290" t="s">
        <v>86</v>
      </c>
      <c r="BZ93" s="299"/>
      <c r="CA93" s="299"/>
      <c r="CB93" s="280"/>
      <c r="CC93" s="299"/>
      <c r="CD93" s="299"/>
      <c r="CE93" s="299"/>
      <c r="CF93" s="299"/>
      <c r="CG93" s="304"/>
      <c r="CH93" s="304"/>
      <c r="CI93" s="299"/>
      <c r="CJ93" s="299"/>
      <c r="CK93" s="299"/>
      <c r="CL93" s="299"/>
      <c r="CM93" s="299"/>
      <c r="CN93" s="299"/>
      <c r="CO93" s="303"/>
      <c r="CP93" s="290" t="s">
        <v>87</v>
      </c>
      <c r="CQ93" s="299"/>
      <c r="CR93" s="299"/>
      <c r="CS93" s="280"/>
      <c r="CT93" s="299"/>
      <c r="CU93" s="299"/>
      <c r="CV93" s="299"/>
      <c r="CW93" s="299"/>
      <c r="CX93" s="304"/>
      <c r="CY93" s="304"/>
      <c r="CZ93" s="299"/>
      <c r="DA93" s="299"/>
      <c r="DB93" s="299"/>
      <c r="DC93" s="299"/>
      <c r="DD93" s="299"/>
      <c r="DE93" s="299"/>
      <c r="DF93" s="303"/>
      <c r="DG93" s="290" t="s">
        <v>88</v>
      </c>
      <c r="DH93" s="299"/>
      <c r="DI93" s="299"/>
      <c r="DJ93" s="280"/>
      <c r="DK93" s="299"/>
      <c r="DL93" s="299"/>
      <c r="DM93" s="299"/>
      <c r="DN93" s="299"/>
      <c r="DO93" s="304"/>
      <c r="DP93" s="304"/>
      <c r="DQ93" s="299"/>
      <c r="DR93" s="299"/>
      <c r="DS93" s="299"/>
      <c r="DT93" s="299"/>
      <c r="DU93" s="299"/>
      <c r="DV93" s="299"/>
      <c r="DW93" s="303"/>
      <c r="DX93" s="290" t="s">
        <v>101</v>
      </c>
      <c r="DY93" s="299"/>
      <c r="DZ93" s="299"/>
      <c r="EA93" s="280"/>
      <c r="EB93" s="299"/>
      <c r="EC93" s="299"/>
      <c r="ED93" s="299"/>
      <c r="EE93" s="299"/>
      <c r="EF93" s="304"/>
      <c r="EG93" s="304"/>
      <c r="EH93" s="299"/>
      <c r="EI93" s="299"/>
      <c r="EJ93" s="299"/>
      <c r="EK93" s="299"/>
      <c r="EL93" s="299"/>
      <c r="EM93" s="299"/>
      <c r="EN93" s="303"/>
      <c r="EO93" s="290" t="s">
        <v>102</v>
      </c>
      <c r="EP93" s="299"/>
      <c r="EQ93" s="299"/>
      <c r="ER93" s="280"/>
      <c r="ES93" s="299"/>
      <c r="ET93" s="299"/>
      <c r="EU93" s="299"/>
      <c r="EV93" s="299"/>
      <c r="EW93" s="304"/>
      <c r="EX93" s="304"/>
      <c r="EY93" s="299"/>
      <c r="EZ93" s="299"/>
      <c r="FA93" s="299"/>
      <c r="FB93" s="299"/>
      <c r="FC93" s="299"/>
      <c r="FD93" s="299"/>
      <c r="FE93" s="303"/>
      <c r="FF93" s="290" t="s">
        <v>89</v>
      </c>
      <c r="FG93" s="299"/>
      <c r="FH93" s="299"/>
      <c r="FI93" s="280"/>
      <c r="FJ93" s="299"/>
      <c r="FK93" s="299"/>
      <c r="FL93" s="299"/>
      <c r="FM93" s="299"/>
      <c r="FN93" s="304"/>
      <c r="FO93" s="304"/>
      <c r="FP93" s="299"/>
      <c r="FQ93" s="299"/>
      <c r="FR93" s="299"/>
      <c r="FS93" s="299"/>
      <c r="FT93" s="299"/>
      <c r="FU93" s="299"/>
      <c r="FV93" s="303"/>
      <c r="FW93" s="290" t="s">
        <v>103</v>
      </c>
      <c r="FX93" s="299"/>
      <c r="FY93" s="299"/>
      <c r="FZ93" s="280"/>
      <c r="GA93" s="299"/>
      <c r="GB93" s="299"/>
      <c r="GC93" s="299"/>
      <c r="GD93" s="299"/>
      <c r="GE93" s="304"/>
      <c r="GF93" s="304"/>
      <c r="GG93" s="299"/>
      <c r="GH93" s="299"/>
      <c r="GI93" s="299"/>
      <c r="GJ93" s="299"/>
      <c r="GK93" s="299"/>
      <c r="GL93" s="299"/>
      <c r="GM93" s="303"/>
      <c r="GN93" s="290" t="s">
        <v>104</v>
      </c>
      <c r="GO93" s="299"/>
      <c r="GP93" s="299"/>
      <c r="GQ93" s="280"/>
      <c r="GR93" s="299"/>
      <c r="GS93" s="299"/>
      <c r="GT93" s="299"/>
      <c r="GU93" s="299"/>
      <c r="GV93" s="304"/>
      <c r="GW93" s="304"/>
      <c r="GX93" s="299"/>
      <c r="GY93" s="299"/>
      <c r="GZ93" s="299"/>
      <c r="HA93" s="299"/>
      <c r="HB93" s="299"/>
      <c r="HC93" s="299"/>
      <c r="HD93" s="303"/>
      <c r="HE93" s="290" t="s">
        <v>94</v>
      </c>
      <c r="HF93" s="299"/>
      <c r="HG93" s="299"/>
      <c r="HH93" s="280"/>
      <c r="HI93" s="299"/>
      <c r="HJ93" s="299"/>
      <c r="HK93" s="299"/>
      <c r="HL93" s="299"/>
      <c r="HM93" s="304"/>
      <c r="HN93" s="304"/>
      <c r="HO93" s="299"/>
      <c r="HP93" s="299"/>
      <c r="HQ93" s="299"/>
      <c r="HR93" s="299"/>
      <c r="HS93" s="299"/>
      <c r="HT93" s="299"/>
      <c r="HU93" s="303"/>
      <c r="HV93" s="290" t="s">
        <v>105</v>
      </c>
      <c r="HW93" s="299"/>
      <c r="HX93" s="299"/>
      <c r="HY93" s="280"/>
      <c r="HZ93" s="299"/>
      <c r="IA93" s="299"/>
      <c r="IB93" s="299"/>
      <c r="IC93" s="299"/>
      <c r="ID93" s="304"/>
      <c r="IE93" s="304"/>
      <c r="IF93" s="299"/>
      <c r="IG93" s="299"/>
      <c r="IH93" s="299"/>
      <c r="II93" s="299"/>
      <c r="IJ93" s="299"/>
      <c r="IK93" s="299"/>
      <c r="IL93" s="303"/>
      <c r="IM93" s="290" t="s">
        <v>93</v>
      </c>
      <c r="IN93" s="299"/>
      <c r="IO93" s="299"/>
      <c r="IP93" s="280"/>
      <c r="IQ93" s="299"/>
      <c r="IR93" s="299"/>
      <c r="IS93" s="299"/>
      <c r="IT93" s="299"/>
      <c r="IU93" s="304"/>
      <c r="IV93" s="304"/>
      <c r="IW93" s="299"/>
      <c r="IX93" s="299"/>
      <c r="IY93" s="299"/>
      <c r="IZ93" s="299"/>
      <c r="JA93" s="299"/>
      <c r="JB93" s="299"/>
      <c r="JC93" s="303"/>
      <c r="JD93" s="290" t="s">
        <v>92</v>
      </c>
      <c r="JE93" s="299"/>
      <c r="JF93" s="299"/>
      <c r="JG93" s="280"/>
      <c r="JH93" s="299"/>
      <c r="JI93" s="299"/>
      <c r="JJ93" s="299"/>
      <c r="JK93" s="299"/>
      <c r="JL93" s="304"/>
      <c r="JM93" s="304"/>
      <c r="JN93" s="299"/>
      <c r="JO93" s="299"/>
      <c r="JP93" s="299"/>
      <c r="JQ93" s="299"/>
      <c r="JR93" s="299"/>
      <c r="JS93" s="299"/>
      <c r="JT93" s="303"/>
      <c r="JU93" s="290" t="s">
        <v>91</v>
      </c>
      <c r="JV93" s="299"/>
      <c r="JW93" s="299"/>
      <c r="JX93" s="280"/>
      <c r="JY93" s="299"/>
      <c r="JZ93" s="299"/>
      <c r="KA93" s="299"/>
      <c r="KB93" s="299"/>
      <c r="KC93" s="304"/>
      <c r="KD93" s="304"/>
      <c r="KE93" s="299"/>
      <c r="KF93" s="299"/>
      <c r="KG93" s="299"/>
      <c r="KH93" s="299"/>
      <c r="KI93" s="299"/>
      <c r="KJ93" s="299"/>
      <c r="KK93" s="303"/>
      <c r="KL93" s="290" t="s">
        <v>106</v>
      </c>
      <c r="KM93" s="299"/>
      <c r="KN93" s="299"/>
      <c r="KO93" s="280"/>
      <c r="KP93" s="299"/>
      <c r="KQ93" s="299"/>
      <c r="KR93" s="299"/>
      <c r="KS93" s="299"/>
      <c r="KT93" s="304"/>
      <c r="KU93" s="304"/>
      <c r="KV93" s="299"/>
      <c r="KW93" s="299"/>
      <c r="KX93" s="299"/>
      <c r="KY93" s="299"/>
      <c r="KZ93" s="299"/>
      <c r="LA93" s="299"/>
      <c r="LB93" s="303"/>
      <c r="LC93" s="290" t="s">
        <v>90</v>
      </c>
      <c r="LD93" s="299"/>
      <c r="LE93" s="299"/>
      <c r="LF93" s="280"/>
      <c r="LG93" s="299"/>
      <c r="LH93" s="299"/>
      <c r="LI93" s="299"/>
      <c r="LJ93" s="299"/>
      <c r="LK93" s="304"/>
      <c r="LL93" s="304"/>
      <c r="LM93" s="299"/>
      <c r="LN93" s="299"/>
      <c r="LO93" s="299"/>
      <c r="LP93" s="299"/>
      <c r="LQ93" s="299"/>
      <c r="LR93" s="299"/>
      <c r="LS93" s="303"/>
      <c r="LT93" s="290" t="s">
        <v>107</v>
      </c>
      <c r="LU93" s="299"/>
      <c r="LV93" s="299"/>
      <c r="LW93" s="280"/>
      <c r="LX93" s="299"/>
      <c r="LY93" s="299"/>
      <c r="LZ93" s="299"/>
      <c r="MA93" s="299"/>
      <c r="MB93" s="304"/>
      <c r="MC93" s="304"/>
      <c r="MD93" s="299"/>
      <c r="ME93" s="299"/>
      <c r="MF93" s="299"/>
      <c r="MG93" s="299"/>
      <c r="MH93" s="299"/>
      <c r="MI93" s="299"/>
    </row>
    <row r="94" spans="1:347" ht="24" hidden="1" customHeight="1" outlineLevel="1" x14ac:dyDescent="0.15">
      <c r="A94" s="258" t="s">
        <v>122</v>
      </c>
      <c r="B94" s="419" t="s">
        <v>31</v>
      </c>
      <c r="C94" s="420" t="s">
        <v>9</v>
      </c>
      <c r="D94" s="420" t="s">
        <v>8</v>
      </c>
      <c r="E94" s="421" t="s">
        <v>34</v>
      </c>
      <c r="F94" s="422" t="s">
        <v>35</v>
      </c>
      <c r="G94" s="422" t="s">
        <v>36</v>
      </c>
      <c r="H94" s="38"/>
      <c r="I94" s="423" t="s">
        <v>118</v>
      </c>
      <c r="J94" s="423" t="s">
        <v>7</v>
      </c>
      <c r="K94" s="424" t="s">
        <v>13</v>
      </c>
      <c r="L94" s="424" t="s">
        <v>12</v>
      </c>
      <c r="M94" s="424" t="s">
        <v>14</v>
      </c>
      <c r="N94" s="424" t="s">
        <v>10</v>
      </c>
      <c r="O94" s="424" t="s">
        <v>11</v>
      </c>
      <c r="P94" s="424" t="s">
        <v>32</v>
      </c>
      <c r="Q94" s="424" t="s">
        <v>142</v>
      </c>
      <c r="R94" s="424" t="s">
        <v>141</v>
      </c>
      <c r="S94" s="425" t="s">
        <v>37</v>
      </c>
      <c r="T94" s="425" t="s">
        <v>38</v>
      </c>
      <c r="U94" s="425" t="s">
        <v>39</v>
      </c>
      <c r="V94" s="426" t="s">
        <v>97</v>
      </c>
      <c r="W94" s="396" t="s">
        <v>23</v>
      </c>
      <c r="X94" s="396" t="s">
        <v>30</v>
      </c>
      <c r="Y94" s="44"/>
      <c r="Z94" s="423" t="s">
        <v>118</v>
      </c>
      <c r="AA94" s="423" t="s">
        <v>7</v>
      </c>
      <c r="AB94" s="424" t="s">
        <v>13</v>
      </c>
      <c r="AC94" s="424" t="s">
        <v>12</v>
      </c>
      <c r="AD94" s="424" t="s">
        <v>14</v>
      </c>
      <c r="AE94" s="424" t="s">
        <v>10</v>
      </c>
      <c r="AF94" s="424" t="s">
        <v>11</v>
      </c>
      <c r="AG94" s="424" t="s">
        <v>32</v>
      </c>
      <c r="AH94" s="424" t="s">
        <v>142</v>
      </c>
      <c r="AI94" s="424" t="s">
        <v>141</v>
      </c>
      <c r="AJ94" s="425" t="s">
        <v>37</v>
      </c>
      <c r="AK94" s="425" t="s">
        <v>38</v>
      </c>
      <c r="AL94" s="425" t="s">
        <v>39</v>
      </c>
      <c r="AM94" s="426" t="s">
        <v>97</v>
      </c>
      <c r="AN94" s="396" t="s">
        <v>23</v>
      </c>
      <c r="AO94" s="396" t="s">
        <v>30</v>
      </c>
      <c r="AQ94" s="423" t="s">
        <v>118</v>
      </c>
      <c r="AR94" s="423" t="s">
        <v>7</v>
      </c>
      <c r="AS94" s="424" t="s">
        <v>13</v>
      </c>
      <c r="AT94" s="424" t="s">
        <v>12</v>
      </c>
      <c r="AU94" s="424" t="s">
        <v>14</v>
      </c>
      <c r="AV94" s="424" t="s">
        <v>10</v>
      </c>
      <c r="AW94" s="424" t="s">
        <v>11</v>
      </c>
      <c r="AX94" s="424" t="s">
        <v>32</v>
      </c>
      <c r="AY94" s="424" t="s">
        <v>142</v>
      </c>
      <c r="AZ94" s="424" t="s">
        <v>141</v>
      </c>
      <c r="BA94" s="425" t="s">
        <v>37</v>
      </c>
      <c r="BB94" s="425" t="s">
        <v>38</v>
      </c>
      <c r="BC94" s="425" t="s">
        <v>39</v>
      </c>
      <c r="BD94" s="426" t="s">
        <v>97</v>
      </c>
      <c r="BE94" s="396" t="s">
        <v>23</v>
      </c>
      <c r="BF94" s="396" t="s">
        <v>30</v>
      </c>
      <c r="BH94" s="423" t="s">
        <v>118</v>
      </c>
      <c r="BI94" s="423" t="s">
        <v>7</v>
      </c>
      <c r="BJ94" s="424" t="s">
        <v>13</v>
      </c>
      <c r="BK94" s="424" t="s">
        <v>12</v>
      </c>
      <c r="BL94" s="424" t="s">
        <v>14</v>
      </c>
      <c r="BM94" s="424" t="s">
        <v>10</v>
      </c>
      <c r="BN94" s="424" t="s">
        <v>11</v>
      </c>
      <c r="BO94" s="424" t="s">
        <v>32</v>
      </c>
      <c r="BP94" s="424" t="s">
        <v>142</v>
      </c>
      <c r="BQ94" s="424" t="s">
        <v>141</v>
      </c>
      <c r="BR94" s="425" t="s">
        <v>37</v>
      </c>
      <c r="BS94" s="425" t="s">
        <v>38</v>
      </c>
      <c r="BT94" s="425" t="s">
        <v>39</v>
      </c>
      <c r="BU94" s="426" t="s">
        <v>97</v>
      </c>
      <c r="BV94" s="396" t="s">
        <v>23</v>
      </c>
      <c r="BW94" s="396" t="s">
        <v>30</v>
      </c>
      <c r="BY94" s="423" t="s">
        <v>118</v>
      </c>
      <c r="BZ94" s="423" t="s">
        <v>7</v>
      </c>
      <c r="CA94" s="424" t="s">
        <v>13</v>
      </c>
      <c r="CB94" s="424" t="s">
        <v>12</v>
      </c>
      <c r="CC94" s="424" t="s">
        <v>14</v>
      </c>
      <c r="CD94" s="424" t="s">
        <v>10</v>
      </c>
      <c r="CE94" s="424" t="s">
        <v>11</v>
      </c>
      <c r="CF94" s="424" t="s">
        <v>32</v>
      </c>
      <c r="CG94" s="424" t="s">
        <v>142</v>
      </c>
      <c r="CH94" s="424" t="s">
        <v>141</v>
      </c>
      <c r="CI94" s="425" t="s">
        <v>37</v>
      </c>
      <c r="CJ94" s="425" t="s">
        <v>38</v>
      </c>
      <c r="CK94" s="425" t="s">
        <v>39</v>
      </c>
      <c r="CL94" s="426" t="s">
        <v>97</v>
      </c>
      <c r="CM94" s="396" t="s">
        <v>23</v>
      </c>
      <c r="CN94" s="396" t="s">
        <v>30</v>
      </c>
      <c r="CP94" s="423" t="s">
        <v>118</v>
      </c>
      <c r="CQ94" s="423" t="s">
        <v>7</v>
      </c>
      <c r="CR94" s="424" t="s">
        <v>13</v>
      </c>
      <c r="CS94" s="424" t="s">
        <v>12</v>
      </c>
      <c r="CT94" s="424" t="s">
        <v>14</v>
      </c>
      <c r="CU94" s="424" t="s">
        <v>10</v>
      </c>
      <c r="CV94" s="424" t="s">
        <v>11</v>
      </c>
      <c r="CW94" s="424" t="s">
        <v>32</v>
      </c>
      <c r="CX94" s="424" t="s">
        <v>142</v>
      </c>
      <c r="CY94" s="424" t="s">
        <v>141</v>
      </c>
      <c r="CZ94" s="425" t="s">
        <v>37</v>
      </c>
      <c r="DA94" s="425" t="s">
        <v>38</v>
      </c>
      <c r="DB94" s="425" t="s">
        <v>39</v>
      </c>
      <c r="DC94" s="426" t="s">
        <v>97</v>
      </c>
      <c r="DD94" s="396" t="s">
        <v>23</v>
      </c>
      <c r="DE94" s="396" t="s">
        <v>30</v>
      </c>
      <c r="DG94" s="423" t="s">
        <v>118</v>
      </c>
      <c r="DH94" s="423" t="s">
        <v>7</v>
      </c>
      <c r="DI94" s="424" t="s">
        <v>13</v>
      </c>
      <c r="DJ94" s="424" t="s">
        <v>12</v>
      </c>
      <c r="DK94" s="424" t="s">
        <v>14</v>
      </c>
      <c r="DL94" s="424" t="s">
        <v>10</v>
      </c>
      <c r="DM94" s="424" t="s">
        <v>11</v>
      </c>
      <c r="DN94" s="424" t="s">
        <v>32</v>
      </c>
      <c r="DO94" s="424" t="s">
        <v>142</v>
      </c>
      <c r="DP94" s="424" t="s">
        <v>141</v>
      </c>
      <c r="DQ94" s="425" t="s">
        <v>37</v>
      </c>
      <c r="DR94" s="425" t="s">
        <v>38</v>
      </c>
      <c r="DS94" s="425" t="s">
        <v>39</v>
      </c>
      <c r="DT94" s="426" t="s">
        <v>97</v>
      </c>
      <c r="DU94" s="396" t="s">
        <v>23</v>
      </c>
      <c r="DV94" s="396" t="s">
        <v>30</v>
      </c>
      <c r="DX94" s="423" t="s">
        <v>118</v>
      </c>
      <c r="DY94" s="423" t="s">
        <v>7</v>
      </c>
      <c r="DZ94" s="424" t="s">
        <v>13</v>
      </c>
      <c r="EA94" s="424" t="s">
        <v>12</v>
      </c>
      <c r="EB94" s="424" t="s">
        <v>14</v>
      </c>
      <c r="EC94" s="424" t="s">
        <v>10</v>
      </c>
      <c r="ED94" s="424" t="s">
        <v>11</v>
      </c>
      <c r="EE94" s="424" t="s">
        <v>32</v>
      </c>
      <c r="EF94" s="424" t="s">
        <v>142</v>
      </c>
      <c r="EG94" s="424" t="s">
        <v>141</v>
      </c>
      <c r="EH94" s="425" t="s">
        <v>37</v>
      </c>
      <c r="EI94" s="425" t="s">
        <v>38</v>
      </c>
      <c r="EJ94" s="425" t="s">
        <v>39</v>
      </c>
      <c r="EK94" s="426" t="s">
        <v>97</v>
      </c>
      <c r="EL94" s="396" t="s">
        <v>23</v>
      </c>
      <c r="EM94" s="396" t="s">
        <v>30</v>
      </c>
      <c r="EO94" s="423" t="s">
        <v>118</v>
      </c>
      <c r="EP94" s="423" t="s">
        <v>7</v>
      </c>
      <c r="EQ94" s="424" t="s">
        <v>13</v>
      </c>
      <c r="ER94" s="424" t="s">
        <v>12</v>
      </c>
      <c r="ES94" s="424" t="s">
        <v>14</v>
      </c>
      <c r="ET94" s="424" t="s">
        <v>10</v>
      </c>
      <c r="EU94" s="424" t="s">
        <v>11</v>
      </c>
      <c r="EV94" s="424" t="s">
        <v>32</v>
      </c>
      <c r="EW94" s="424" t="s">
        <v>142</v>
      </c>
      <c r="EX94" s="424" t="s">
        <v>141</v>
      </c>
      <c r="EY94" s="425" t="s">
        <v>37</v>
      </c>
      <c r="EZ94" s="425" t="s">
        <v>38</v>
      </c>
      <c r="FA94" s="425" t="s">
        <v>39</v>
      </c>
      <c r="FB94" s="426" t="s">
        <v>97</v>
      </c>
      <c r="FC94" s="396" t="s">
        <v>23</v>
      </c>
      <c r="FD94" s="396" t="s">
        <v>30</v>
      </c>
      <c r="FF94" s="423" t="s">
        <v>118</v>
      </c>
      <c r="FG94" s="423" t="s">
        <v>7</v>
      </c>
      <c r="FH94" s="424" t="s">
        <v>13</v>
      </c>
      <c r="FI94" s="424" t="s">
        <v>12</v>
      </c>
      <c r="FJ94" s="424" t="s">
        <v>14</v>
      </c>
      <c r="FK94" s="424" t="s">
        <v>10</v>
      </c>
      <c r="FL94" s="424" t="s">
        <v>11</v>
      </c>
      <c r="FM94" s="424" t="s">
        <v>32</v>
      </c>
      <c r="FN94" s="424" t="s">
        <v>142</v>
      </c>
      <c r="FO94" s="424" t="s">
        <v>141</v>
      </c>
      <c r="FP94" s="425" t="s">
        <v>37</v>
      </c>
      <c r="FQ94" s="425" t="s">
        <v>38</v>
      </c>
      <c r="FR94" s="425" t="s">
        <v>39</v>
      </c>
      <c r="FS94" s="426" t="s">
        <v>97</v>
      </c>
      <c r="FT94" s="396" t="s">
        <v>23</v>
      </c>
      <c r="FU94" s="396" t="s">
        <v>30</v>
      </c>
      <c r="FW94" s="423" t="s">
        <v>118</v>
      </c>
      <c r="FX94" s="423" t="s">
        <v>7</v>
      </c>
      <c r="FY94" s="424" t="s">
        <v>13</v>
      </c>
      <c r="FZ94" s="424" t="s">
        <v>12</v>
      </c>
      <c r="GA94" s="424" t="s">
        <v>14</v>
      </c>
      <c r="GB94" s="424" t="s">
        <v>10</v>
      </c>
      <c r="GC94" s="424" t="s">
        <v>11</v>
      </c>
      <c r="GD94" s="424" t="s">
        <v>32</v>
      </c>
      <c r="GE94" s="424" t="s">
        <v>142</v>
      </c>
      <c r="GF94" s="424" t="s">
        <v>141</v>
      </c>
      <c r="GG94" s="425" t="s">
        <v>37</v>
      </c>
      <c r="GH94" s="425" t="s">
        <v>38</v>
      </c>
      <c r="GI94" s="425" t="s">
        <v>39</v>
      </c>
      <c r="GJ94" s="426" t="s">
        <v>97</v>
      </c>
      <c r="GK94" s="396" t="s">
        <v>23</v>
      </c>
      <c r="GL94" s="396" t="s">
        <v>30</v>
      </c>
      <c r="GN94" s="423" t="s">
        <v>118</v>
      </c>
      <c r="GO94" s="423" t="s">
        <v>7</v>
      </c>
      <c r="GP94" s="424" t="s">
        <v>13</v>
      </c>
      <c r="GQ94" s="424" t="s">
        <v>12</v>
      </c>
      <c r="GR94" s="424" t="s">
        <v>14</v>
      </c>
      <c r="GS94" s="424" t="s">
        <v>10</v>
      </c>
      <c r="GT94" s="424" t="s">
        <v>11</v>
      </c>
      <c r="GU94" s="424" t="s">
        <v>32</v>
      </c>
      <c r="GV94" s="424" t="s">
        <v>142</v>
      </c>
      <c r="GW94" s="424" t="s">
        <v>141</v>
      </c>
      <c r="GX94" s="425" t="s">
        <v>37</v>
      </c>
      <c r="GY94" s="425" t="s">
        <v>38</v>
      </c>
      <c r="GZ94" s="425" t="s">
        <v>39</v>
      </c>
      <c r="HA94" s="426" t="s">
        <v>97</v>
      </c>
      <c r="HB94" s="396" t="s">
        <v>23</v>
      </c>
      <c r="HC94" s="396" t="s">
        <v>30</v>
      </c>
      <c r="HE94" s="423" t="s">
        <v>118</v>
      </c>
      <c r="HF94" s="423" t="s">
        <v>7</v>
      </c>
      <c r="HG94" s="424" t="s">
        <v>13</v>
      </c>
      <c r="HH94" s="424" t="s">
        <v>12</v>
      </c>
      <c r="HI94" s="424" t="s">
        <v>14</v>
      </c>
      <c r="HJ94" s="424" t="s">
        <v>10</v>
      </c>
      <c r="HK94" s="424" t="s">
        <v>11</v>
      </c>
      <c r="HL94" s="424" t="s">
        <v>32</v>
      </c>
      <c r="HM94" s="424" t="s">
        <v>142</v>
      </c>
      <c r="HN94" s="424" t="s">
        <v>141</v>
      </c>
      <c r="HO94" s="425" t="s">
        <v>37</v>
      </c>
      <c r="HP94" s="425" t="s">
        <v>38</v>
      </c>
      <c r="HQ94" s="425" t="s">
        <v>39</v>
      </c>
      <c r="HR94" s="426" t="s">
        <v>97</v>
      </c>
      <c r="HS94" s="396" t="s">
        <v>23</v>
      </c>
      <c r="HT94" s="396" t="s">
        <v>30</v>
      </c>
      <c r="HV94" s="423" t="s">
        <v>118</v>
      </c>
      <c r="HW94" s="423" t="s">
        <v>7</v>
      </c>
      <c r="HX94" s="424" t="s">
        <v>13</v>
      </c>
      <c r="HY94" s="424" t="s">
        <v>12</v>
      </c>
      <c r="HZ94" s="424" t="s">
        <v>14</v>
      </c>
      <c r="IA94" s="424" t="s">
        <v>10</v>
      </c>
      <c r="IB94" s="424" t="s">
        <v>11</v>
      </c>
      <c r="IC94" s="424" t="s">
        <v>32</v>
      </c>
      <c r="ID94" s="424" t="s">
        <v>142</v>
      </c>
      <c r="IE94" s="424" t="s">
        <v>141</v>
      </c>
      <c r="IF94" s="425" t="s">
        <v>37</v>
      </c>
      <c r="IG94" s="425" t="s">
        <v>38</v>
      </c>
      <c r="IH94" s="425" t="s">
        <v>39</v>
      </c>
      <c r="II94" s="426" t="s">
        <v>97</v>
      </c>
      <c r="IJ94" s="396" t="s">
        <v>23</v>
      </c>
      <c r="IK94" s="396" t="s">
        <v>30</v>
      </c>
      <c r="IM94" s="423" t="s">
        <v>118</v>
      </c>
      <c r="IN94" s="423" t="s">
        <v>7</v>
      </c>
      <c r="IO94" s="424" t="s">
        <v>13</v>
      </c>
      <c r="IP94" s="424" t="s">
        <v>12</v>
      </c>
      <c r="IQ94" s="424" t="s">
        <v>14</v>
      </c>
      <c r="IR94" s="424" t="s">
        <v>10</v>
      </c>
      <c r="IS94" s="424" t="s">
        <v>11</v>
      </c>
      <c r="IT94" s="424" t="s">
        <v>32</v>
      </c>
      <c r="IU94" s="424" t="s">
        <v>142</v>
      </c>
      <c r="IV94" s="424" t="s">
        <v>141</v>
      </c>
      <c r="IW94" s="425" t="s">
        <v>37</v>
      </c>
      <c r="IX94" s="425" t="s">
        <v>38</v>
      </c>
      <c r="IY94" s="425" t="s">
        <v>39</v>
      </c>
      <c r="IZ94" s="426" t="s">
        <v>97</v>
      </c>
      <c r="JA94" s="396" t="s">
        <v>23</v>
      </c>
      <c r="JB94" s="396" t="s">
        <v>30</v>
      </c>
      <c r="JD94" s="423" t="s">
        <v>118</v>
      </c>
      <c r="JE94" s="423" t="s">
        <v>7</v>
      </c>
      <c r="JF94" s="424" t="s">
        <v>13</v>
      </c>
      <c r="JG94" s="424" t="s">
        <v>12</v>
      </c>
      <c r="JH94" s="424" t="s">
        <v>14</v>
      </c>
      <c r="JI94" s="424" t="s">
        <v>10</v>
      </c>
      <c r="JJ94" s="424" t="s">
        <v>11</v>
      </c>
      <c r="JK94" s="424" t="s">
        <v>32</v>
      </c>
      <c r="JL94" s="424" t="s">
        <v>142</v>
      </c>
      <c r="JM94" s="424" t="s">
        <v>141</v>
      </c>
      <c r="JN94" s="425" t="s">
        <v>37</v>
      </c>
      <c r="JO94" s="425" t="s">
        <v>38</v>
      </c>
      <c r="JP94" s="425" t="s">
        <v>39</v>
      </c>
      <c r="JQ94" s="426" t="s">
        <v>97</v>
      </c>
      <c r="JR94" s="396" t="s">
        <v>23</v>
      </c>
      <c r="JS94" s="396" t="s">
        <v>30</v>
      </c>
      <c r="JU94" s="423" t="s">
        <v>118</v>
      </c>
      <c r="JV94" s="423" t="s">
        <v>7</v>
      </c>
      <c r="JW94" s="424" t="s">
        <v>13</v>
      </c>
      <c r="JX94" s="424" t="s">
        <v>12</v>
      </c>
      <c r="JY94" s="424" t="s">
        <v>14</v>
      </c>
      <c r="JZ94" s="424" t="s">
        <v>10</v>
      </c>
      <c r="KA94" s="424" t="s">
        <v>11</v>
      </c>
      <c r="KB94" s="424" t="s">
        <v>32</v>
      </c>
      <c r="KC94" s="424" t="s">
        <v>142</v>
      </c>
      <c r="KD94" s="424" t="s">
        <v>141</v>
      </c>
      <c r="KE94" s="425" t="s">
        <v>37</v>
      </c>
      <c r="KF94" s="425" t="s">
        <v>38</v>
      </c>
      <c r="KG94" s="425" t="s">
        <v>39</v>
      </c>
      <c r="KH94" s="426" t="s">
        <v>97</v>
      </c>
      <c r="KI94" s="396" t="s">
        <v>23</v>
      </c>
      <c r="KJ94" s="396" t="s">
        <v>30</v>
      </c>
      <c r="KL94" s="423" t="s">
        <v>118</v>
      </c>
      <c r="KM94" s="423" t="s">
        <v>7</v>
      </c>
      <c r="KN94" s="424" t="s">
        <v>13</v>
      </c>
      <c r="KO94" s="424" t="s">
        <v>12</v>
      </c>
      <c r="KP94" s="424" t="s">
        <v>14</v>
      </c>
      <c r="KQ94" s="424" t="s">
        <v>10</v>
      </c>
      <c r="KR94" s="424" t="s">
        <v>11</v>
      </c>
      <c r="KS94" s="424" t="s">
        <v>32</v>
      </c>
      <c r="KT94" s="424" t="s">
        <v>142</v>
      </c>
      <c r="KU94" s="424" t="s">
        <v>141</v>
      </c>
      <c r="KV94" s="425" t="s">
        <v>37</v>
      </c>
      <c r="KW94" s="425" t="s">
        <v>38</v>
      </c>
      <c r="KX94" s="425" t="s">
        <v>39</v>
      </c>
      <c r="KY94" s="426" t="s">
        <v>97</v>
      </c>
      <c r="KZ94" s="396" t="s">
        <v>23</v>
      </c>
      <c r="LA94" s="396" t="s">
        <v>30</v>
      </c>
      <c r="LC94" s="423" t="s">
        <v>118</v>
      </c>
      <c r="LD94" s="423" t="s">
        <v>7</v>
      </c>
      <c r="LE94" s="424" t="s">
        <v>13</v>
      </c>
      <c r="LF94" s="424" t="s">
        <v>12</v>
      </c>
      <c r="LG94" s="424" t="s">
        <v>14</v>
      </c>
      <c r="LH94" s="424" t="s">
        <v>10</v>
      </c>
      <c r="LI94" s="424" t="s">
        <v>11</v>
      </c>
      <c r="LJ94" s="424" t="s">
        <v>32</v>
      </c>
      <c r="LK94" s="424" t="s">
        <v>142</v>
      </c>
      <c r="LL94" s="424" t="s">
        <v>141</v>
      </c>
      <c r="LM94" s="425" t="s">
        <v>37</v>
      </c>
      <c r="LN94" s="425" t="s">
        <v>38</v>
      </c>
      <c r="LO94" s="425" t="s">
        <v>39</v>
      </c>
      <c r="LP94" s="426" t="s">
        <v>97</v>
      </c>
      <c r="LQ94" s="396" t="s">
        <v>23</v>
      </c>
      <c r="LR94" s="396" t="s">
        <v>30</v>
      </c>
      <c r="LT94" s="423" t="s">
        <v>118</v>
      </c>
      <c r="LU94" s="423" t="s">
        <v>7</v>
      </c>
      <c r="LV94" s="424" t="s">
        <v>13</v>
      </c>
      <c r="LW94" s="424" t="s">
        <v>12</v>
      </c>
      <c r="LX94" s="424" t="s">
        <v>14</v>
      </c>
      <c r="LY94" s="424" t="s">
        <v>10</v>
      </c>
      <c r="LZ94" s="424" t="s">
        <v>11</v>
      </c>
      <c r="MA94" s="424" t="s">
        <v>32</v>
      </c>
      <c r="MB94" s="424" t="s">
        <v>142</v>
      </c>
      <c r="MC94" s="424" t="s">
        <v>141</v>
      </c>
      <c r="MD94" s="425" t="s">
        <v>37</v>
      </c>
      <c r="ME94" s="425" t="s">
        <v>38</v>
      </c>
      <c r="MF94" s="425" t="s">
        <v>39</v>
      </c>
      <c r="MG94" s="426" t="s">
        <v>97</v>
      </c>
      <c r="MH94" s="396" t="s">
        <v>23</v>
      </c>
      <c r="MI94" s="396" t="s">
        <v>30</v>
      </c>
    </row>
    <row r="95" spans="1:347" ht="14.1" hidden="1" customHeight="1" outlineLevel="1" x14ac:dyDescent="0.15">
      <c r="A95" s="15" t="s">
        <v>22</v>
      </c>
      <c r="B95" s="430">
        <v>0</v>
      </c>
      <c r="C95" s="431">
        <v>30</v>
      </c>
      <c r="D95" s="432">
        <v>0</v>
      </c>
      <c r="E95" s="23">
        <f>D95/C95</f>
        <v>0</v>
      </c>
      <c r="F95" s="14" t="s">
        <v>4</v>
      </c>
      <c r="G95" s="14" t="s">
        <v>4</v>
      </c>
      <c r="H95" s="14"/>
      <c r="I95" s="14"/>
      <c r="J95" s="58" t="s">
        <v>4</v>
      </c>
      <c r="K95" s="14"/>
      <c r="L95" s="17"/>
      <c r="M95" s="17"/>
      <c r="N95" s="17"/>
      <c r="O95" s="17"/>
      <c r="P95" s="34"/>
      <c r="Q95" s="16"/>
      <c r="R95" s="16"/>
      <c r="S95" s="17"/>
      <c r="T95" s="34"/>
      <c r="U95" s="34"/>
      <c r="V95" s="34"/>
      <c r="W95" s="34"/>
      <c r="X95" s="34"/>
      <c r="Y95" s="44"/>
      <c r="Z95" s="272"/>
      <c r="AA95" s="282" t="s">
        <v>4</v>
      </c>
      <c r="AB95" s="272"/>
      <c r="AC95" s="273"/>
      <c r="AD95" s="273"/>
      <c r="AE95" s="273"/>
      <c r="AF95" s="273"/>
      <c r="AG95" s="271"/>
      <c r="AH95" s="262"/>
      <c r="AI95" s="262"/>
      <c r="AJ95" s="273"/>
      <c r="AK95" s="271"/>
      <c r="AL95" s="271"/>
      <c r="AM95" s="271"/>
      <c r="AN95" s="271"/>
      <c r="AO95" s="271"/>
      <c r="AQ95" s="272"/>
      <c r="AR95" s="282" t="s">
        <v>4</v>
      </c>
      <c r="AS95" s="272"/>
      <c r="AT95" s="273"/>
      <c r="AU95" s="273"/>
      <c r="AV95" s="273"/>
      <c r="AW95" s="273"/>
      <c r="AX95" s="271"/>
      <c r="AY95" s="262"/>
      <c r="AZ95" s="262"/>
      <c r="BA95" s="273"/>
      <c r="BB95" s="271"/>
      <c r="BC95" s="271"/>
      <c r="BD95" s="271"/>
      <c r="BE95" s="271"/>
      <c r="BF95" s="271"/>
      <c r="BH95" s="272"/>
      <c r="BI95" s="282" t="s">
        <v>4</v>
      </c>
      <c r="BJ95" s="272"/>
      <c r="BK95" s="273"/>
      <c r="BL95" s="273"/>
      <c r="BM95" s="273"/>
      <c r="BN95" s="273"/>
      <c r="BO95" s="271"/>
      <c r="BP95" s="262"/>
      <c r="BQ95" s="262"/>
      <c r="BR95" s="273"/>
      <c r="BS95" s="271"/>
      <c r="BT95" s="271"/>
      <c r="BU95" s="271"/>
      <c r="BV95" s="271"/>
      <c r="BW95" s="271"/>
      <c r="BY95" s="272"/>
      <c r="BZ95" s="282" t="s">
        <v>4</v>
      </c>
      <c r="CA95" s="272"/>
      <c r="CB95" s="273"/>
      <c r="CC95" s="273"/>
      <c r="CD95" s="273"/>
      <c r="CE95" s="273"/>
      <c r="CF95" s="271"/>
      <c r="CG95" s="262"/>
      <c r="CH95" s="262"/>
      <c r="CI95" s="273"/>
      <c r="CJ95" s="271"/>
      <c r="CK95" s="271"/>
      <c r="CL95" s="271"/>
      <c r="CM95" s="271"/>
      <c r="CN95" s="271"/>
      <c r="CP95" s="272"/>
      <c r="CQ95" s="282" t="s">
        <v>4</v>
      </c>
      <c r="CR95" s="272"/>
      <c r="CS95" s="273"/>
      <c r="CT95" s="273"/>
      <c r="CU95" s="273"/>
      <c r="CV95" s="273"/>
      <c r="CW95" s="271"/>
      <c r="CX95" s="262"/>
      <c r="CY95" s="262"/>
      <c r="CZ95" s="273"/>
      <c r="DA95" s="271"/>
      <c r="DB95" s="271"/>
      <c r="DC95" s="271"/>
      <c r="DD95" s="271"/>
      <c r="DE95" s="271"/>
      <c r="DG95" s="272"/>
      <c r="DH95" s="282" t="s">
        <v>4</v>
      </c>
      <c r="DI95" s="272"/>
      <c r="DJ95" s="273"/>
      <c r="DK95" s="273"/>
      <c r="DL95" s="273"/>
      <c r="DM95" s="273"/>
      <c r="DN95" s="271"/>
      <c r="DO95" s="262"/>
      <c r="DP95" s="262"/>
      <c r="DQ95" s="273"/>
      <c r="DR95" s="271"/>
      <c r="DS95" s="271"/>
      <c r="DT95" s="271"/>
      <c r="DU95" s="271"/>
      <c r="DV95" s="271"/>
      <c r="DX95" s="272"/>
      <c r="DY95" s="282" t="s">
        <v>4</v>
      </c>
      <c r="DZ95" s="272"/>
      <c r="EA95" s="273"/>
      <c r="EB95" s="273"/>
      <c r="EC95" s="273"/>
      <c r="ED95" s="273"/>
      <c r="EE95" s="271"/>
      <c r="EF95" s="262"/>
      <c r="EG95" s="262"/>
      <c r="EH95" s="273"/>
      <c r="EI95" s="271"/>
      <c r="EJ95" s="271"/>
      <c r="EK95" s="271"/>
      <c r="EL95" s="271"/>
      <c r="EM95" s="271"/>
      <c r="EO95" s="272"/>
      <c r="EP95" s="282" t="s">
        <v>4</v>
      </c>
      <c r="EQ95" s="272"/>
      <c r="ER95" s="273"/>
      <c r="ES95" s="273"/>
      <c r="ET95" s="273"/>
      <c r="EU95" s="273"/>
      <c r="EV95" s="271"/>
      <c r="EW95" s="262"/>
      <c r="EX95" s="262"/>
      <c r="EY95" s="273"/>
      <c r="EZ95" s="271"/>
      <c r="FA95" s="271"/>
      <c r="FB95" s="271"/>
      <c r="FC95" s="271"/>
      <c r="FD95" s="271"/>
      <c r="FF95" s="272"/>
      <c r="FG95" s="282" t="s">
        <v>4</v>
      </c>
      <c r="FH95" s="272"/>
      <c r="FI95" s="273"/>
      <c r="FJ95" s="273"/>
      <c r="FK95" s="273"/>
      <c r="FL95" s="273"/>
      <c r="FM95" s="271"/>
      <c r="FN95" s="262"/>
      <c r="FO95" s="262"/>
      <c r="FP95" s="273"/>
      <c r="FQ95" s="271"/>
      <c r="FR95" s="271"/>
      <c r="FS95" s="271"/>
      <c r="FT95" s="271"/>
      <c r="FU95" s="271"/>
      <c r="FW95" s="272"/>
      <c r="FX95" s="282" t="s">
        <v>4</v>
      </c>
      <c r="FY95" s="272"/>
      <c r="FZ95" s="273"/>
      <c r="GA95" s="273"/>
      <c r="GB95" s="273"/>
      <c r="GC95" s="273"/>
      <c r="GD95" s="271"/>
      <c r="GE95" s="262"/>
      <c r="GF95" s="262"/>
      <c r="GG95" s="273"/>
      <c r="GH95" s="271"/>
      <c r="GI95" s="271"/>
      <c r="GJ95" s="271"/>
      <c r="GK95" s="271"/>
      <c r="GL95" s="271"/>
      <c r="GN95" s="272"/>
      <c r="GO95" s="282" t="s">
        <v>4</v>
      </c>
      <c r="GP95" s="272"/>
      <c r="GQ95" s="273"/>
      <c r="GR95" s="273"/>
      <c r="GS95" s="273"/>
      <c r="GT95" s="273"/>
      <c r="GU95" s="271"/>
      <c r="GV95" s="262"/>
      <c r="GW95" s="262"/>
      <c r="GX95" s="273"/>
      <c r="GY95" s="271"/>
      <c r="GZ95" s="271"/>
      <c r="HA95" s="271"/>
      <c r="HB95" s="271"/>
      <c r="HC95" s="271"/>
      <c r="HE95" s="272"/>
      <c r="HF95" s="282" t="s">
        <v>4</v>
      </c>
      <c r="HG95" s="272"/>
      <c r="HH95" s="273"/>
      <c r="HI95" s="273"/>
      <c r="HJ95" s="273"/>
      <c r="HK95" s="273"/>
      <c r="HL95" s="271"/>
      <c r="HM95" s="262"/>
      <c r="HN95" s="262"/>
      <c r="HO95" s="273"/>
      <c r="HP95" s="271"/>
      <c r="HQ95" s="271"/>
      <c r="HR95" s="271"/>
      <c r="HS95" s="271"/>
      <c r="HT95" s="271"/>
      <c r="HV95" s="272"/>
      <c r="HW95" s="282" t="s">
        <v>4</v>
      </c>
      <c r="HX95" s="272"/>
      <c r="HY95" s="273"/>
      <c r="HZ95" s="273"/>
      <c r="IA95" s="273"/>
      <c r="IB95" s="273"/>
      <c r="IC95" s="271"/>
      <c r="ID95" s="262"/>
      <c r="IE95" s="262"/>
      <c r="IF95" s="273"/>
      <c r="IG95" s="271"/>
      <c r="IH95" s="271"/>
      <c r="II95" s="271"/>
      <c r="IJ95" s="271"/>
      <c r="IK95" s="271"/>
      <c r="IM95" s="272"/>
      <c r="IN95" s="282" t="s">
        <v>4</v>
      </c>
      <c r="IO95" s="272"/>
      <c r="IP95" s="273"/>
      <c r="IQ95" s="273"/>
      <c r="IR95" s="273"/>
      <c r="IS95" s="273"/>
      <c r="IT95" s="271"/>
      <c r="IU95" s="262"/>
      <c r="IV95" s="262"/>
      <c r="IW95" s="273"/>
      <c r="IX95" s="271"/>
      <c r="IY95" s="271"/>
      <c r="IZ95" s="271"/>
      <c r="JA95" s="271"/>
      <c r="JB95" s="271"/>
      <c r="JD95" s="272"/>
      <c r="JE95" s="282" t="s">
        <v>4</v>
      </c>
      <c r="JF95" s="272"/>
      <c r="JG95" s="273"/>
      <c r="JH95" s="273"/>
      <c r="JI95" s="273"/>
      <c r="JJ95" s="273"/>
      <c r="JK95" s="271"/>
      <c r="JL95" s="262"/>
      <c r="JM95" s="262"/>
      <c r="JN95" s="273"/>
      <c r="JO95" s="271"/>
      <c r="JP95" s="271"/>
      <c r="JQ95" s="271"/>
      <c r="JR95" s="271"/>
      <c r="JS95" s="271"/>
      <c r="JU95" s="272"/>
      <c r="JV95" s="282" t="s">
        <v>4</v>
      </c>
      <c r="JW95" s="272"/>
      <c r="JX95" s="273"/>
      <c r="JY95" s="273"/>
      <c r="JZ95" s="273"/>
      <c r="KA95" s="273"/>
      <c r="KB95" s="271"/>
      <c r="KC95" s="262"/>
      <c r="KD95" s="262"/>
      <c r="KE95" s="273"/>
      <c r="KF95" s="271"/>
      <c r="KG95" s="271"/>
      <c r="KH95" s="271"/>
      <c r="KI95" s="271"/>
      <c r="KJ95" s="271"/>
      <c r="KL95" s="272"/>
      <c r="KM95" s="282" t="s">
        <v>4</v>
      </c>
      <c r="KN95" s="272"/>
      <c r="KO95" s="273"/>
      <c r="KP95" s="273"/>
      <c r="KQ95" s="273"/>
      <c r="KR95" s="273"/>
      <c r="KS95" s="271"/>
      <c r="KT95" s="262"/>
      <c r="KU95" s="262"/>
      <c r="KV95" s="273"/>
      <c r="KW95" s="271"/>
      <c r="KX95" s="271"/>
      <c r="KY95" s="271"/>
      <c r="KZ95" s="271"/>
      <c r="LA95" s="271"/>
      <c r="LC95" s="272"/>
      <c r="LD95" s="282" t="s">
        <v>4</v>
      </c>
      <c r="LE95" s="272"/>
      <c r="LF95" s="273"/>
      <c r="LG95" s="273"/>
      <c r="LH95" s="273"/>
      <c r="LI95" s="273"/>
      <c r="LJ95" s="271"/>
      <c r="LK95" s="262"/>
      <c r="LL95" s="262"/>
      <c r="LM95" s="273"/>
      <c r="LN95" s="271"/>
      <c r="LO95" s="271"/>
      <c r="LP95" s="271"/>
      <c r="LQ95" s="271"/>
      <c r="LR95" s="271"/>
      <c r="LT95" s="272"/>
      <c r="LU95" s="282" t="s">
        <v>4</v>
      </c>
      <c r="LV95" s="272"/>
      <c r="LW95" s="273"/>
      <c r="LX95" s="273"/>
      <c r="LY95" s="273"/>
      <c r="LZ95" s="273"/>
      <c r="MA95" s="271"/>
      <c r="MB95" s="262"/>
      <c r="MC95" s="262"/>
      <c r="MD95" s="273"/>
      <c r="ME95" s="271"/>
      <c r="MF95" s="271"/>
      <c r="MG95" s="271"/>
      <c r="MH95" s="271"/>
      <c r="MI95" s="271"/>
    </row>
    <row r="96" spans="1:347" ht="14.1" hidden="1" customHeight="1" outlineLevel="1" x14ac:dyDescent="0.2">
      <c r="A96" s="14">
        <v>1</v>
      </c>
      <c r="B96" s="462">
        <v>2</v>
      </c>
      <c r="C96" s="433">
        <v>48</v>
      </c>
      <c r="D96" s="434">
        <v>12</v>
      </c>
      <c r="E96" s="17">
        <f t="shared" ref="E96:E105" si="1023">IFERROR(D96/C96,"")</f>
        <v>0.25</v>
      </c>
      <c r="F96" s="34">
        <f>IFERROR((E96-E95)/(1-E95),"")</f>
        <v>0.25</v>
      </c>
      <c r="G96" s="17">
        <f t="shared" ref="G96:G105" si="1024">IFERROR(_xlfn.NORM.S.INV(F96),"")</f>
        <v>-0.67448975019608193</v>
      </c>
      <c r="H96" s="17"/>
      <c r="I96" s="34"/>
      <c r="J96" s="18">
        <f>IFERROR(LOG10($B96),"")</f>
        <v>0.3010299956639812</v>
      </c>
      <c r="K96" s="17">
        <f>IFERROR(C110+B110*J96,"")</f>
        <v>-0.8155277757558661</v>
      </c>
      <c r="L96" s="37">
        <f>IFERROR((_xlfn.NORM.S.DIST(K96,TRUE))*(1-$E$95)+$E$95,"")</f>
        <v>0.20738513608798539</v>
      </c>
      <c r="M96" s="37">
        <f t="shared" ref="M96:M105" si="1025">IFERROR(1/SQRT(2*PI())*EXP(-0.5*(K96)^2),"")</f>
        <v>0.28608070870047075</v>
      </c>
      <c r="N96" s="37">
        <f>IFERROR(K96-L96/M96+$F96/M96,"")</f>
        <v>-0.66656679161403509</v>
      </c>
      <c r="O96" s="37">
        <f>IFERROR(M96^2/((1-L96)*(L96+$E$95/(1-$E$95))),"")</f>
        <v>0.49789447560261413</v>
      </c>
      <c r="P96" s="17">
        <f>IFERROR($C96*O96,"")</f>
        <v>23.898934828925476</v>
      </c>
      <c r="Q96" s="17">
        <f t="shared" ref="Q96:Q105" si="1026">IFERROR(P96*J96,"")</f>
        <v>7.1942962479252053</v>
      </c>
      <c r="R96" s="17">
        <f>IFERROR(P96*N96,"")</f>
        <v>-15.930236311909773</v>
      </c>
      <c r="S96" s="34">
        <f t="shared" ref="S96:S105" si="1027">IFERROR(P96*(J96-J$107)^2,"")</f>
        <v>3.1767867526356164</v>
      </c>
      <c r="T96" s="34">
        <f>IFERROR(P96*(N96-N107)^2,"")</f>
        <v>15.029920404545539</v>
      </c>
      <c r="U96" s="34">
        <f>IFERROR(P96*(J96-E107)*(N96-N107),"")</f>
        <v>-5.7052855418489576</v>
      </c>
      <c r="V96" s="34">
        <f>IFERROR($C96*($F96-L96)^2/(L96*(1-L96)),"")</f>
        <v>0.53030242215622281</v>
      </c>
      <c r="W96" s="39">
        <f>IFERROR($D96-$C96*L96,"")</f>
        <v>2.0455134677767006</v>
      </c>
      <c r="X96" s="34">
        <f>IFERROR(W96/SQRT($C96*L96*(1-L96)),"")</f>
        <v>0.72821866369671029</v>
      </c>
      <c r="Y96" s="44"/>
      <c r="Z96" s="271"/>
      <c r="AA96" s="263">
        <f>IFERROR(LOG10($B96),"")</f>
        <v>0.3010299956639812</v>
      </c>
      <c r="AB96" s="273">
        <f>IFERROR(J110+I110*AA96,"")</f>
        <v>-0.8206904683794416</v>
      </c>
      <c r="AC96" s="264">
        <f>IFERROR((_xlfn.NORM.S.DIST(AB96,TRUE))*(1-$E$95)+$E$95,"")</f>
        <v>0.20591130071334809</v>
      </c>
      <c r="AD96" s="264">
        <f t="shared" ref="AD96:AD105" si="1028">IFERROR(1/SQRT(2*PI())*EXP(-0.5*(AB96)^2),"")</f>
        <v>0.28487495321417994</v>
      </c>
      <c r="AE96" s="264">
        <f>IFERROR(AB96-AC96/AD96+$F96/AD96,"")</f>
        <v>-0.66592537306583455</v>
      </c>
      <c r="AF96" s="264">
        <f>IFERROR(AD96^2/((1-AC96)*(AC96+$E$95/(1-$E$95))),"")</f>
        <v>0.49631721153411906</v>
      </c>
      <c r="AG96" s="273">
        <f>IFERROR($C96*AF96,"")</f>
        <v>23.823226153637716</v>
      </c>
      <c r="AH96" s="273">
        <f t="shared" ref="AH96:AH105" si="1029">IFERROR(AG96*AA96,"")</f>
        <v>7.1715056657316048</v>
      </c>
      <c r="AI96" s="273">
        <f>IFERROR(AG96*AE96,"")</f>
        <v>-15.864490763992942</v>
      </c>
      <c r="AJ96" s="271">
        <f t="shared" ref="AJ96:AJ105" si="1030">IFERROR(AG96*(AA96-AA$107)^2,"")</f>
        <v>3.1852447963027553</v>
      </c>
      <c r="AK96" s="271">
        <f>IFERROR(AG96*(AE96-AE107)^2,"")</f>
        <v>15.062483639132086</v>
      </c>
      <c r="AL96" s="271">
        <f>IFERROR(AG96*(AA96-L107)*(AE96-AE107),"")</f>
        <v>-5.7024088652418321</v>
      </c>
      <c r="AM96" s="271">
        <f>IFERROR($C96*($F96-AC96)^2/(AC96*(1-AC96)),"")</f>
        <v>0.57061950479657686</v>
      </c>
      <c r="AN96" s="289">
        <f>IFERROR($D96-$C96*AC96,"")</f>
        <v>2.116257565759291</v>
      </c>
      <c r="AO96" s="271">
        <f>IFERROR(AN96/SQRT($C96*AC96*(1-AC96)),"")</f>
        <v>0.75539360918436194</v>
      </c>
      <c r="AQ96" s="271"/>
      <c r="AR96" s="263">
        <f>IFERROR(LOG10($B96),"")</f>
        <v>0.3010299956639812</v>
      </c>
      <c r="AS96" s="273">
        <f>IFERROR(AA110+Z110*AR96,"")</f>
        <v>-0.82058854030305983</v>
      </c>
      <c r="AT96" s="264">
        <f>IFERROR((_xlfn.NORM.S.DIST(AS96,TRUE))*(1-$E$95)+$E$95,"")</f>
        <v>0.20594033868380485</v>
      </c>
      <c r="AU96" s="264">
        <f t="shared" ref="AU96:AU105" si="1031">IFERROR(1/SQRT(2*PI())*EXP(-0.5*(AS96)^2),"")</f>
        <v>0.284898782919842</v>
      </c>
      <c r="AV96" s="264">
        <f>IFERROR(AS96-AT96/AU96+$F96/AU96,"")</f>
        <v>-0.66593831377474366</v>
      </c>
      <c r="AW96" s="264">
        <f>IFERROR(AU96^2/((1-AT96)*(AT96+$E$95/(1-$E$95))),"")</f>
        <v>0.49634840552844722</v>
      </c>
      <c r="AX96" s="273">
        <f>IFERROR($C96*AW96,"")</f>
        <v>23.824723465365466</v>
      </c>
      <c r="AY96" s="273">
        <f t="shared" ref="AY96:AY105" si="1032">IFERROR(AX96*AR96,"")</f>
        <v>7.1719564014745174</v>
      </c>
      <c r="AZ96" s="273">
        <f>IFERROR(AX96*AV96,"")</f>
        <v>-15.865796170675045</v>
      </c>
      <c r="BA96" s="271">
        <f t="shared" ref="BA96:BA105" si="1033">IFERROR(AX96*(AR96-AR$107)^2,"")</f>
        <v>3.1854672287230792</v>
      </c>
      <c r="BB96" s="271">
        <f>IFERROR(AX96*(AV96-AV107)^2,"")</f>
        <v>15.064016646871785</v>
      </c>
      <c r="BC96" s="271">
        <f>IFERROR(AX96*(AR96-AC107)*(AV96-AV107),"")</f>
        <v>-5.7028782507624625</v>
      </c>
      <c r="BD96" s="271">
        <f>IFERROR($C96*($F96-AT96)^2/(AT96*(1-AT96)),"")</f>
        <v>0.56980858657347033</v>
      </c>
      <c r="BE96" s="289">
        <f>IFERROR($D96-$C96*AT96,"")</f>
        <v>2.1148637431773665</v>
      </c>
      <c r="BF96" s="271">
        <f>IFERROR(BE96/SQRT($C96*AT96*(1-AT96)),"")</f>
        <v>0.75485666624430758</v>
      </c>
      <c r="BH96" s="271"/>
      <c r="BI96" s="263">
        <f>IFERROR(LOG10($B96),"")</f>
        <v>0.3010299956639812</v>
      </c>
      <c r="BJ96" s="273">
        <f>IFERROR(AR110+AQ110*BI96,"")</f>
        <v>-0.82058921608534774</v>
      </c>
      <c r="BK96" s="264">
        <f>IFERROR((_xlfn.NORM.S.DIST(BJ96,TRUE))*(1-$E$95)+$E$95,"")</f>
        <v>0.20594014615430686</v>
      </c>
      <c r="BL96" s="264">
        <f t="shared" ref="BL96:BL105" si="1034">IFERROR(1/SQRT(2*PI())*EXP(-0.5*(BJ96)^2),"")</f>
        <v>0.28489862493227719</v>
      </c>
      <c r="BM96" s="264">
        <f>IFERROR(BJ96-BK96/BL96+$F96/BL96,"")</f>
        <v>-0.665938228014884</v>
      </c>
      <c r="BN96" s="264">
        <f>IFERROR(BL96^2/((1-BK96)*(BK96+$E$95/(1-$E$95))),"")</f>
        <v>0.49634819871962682</v>
      </c>
      <c r="BO96" s="273">
        <f>IFERROR($C96*BN96,"")</f>
        <v>23.824713538542088</v>
      </c>
      <c r="BP96" s="273">
        <f t="shared" ref="BP96:BP105" si="1035">IFERROR(BO96*BI96,"")</f>
        <v>7.1719534132029192</v>
      </c>
      <c r="BQ96" s="273">
        <f>IFERROR(BO96*BM96,"")</f>
        <v>-15.865787516818935</v>
      </c>
      <c r="BR96" s="271">
        <f t="shared" ref="BR96:BR105" si="1036">IFERROR(BO96*(BI96-BI$107)^2,"")</f>
        <v>3.1854674603302016</v>
      </c>
      <c r="BS96" s="271">
        <f>IFERROR(BO96*(BM96-BM107)^2,"")</f>
        <v>15.06401590632648</v>
      </c>
      <c r="BT96" s="271">
        <f>IFERROR(BO96*(BI96-AT107)*(BM96-BM107),"")</f>
        <v>-5.7028769225036378</v>
      </c>
      <c r="BU96" s="271">
        <f>IFERROR($C96*($F96-BK96)^2/(BK96*(1-BK96)),"")</f>
        <v>0.56981396097054726</v>
      </c>
      <c r="BV96" s="289">
        <f>IFERROR($D96-$C96*BK96,"")</f>
        <v>2.114872984593271</v>
      </c>
      <c r="BW96" s="271">
        <f>IFERROR(BV96/SQRT($C96*BK96*(1-BK96)),"")</f>
        <v>0.75486022611510506</v>
      </c>
      <c r="BY96" s="271"/>
      <c r="BZ96" s="263">
        <f>IFERROR(LOG10($B96),"")</f>
        <v>0.3010299956639812</v>
      </c>
      <c r="CA96" s="273">
        <f>IFERROR(BI110+BH110*BZ96,"")</f>
        <v>-0.82058920349697673</v>
      </c>
      <c r="CB96" s="264">
        <f>IFERROR((_xlfn.NORM.S.DIST(CA96,TRUE))*(1-$E$95)+$E$95,"")</f>
        <v>0.20594014974071648</v>
      </c>
      <c r="CC96" s="264">
        <f t="shared" ref="CC96:CC105" si="1037">IFERROR(1/SQRT(2*PI())*EXP(-0.5*(CA96)^2),"")</f>
        <v>0.28489862787524622</v>
      </c>
      <c r="CD96" s="264">
        <f>IFERROR(CA96-CB96/CC96+$F96/CC96,"")</f>
        <v>-0.66593822961241023</v>
      </c>
      <c r="CE96" s="264">
        <f>IFERROR(CC96^2/((1-CB96)*(CB96+$E$95/(1-$E$95))),"")</f>
        <v>0.49634820257203138</v>
      </c>
      <c r="CF96" s="273">
        <f>IFERROR($C96*CE96,"")</f>
        <v>23.824713723457506</v>
      </c>
      <c r="CG96" s="273">
        <f t="shared" ref="CG96:CG105" si="1038">IFERROR(CF96*BZ96,"")</f>
        <v>7.1719534688680069</v>
      </c>
      <c r="CH96" s="273">
        <f>IFERROR(CF96*CD96,"")</f>
        <v>-15.865787678021785</v>
      </c>
      <c r="CI96" s="271">
        <f t="shared" ref="CI96:CI105" si="1039">IFERROR(CF96*(BZ96-BZ$107)^2,"")</f>
        <v>3.1854674875333595</v>
      </c>
      <c r="CJ96" s="271">
        <f>IFERROR(CF96*(CD96-CD107)^2,"")</f>
        <v>15.064016094155509</v>
      </c>
      <c r="CK96" s="271">
        <f>IFERROR(CF96*(BZ96-BK107)*(CD96-CD107),"")</f>
        <v>-5.7028769801888597</v>
      </c>
      <c r="CL96" s="271">
        <f>IFERROR($C96*($F96-CB96)^2/(CB96*(1-CB96)),"")</f>
        <v>0.56981386085684305</v>
      </c>
      <c r="CM96" s="289">
        <f>IFERROR($D96-$C96*CB96,"")</f>
        <v>2.1148728124456095</v>
      </c>
      <c r="CN96" s="271">
        <f>IFERROR(CM96/SQRT($C96*CB96*(1-CB96)),"")</f>
        <v>0.75486015980235932</v>
      </c>
      <c r="CP96" s="271"/>
      <c r="CQ96" s="263">
        <f>IFERROR(LOG10($B96),"")</f>
        <v>0.3010299956639812</v>
      </c>
      <c r="CR96" s="273">
        <f>IFERROR(BZ110+BY110*CQ96,"")</f>
        <v>-0.82058920358124299</v>
      </c>
      <c r="CS96" s="264">
        <f>IFERROR((_xlfn.NORM.S.DIST(CR96,TRUE))*(1-$E$95)+$E$95,"")</f>
        <v>0.20594014971670913</v>
      </c>
      <c r="CT96" s="264">
        <f t="shared" ref="CT96:CT105" si="1040">IFERROR(1/SQRT(2*PI())*EXP(-0.5*(CR96)^2),"")</f>
        <v>0.28489862785554609</v>
      </c>
      <c r="CU96" s="264">
        <f>IFERROR(CR96-CS96/CT96+$F96/CT96,"")</f>
        <v>-0.66593822960171645</v>
      </c>
      <c r="CV96" s="264">
        <f>IFERROR(CT96^2/((1-CS96)*(CS96+$E$95/(1-$E$95))),"")</f>
        <v>0.49634820254624357</v>
      </c>
      <c r="CW96" s="273">
        <f>IFERROR($C96*CV96,"")</f>
        <v>23.824713722219691</v>
      </c>
      <c r="CX96" s="273">
        <f t="shared" ref="CX96:CX105" si="1041">IFERROR(CW96*CQ96,"")</f>
        <v>7.1719534684953867</v>
      </c>
      <c r="CY96" s="273">
        <f>IFERROR(CW96*CU96,"")</f>
        <v>-15.865787676942702</v>
      </c>
      <c r="CZ96" s="271">
        <f t="shared" ref="CZ96:CZ105" si="1042">IFERROR(CW96*(CQ96-CQ$107)^2,"")</f>
        <v>3.1854674875585078</v>
      </c>
      <c r="DA96" s="271">
        <f>IFERROR(CW96*(CU96-CU107)^2,"")</f>
        <v>15.064016094042557</v>
      </c>
      <c r="DB96" s="271">
        <f>IFERROR(CW96*(CQ96-CB107)*(CU96-CU107),"")</f>
        <v>-5.7028769800193322</v>
      </c>
      <c r="DC96" s="271">
        <f>IFERROR($C96*($F96-CS96)^2/(CS96*(1-CS96)),"")</f>
        <v>0.5698138615270022</v>
      </c>
      <c r="DD96" s="289">
        <f>IFERROR($D96-$C96*CS96,"")</f>
        <v>2.1148728135979624</v>
      </c>
      <c r="DE96" s="271">
        <f>IFERROR(DD96/SQRT($C96*CS96*(1-CS96)),"")</f>
        <v>0.75486016024625546</v>
      </c>
      <c r="DG96" s="271"/>
      <c r="DH96" s="263">
        <f>IFERROR(LOG10($B96),"")</f>
        <v>0.3010299956639812</v>
      </c>
      <c r="DI96" s="273">
        <f>IFERROR(CQ110+CP110*DH96,"")</f>
        <v>-0.82058920357969134</v>
      </c>
      <c r="DJ96" s="264">
        <f>IFERROR((_xlfn.NORM.S.DIST(DI96,TRUE))*(1-$E$95)+$E$95,"")</f>
        <v>0.20594014971715122</v>
      </c>
      <c r="DK96" s="264">
        <f t="shared" ref="DK96:DK105" si="1043">IFERROR(1/SQRT(2*PI())*EXP(-0.5*(DI96)^2),"")</f>
        <v>0.28489862785590886</v>
      </c>
      <c r="DL96" s="264">
        <f>IFERROR(DI96-DJ96/DK96+$F96/DK96,"")</f>
        <v>-0.6659382296019134</v>
      </c>
      <c r="DM96" s="264">
        <f>IFERROR(DK96^2/((1-DJ96)*(DJ96+$E$95/(1-$E$95))),"")</f>
        <v>0.49634820254671852</v>
      </c>
      <c r="DN96" s="273">
        <f>IFERROR($C96*DM96,"")</f>
        <v>23.824713722242489</v>
      </c>
      <c r="DO96" s="273">
        <f t="shared" ref="DO96:DO105" si="1044">IFERROR(DN96*DH96,"")</f>
        <v>7.1719534685022497</v>
      </c>
      <c r="DP96" s="273">
        <f>IFERROR(DN96*DL96,"")</f>
        <v>-15.865787676962576</v>
      </c>
      <c r="DQ96" s="271">
        <f t="shared" ref="DQ96:DQ105" si="1045">IFERROR(DN96*(DH96-DH$107)^2,"")</f>
        <v>3.1854674875618385</v>
      </c>
      <c r="DR96" s="271">
        <f>IFERROR(DN96*(DL96-DL107)^2,"")</f>
        <v>15.064016094065588</v>
      </c>
      <c r="DS96" s="271">
        <f>IFERROR(DN96*(DH96-CS107)*(DL96-DL107),"")</f>
        <v>-5.7028769800264199</v>
      </c>
      <c r="DT96" s="271">
        <f>IFERROR($C96*($F96-DJ96)^2/(DJ96*(1-DJ96)),"")</f>
        <v>0.56981386151466129</v>
      </c>
      <c r="DU96" s="289">
        <f>IFERROR($D96-$C96*DJ96,"")</f>
        <v>2.1148728135767421</v>
      </c>
      <c r="DV96" s="271">
        <f>IFERROR(DU96/SQRT($C96*DJ96*(1-DJ96)),"")</f>
        <v>0.75486016023808122</v>
      </c>
      <c r="DX96" s="271"/>
      <c r="DY96" s="263">
        <f>IFERROR(LOG10($B96),"")</f>
        <v>0.3010299956639812</v>
      </c>
      <c r="DZ96" s="273">
        <f>IFERROR(DH110+DG110*DY96,"")</f>
        <v>-0.82058920357970178</v>
      </c>
      <c r="EA96" s="264">
        <f>IFERROR((_xlfn.NORM.S.DIST(DZ96,TRUE))*(1-$E$95)+$E$95,"")</f>
        <v>0.20594014971714825</v>
      </c>
      <c r="EB96" s="264">
        <f t="shared" ref="EB96:EB105" si="1046">IFERROR(1/SQRT(2*PI())*EXP(-0.5*(DZ96)^2),"")</f>
        <v>0.28489862785590642</v>
      </c>
      <c r="EC96" s="264">
        <f>IFERROR(DZ96-EA96/EB96+$F96/EB96,"")</f>
        <v>-0.66593822960191207</v>
      </c>
      <c r="ED96" s="264">
        <f>IFERROR(EB96^2/((1-EA96)*(EA96+$E$95/(1-$E$95))),"")</f>
        <v>0.49634820254671524</v>
      </c>
      <c r="EE96" s="273">
        <f>IFERROR($C96*ED96,"")</f>
        <v>23.824713722242333</v>
      </c>
      <c r="EF96" s="273">
        <f t="shared" ref="EF96:EF105" si="1047">IFERROR(EE96*DY96,"")</f>
        <v>7.1719534685022026</v>
      </c>
      <c r="EG96" s="273">
        <f>IFERROR(EE96*EC96,"")</f>
        <v>-15.865787676962439</v>
      </c>
      <c r="EH96" s="271">
        <f t="shared" ref="EH96:EH105" si="1048">IFERROR(EE96*(DY96-DY$107)^2,"")</f>
        <v>3.1854674875618394</v>
      </c>
      <c r="EI96" s="271">
        <f>IFERROR(EE96*(EC96-EC107)^2,"")</f>
        <v>15.064016094065568</v>
      </c>
      <c r="EJ96" s="271">
        <f>IFERROR(EE96*(DY96-DJ107)*(EC96-EC107),"")</f>
        <v>-5.7028769800263976</v>
      </c>
      <c r="EK96" s="271">
        <f>IFERROR($C96*($F96-EA96)^2/(EA96*(1-EA96)),"")</f>
        <v>0.56981386151474411</v>
      </c>
      <c r="EL96" s="289">
        <f>IFERROR($D96-$C96*EA96,"")</f>
        <v>2.1148728135768842</v>
      </c>
      <c r="EM96" s="271">
        <f>IFERROR(EL96/SQRT($C96*EA96*(1-EA96)),"")</f>
        <v>0.75486016023813585</v>
      </c>
      <c r="EO96" s="271"/>
      <c r="EP96" s="263">
        <f>IFERROR(LOG10($B96),"")</f>
        <v>0.3010299956639812</v>
      </c>
      <c r="EQ96" s="273">
        <f>IFERROR(DY110+DX110*EP96,"")</f>
        <v>-0.82058920357970133</v>
      </c>
      <c r="ER96" s="264">
        <f>IFERROR((_xlfn.NORM.S.DIST(EQ96,TRUE))*(1-$E$95)+$E$95,"")</f>
        <v>0.20594014971714839</v>
      </c>
      <c r="ES96" s="264">
        <f t="shared" ref="ES96:ES105" si="1049">IFERROR(1/SQRT(2*PI())*EXP(-0.5*(EQ96)^2),"")</f>
        <v>0.28489862785590647</v>
      </c>
      <c r="ET96" s="264">
        <f>IFERROR(EQ96-ER96/ES96+$F96/ES96,"")</f>
        <v>-0.66593822960191229</v>
      </c>
      <c r="EU96" s="264">
        <f>IFERROR(ES96^2/((1-ER96)*(ER96+$E$95/(1-$E$95))),"")</f>
        <v>0.49634820254671519</v>
      </c>
      <c r="EV96" s="273">
        <f>IFERROR($C96*EU96,"")</f>
        <v>23.824713722242329</v>
      </c>
      <c r="EW96" s="273">
        <f t="shared" ref="EW96:EW105" si="1050">IFERROR(EV96*EP96,"")</f>
        <v>7.1719534685022017</v>
      </c>
      <c r="EX96" s="273">
        <f>IFERROR(EV96*ET96,"")</f>
        <v>-15.865787676962443</v>
      </c>
      <c r="EY96" s="271">
        <f t="shared" ref="EY96:EY105" si="1051">IFERROR(EV96*(EP96-EP$107)^2,"")</f>
        <v>3.1854674875618367</v>
      </c>
      <c r="EZ96" s="271">
        <f>IFERROR(EV96*(ET96-ET107)^2,"")</f>
        <v>15.064016094065572</v>
      </c>
      <c r="FA96" s="271">
        <f>IFERROR(EV96*(EP96-EA107)*(ET96-ET107),"")</f>
        <v>-5.7028769800263976</v>
      </c>
      <c r="FB96" s="271">
        <f>IFERROR($C96*($F96-ER96)^2/(ER96*(1-ER96)),"")</f>
        <v>0.56981386151474034</v>
      </c>
      <c r="FC96" s="289">
        <f>IFERROR($D96-$C96*ER96,"")</f>
        <v>2.1148728135768771</v>
      </c>
      <c r="FD96" s="271">
        <f>IFERROR(FC96/SQRT($C96*ER96*(1-ER96)),"")</f>
        <v>0.75486016023813307</v>
      </c>
      <c r="FF96" s="271"/>
      <c r="FG96" s="263">
        <f>IFERROR(LOG10($B96),"")</f>
        <v>0.3010299956639812</v>
      </c>
      <c r="FH96" s="273">
        <f>IFERROR(EP110+EO110*FG96,"")</f>
        <v>-0.82058920357970133</v>
      </c>
      <c r="FI96" s="264">
        <f>IFERROR((_xlfn.NORM.S.DIST(FH96,TRUE))*(1-$E$95)+$E$95,"")</f>
        <v>0.20594014971714839</v>
      </c>
      <c r="FJ96" s="264">
        <f t="shared" ref="FJ96:FJ105" si="1052">IFERROR(1/SQRT(2*PI())*EXP(-0.5*(FH96)^2),"")</f>
        <v>0.28489862785590647</v>
      </c>
      <c r="FK96" s="264">
        <f>IFERROR(FH96-FI96/FJ96+$F96/FJ96,"")</f>
        <v>-0.66593822960191229</v>
      </c>
      <c r="FL96" s="264">
        <f>IFERROR(FJ96^2/((1-FI96)*(FI96+$E$95/(1-$E$95))),"")</f>
        <v>0.49634820254671519</v>
      </c>
      <c r="FM96" s="273">
        <f>IFERROR($C96*FL96,"")</f>
        <v>23.824713722242329</v>
      </c>
      <c r="FN96" s="273">
        <f t="shared" ref="FN96:FN105" si="1053">IFERROR(FM96*FG96,"")</f>
        <v>7.1719534685022017</v>
      </c>
      <c r="FO96" s="273">
        <f>IFERROR(FM96*FK96,"")</f>
        <v>-15.865787676962443</v>
      </c>
      <c r="FP96" s="271">
        <f t="shared" ref="FP96:FP105" si="1054">IFERROR(FM96*(FG96-FG$107)^2,"")</f>
        <v>3.1854674875618367</v>
      </c>
      <c r="FQ96" s="271">
        <f>IFERROR(FM96*(FK96-FK107)^2,"")</f>
        <v>15.064016094065572</v>
      </c>
      <c r="FR96" s="271">
        <f>IFERROR(FM96*(FG96-ER107)*(FK96-FK107),"")</f>
        <v>-5.7028769800263976</v>
      </c>
      <c r="FS96" s="271">
        <f>IFERROR($C96*($F96-FI96)^2/(FI96*(1-FI96)),"")</f>
        <v>0.56981386151474034</v>
      </c>
      <c r="FT96" s="289">
        <f>IFERROR($D96-$C96*FI96,"")</f>
        <v>2.1148728135768771</v>
      </c>
      <c r="FU96" s="271">
        <f>IFERROR(FT96/SQRT($C96*FI96*(1-FI96)),"")</f>
        <v>0.75486016023813307</v>
      </c>
      <c r="FW96" s="271"/>
      <c r="FX96" s="263">
        <f>IFERROR(LOG10($B96),"")</f>
        <v>0.3010299956639812</v>
      </c>
      <c r="FY96" s="273">
        <f>IFERROR(FG110+FF110*FX96,"")</f>
        <v>-0.82058920357970133</v>
      </c>
      <c r="FZ96" s="264">
        <f>IFERROR((_xlfn.NORM.S.DIST(FY96,TRUE))*(1-$E$95)+$E$95,"")</f>
        <v>0.20594014971714839</v>
      </c>
      <c r="GA96" s="264">
        <f t="shared" ref="GA96:GA105" si="1055">IFERROR(1/SQRT(2*PI())*EXP(-0.5*(FY96)^2),"")</f>
        <v>0.28489862785590647</v>
      </c>
      <c r="GB96" s="264">
        <f>IFERROR(FY96-FZ96/GA96+$F96/GA96,"")</f>
        <v>-0.66593822960191229</v>
      </c>
      <c r="GC96" s="264">
        <f>IFERROR(GA96^2/((1-FZ96)*(FZ96+$E$95/(1-$E$95))),"")</f>
        <v>0.49634820254671519</v>
      </c>
      <c r="GD96" s="273">
        <f>IFERROR($C96*GC96,"")</f>
        <v>23.824713722242329</v>
      </c>
      <c r="GE96" s="273">
        <f t="shared" ref="GE96:GE105" si="1056">IFERROR(GD96*FX96,"")</f>
        <v>7.1719534685022017</v>
      </c>
      <c r="GF96" s="273">
        <f>IFERROR(GD96*GB96,"")</f>
        <v>-15.865787676962443</v>
      </c>
      <c r="GG96" s="271">
        <f t="shared" ref="GG96:GG105" si="1057">IFERROR(GD96*(FX96-FX$107)^2,"")</f>
        <v>3.1854674875618367</v>
      </c>
      <c r="GH96" s="271">
        <f>IFERROR(GD96*(GB96-GB107)^2,"")</f>
        <v>15.064016094065572</v>
      </c>
      <c r="GI96" s="271">
        <f>IFERROR(GD96*(FX96-FI107)*(GB96-GB107),"")</f>
        <v>-5.7028769800263976</v>
      </c>
      <c r="GJ96" s="271">
        <f>IFERROR($C96*($F96-FZ96)^2/(FZ96*(1-FZ96)),"")</f>
        <v>0.56981386151474034</v>
      </c>
      <c r="GK96" s="289">
        <f>IFERROR($D96-$C96*FZ96,"")</f>
        <v>2.1148728135768771</v>
      </c>
      <c r="GL96" s="271">
        <f>IFERROR(GK96/SQRT($C96*FZ96*(1-FZ96)),"")</f>
        <v>0.75486016023813307</v>
      </c>
      <c r="GN96" s="271"/>
      <c r="GO96" s="263">
        <f>IFERROR(LOG10($B96),"")</f>
        <v>0.3010299956639812</v>
      </c>
      <c r="GP96" s="273">
        <f>IFERROR(FX110+FW110*GO96,"")</f>
        <v>-0.82058920357970133</v>
      </c>
      <c r="GQ96" s="264">
        <f>IFERROR((_xlfn.NORM.S.DIST(GP96,TRUE))*(1-$E$95)+$E$95,"")</f>
        <v>0.20594014971714839</v>
      </c>
      <c r="GR96" s="264">
        <f t="shared" ref="GR96:GR105" si="1058">IFERROR(1/SQRT(2*PI())*EXP(-0.5*(GP96)^2),"")</f>
        <v>0.28489862785590647</v>
      </c>
      <c r="GS96" s="264">
        <f>IFERROR(GP96-GQ96/GR96+$F96/GR96,"")</f>
        <v>-0.66593822960191229</v>
      </c>
      <c r="GT96" s="264">
        <f>IFERROR(GR96^2/((1-GQ96)*(GQ96+$E$95/(1-$E$95))),"")</f>
        <v>0.49634820254671519</v>
      </c>
      <c r="GU96" s="273">
        <f>IFERROR($C96*GT96,"")</f>
        <v>23.824713722242329</v>
      </c>
      <c r="GV96" s="273">
        <f t="shared" ref="GV96:GV105" si="1059">IFERROR(GU96*GO96,"")</f>
        <v>7.1719534685022017</v>
      </c>
      <c r="GW96" s="273">
        <f>IFERROR(GU96*GS96,"")</f>
        <v>-15.865787676962443</v>
      </c>
      <c r="GX96" s="271">
        <f t="shared" ref="GX96:GX105" si="1060">IFERROR(GU96*(GO96-GO$107)^2,"")</f>
        <v>3.1854674875618367</v>
      </c>
      <c r="GY96" s="271">
        <f>IFERROR(GU96*(GS96-GS107)^2,"")</f>
        <v>15.064016094065572</v>
      </c>
      <c r="GZ96" s="271">
        <f>IFERROR(GU96*(GO96-FZ107)*(GS96-GS107),"")</f>
        <v>-5.7028769800263976</v>
      </c>
      <c r="HA96" s="271">
        <f>IFERROR($C96*($F96-GQ96)^2/(GQ96*(1-GQ96)),"")</f>
        <v>0.56981386151474034</v>
      </c>
      <c r="HB96" s="289">
        <f>IFERROR($D96-$C96*GQ96,"")</f>
        <v>2.1148728135768771</v>
      </c>
      <c r="HC96" s="271">
        <f>IFERROR(HB96/SQRT($C96*GQ96*(1-GQ96)),"")</f>
        <v>0.75486016023813307</v>
      </c>
      <c r="HE96" s="271"/>
      <c r="HF96" s="263">
        <f>IFERROR(LOG10($B96),"")</f>
        <v>0.3010299956639812</v>
      </c>
      <c r="HG96" s="273">
        <f>IFERROR(GO110+GN110*HF96,"")</f>
        <v>-0.82058920357970133</v>
      </c>
      <c r="HH96" s="264">
        <f>IFERROR((_xlfn.NORM.S.DIST(HG96,TRUE))*(1-$E$95)+$E$95,"")</f>
        <v>0.20594014971714839</v>
      </c>
      <c r="HI96" s="264">
        <f t="shared" ref="HI96:HI105" si="1061">IFERROR(1/SQRT(2*PI())*EXP(-0.5*(HG96)^2),"")</f>
        <v>0.28489862785590647</v>
      </c>
      <c r="HJ96" s="264">
        <f>IFERROR(HG96-HH96/HI96+$F96/HI96,"")</f>
        <v>-0.66593822960191229</v>
      </c>
      <c r="HK96" s="264">
        <f>IFERROR(HI96^2/((1-HH96)*(HH96+$E$95/(1-$E$95))),"")</f>
        <v>0.49634820254671519</v>
      </c>
      <c r="HL96" s="273">
        <f>IFERROR($C96*HK96,"")</f>
        <v>23.824713722242329</v>
      </c>
      <c r="HM96" s="273">
        <f t="shared" ref="HM96:HM105" si="1062">IFERROR(HL96*HF96,"")</f>
        <v>7.1719534685022017</v>
      </c>
      <c r="HN96" s="273">
        <f>IFERROR(HL96*HJ96,"")</f>
        <v>-15.865787676962443</v>
      </c>
      <c r="HO96" s="271">
        <f t="shared" ref="HO96:HO105" si="1063">IFERROR(HL96*(HF96-HF$107)^2,"")</f>
        <v>3.1854674875618367</v>
      </c>
      <c r="HP96" s="271">
        <f>IFERROR(HL96*(HJ96-HJ107)^2,"")</f>
        <v>15.064016094065572</v>
      </c>
      <c r="HQ96" s="271">
        <f>IFERROR(HL96*(HF96-GQ107)*(HJ96-HJ107),"")</f>
        <v>-5.7028769800263976</v>
      </c>
      <c r="HR96" s="271">
        <f>IFERROR($C96*($F96-HH96)^2/(HH96*(1-HH96)),"")</f>
        <v>0.56981386151474034</v>
      </c>
      <c r="HS96" s="289">
        <f>IFERROR($D96-$C96*HH96,"")</f>
        <v>2.1148728135768771</v>
      </c>
      <c r="HT96" s="271">
        <f>IFERROR(HS96/SQRT($C96*HH96*(1-HH96)),"")</f>
        <v>0.75486016023813307</v>
      </c>
      <c r="HV96" s="271"/>
      <c r="HW96" s="263">
        <f>IFERROR(LOG10($B96),"")</f>
        <v>0.3010299956639812</v>
      </c>
      <c r="HX96" s="273">
        <f>IFERROR(HF110+HE110*HW96,"")</f>
        <v>-0.82058920357970133</v>
      </c>
      <c r="HY96" s="264">
        <f>IFERROR((_xlfn.NORM.S.DIST(HX96,TRUE))*(1-$E$95)+$E$95,"")</f>
        <v>0.20594014971714839</v>
      </c>
      <c r="HZ96" s="264">
        <f t="shared" ref="HZ96:HZ105" si="1064">IFERROR(1/SQRT(2*PI())*EXP(-0.5*(HX96)^2),"")</f>
        <v>0.28489862785590647</v>
      </c>
      <c r="IA96" s="264">
        <f>IFERROR(HX96-HY96/HZ96+$F96/HZ96,"")</f>
        <v>-0.66593822960191229</v>
      </c>
      <c r="IB96" s="264">
        <f>IFERROR(HZ96^2/((1-HY96)*(HY96+$E$95/(1-$E$95))),"")</f>
        <v>0.49634820254671519</v>
      </c>
      <c r="IC96" s="273">
        <f>IFERROR($C96*IB96,"")</f>
        <v>23.824713722242329</v>
      </c>
      <c r="ID96" s="273">
        <f t="shared" ref="ID96:ID105" si="1065">IFERROR(IC96*HW96,"")</f>
        <v>7.1719534685022017</v>
      </c>
      <c r="IE96" s="273">
        <f>IFERROR(IC96*IA96,"")</f>
        <v>-15.865787676962443</v>
      </c>
      <c r="IF96" s="271">
        <f t="shared" ref="IF96:IF105" si="1066">IFERROR(IC96*(HW96-HW$107)^2,"")</f>
        <v>3.1854674875618367</v>
      </c>
      <c r="IG96" s="271">
        <f>IFERROR(IC96*(IA96-IA107)^2,"")</f>
        <v>15.064016094065572</v>
      </c>
      <c r="IH96" s="271">
        <f>IFERROR(IC96*(HW96-HH107)*(IA96-IA107),"")</f>
        <v>-5.7028769800263976</v>
      </c>
      <c r="II96" s="271">
        <f>IFERROR($C96*($F96-HY96)^2/(HY96*(1-HY96)),"")</f>
        <v>0.56981386151474034</v>
      </c>
      <c r="IJ96" s="289">
        <f>IFERROR($D96-$C96*HY96,"")</f>
        <v>2.1148728135768771</v>
      </c>
      <c r="IK96" s="271">
        <f>IFERROR(IJ96/SQRT($C96*HY96*(1-HY96)),"")</f>
        <v>0.75486016023813307</v>
      </c>
      <c r="IM96" s="271"/>
      <c r="IN96" s="263">
        <f>IFERROR(LOG10($B96),"")</f>
        <v>0.3010299956639812</v>
      </c>
      <c r="IO96" s="273">
        <f>IFERROR(HW110+HV110*IN96,"")</f>
        <v>-0.82058920357970133</v>
      </c>
      <c r="IP96" s="264">
        <f>IFERROR((_xlfn.NORM.S.DIST(IO96,TRUE))*(1-$E$95)+$E$95,"")</f>
        <v>0.20594014971714839</v>
      </c>
      <c r="IQ96" s="264">
        <f t="shared" ref="IQ96:IQ105" si="1067">IFERROR(1/SQRT(2*PI())*EXP(-0.5*(IO96)^2),"")</f>
        <v>0.28489862785590647</v>
      </c>
      <c r="IR96" s="264">
        <f>IFERROR(IO96-IP96/IQ96+$F96/IQ96,"")</f>
        <v>-0.66593822960191229</v>
      </c>
      <c r="IS96" s="264">
        <f>IFERROR(IQ96^2/((1-IP96)*(IP96+$E$95/(1-$E$95))),"")</f>
        <v>0.49634820254671519</v>
      </c>
      <c r="IT96" s="273">
        <f>IFERROR($C96*IS96,"")</f>
        <v>23.824713722242329</v>
      </c>
      <c r="IU96" s="273">
        <f t="shared" ref="IU96:IU105" si="1068">IFERROR(IT96*IN96,"")</f>
        <v>7.1719534685022017</v>
      </c>
      <c r="IV96" s="273">
        <f>IFERROR(IT96*IR96,"")</f>
        <v>-15.865787676962443</v>
      </c>
      <c r="IW96" s="271">
        <f t="shared" ref="IW96:IW105" si="1069">IFERROR(IT96*(IN96-IN$107)^2,"")</f>
        <v>3.1854674875618367</v>
      </c>
      <c r="IX96" s="271">
        <f>IFERROR(IT96*(IR96-IR107)^2,"")</f>
        <v>15.064016094065572</v>
      </c>
      <c r="IY96" s="271">
        <f>IFERROR(IT96*(IN96-HY107)*(IR96-IR107),"")</f>
        <v>-5.7028769800263976</v>
      </c>
      <c r="IZ96" s="271">
        <f>IFERROR($C96*($F96-IP96)^2/(IP96*(1-IP96)),"")</f>
        <v>0.56981386151474034</v>
      </c>
      <c r="JA96" s="289">
        <f>IFERROR($D96-$C96*IP96,"")</f>
        <v>2.1148728135768771</v>
      </c>
      <c r="JB96" s="271">
        <f>IFERROR(JA96/SQRT($C96*IP96*(1-IP96)),"")</f>
        <v>0.75486016023813307</v>
      </c>
      <c r="JD96" s="271"/>
      <c r="JE96" s="263">
        <f>IFERROR(LOG10($B96),"")</f>
        <v>0.3010299956639812</v>
      </c>
      <c r="JF96" s="273">
        <f>IFERROR(IN110+IM110*JE96,"")</f>
        <v>-0.82058920357970133</v>
      </c>
      <c r="JG96" s="264">
        <f>IFERROR((_xlfn.NORM.S.DIST(JF96,TRUE))*(1-$E$95)+$E$95,"")</f>
        <v>0.20594014971714839</v>
      </c>
      <c r="JH96" s="264">
        <f t="shared" ref="JH96:JH105" si="1070">IFERROR(1/SQRT(2*PI())*EXP(-0.5*(JF96)^2),"")</f>
        <v>0.28489862785590647</v>
      </c>
      <c r="JI96" s="264">
        <f>IFERROR(JF96-JG96/JH96+$F96/JH96,"")</f>
        <v>-0.66593822960191229</v>
      </c>
      <c r="JJ96" s="264">
        <f>IFERROR(JH96^2/((1-JG96)*(JG96+$E$95/(1-$E$95))),"")</f>
        <v>0.49634820254671519</v>
      </c>
      <c r="JK96" s="273">
        <f>IFERROR($C96*JJ96,"")</f>
        <v>23.824713722242329</v>
      </c>
      <c r="JL96" s="273">
        <f t="shared" ref="JL96:JL105" si="1071">IFERROR(JK96*JE96,"")</f>
        <v>7.1719534685022017</v>
      </c>
      <c r="JM96" s="273">
        <f>IFERROR(JK96*JI96,"")</f>
        <v>-15.865787676962443</v>
      </c>
      <c r="JN96" s="271">
        <f t="shared" ref="JN96:JN105" si="1072">IFERROR(JK96*(JE96-JE$107)^2,"")</f>
        <v>3.1854674875618367</v>
      </c>
      <c r="JO96" s="271">
        <f>IFERROR(JK96*(JI96-JI107)^2,"")</f>
        <v>15.064016094065572</v>
      </c>
      <c r="JP96" s="271">
        <f>IFERROR(JK96*(JE96-IP107)*(JI96-JI107),"")</f>
        <v>-5.7028769800263976</v>
      </c>
      <c r="JQ96" s="271">
        <f>IFERROR($C96*($F96-JG96)^2/(JG96*(1-JG96)),"")</f>
        <v>0.56981386151474034</v>
      </c>
      <c r="JR96" s="289">
        <f>IFERROR($D96-$C96*JG96,"")</f>
        <v>2.1148728135768771</v>
      </c>
      <c r="JS96" s="271">
        <f>IFERROR(JR96/SQRT($C96*JG96*(1-JG96)),"")</f>
        <v>0.75486016023813307</v>
      </c>
      <c r="JU96" s="271"/>
      <c r="JV96" s="263">
        <f>IFERROR(LOG10($B96),"")</f>
        <v>0.3010299956639812</v>
      </c>
      <c r="JW96" s="273">
        <f>IFERROR(JE110+JD110*JV96,"")</f>
        <v>-0.82058920357970133</v>
      </c>
      <c r="JX96" s="264">
        <f>IFERROR((_xlfn.NORM.S.DIST(JW96,TRUE))*(1-$E$95)+$E$95,"")</f>
        <v>0.20594014971714839</v>
      </c>
      <c r="JY96" s="264">
        <f t="shared" ref="JY96:JY105" si="1073">IFERROR(1/SQRT(2*PI())*EXP(-0.5*(JW96)^2),"")</f>
        <v>0.28489862785590647</v>
      </c>
      <c r="JZ96" s="264">
        <f>IFERROR(JW96-JX96/JY96+$F96/JY96,"")</f>
        <v>-0.66593822960191229</v>
      </c>
      <c r="KA96" s="264">
        <f>IFERROR(JY96^2/((1-JX96)*(JX96+$E$95/(1-$E$95))),"")</f>
        <v>0.49634820254671519</v>
      </c>
      <c r="KB96" s="273">
        <f>IFERROR($C96*KA96,"")</f>
        <v>23.824713722242329</v>
      </c>
      <c r="KC96" s="273">
        <f t="shared" ref="KC96:KC105" si="1074">IFERROR(KB96*JV96,"")</f>
        <v>7.1719534685022017</v>
      </c>
      <c r="KD96" s="273">
        <f>IFERROR(KB96*JZ96,"")</f>
        <v>-15.865787676962443</v>
      </c>
      <c r="KE96" s="271">
        <f t="shared" ref="KE96:KE105" si="1075">IFERROR(KB96*(JV96-JV$107)^2,"")</f>
        <v>3.1854674875618367</v>
      </c>
      <c r="KF96" s="271">
        <f>IFERROR(KB96*(JZ96-JZ107)^2,"")</f>
        <v>15.064016094065572</v>
      </c>
      <c r="KG96" s="271">
        <f>IFERROR(KB96*(JV96-JG107)*(JZ96-JZ107),"")</f>
        <v>-5.7028769800263976</v>
      </c>
      <c r="KH96" s="271">
        <f>IFERROR($C96*($F96-JX96)^2/(JX96*(1-JX96)),"")</f>
        <v>0.56981386151474034</v>
      </c>
      <c r="KI96" s="289">
        <f>IFERROR($D96-$C96*JX96,"")</f>
        <v>2.1148728135768771</v>
      </c>
      <c r="KJ96" s="271">
        <f>IFERROR(KI96/SQRT($C96*JX96*(1-JX96)),"")</f>
        <v>0.75486016023813307</v>
      </c>
      <c r="KL96" s="271"/>
      <c r="KM96" s="263">
        <f>IFERROR(LOG10($B96),"")</f>
        <v>0.3010299956639812</v>
      </c>
      <c r="KN96" s="273">
        <f>IFERROR(JV110+JU110*KM96,"")</f>
        <v>-0.82058920357970133</v>
      </c>
      <c r="KO96" s="264">
        <f>IFERROR((_xlfn.NORM.S.DIST(KN96,TRUE))*(1-$E$95)+$E$95,"")</f>
        <v>0.20594014971714839</v>
      </c>
      <c r="KP96" s="264">
        <f t="shared" ref="KP96:KP105" si="1076">IFERROR(1/SQRT(2*PI())*EXP(-0.5*(KN96)^2),"")</f>
        <v>0.28489862785590647</v>
      </c>
      <c r="KQ96" s="264">
        <f>IFERROR(KN96-KO96/KP96+$F96/KP96,"")</f>
        <v>-0.66593822960191229</v>
      </c>
      <c r="KR96" s="264">
        <f>IFERROR(KP96^2/((1-KO96)*(KO96+$E$95/(1-$E$95))),"")</f>
        <v>0.49634820254671519</v>
      </c>
      <c r="KS96" s="273">
        <f>IFERROR($C96*KR96,"")</f>
        <v>23.824713722242329</v>
      </c>
      <c r="KT96" s="273">
        <f t="shared" ref="KT96:KT105" si="1077">IFERROR(KS96*KM96,"")</f>
        <v>7.1719534685022017</v>
      </c>
      <c r="KU96" s="273">
        <f>IFERROR(KS96*KQ96,"")</f>
        <v>-15.865787676962443</v>
      </c>
      <c r="KV96" s="271">
        <f t="shared" ref="KV96:KV105" si="1078">IFERROR(KS96*(KM96-KM$107)^2,"")</f>
        <v>3.1854674875618367</v>
      </c>
      <c r="KW96" s="271">
        <f>IFERROR(KS96*(KQ96-KQ107)^2,"")</f>
        <v>15.064016094065572</v>
      </c>
      <c r="KX96" s="271">
        <f>IFERROR(KS96*(KM96-JX107)*(KQ96-KQ107),"")</f>
        <v>-5.7028769800263976</v>
      </c>
      <c r="KY96" s="271">
        <f>IFERROR($C96*($F96-KO96)^2/(KO96*(1-KO96)),"")</f>
        <v>0.56981386151474034</v>
      </c>
      <c r="KZ96" s="289">
        <f>IFERROR($D96-$C96*KO96,"")</f>
        <v>2.1148728135768771</v>
      </c>
      <c r="LA96" s="271">
        <f>IFERROR(KZ96/SQRT($C96*KO96*(1-KO96)),"")</f>
        <v>0.75486016023813307</v>
      </c>
      <c r="LC96" s="271"/>
      <c r="LD96" s="263">
        <f>IFERROR(LOG10($B96),"")</f>
        <v>0.3010299956639812</v>
      </c>
      <c r="LE96" s="273">
        <f>IFERROR(KM110+KL110*LD96,"")</f>
        <v>-0.82058920357970133</v>
      </c>
      <c r="LF96" s="264">
        <f>IFERROR((_xlfn.NORM.S.DIST(LE96,TRUE))*(1-$E$95)+$E$95,"")</f>
        <v>0.20594014971714839</v>
      </c>
      <c r="LG96" s="264">
        <f t="shared" ref="LG96:LG105" si="1079">IFERROR(1/SQRT(2*PI())*EXP(-0.5*(LE96)^2),"")</f>
        <v>0.28489862785590647</v>
      </c>
      <c r="LH96" s="264">
        <f>IFERROR(LE96-LF96/LG96+$F96/LG96,"")</f>
        <v>-0.66593822960191229</v>
      </c>
      <c r="LI96" s="264">
        <f>IFERROR(LG96^2/((1-LF96)*(LF96+$E$95/(1-$E$95))),"")</f>
        <v>0.49634820254671519</v>
      </c>
      <c r="LJ96" s="273">
        <f>IFERROR($C96*LI96,"")</f>
        <v>23.824713722242329</v>
      </c>
      <c r="LK96" s="273">
        <f t="shared" ref="LK96:LK105" si="1080">IFERROR(LJ96*LD96,"")</f>
        <v>7.1719534685022017</v>
      </c>
      <c r="LL96" s="273">
        <f>IFERROR(LJ96*LH96,"")</f>
        <v>-15.865787676962443</v>
      </c>
      <c r="LM96" s="271">
        <f t="shared" ref="LM96:LM105" si="1081">IFERROR(LJ96*(LD96-LD$107)^2,"")</f>
        <v>3.1854674875618367</v>
      </c>
      <c r="LN96" s="271">
        <f>IFERROR(LJ96*(LH96-LH107)^2,"")</f>
        <v>15.064016094065572</v>
      </c>
      <c r="LO96" s="271">
        <f>IFERROR(LJ96*(LD96-KO107)*(LH96-LH107),"")</f>
        <v>-5.7028769800263976</v>
      </c>
      <c r="LP96" s="271">
        <f>IFERROR($C96*($F96-LF96)^2/(LF96*(1-LF96)),"")</f>
        <v>0.56981386151474034</v>
      </c>
      <c r="LQ96" s="289">
        <f>IFERROR($D96-$C96*LF96,"")</f>
        <v>2.1148728135768771</v>
      </c>
      <c r="LR96" s="271">
        <f>IFERROR(LQ96/SQRT($C96*LF96*(1-LF96)),"")</f>
        <v>0.75486016023813307</v>
      </c>
      <c r="LT96" s="271"/>
      <c r="LU96" s="475">
        <f>IFERROR(LOG10($B96),"")</f>
        <v>0.3010299956639812</v>
      </c>
      <c r="LV96" s="474">
        <f>IFERROR(LD110+LC110*LU96,"")</f>
        <v>-0.82058920357970133</v>
      </c>
      <c r="LW96" s="477">
        <f>IFERROR((_xlfn.NORM.S.DIST(LV96,TRUE))*(1-$E$95)+$E$95,"")</f>
        <v>0.20594014971714839</v>
      </c>
      <c r="LX96" s="264">
        <f t="shared" ref="LX96:LX105" si="1082">IFERROR(1/SQRT(2*PI())*EXP(-0.5*(LV96)^2),"")</f>
        <v>0.28489862785590647</v>
      </c>
      <c r="LY96" s="264">
        <f>IFERROR(LV96-LW96/LX96+$F96/LX96,"")</f>
        <v>-0.66593822960191229</v>
      </c>
      <c r="LZ96" s="264">
        <f>IFERROR(LX96^2/((1-LW96)*(LW96+$E$95/(1-$E$95))),"")</f>
        <v>0.49634820254671519</v>
      </c>
      <c r="MA96" s="273">
        <f>IFERROR($C96*LZ96,"")</f>
        <v>23.824713722242329</v>
      </c>
      <c r="MB96" s="273">
        <f t="shared" ref="MB96:MB105" si="1083">IFERROR(MA96*LU96,"")</f>
        <v>7.1719534685022017</v>
      </c>
      <c r="MC96" s="273">
        <f>IFERROR(MA96*LY96,"")</f>
        <v>-15.865787676962443</v>
      </c>
      <c r="MD96" s="271">
        <f t="shared" ref="MD96:MD105" si="1084">IFERROR(MA96*(LU96-LU$107)^2,"")</f>
        <v>3.1854674875618367</v>
      </c>
      <c r="ME96" s="271">
        <f>IFERROR(MA96*(LY96-LY107)^2,"")</f>
        <v>15.064016094065572</v>
      </c>
      <c r="MF96" s="271">
        <f>IFERROR(MA96*(LU96-LF107)*(LY96-LY107),"")</f>
        <v>-5.7028769800263976</v>
      </c>
      <c r="MG96" s="271">
        <f>IFERROR($C96*($F96-LW96)^2/(LW96*(1-LW96)),"")</f>
        <v>0.56981386151474034</v>
      </c>
      <c r="MH96" s="289">
        <f>IFERROR($D96-$C96*LW96,"")</f>
        <v>2.1148728135768771</v>
      </c>
      <c r="MI96" s="476">
        <f>IFERROR(MH96/SQRT($C96*LW96*(1-LW96)),"")</f>
        <v>0.75486016023813307</v>
      </c>
    </row>
    <row r="97" spans="1:347" ht="14.1" hidden="1" customHeight="1" outlineLevel="1" x14ac:dyDescent="0.2">
      <c r="A97" s="14">
        <v>2</v>
      </c>
      <c r="B97" s="462">
        <v>3</v>
      </c>
      <c r="C97" s="433">
        <v>50</v>
      </c>
      <c r="D97" s="434">
        <v>15</v>
      </c>
      <c r="E97" s="17">
        <f t="shared" si="1023"/>
        <v>0.3</v>
      </c>
      <c r="F97" s="34">
        <f>IFERROR((E97-E95)/(1-E95),"")</f>
        <v>0.3</v>
      </c>
      <c r="G97" s="17">
        <f t="shared" si="1024"/>
        <v>-0.52440051270804089</v>
      </c>
      <c r="H97" s="17"/>
      <c r="I97" s="34"/>
      <c r="J97" s="18">
        <f t="shared" ref="J97:J105" si="1085">IFERROR(LOG10($B97),"")</f>
        <v>0.47712125471966244</v>
      </c>
      <c r="K97" s="17">
        <f>IFERROR(C110+B110*J97,"")</f>
        <v>-0.35616545097015373</v>
      </c>
      <c r="L97" s="37">
        <f t="shared" ref="L97:L105" si="1086">IFERROR((_xlfn.NORM.S.DIST(K97,TRUE))*(1-$E$95)+$E$95,"")</f>
        <v>0.36085833189027516</v>
      </c>
      <c r="M97" s="37">
        <f t="shared" si="1025"/>
        <v>0.3744243693440048</v>
      </c>
      <c r="N97" s="37">
        <f t="shared" ref="N97:N105" si="1087">IFERROR(K97-L97/M97+$F97/M97,"")</f>
        <v>-0.51870383488170191</v>
      </c>
      <c r="O97" s="37">
        <f t="shared" ref="O97:O105" si="1088">IFERROR(M97^2/((1-L97)*(L97+$E$95/(1-$E$95))),"")</f>
        <v>0.60784709421592376</v>
      </c>
      <c r="P97" s="17">
        <f t="shared" ref="P97:P105" si="1089">IFERROR($C97*O97,"")</f>
        <v>30.392354710796187</v>
      </c>
      <c r="Q97" s="17">
        <f t="shared" si="1026"/>
        <v>14.500838413500119</v>
      </c>
      <c r="R97" s="17">
        <f t="shared" ref="R97:R105" si="1090">IFERROR(P97*N97,"")</f>
        <v>-15.764630939574941</v>
      </c>
      <c r="S97" s="34">
        <f t="shared" si="1027"/>
        <v>1.0798943812603283</v>
      </c>
      <c r="T97" s="34">
        <f>IFERROR(P97*(N97-N107)^2,"")</f>
        <v>12.650490027124858</v>
      </c>
      <c r="U97" s="34">
        <f>IFERROR(P97*(J97-E107)*(N97-N107),"")</f>
        <v>-9.3554485083371741</v>
      </c>
      <c r="V97" s="34">
        <f t="shared" ref="V97:V105" si="1091">IFERROR($C97*($F97-L97)^2/(L97*(1-L97)),"")</f>
        <v>0.80292729903262994</v>
      </c>
      <c r="W97" s="39">
        <f t="shared" ref="W97:W105" si="1092">IFERROR($D97-$C97*L97,"")</f>
        <v>-3.0429165945137591</v>
      </c>
      <c r="X97" s="34">
        <f t="shared" ref="X97:X105" si="1093">IFERROR(W97/SQRT($C97*L97*(1-L97)),"")</f>
        <v>-0.89606210668269537</v>
      </c>
      <c r="Y97" s="44"/>
      <c r="Z97" s="271"/>
      <c r="AA97" s="263">
        <f t="shared" ref="AA97:AA105" si="1094">IFERROR(LOG10($B97),"")</f>
        <v>0.47712125471966244</v>
      </c>
      <c r="AB97" s="273">
        <f>IFERROR(J110+I110*AA97,"")</f>
        <v>-0.36323056963907741</v>
      </c>
      <c r="AC97" s="264">
        <f t="shared" ref="AC97:AC105" si="1095">IFERROR((_xlfn.NORM.S.DIST(AB97,TRUE))*(1-$E$95)+$E$95,"")</f>
        <v>0.358216326782276</v>
      </c>
      <c r="AD97" s="264">
        <f t="shared" si="1028"/>
        <v>0.373474049316459</v>
      </c>
      <c r="AE97" s="264">
        <f t="shared" ref="AE97:AE105" si="1096">IFERROR(AB97-AC97/AD97+$F97/AD97,"")</f>
        <v>-0.51910840610140963</v>
      </c>
      <c r="AF97" s="264">
        <f t="shared" ref="AF97:AF105" si="1097">IFERROR(AD97^2/((1-AC97)*(AC97+$E$95/(1-$E$95))),"")</f>
        <v>0.60671791666464481</v>
      </c>
      <c r="AG97" s="273">
        <f t="shared" ref="AG97:AG105" si="1098">IFERROR($C97*AF97,"")</f>
        <v>30.335895833232239</v>
      </c>
      <c r="AH97" s="273">
        <f t="shared" si="1029"/>
        <v>14.473900682996746</v>
      </c>
      <c r="AI97" s="273">
        <f t="shared" ref="AI97:AI105" si="1099">IFERROR(AG97*AE97,"")</f>
        <v>-15.747618533647582</v>
      </c>
      <c r="AJ97" s="271">
        <f t="shared" si="1030"/>
        <v>1.0900987439206717</v>
      </c>
      <c r="AK97" s="271">
        <f>IFERROR(AG97*(AE97-AE107)^2,"")</f>
        <v>12.751184620921745</v>
      </c>
      <c r="AL97" s="271">
        <f>IFERROR(AG97*(AA97-L107)*(AE97-AE107),"")</f>
        <v>-9.3838799468817555</v>
      </c>
      <c r="AM97" s="271">
        <f t="shared" ref="AM97:AM105" si="1100">IFERROR($C97*($F97-AC97)^2/(AC97*(1-AC97)),"")</f>
        <v>0.73709856033809162</v>
      </c>
      <c r="AN97" s="289">
        <f t="shared" ref="AN97:AN105" si="1101">IFERROR($D97-$C97*AC97,"")</f>
        <v>-2.9108163391138007</v>
      </c>
      <c r="AO97" s="271">
        <f t="shared" ref="AO97:AO105" si="1102">IFERROR(AN97/SQRT($C97*AC97*(1-AC97)),"")</f>
        <v>-0.85854444284387033</v>
      </c>
      <c r="AQ97" s="271"/>
      <c r="AR97" s="263">
        <f t="shared" ref="AR97:AR105" si="1103">IFERROR(LOG10($B97),"")</f>
        <v>0.47712125471966244</v>
      </c>
      <c r="AS97" s="273">
        <f>IFERROR(AA110+Z110*AR97,"")</f>
        <v>-0.36318030457674366</v>
      </c>
      <c r="AT97" s="264">
        <f t="shared" ref="AT97:AT105" si="1104">IFERROR((_xlfn.NORM.S.DIST(AS97,TRUE))*(1-$E$95)+$E$95,"")</f>
        <v>0.3582350996500121</v>
      </c>
      <c r="AU97" s="264">
        <f t="shared" si="1031"/>
        <v>0.3734808677240895</v>
      </c>
      <c r="AV97" s="264">
        <f t="shared" ref="AV97:AV105" si="1105">IFERROR(AS97-AT97/AU97+$F97/AU97,"")</f>
        <v>-0.51910555987799645</v>
      </c>
      <c r="AW97" s="264">
        <f t="shared" ref="AW97:AW105" si="1106">IFERROR(AU97^2/((1-AT97)*(AT97+$E$95/(1-$E$95))),"")</f>
        <v>0.60672602214350824</v>
      </c>
      <c r="AX97" s="273">
        <f t="shared" ref="AX97:AX105" si="1107">IFERROR($C97*AW97,"")</f>
        <v>30.336301107175412</v>
      </c>
      <c r="AY97" s="273">
        <f t="shared" si="1032"/>
        <v>14.474094047809018</v>
      </c>
      <c r="AZ97" s="273">
        <f t="shared" ref="AZ97:AZ105" si="1108">IFERROR(AX97*AV97,"")</f>
        <v>-15.747742570867777</v>
      </c>
      <c r="BA97" s="271">
        <f t="shared" si="1033"/>
        <v>1.090127986001896</v>
      </c>
      <c r="BB97" s="271">
        <f>IFERROR(AX97*(AV97-AV107)^2,"")</f>
        <v>12.751342689031844</v>
      </c>
      <c r="BC97" s="271">
        <f>IFERROR(AX97*(AR97-AC107)*(AV97-AV107),"")</f>
        <v>-9.3840007920076953</v>
      </c>
      <c r="BD97" s="271">
        <f t="shared" ref="BD97:BD105" si="1109">IFERROR($C97*($F97-AT97)^2/(AT97*(1-AT97)),"")</f>
        <v>0.73755694018770179</v>
      </c>
      <c r="BE97" s="289">
        <f t="shared" ref="BE97:BE105" si="1110">IFERROR($D97-$C97*AT97,"")</f>
        <v>-2.9117549825006037</v>
      </c>
      <c r="BF97" s="271">
        <f t="shared" ref="BF97:BF105" si="1111">IFERROR(BE97/SQRT($C97*AT97*(1-AT97)),"")</f>
        <v>-0.85881135308500722</v>
      </c>
      <c r="BH97" s="271"/>
      <c r="BI97" s="263">
        <f t="shared" ref="BI97:BI105" si="1112">IFERROR(LOG10($B97),"")</f>
        <v>0.47712125471966244</v>
      </c>
      <c r="BJ97" s="273">
        <f>IFERROR(AR110+AQ110*BI97,"")</f>
        <v>-0.36318103113028055</v>
      </c>
      <c r="BK97" s="264">
        <f t="shared" ref="BK97:BK105" si="1113">IFERROR((_xlfn.NORM.S.DIST(BJ97,TRUE))*(1-$E$95)+$E$95,"")</f>
        <v>0.35823482829620257</v>
      </c>
      <c r="BL97" s="264">
        <f t="shared" si="1034"/>
        <v>0.37348076917363171</v>
      </c>
      <c r="BM97" s="264">
        <f t="shared" ref="BM97:BM105" si="1114">IFERROR(BJ97-BK97/BL97+$F97/BL97,"")</f>
        <v>-0.51910560102193448</v>
      </c>
      <c r="BN97" s="264">
        <f t="shared" ref="BN97:BN105" si="1115">IFERROR(BL97^2/((1-BK97)*(BK97+$E$95/(1-$E$95))),"")</f>
        <v>0.60672590499064338</v>
      </c>
      <c r="BO97" s="273">
        <f t="shared" ref="BO97:BO105" si="1116">IFERROR($C97*BN97,"")</f>
        <v>30.336295249532171</v>
      </c>
      <c r="BP97" s="273">
        <f t="shared" si="1035"/>
        <v>14.474091253002925</v>
      </c>
      <c r="BQ97" s="273">
        <f t="shared" ref="BQ97:BQ105" si="1117">IFERROR(BO97*BM97,"")</f>
        <v>-15.747740778287254</v>
      </c>
      <c r="BR97" s="271">
        <f t="shared" si="1036"/>
        <v>1.0901288045397546</v>
      </c>
      <c r="BS97" s="271">
        <f>IFERROR(BO97*(BM97-BM107)^2,"")</f>
        <v>12.751350966184303</v>
      </c>
      <c r="BT97" s="271">
        <f>IFERROR(BO97*(BI97-AT107)*(BM97-BM107),"")</f>
        <v>-9.3840029316990723</v>
      </c>
      <c r="BU97" s="271">
        <f t="shared" ref="BU97:BU105" si="1118">IFERROR($C97*($F97-BK97)^2/(BK97*(1-BK97)),"")</f>
        <v>0.73755031354537393</v>
      </c>
      <c r="BV97" s="289">
        <f t="shared" ref="BV97:BV105" si="1119">IFERROR($D97-$C97*BK97,"")</f>
        <v>-2.9117414148101268</v>
      </c>
      <c r="BW97" s="271">
        <f t="shared" ref="BW97:BW105" si="1120">IFERROR(BV97/SQRT($C97*BK97*(1-BK97)),"")</f>
        <v>-0.85880749504494491</v>
      </c>
      <c r="BY97" s="271"/>
      <c r="BZ97" s="263">
        <f t="shared" ref="BZ97:BZ105" si="1121">IFERROR(LOG10($B97),"")</f>
        <v>0.47712125471966244</v>
      </c>
      <c r="CA97" s="273">
        <f>IFERROR(BI110+BH110*BZ97,"")</f>
        <v>-0.36318102486084269</v>
      </c>
      <c r="CB97" s="264">
        <f t="shared" ref="CB97:CB105" si="1122">IFERROR((_xlfn.NORM.S.DIST(CA97,TRUE))*(1-$E$95)+$E$95,"")</f>
        <v>0.35823483063771699</v>
      </c>
      <c r="CC97" s="264">
        <f t="shared" si="1037"/>
        <v>0.37348077002402535</v>
      </c>
      <c r="CD97" s="264">
        <f t="shared" ref="CD97:CD105" si="1123">IFERROR(CA97-CB97/CC97+$F97/CC97,"")</f>
        <v>-0.51910560066690326</v>
      </c>
      <c r="CE97" s="264">
        <f t="shared" ref="CE97:CE105" si="1124">IFERROR(CC97^2/((1-CB97)*(CB97+$E$95/(1-$E$95))),"")</f>
        <v>0.60672590600155774</v>
      </c>
      <c r="CF97" s="273">
        <f t="shared" ref="CF97:CF105" si="1125">IFERROR($C97*CE97,"")</f>
        <v>30.336295300077886</v>
      </c>
      <c r="CG97" s="273">
        <f t="shared" si="1038"/>
        <v>14.47409127711936</v>
      </c>
      <c r="CH97" s="273">
        <f t="shared" ref="CH97:CH105" si="1126">IFERROR(CF97*CD97,"")</f>
        <v>-15.747740793755485</v>
      </c>
      <c r="CI97" s="271">
        <f t="shared" si="1039"/>
        <v>1.0901288079926392</v>
      </c>
      <c r="CJ97" s="271">
        <f>IFERROR(CF97*(CD97-CD107)^2,"")</f>
        <v>12.751350984242173</v>
      </c>
      <c r="CK97" s="271">
        <f>IFERROR(CF97*(BZ97-BK107)*(CD97-CD107),"")</f>
        <v>-9.3840029461613828</v>
      </c>
      <c r="CL97" s="271">
        <f t="shared" ref="CL97:CL105" si="1127">IFERROR($C97*($F97-CB97)^2/(CB97*(1-CB97)),"")</f>
        <v>0.73755037072660934</v>
      </c>
      <c r="CM97" s="289">
        <f t="shared" ref="CM97:CM105" si="1128">IFERROR($D97-$C97*CB97,"")</f>
        <v>-2.9117415318858484</v>
      </c>
      <c r="CN97" s="271">
        <f t="shared" ref="CN97:CN105" si="1129">IFERROR(CM97/SQRT($C97*CB97*(1-CB97)),"")</f>
        <v>-0.85880752833601115</v>
      </c>
      <c r="CP97" s="271"/>
      <c r="CQ97" s="263">
        <f t="shared" ref="CQ97:CQ105" si="1130">IFERROR(LOG10($B97),"")</f>
        <v>0.47712125471966244</v>
      </c>
      <c r="CR97" s="273">
        <f>IFERROR(BZ110+BY110*CQ97,"")</f>
        <v>-0.3631810249505798</v>
      </c>
      <c r="CS97" s="264">
        <f t="shared" ref="CS97:CS105" si="1131">IFERROR((_xlfn.NORM.S.DIST(CR97,TRUE))*(1-$E$95)+$E$95,"")</f>
        <v>0.35823483060420197</v>
      </c>
      <c r="CT97" s="264">
        <f t="shared" si="1040"/>
        <v>0.37348077001185331</v>
      </c>
      <c r="CU97" s="264">
        <f t="shared" ref="CU97:CU105" si="1132">IFERROR(CR97-CS97/CT97+$F97/CT97,"")</f>
        <v>-0.51910560067198508</v>
      </c>
      <c r="CV97" s="264">
        <f t="shared" ref="CV97:CV105" si="1133">IFERROR(CT97^2/((1-CS97)*(CS97+$E$95/(1-$E$95))),"")</f>
        <v>0.60672590598708798</v>
      </c>
      <c r="CW97" s="273">
        <f t="shared" ref="CW97:CW105" si="1134">IFERROR($C97*CV97,"")</f>
        <v>30.336295299354397</v>
      </c>
      <c r="CX97" s="273">
        <f t="shared" si="1041"/>
        <v>14.474091276774168</v>
      </c>
      <c r="CY97" s="273">
        <f t="shared" ref="CY97:CY105" si="1135">IFERROR(CW97*CU97,"")</f>
        <v>-15.747740793534081</v>
      </c>
      <c r="CZ97" s="271">
        <f t="shared" si="1042"/>
        <v>1.0901288080924918</v>
      </c>
      <c r="DA97" s="271">
        <f>IFERROR(CW97*(CU97-CU107)^2,"")</f>
        <v>12.751350985253893</v>
      </c>
      <c r="DB97" s="271">
        <f>IFERROR(CW97*(CQ97-CB107)*(CU97-CU107),"")</f>
        <v>-9.3840029464217576</v>
      </c>
      <c r="DC97" s="271">
        <f t="shared" ref="DC97:DC105" si="1136">IFERROR($C97*($F97-CS97)^2/(CS97*(1-CS97)),"")</f>
        <v>0.7375503699081517</v>
      </c>
      <c r="DD97" s="289">
        <f t="shared" ref="DD97:DD105" si="1137">IFERROR($D97-$C97*CS97,"")</f>
        <v>-2.9117415302100973</v>
      </c>
      <c r="DE97" s="271">
        <f t="shared" ref="DE97:DE105" si="1138">IFERROR(DD97/SQRT($C97*CS97*(1-CS97)),"")</f>
        <v>-0.85880752785950287</v>
      </c>
      <c r="DG97" s="271"/>
      <c r="DH97" s="263">
        <f t="shared" ref="DH97:DH105" si="1139">IFERROR(LOG10($B97),"")</f>
        <v>0.47712125471966244</v>
      </c>
      <c r="DI97" s="273">
        <f>IFERROR(CQ110+CP110*DH97,"")</f>
        <v>-0.36318102494980153</v>
      </c>
      <c r="DJ97" s="264">
        <f t="shared" ref="DJ97:DJ105" si="1140">IFERROR((_xlfn.NORM.S.DIST(DI97,TRUE))*(1-$E$95)+$E$95,"")</f>
        <v>0.35823483060449257</v>
      </c>
      <c r="DK97" s="264">
        <f t="shared" si="1043"/>
        <v>0.37348077001195884</v>
      </c>
      <c r="DL97" s="264">
        <f t="shared" ref="DL97:DL105" si="1141">IFERROR(DI97-DJ97/DK97+$F97/DK97,"")</f>
        <v>-0.51910560067194089</v>
      </c>
      <c r="DM97" s="264">
        <f t="shared" ref="DM97:DM105" si="1142">IFERROR(DK97^2/((1-DJ97)*(DJ97+$E$95/(1-$E$95))),"")</f>
        <v>0.60672590598721343</v>
      </c>
      <c r="DN97" s="273">
        <f t="shared" ref="DN97:DN105" si="1143">IFERROR($C97*DM97,"")</f>
        <v>30.336295299360671</v>
      </c>
      <c r="DO97" s="273">
        <f t="shared" si="1044"/>
        <v>14.474091276777161</v>
      </c>
      <c r="DP97" s="273">
        <f t="shared" ref="DP97:DP105" si="1144">IFERROR(DN97*DL97,"")</f>
        <v>-15.747740793535998</v>
      </c>
      <c r="DQ97" s="271">
        <f t="shared" si="1045"/>
        <v>1.0901288080929037</v>
      </c>
      <c r="DR97" s="271">
        <f>IFERROR(DN97*(DL97-DL107)^2,"")</f>
        <v>12.751350985255986</v>
      </c>
      <c r="DS97" s="271">
        <f>IFERROR(DN97*(DH97-CS107)*(DL97-DL107),"")</f>
        <v>-9.3840029464234966</v>
      </c>
      <c r="DT97" s="271">
        <f t="shared" ref="DT97:DT105" si="1145">IFERROR($C97*($F97-DJ97)^2/(DJ97*(1-DJ97)),"")</f>
        <v>0.73755036991524836</v>
      </c>
      <c r="DU97" s="289">
        <f t="shared" ref="DU97:DU105" si="1146">IFERROR($D97-$C97*DJ97,"")</f>
        <v>-2.9117415302246279</v>
      </c>
      <c r="DV97" s="271">
        <f t="shared" ref="DV97:DV105" si="1147">IFERROR(DU97/SQRT($C97*DJ97*(1-DJ97)),"")</f>
        <v>-0.85880752786363468</v>
      </c>
      <c r="DX97" s="271"/>
      <c r="DY97" s="263">
        <f t="shared" ref="DY97:DY105" si="1148">IFERROR(LOG10($B97),"")</f>
        <v>0.47712125471966244</v>
      </c>
      <c r="DZ97" s="273">
        <f>IFERROR(DH110+DG110*DY97,"")</f>
        <v>-0.36318102494981241</v>
      </c>
      <c r="EA97" s="264">
        <f t="shared" ref="EA97:EA105" si="1149">IFERROR((_xlfn.NORM.S.DIST(DZ97,TRUE))*(1-$E$95)+$E$95,"")</f>
        <v>0.35823483060448857</v>
      </c>
      <c r="EB97" s="264">
        <f t="shared" si="1046"/>
        <v>0.3734807700119574</v>
      </c>
      <c r="EC97" s="264">
        <f t="shared" ref="EC97:EC105" si="1150">IFERROR(DZ97-EA97/EB97+$F97/EB97,"")</f>
        <v>-0.51910560067194156</v>
      </c>
      <c r="ED97" s="264">
        <f t="shared" ref="ED97:ED105" si="1151">IFERROR(EB97^2/((1-EA97)*(EA97+$E$95/(1-$E$95))),"")</f>
        <v>0.60672590598721177</v>
      </c>
      <c r="EE97" s="273">
        <f t="shared" ref="EE97:EE105" si="1152">IFERROR($C97*ED97,"")</f>
        <v>30.336295299360589</v>
      </c>
      <c r="EF97" s="273">
        <f t="shared" si="1047"/>
        <v>14.474091276777122</v>
      </c>
      <c r="EG97" s="273">
        <f t="shared" ref="EG97:EG105" si="1153">IFERROR(EE97*EC97,"")</f>
        <v>-15.747740793535977</v>
      </c>
      <c r="EH97" s="271">
        <f t="shared" si="1048"/>
        <v>1.090128808092915</v>
      </c>
      <c r="EI97" s="271">
        <f>IFERROR(EE97*(EC97-EC107)^2,"")</f>
        <v>12.751350985256112</v>
      </c>
      <c r="EJ97" s="271">
        <f>IFERROR(EE97*(DY97-DJ107)*(EC97-EC107),"")</f>
        <v>-9.3840029464235304</v>
      </c>
      <c r="EK97" s="271">
        <f t="shared" ref="EK97:EK105" si="1154">IFERROR($C97*($F97-EA97)^2/(EA97*(1-EA97)),"")</f>
        <v>0.73755036991515066</v>
      </c>
      <c r="EL97" s="289">
        <f t="shared" ref="EL97:EL105" si="1155">IFERROR($D97-$C97*EA97,"")</f>
        <v>-2.9117415302244289</v>
      </c>
      <c r="EM97" s="271">
        <f t="shared" ref="EM97:EM105" si="1156">IFERROR(EL97/SQRT($C97*EA97*(1-EA97)),"")</f>
        <v>-0.85880752786357817</v>
      </c>
      <c r="EO97" s="271"/>
      <c r="EP97" s="263">
        <f t="shared" ref="EP97:EP105" si="1157">IFERROR(LOG10($B97),"")</f>
        <v>0.47712125471966244</v>
      </c>
      <c r="EQ97" s="273">
        <f>IFERROR(DY110+DX110*EP97,"")</f>
        <v>-0.36318102494981197</v>
      </c>
      <c r="ER97" s="264">
        <f t="shared" ref="ER97:ER105" si="1158">IFERROR((_xlfn.NORM.S.DIST(EQ97,TRUE))*(1-$E$95)+$E$95,"")</f>
        <v>0.35823483060448869</v>
      </c>
      <c r="ES97" s="264">
        <f t="shared" si="1049"/>
        <v>0.37348077001195745</v>
      </c>
      <c r="ET97" s="264">
        <f t="shared" ref="ET97:ET105" si="1159">IFERROR(EQ97-ER97/ES97+$F97/ES97,"")</f>
        <v>-0.51910560067194145</v>
      </c>
      <c r="EU97" s="264">
        <f t="shared" ref="EU97:EU105" si="1160">IFERROR(ES97^2/((1-ER97)*(ER97+$E$95/(1-$E$95))),"")</f>
        <v>0.60672590598721177</v>
      </c>
      <c r="EV97" s="273">
        <f t="shared" ref="EV97:EV105" si="1161">IFERROR($C97*EU97,"")</f>
        <v>30.336295299360589</v>
      </c>
      <c r="EW97" s="273">
        <f t="shared" si="1050"/>
        <v>14.474091276777122</v>
      </c>
      <c r="EX97" s="273">
        <f t="shared" ref="EX97:EX105" si="1162">IFERROR(EV97*ET97,"")</f>
        <v>-15.747740793535973</v>
      </c>
      <c r="EY97" s="271">
        <f t="shared" si="1051"/>
        <v>1.0901288080929137</v>
      </c>
      <c r="EZ97" s="271">
        <f>IFERROR(EV97*(ET97-ET107)^2,"")</f>
        <v>12.751350985256103</v>
      </c>
      <c r="FA97" s="271">
        <f>IFERROR(EV97*(EP97-EA107)*(ET97-ET107),"")</f>
        <v>-9.3840029464235268</v>
      </c>
      <c r="FB97" s="271">
        <f t="shared" ref="FB97:FB105" si="1163">IFERROR($C97*($F97-ER97)^2/(ER97*(1-ER97)),"")</f>
        <v>0.73755036991515344</v>
      </c>
      <c r="FC97" s="289">
        <f t="shared" ref="FC97:FC105" si="1164">IFERROR($D97-$C97*ER97,"")</f>
        <v>-2.9117415302244325</v>
      </c>
      <c r="FD97" s="271">
        <f t="shared" ref="FD97:FD105" si="1165">IFERROR(FC97/SQRT($C97*ER97*(1-ER97)),"")</f>
        <v>-0.85880752786357917</v>
      </c>
      <c r="FF97" s="271"/>
      <c r="FG97" s="263">
        <f t="shared" ref="FG97:FG105" si="1166">IFERROR(LOG10($B97),"")</f>
        <v>0.47712125471966244</v>
      </c>
      <c r="FH97" s="273">
        <f>IFERROR(EP110+EO110*FG97,"")</f>
        <v>-0.36318102494981197</v>
      </c>
      <c r="FI97" s="264">
        <f t="shared" ref="FI97:FI105" si="1167">IFERROR((_xlfn.NORM.S.DIST(FH97,TRUE))*(1-$E$95)+$E$95,"")</f>
        <v>0.35823483060448869</v>
      </c>
      <c r="FJ97" s="264">
        <f t="shared" si="1052"/>
        <v>0.37348077001195745</v>
      </c>
      <c r="FK97" s="264">
        <f t="shared" ref="FK97:FK105" si="1168">IFERROR(FH97-FI97/FJ97+$F97/FJ97,"")</f>
        <v>-0.51910560067194145</v>
      </c>
      <c r="FL97" s="264">
        <f t="shared" ref="FL97:FL105" si="1169">IFERROR(FJ97^2/((1-FI97)*(FI97+$E$95/(1-$E$95))),"")</f>
        <v>0.60672590598721177</v>
      </c>
      <c r="FM97" s="273">
        <f t="shared" ref="FM97:FM105" si="1170">IFERROR($C97*FL97,"")</f>
        <v>30.336295299360589</v>
      </c>
      <c r="FN97" s="273">
        <f t="shared" si="1053"/>
        <v>14.474091276777122</v>
      </c>
      <c r="FO97" s="273">
        <f t="shared" ref="FO97:FO105" si="1171">IFERROR(FM97*FK97,"")</f>
        <v>-15.747740793535973</v>
      </c>
      <c r="FP97" s="271">
        <f t="shared" si="1054"/>
        <v>1.0901288080929137</v>
      </c>
      <c r="FQ97" s="271">
        <f>IFERROR(FM97*(FK97-FK107)^2,"")</f>
        <v>12.751350985256103</v>
      </c>
      <c r="FR97" s="271">
        <f>IFERROR(FM97*(FG97-ER107)*(FK97-FK107),"")</f>
        <v>-9.3840029464235268</v>
      </c>
      <c r="FS97" s="271">
        <f t="shared" ref="FS97:FS105" si="1172">IFERROR($C97*($F97-FI97)^2/(FI97*(1-FI97)),"")</f>
        <v>0.73755036991515344</v>
      </c>
      <c r="FT97" s="289">
        <f t="shared" ref="FT97:FT105" si="1173">IFERROR($D97-$C97*FI97,"")</f>
        <v>-2.9117415302244325</v>
      </c>
      <c r="FU97" s="271">
        <f t="shared" ref="FU97:FU105" si="1174">IFERROR(FT97/SQRT($C97*FI97*(1-FI97)),"")</f>
        <v>-0.85880752786357917</v>
      </c>
      <c r="FW97" s="271"/>
      <c r="FX97" s="263">
        <f t="shared" ref="FX97:FX105" si="1175">IFERROR(LOG10($B97),"")</f>
        <v>0.47712125471966244</v>
      </c>
      <c r="FY97" s="273">
        <f>IFERROR(FG110+FF110*FX97,"")</f>
        <v>-0.36318102494981197</v>
      </c>
      <c r="FZ97" s="264">
        <f t="shared" ref="FZ97:FZ105" si="1176">IFERROR((_xlfn.NORM.S.DIST(FY97,TRUE))*(1-$E$95)+$E$95,"")</f>
        <v>0.35823483060448869</v>
      </c>
      <c r="GA97" s="264">
        <f t="shared" si="1055"/>
        <v>0.37348077001195745</v>
      </c>
      <c r="GB97" s="264">
        <f t="shared" ref="GB97:GB105" si="1177">IFERROR(FY97-FZ97/GA97+$F97/GA97,"")</f>
        <v>-0.51910560067194145</v>
      </c>
      <c r="GC97" s="264">
        <f t="shared" ref="GC97:GC105" si="1178">IFERROR(GA97^2/((1-FZ97)*(FZ97+$E$95/(1-$E$95))),"")</f>
        <v>0.60672590598721177</v>
      </c>
      <c r="GD97" s="273">
        <f t="shared" ref="GD97:GD105" si="1179">IFERROR($C97*GC97,"")</f>
        <v>30.336295299360589</v>
      </c>
      <c r="GE97" s="273">
        <f t="shared" si="1056"/>
        <v>14.474091276777122</v>
      </c>
      <c r="GF97" s="273">
        <f t="shared" ref="GF97:GF105" si="1180">IFERROR(GD97*GB97,"")</f>
        <v>-15.747740793535973</v>
      </c>
      <c r="GG97" s="271">
        <f t="shared" si="1057"/>
        <v>1.0901288080929137</v>
      </c>
      <c r="GH97" s="271">
        <f>IFERROR(GD97*(GB97-GB107)^2,"")</f>
        <v>12.751350985256103</v>
      </c>
      <c r="GI97" s="271">
        <f>IFERROR(GD97*(FX97-FI107)*(GB97-GB107),"")</f>
        <v>-9.3840029464235268</v>
      </c>
      <c r="GJ97" s="271">
        <f t="shared" ref="GJ97:GJ105" si="1181">IFERROR($C97*($F97-FZ97)^2/(FZ97*(1-FZ97)),"")</f>
        <v>0.73755036991515344</v>
      </c>
      <c r="GK97" s="289">
        <f t="shared" ref="GK97:GK105" si="1182">IFERROR($D97-$C97*FZ97,"")</f>
        <v>-2.9117415302244325</v>
      </c>
      <c r="GL97" s="271">
        <f t="shared" ref="GL97:GL105" si="1183">IFERROR(GK97/SQRT($C97*FZ97*(1-FZ97)),"")</f>
        <v>-0.85880752786357917</v>
      </c>
      <c r="GN97" s="271"/>
      <c r="GO97" s="263">
        <f t="shared" ref="GO97:GO105" si="1184">IFERROR(LOG10($B97),"")</f>
        <v>0.47712125471966244</v>
      </c>
      <c r="GP97" s="273">
        <f>IFERROR(FX110+FW110*GO97,"")</f>
        <v>-0.36318102494981197</v>
      </c>
      <c r="GQ97" s="264">
        <f t="shared" ref="GQ97:GQ105" si="1185">IFERROR((_xlfn.NORM.S.DIST(GP97,TRUE))*(1-$E$95)+$E$95,"")</f>
        <v>0.35823483060448869</v>
      </c>
      <c r="GR97" s="264">
        <f t="shared" si="1058"/>
        <v>0.37348077001195745</v>
      </c>
      <c r="GS97" s="264">
        <f t="shared" ref="GS97:GS105" si="1186">IFERROR(GP97-GQ97/GR97+$F97/GR97,"")</f>
        <v>-0.51910560067194145</v>
      </c>
      <c r="GT97" s="264">
        <f t="shared" ref="GT97:GT105" si="1187">IFERROR(GR97^2/((1-GQ97)*(GQ97+$E$95/(1-$E$95))),"")</f>
        <v>0.60672590598721177</v>
      </c>
      <c r="GU97" s="273">
        <f t="shared" ref="GU97:GU105" si="1188">IFERROR($C97*GT97,"")</f>
        <v>30.336295299360589</v>
      </c>
      <c r="GV97" s="273">
        <f t="shared" si="1059"/>
        <v>14.474091276777122</v>
      </c>
      <c r="GW97" s="273">
        <f t="shared" ref="GW97:GW105" si="1189">IFERROR(GU97*GS97,"")</f>
        <v>-15.747740793535973</v>
      </c>
      <c r="GX97" s="271">
        <f t="shared" si="1060"/>
        <v>1.0901288080929137</v>
      </c>
      <c r="GY97" s="271">
        <f>IFERROR(GU97*(GS97-GS107)^2,"")</f>
        <v>12.751350985256103</v>
      </c>
      <c r="GZ97" s="271">
        <f>IFERROR(GU97*(GO97-FZ107)*(GS97-GS107),"")</f>
        <v>-9.3840029464235268</v>
      </c>
      <c r="HA97" s="271">
        <f t="shared" ref="HA97:HA105" si="1190">IFERROR($C97*($F97-GQ97)^2/(GQ97*(1-GQ97)),"")</f>
        <v>0.73755036991515344</v>
      </c>
      <c r="HB97" s="289">
        <f t="shared" ref="HB97:HB105" si="1191">IFERROR($D97-$C97*GQ97,"")</f>
        <v>-2.9117415302244325</v>
      </c>
      <c r="HC97" s="271">
        <f t="shared" ref="HC97:HC105" si="1192">IFERROR(HB97/SQRT($C97*GQ97*(1-GQ97)),"")</f>
        <v>-0.85880752786357917</v>
      </c>
      <c r="HE97" s="271"/>
      <c r="HF97" s="263">
        <f t="shared" ref="HF97:HF105" si="1193">IFERROR(LOG10($B97),"")</f>
        <v>0.47712125471966244</v>
      </c>
      <c r="HG97" s="273">
        <f>IFERROR(GO110+GN110*HF97,"")</f>
        <v>-0.36318102494981197</v>
      </c>
      <c r="HH97" s="264">
        <f t="shared" ref="HH97:HH105" si="1194">IFERROR((_xlfn.NORM.S.DIST(HG97,TRUE))*(1-$E$95)+$E$95,"")</f>
        <v>0.35823483060448869</v>
      </c>
      <c r="HI97" s="264">
        <f t="shared" si="1061"/>
        <v>0.37348077001195745</v>
      </c>
      <c r="HJ97" s="264">
        <f t="shared" ref="HJ97:HJ105" si="1195">IFERROR(HG97-HH97/HI97+$F97/HI97,"")</f>
        <v>-0.51910560067194145</v>
      </c>
      <c r="HK97" s="264">
        <f t="shared" ref="HK97:HK105" si="1196">IFERROR(HI97^2/((1-HH97)*(HH97+$E$95/(1-$E$95))),"")</f>
        <v>0.60672590598721177</v>
      </c>
      <c r="HL97" s="273">
        <f t="shared" ref="HL97:HL105" si="1197">IFERROR($C97*HK97,"")</f>
        <v>30.336295299360589</v>
      </c>
      <c r="HM97" s="273">
        <f t="shared" si="1062"/>
        <v>14.474091276777122</v>
      </c>
      <c r="HN97" s="273">
        <f t="shared" ref="HN97:HN105" si="1198">IFERROR(HL97*HJ97,"")</f>
        <v>-15.747740793535973</v>
      </c>
      <c r="HO97" s="271">
        <f t="shared" si="1063"/>
        <v>1.0901288080929137</v>
      </c>
      <c r="HP97" s="271">
        <f>IFERROR(HL97*(HJ97-HJ107)^2,"")</f>
        <v>12.751350985256103</v>
      </c>
      <c r="HQ97" s="271">
        <f>IFERROR(HL97*(HF97-GQ107)*(HJ97-HJ107),"")</f>
        <v>-9.3840029464235268</v>
      </c>
      <c r="HR97" s="271">
        <f t="shared" ref="HR97:HR105" si="1199">IFERROR($C97*($F97-HH97)^2/(HH97*(1-HH97)),"")</f>
        <v>0.73755036991515344</v>
      </c>
      <c r="HS97" s="289">
        <f t="shared" ref="HS97:HS105" si="1200">IFERROR($D97-$C97*HH97,"")</f>
        <v>-2.9117415302244325</v>
      </c>
      <c r="HT97" s="271">
        <f t="shared" ref="HT97:HT105" si="1201">IFERROR(HS97/SQRT($C97*HH97*(1-HH97)),"")</f>
        <v>-0.85880752786357917</v>
      </c>
      <c r="HV97" s="271"/>
      <c r="HW97" s="263">
        <f t="shared" ref="HW97:HW105" si="1202">IFERROR(LOG10($B97),"")</f>
        <v>0.47712125471966244</v>
      </c>
      <c r="HX97" s="273">
        <f>IFERROR(HF110+HE110*HW97,"")</f>
        <v>-0.36318102494981197</v>
      </c>
      <c r="HY97" s="264">
        <f t="shared" ref="HY97:HY105" si="1203">IFERROR((_xlfn.NORM.S.DIST(HX97,TRUE))*(1-$E$95)+$E$95,"")</f>
        <v>0.35823483060448869</v>
      </c>
      <c r="HZ97" s="264">
        <f t="shared" si="1064"/>
        <v>0.37348077001195745</v>
      </c>
      <c r="IA97" s="264">
        <f t="shared" ref="IA97:IA105" si="1204">IFERROR(HX97-HY97/HZ97+$F97/HZ97,"")</f>
        <v>-0.51910560067194145</v>
      </c>
      <c r="IB97" s="264">
        <f t="shared" ref="IB97:IB105" si="1205">IFERROR(HZ97^2/((1-HY97)*(HY97+$E$95/(1-$E$95))),"")</f>
        <v>0.60672590598721177</v>
      </c>
      <c r="IC97" s="273">
        <f t="shared" ref="IC97:IC105" si="1206">IFERROR($C97*IB97,"")</f>
        <v>30.336295299360589</v>
      </c>
      <c r="ID97" s="273">
        <f t="shared" si="1065"/>
        <v>14.474091276777122</v>
      </c>
      <c r="IE97" s="273">
        <f t="shared" ref="IE97:IE105" si="1207">IFERROR(IC97*IA97,"")</f>
        <v>-15.747740793535973</v>
      </c>
      <c r="IF97" s="271">
        <f t="shared" si="1066"/>
        <v>1.0901288080929137</v>
      </c>
      <c r="IG97" s="271">
        <f>IFERROR(IC97*(IA97-IA107)^2,"")</f>
        <v>12.751350985256103</v>
      </c>
      <c r="IH97" s="271">
        <f>IFERROR(IC97*(HW97-HH107)*(IA97-IA107),"")</f>
        <v>-9.3840029464235268</v>
      </c>
      <c r="II97" s="271">
        <f t="shared" ref="II97:II105" si="1208">IFERROR($C97*($F97-HY97)^2/(HY97*(1-HY97)),"")</f>
        <v>0.73755036991515344</v>
      </c>
      <c r="IJ97" s="289">
        <f t="shared" ref="IJ97:IJ105" si="1209">IFERROR($D97-$C97*HY97,"")</f>
        <v>-2.9117415302244325</v>
      </c>
      <c r="IK97" s="271">
        <f t="shared" ref="IK97:IK105" si="1210">IFERROR(IJ97/SQRT($C97*HY97*(1-HY97)),"")</f>
        <v>-0.85880752786357917</v>
      </c>
      <c r="IM97" s="271"/>
      <c r="IN97" s="263">
        <f t="shared" ref="IN97:IN105" si="1211">IFERROR(LOG10($B97),"")</f>
        <v>0.47712125471966244</v>
      </c>
      <c r="IO97" s="273">
        <f>IFERROR(HW110+HV110*IN97,"")</f>
        <v>-0.36318102494981197</v>
      </c>
      <c r="IP97" s="264">
        <f t="shared" ref="IP97:IP105" si="1212">IFERROR((_xlfn.NORM.S.DIST(IO97,TRUE))*(1-$E$95)+$E$95,"")</f>
        <v>0.35823483060448869</v>
      </c>
      <c r="IQ97" s="264">
        <f t="shared" si="1067"/>
        <v>0.37348077001195745</v>
      </c>
      <c r="IR97" s="264">
        <f t="shared" ref="IR97:IR105" si="1213">IFERROR(IO97-IP97/IQ97+$F97/IQ97,"")</f>
        <v>-0.51910560067194145</v>
      </c>
      <c r="IS97" s="264">
        <f t="shared" ref="IS97:IS105" si="1214">IFERROR(IQ97^2/((1-IP97)*(IP97+$E$95/(1-$E$95))),"")</f>
        <v>0.60672590598721177</v>
      </c>
      <c r="IT97" s="273">
        <f t="shared" ref="IT97:IT105" si="1215">IFERROR($C97*IS97,"")</f>
        <v>30.336295299360589</v>
      </c>
      <c r="IU97" s="273">
        <f t="shared" si="1068"/>
        <v>14.474091276777122</v>
      </c>
      <c r="IV97" s="273">
        <f t="shared" ref="IV97:IV105" si="1216">IFERROR(IT97*IR97,"")</f>
        <v>-15.747740793535973</v>
      </c>
      <c r="IW97" s="271">
        <f t="shared" si="1069"/>
        <v>1.0901288080929137</v>
      </c>
      <c r="IX97" s="271">
        <f>IFERROR(IT97*(IR97-IR107)^2,"")</f>
        <v>12.751350985256103</v>
      </c>
      <c r="IY97" s="271">
        <f>IFERROR(IT97*(IN97-HY107)*(IR97-IR107),"")</f>
        <v>-9.3840029464235268</v>
      </c>
      <c r="IZ97" s="271">
        <f t="shared" ref="IZ97:IZ105" si="1217">IFERROR($C97*($F97-IP97)^2/(IP97*(1-IP97)),"")</f>
        <v>0.73755036991515344</v>
      </c>
      <c r="JA97" s="289">
        <f t="shared" ref="JA97:JA105" si="1218">IFERROR($D97-$C97*IP97,"")</f>
        <v>-2.9117415302244325</v>
      </c>
      <c r="JB97" s="271">
        <f t="shared" ref="JB97:JB105" si="1219">IFERROR(JA97/SQRT($C97*IP97*(1-IP97)),"")</f>
        <v>-0.85880752786357917</v>
      </c>
      <c r="JD97" s="271"/>
      <c r="JE97" s="263">
        <f t="shared" ref="JE97:JE105" si="1220">IFERROR(LOG10($B97),"")</f>
        <v>0.47712125471966244</v>
      </c>
      <c r="JF97" s="273">
        <f>IFERROR(IN110+IM110*JE97,"")</f>
        <v>-0.36318102494981197</v>
      </c>
      <c r="JG97" s="264">
        <f t="shared" ref="JG97:JG105" si="1221">IFERROR((_xlfn.NORM.S.DIST(JF97,TRUE))*(1-$E$95)+$E$95,"")</f>
        <v>0.35823483060448869</v>
      </c>
      <c r="JH97" s="264">
        <f t="shared" si="1070"/>
        <v>0.37348077001195745</v>
      </c>
      <c r="JI97" s="264">
        <f t="shared" ref="JI97:JI105" si="1222">IFERROR(JF97-JG97/JH97+$F97/JH97,"")</f>
        <v>-0.51910560067194145</v>
      </c>
      <c r="JJ97" s="264">
        <f t="shared" ref="JJ97:JJ105" si="1223">IFERROR(JH97^2/((1-JG97)*(JG97+$E$95/(1-$E$95))),"")</f>
        <v>0.60672590598721177</v>
      </c>
      <c r="JK97" s="273">
        <f t="shared" ref="JK97:JK105" si="1224">IFERROR($C97*JJ97,"")</f>
        <v>30.336295299360589</v>
      </c>
      <c r="JL97" s="273">
        <f t="shared" si="1071"/>
        <v>14.474091276777122</v>
      </c>
      <c r="JM97" s="273">
        <f t="shared" ref="JM97:JM105" si="1225">IFERROR(JK97*JI97,"")</f>
        <v>-15.747740793535973</v>
      </c>
      <c r="JN97" s="271">
        <f t="shared" si="1072"/>
        <v>1.0901288080929137</v>
      </c>
      <c r="JO97" s="271">
        <f>IFERROR(JK97*(JI97-JI107)^2,"")</f>
        <v>12.751350985256103</v>
      </c>
      <c r="JP97" s="271">
        <f>IFERROR(JK97*(JE97-IP107)*(JI97-JI107),"")</f>
        <v>-9.3840029464235268</v>
      </c>
      <c r="JQ97" s="271">
        <f t="shared" ref="JQ97:JQ105" si="1226">IFERROR($C97*($F97-JG97)^2/(JG97*(1-JG97)),"")</f>
        <v>0.73755036991515344</v>
      </c>
      <c r="JR97" s="289">
        <f t="shared" ref="JR97:JR105" si="1227">IFERROR($D97-$C97*JG97,"")</f>
        <v>-2.9117415302244325</v>
      </c>
      <c r="JS97" s="271">
        <f t="shared" ref="JS97:JS105" si="1228">IFERROR(JR97/SQRT($C97*JG97*(1-JG97)),"")</f>
        <v>-0.85880752786357917</v>
      </c>
      <c r="JU97" s="271"/>
      <c r="JV97" s="263">
        <f t="shared" ref="JV97:JV105" si="1229">IFERROR(LOG10($B97),"")</f>
        <v>0.47712125471966244</v>
      </c>
      <c r="JW97" s="273">
        <f>IFERROR(JE110+JD110*JV97,"")</f>
        <v>-0.36318102494981197</v>
      </c>
      <c r="JX97" s="264">
        <f t="shared" ref="JX97:JX105" si="1230">IFERROR((_xlfn.NORM.S.DIST(JW97,TRUE))*(1-$E$95)+$E$95,"")</f>
        <v>0.35823483060448869</v>
      </c>
      <c r="JY97" s="264">
        <f t="shared" si="1073"/>
        <v>0.37348077001195745</v>
      </c>
      <c r="JZ97" s="264">
        <f t="shared" ref="JZ97:JZ105" si="1231">IFERROR(JW97-JX97/JY97+$F97/JY97,"")</f>
        <v>-0.51910560067194145</v>
      </c>
      <c r="KA97" s="264">
        <f t="shared" ref="KA97:KA105" si="1232">IFERROR(JY97^2/((1-JX97)*(JX97+$E$95/(1-$E$95))),"")</f>
        <v>0.60672590598721177</v>
      </c>
      <c r="KB97" s="273">
        <f t="shared" ref="KB97:KB105" si="1233">IFERROR($C97*KA97,"")</f>
        <v>30.336295299360589</v>
      </c>
      <c r="KC97" s="273">
        <f t="shared" si="1074"/>
        <v>14.474091276777122</v>
      </c>
      <c r="KD97" s="273">
        <f t="shared" ref="KD97:KD105" si="1234">IFERROR(KB97*JZ97,"")</f>
        <v>-15.747740793535973</v>
      </c>
      <c r="KE97" s="271">
        <f t="shared" si="1075"/>
        <v>1.0901288080929137</v>
      </c>
      <c r="KF97" s="271">
        <f>IFERROR(KB97*(JZ97-JZ107)^2,"")</f>
        <v>12.751350985256103</v>
      </c>
      <c r="KG97" s="271">
        <f>IFERROR(KB97*(JV97-JG107)*(JZ97-JZ107),"")</f>
        <v>-9.3840029464235268</v>
      </c>
      <c r="KH97" s="271">
        <f t="shared" ref="KH97:KH105" si="1235">IFERROR($C97*($F97-JX97)^2/(JX97*(1-JX97)),"")</f>
        <v>0.73755036991515344</v>
      </c>
      <c r="KI97" s="289">
        <f t="shared" ref="KI97:KI105" si="1236">IFERROR($D97-$C97*JX97,"")</f>
        <v>-2.9117415302244325</v>
      </c>
      <c r="KJ97" s="271">
        <f t="shared" ref="KJ97:KJ105" si="1237">IFERROR(KI97/SQRT($C97*JX97*(1-JX97)),"")</f>
        <v>-0.85880752786357917</v>
      </c>
      <c r="KL97" s="271"/>
      <c r="KM97" s="263">
        <f t="shared" ref="KM97:KM105" si="1238">IFERROR(LOG10($B97),"")</f>
        <v>0.47712125471966244</v>
      </c>
      <c r="KN97" s="273">
        <f>IFERROR(JV110+JU110*KM97,"")</f>
        <v>-0.36318102494981197</v>
      </c>
      <c r="KO97" s="264">
        <f t="shared" ref="KO97:KO105" si="1239">IFERROR((_xlfn.NORM.S.DIST(KN97,TRUE))*(1-$E$95)+$E$95,"")</f>
        <v>0.35823483060448869</v>
      </c>
      <c r="KP97" s="264">
        <f t="shared" si="1076"/>
        <v>0.37348077001195745</v>
      </c>
      <c r="KQ97" s="264">
        <f t="shared" ref="KQ97:KQ105" si="1240">IFERROR(KN97-KO97/KP97+$F97/KP97,"")</f>
        <v>-0.51910560067194145</v>
      </c>
      <c r="KR97" s="264">
        <f t="shared" ref="KR97:KR105" si="1241">IFERROR(KP97^2/((1-KO97)*(KO97+$E$95/(1-$E$95))),"")</f>
        <v>0.60672590598721177</v>
      </c>
      <c r="KS97" s="273">
        <f t="shared" ref="KS97:KS105" si="1242">IFERROR($C97*KR97,"")</f>
        <v>30.336295299360589</v>
      </c>
      <c r="KT97" s="273">
        <f t="shared" si="1077"/>
        <v>14.474091276777122</v>
      </c>
      <c r="KU97" s="273">
        <f t="shared" ref="KU97:KU105" si="1243">IFERROR(KS97*KQ97,"")</f>
        <v>-15.747740793535973</v>
      </c>
      <c r="KV97" s="271">
        <f t="shared" si="1078"/>
        <v>1.0901288080929137</v>
      </c>
      <c r="KW97" s="271">
        <f>IFERROR(KS97*(KQ97-KQ107)^2,"")</f>
        <v>12.751350985256103</v>
      </c>
      <c r="KX97" s="271">
        <f>IFERROR(KS97*(KM97-JX107)*(KQ97-KQ107),"")</f>
        <v>-9.3840029464235268</v>
      </c>
      <c r="KY97" s="271">
        <f t="shared" ref="KY97:KY105" si="1244">IFERROR($C97*($F97-KO97)^2/(KO97*(1-KO97)),"")</f>
        <v>0.73755036991515344</v>
      </c>
      <c r="KZ97" s="289">
        <f t="shared" ref="KZ97:KZ105" si="1245">IFERROR($D97-$C97*KO97,"")</f>
        <v>-2.9117415302244325</v>
      </c>
      <c r="LA97" s="271">
        <f t="shared" ref="LA97:LA105" si="1246">IFERROR(KZ97/SQRT($C97*KO97*(1-KO97)),"")</f>
        <v>-0.85880752786357917</v>
      </c>
      <c r="LC97" s="271"/>
      <c r="LD97" s="263">
        <f t="shared" ref="LD97:LD105" si="1247">IFERROR(LOG10($B97),"")</f>
        <v>0.47712125471966244</v>
      </c>
      <c r="LE97" s="273">
        <f>IFERROR(KM110+KL110*LD97,"")</f>
        <v>-0.36318102494981197</v>
      </c>
      <c r="LF97" s="264">
        <f t="shared" ref="LF97:LF105" si="1248">IFERROR((_xlfn.NORM.S.DIST(LE97,TRUE))*(1-$E$95)+$E$95,"")</f>
        <v>0.35823483060448869</v>
      </c>
      <c r="LG97" s="264">
        <f t="shared" si="1079"/>
        <v>0.37348077001195745</v>
      </c>
      <c r="LH97" s="264">
        <f t="shared" ref="LH97:LH105" si="1249">IFERROR(LE97-LF97/LG97+$F97/LG97,"")</f>
        <v>-0.51910560067194145</v>
      </c>
      <c r="LI97" s="264">
        <f t="shared" ref="LI97:LI105" si="1250">IFERROR(LG97^2/((1-LF97)*(LF97+$E$95/(1-$E$95))),"")</f>
        <v>0.60672590598721177</v>
      </c>
      <c r="LJ97" s="273">
        <f t="shared" ref="LJ97:LJ105" si="1251">IFERROR($C97*LI97,"")</f>
        <v>30.336295299360589</v>
      </c>
      <c r="LK97" s="273">
        <f t="shared" si="1080"/>
        <v>14.474091276777122</v>
      </c>
      <c r="LL97" s="273">
        <f t="shared" ref="LL97:LL105" si="1252">IFERROR(LJ97*LH97,"")</f>
        <v>-15.747740793535973</v>
      </c>
      <c r="LM97" s="271">
        <f t="shared" si="1081"/>
        <v>1.0901288080929137</v>
      </c>
      <c r="LN97" s="271">
        <f>IFERROR(LJ97*(LH97-LH107)^2,"")</f>
        <v>12.751350985256103</v>
      </c>
      <c r="LO97" s="271">
        <f>IFERROR(LJ97*(LD97-KO107)*(LH97-LH107),"")</f>
        <v>-9.3840029464235268</v>
      </c>
      <c r="LP97" s="271">
        <f t="shared" ref="LP97:LP105" si="1253">IFERROR($C97*($F97-LF97)^2/(LF97*(1-LF97)),"")</f>
        <v>0.73755036991515344</v>
      </c>
      <c r="LQ97" s="289">
        <f t="shared" ref="LQ97:LQ105" si="1254">IFERROR($D97-$C97*LF97,"")</f>
        <v>-2.9117415302244325</v>
      </c>
      <c r="LR97" s="271">
        <f t="shared" ref="LR97:LR105" si="1255">IFERROR(LQ97/SQRT($C97*LF97*(1-LF97)),"")</f>
        <v>-0.85880752786357917</v>
      </c>
      <c r="LT97" s="271"/>
      <c r="LU97" s="475">
        <f t="shared" ref="LU97:LU105" si="1256">IFERROR(LOG10($B97),"")</f>
        <v>0.47712125471966244</v>
      </c>
      <c r="LV97" s="474">
        <f>IFERROR(LD110+LC110*LU97,"")</f>
        <v>-0.36318102494981197</v>
      </c>
      <c r="LW97" s="477">
        <f t="shared" ref="LW97:LW105" si="1257">IFERROR((_xlfn.NORM.S.DIST(LV97,TRUE))*(1-$E$95)+$E$95,"")</f>
        <v>0.35823483060448869</v>
      </c>
      <c r="LX97" s="264">
        <f t="shared" si="1082"/>
        <v>0.37348077001195745</v>
      </c>
      <c r="LY97" s="264">
        <f t="shared" ref="LY97:LY105" si="1258">IFERROR(LV97-LW97/LX97+$F97/LX97,"")</f>
        <v>-0.51910560067194145</v>
      </c>
      <c r="LZ97" s="264">
        <f t="shared" ref="LZ97:LZ105" si="1259">IFERROR(LX97^2/((1-LW97)*(LW97+$E$95/(1-$E$95))),"")</f>
        <v>0.60672590598721177</v>
      </c>
      <c r="MA97" s="273">
        <f t="shared" ref="MA97:MA105" si="1260">IFERROR($C97*LZ97,"")</f>
        <v>30.336295299360589</v>
      </c>
      <c r="MB97" s="273">
        <f t="shared" si="1083"/>
        <v>14.474091276777122</v>
      </c>
      <c r="MC97" s="273">
        <f t="shared" ref="MC97:MC105" si="1261">IFERROR(MA97*LY97,"")</f>
        <v>-15.747740793535973</v>
      </c>
      <c r="MD97" s="271">
        <f t="shared" si="1084"/>
        <v>1.0901288080929137</v>
      </c>
      <c r="ME97" s="271">
        <f>IFERROR(MA97*(LY97-LY107)^2,"")</f>
        <v>12.751350985256103</v>
      </c>
      <c r="MF97" s="271">
        <f>IFERROR(MA97*(LU97-LF107)*(LY97-LY107),"")</f>
        <v>-9.3840029464235268</v>
      </c>
      <c r="MG97" s="271">
        <f t="shared" ref="MG97:MG105" si="1262">IFERROR($C97*($F97-LW97)^2/(LW97*(1-LW97)),"")</f>
        <v>0.73755036991515344</v>
      </c>
      <c r="MH97" s="289">
        <f t="shared" ref="MH97:MH105" si="1263">IFERROR($D97-$C97*LW97,"")</f>
        <v>-2.9117415302244325</v>
      </c>
      <c r="MI97" s="476">
        <f t="shared" ref="MI97:MI105" si="1264">IFERROR(MH97/SQRT($C97*LW97*(1-LW97)),"")</f>
        <v>-0.85880752786357917</v>
      </c>
    </row>
    <row r="98" spans="1:347" ht="14.1" hidden="1" customHeight="1" outlineLevel="1" x14ac:dyDescent="0.2">
      <c r="A98" s="14">
        <v>3</v>
      </c>
      <c r="B98" s="462">
        <v>5</v>
      </c>
      <c r="C98" s="433">
        <v>50</v>
      </c>
      <c r="D98" s="434">
        <v>31</v>
      </c>
      <c r="E98" s="17">
        <f t="shared" si="1023"/>
        <v>0.62</v>
      </c>
      <c r="F98" s="34">
        <f>IFERROR((E98-E95)/(1-E95),"")</f>
        <v>0.62</v>
      </c>
      <c r="G98" s="17">
        <f t="shared" si="1024"/>
        <v>0.30548078809939727</v>
      </c>
      <c r="H98" s="17"/>
      <c r="I98" s="34"/>
      <c r="J98" s="18">
        <f t="shared" si="1085"/>
        <v>0.69897000433601886</v>
      </c>
      <c r="K98" s="17">
        <f>IFERROR(C110+B110*J98,"")</f>
        <v>0.2225626353702852</v>
      </c>
      <c r="L98" s="37">
        <f t="shared" si="1086"/>
        <v>0.58806204015714636</v>
      </c>
      <c r="M98" s="37">
        <f t="shared" si="1025"/>
        <v>0.38918300483767776</v>
      </c>
      <c r="N98" s="37">
        <f t="shared" si="1087"/>
        <v>0.30462675288275087</v>
      </c>
      <c r="O98" s="37">
        <f t="shared" si="1088"/>
        <v>0.62524866584744854</v>
      </c>
      <c r="P98" s="17">
        <f t="shared" si="1089"/>
        <v>31.262433292372428</v>
      </c>
      <c r="Q98" s="17">
        <f t="shared" si="1026"/>
        <v>21.851503133924055</v>
      </c>
      <c r="R98" s="17">
        <f t="shared" si="1090"/>
        <v>9.5233735410690201</v>
      </c>
      <c r="S98" s="34">
        <f t="shared" si="1027"/>
        <v>3.4770788567509314E-2</v>
      </c>
      <c r="T98" s="34">
        <f>IFERROR(P98*(N98-N107)^2,"")</f>
        <v>0.99235109556481194</v>
      </c>
      <c r="U98" s="34">
        <f>IFERROR(P98*(J98-E107)*(N98-N107),"")</f>
        <v>3.8931631551141161</v>
      </c>
      <c r="V98" s="34">
        <f t="shared" si="1091"/>
        <v>0.2105374629703452</v>
      </c>
      <c r="W98" s="39">
        <f t="shared" si="1092"/>
        <v>1.5968979921426829</v>
      </c>
      <c r="X98" s="34">
        <f t="shared" si="1093"/>
        <v>0.45884361493906128</v>
      </c>
      <c r="Y98" s="44"/>
      <c r="Z98" s="271"/>
      <c r="AA98" s="263">
        <f t="shared" si="1094"/>
        <v>0.69897000433601886</v>
      </c>
      <c r="AB98" s="273">
        <f>IFERROR(J110+I110*AA98,"")</f>
        <v>0.21310074333701978</v>
      </c>
      <c r="AC98" s="264">
        <f t="shared" si="1095"/>
        <v>0.58437580756914753</v>
      </c>
      <c r="AD98" s="264">
        <f t="shared" si="1028"/>
        <v>0.3899859771189772</v>
      </c>
      <c r="AE98" s="264">
        <f t="shared" si="1096"/>
        <v>0.30444811098861169</v>
      </c>
      <c r="AF98" s="264">
        <f t="shared" si="1097"/>
        <v>0.62618828044525054</v>
      </c>
      <c r="AG98" s="273">
        <f t="shared" si="1098"/>
        <v>31.309414022262526</v>
      </c>
      <c r="AH98" s="273">
        <f t="shared" si="1029"/>
        <v>21.884341254899049</v>
      </c>
      <c r="AI98" s="273">
        <f t="shared" si="1099"/>
        <v>9.532091955238176</v>
      </c>
      <c r="AJ98" s="271">
        <f t="shared" si="1030"/>
        <v>3.26351578451732E-2</v>
      </c>
      <c r="AK98" s="271">
        <f>IFERROR(AG98*(AE98-AE107)^2,"")</f>
        <v>0.96132258549879701</v>
      </c>
      <c r="AL98" s="271">
        <f>IFERROR(AG98*(AA98-L107)*(AE98-AE107),"")</f>
        <v>3.8346928305050003</v>
      </c>
      <c r="AM98" s="271">
        <f t="shared" si="1100"/>
        <v>0.26125644517356061</v>
      </c>
      <c r="AN98" s="289">
        <f t="shared" si="1101"/>
        <v>1.7812096215426223</v>
      </c>
      <c r="AO98" s="271">
        <f t="shared" si="1102"/>
        <v>0.51113251234250434</v>
      </c>
      <c r="AQ98" s="271"/>
      <c r="AR98" s="263">
        <f t="shared" si="1103"/>
        <v>0.69897000433601886</v>
      </c>
      <c r="AS98" s="273">
        <f>IFERROR(AA110+Z110*AR98,"")</f>
        <v>0.21308592069920618</v>
      </c>
      <c r="AT98" s="264">
        <f t="shared" si="1104"/>
        <v>0.58437002693912676</v>
      </c>
      <c r="AU98" s="264">
        <f t="shared" si="1031"/>
        <v>0.38998720893268946</v>
      </c>
      <c r="AV98" s="264">
        <f t="shared" si="1105"/>
        <v>0.30444782243538038</v>
      </c>
      <c r="AW98" s="264">
        <f t="shared" si="1106"/>
        <v>0.62618972131863893</v>
      </c>
      <c r="AX98" s="273">
        <f t="shared" si="1107"/>
        <v>31.309486065931946</v>
      </c>
      <c r="AY98" s="273">
        <f t="shared" si="1032"/>
        <v>21.884391611262973</v>
      </c>
      <c r="AZ98" s="273">
        <f t="shared" si="1108"/>
        <v>9.5321048543438653</v>
      </c>
      <c r="BA98" s="271">
        <f t="shared" si="1033"/>
        <v>3.2632652781843449E-2</v>
      </c>
      <c r="BB98" s="271">
        <f>IFERROR(AX98*(AV98-AV107)^2,"")</f>
        <v>0.9612938275993419</v>
      </c>
      <c r="BC98" s="271">
        <f>IFERROR(AX98*(AR98-AC107)*(AV98-AV107),"")</f>
        <v>3.8346398845779541</v>
      </c>
      <c r="BD98" s="271">
        <f t="shared" si="1109"/>
        <v>0.26134018904573486</v>
      </c>
      <c r="BE98" s="289">
        <f t="shared" si="1110"/>
        <v>1.7814986530436627</v>
      </c>
      <c r="BF98" s="271">
        <f t="shared" si="1111"/>
        <v>0.51121442570191156</v>
      </c>
      <c r="BH98" s="271"/>
      <c r="BI98" s="263">
        <f t="shared" si="1112"/>
        <v>0.69897000433601886</v>
      </c>
      <c r="BJ98" s="273">
        <f>IFERROR(AR110+AQ110*BI98,"")</f>
        <v>0.21308513018146025</v>
      </c>
      <c r="BK98" s="264">
        <f t="shared" si="1113"/>
        <v>0.58436971864729159</v>
      </c>
      <c r="BL98" s="264">
        <f t="shared" si="1034"/>
        <v>0.38998727462521715</v>
      </c>
      <c r="BM98" s="264">
        <f t="shared" si="1114"/>
        <v>0.30444780704559538</v>
      </c>
      <c r="BN98" s="264">
        <f t="shared" si="1115"/>
        <v>0.62618979816025455</v>
      </c>
      <c r="BO98" s="273">
        <f t="shared" si="1116"/>
        <v>31.309489908012729</v>
      </c>
      <c r="BP98" s="273">
        <f t="shared" si="1035"/>
        <v>21.884394296762196</v>
      </c>
      <c r="BQ98" s="273">
        <f t="shared" si="1117"/>
        <v>9.5321055422106742</v>
      </c>
      <c r="BR98" s="271">
        <f t="shared" si="1036"/>
        <v>3.2632475914036826E-2</v>
      </c>
      <c r="BS98" s="271">
        <f>IFERROR(BO98*(BM98-BM107)^2,"")</f>
        <v>0.96129123254947624</v>
      </c>
      <c r="BT98" s="271">
        <f>IFERROR(BO98*(BI98-AT107)*(BM98-BM107),"")</f>
        <v>3.8346349439748706</v>
      </c>
      <c r="BU98" s="271">
        <f t="shared" si="1118"/>
        <v>0.26134465563298326</v>
      </c>
      <c r="BV98" s="289">
        <f t="shared" si="1119"/>
        <v>1.7815140676354204</v>
      </c>
      <c r="BW98" s="271">
        <f t="shared" si="1120"/>
        <v>0.51121879428771333</v>
      </c>
      <c r="BY98" s="271"/>
      <c r="BZ98" s="263">
        <f t="shared" si="1121"/>
        <v>0.69897000433601886</v>
      </c>
      <c r="CA98" s="273">
        <f>IFERROR(BI110+BH110*BZ98,"")</f>
        <v>0.21308512848998373</v>
      </c>
      <c r="CB98" s="264">
        <f t="shared" si="1122"/>
        <v>0.58436971798763726</v>
      </c>
      <c r="CC98" s="264">
        <f t="shared" si="1037"/>
        <v>0.38998727476577966</v>
      </c>
      <c r="CD98" s="264">
        <f t="shared" si="1123"/>
        <v>0.30444780701266572</v>
      </c>
      <c r="CE98" s="264">
        <f t="shared" si="1124"/>
        <v>0.62618979832467281</v>
      </c>
      <c r="CF98" s="273">
        <f t="shared" si="1125"/>
        <v>31.309489916233641</v>
      </c>
      <c r="CG98" s="273">
        <f t="shared" si="1038"/>
        <v>21.884394302508365</v>
      </c>
      <c r="CH98" s="273">
        <f t="shared" si="1126"/>
        <v>9.5321055436825031</v>
      </c>
      <c r="CI98" s="271">
        <f t="shared" si="1039"/>
        <v>3.2632475634952758E-2</v>
      </c>
      <c r="CJ98" s="271">
        <f>IFERROR(CF98*(CD98-CD107)^2,"")</f>
        <v>0.96129122943437884</v>
      </c>
      <c r="CK98" s="271">
        <f>IFERROR(CF98*(BZ98-BK107)*(CD98-CD107),"")</f>
        <v>3.8346349382651663</v>
      </c>
      <c r="CL98" s="271">
        <f t="shared" si="1127"/>
        <v>0.26134466519021338</v>
      </c>
      <c r="CM98" s="289">
        <f t="shared" si="1128"/>
        <v>1.7815141006181356</v>
      </c>
      <c r="CN98" s="271">
        <f t="shared" si="1129"/>
        <v>0.51121880363520766</v>
      </c>
      <c r="CP98" s="271"/>
      <c r="CQ98" s="263">
        <f t="shared" si="1130"/>
        <v>0.69897000433601886</v>
      </c>
      <c r="CR98" s="273">
        <f>IFERROR(BZ110+BY110*CQ98,"")</f>
        <v>0.21308512839335436</v>
      </c>
      <c r="CS98" s="264">
        <f t="shared" si="1131"/>
        <v>0.58436971794995296</v>
      </c>
      <c r="CT98" s="264">
        <f t="shared" si="1040"/>
        <v>0.38998727477380962</v>
      </c>
      <c r="CU98" s="264">
        <f t="shared" si="1132"/>
        <v>0.30444780701078455</v>
      </c>
      <c r="CV98" s="264">
        <f t="shared" si="1133"/>
        <v>0.62618979833406563</v>
      </c>
      <c r="CW98" s="273">
        <f t="shared" si="1134"/>
        <v>31.309489916703281</v>
      </c>
      <c r="CX98" s="273">
        <f t="shared" si="1041"/>
        <v>21.884394302836633</v>
      </c>
      <c r="CY98" s="273">
        <f t="shared" si="1135"/>
        <v>9.5321055437665851</v>
      </c>
      <c r="CZ98" s="271">
        <f t="shared" si="1042"/>
        <v>3.2632475613321506E-2</v>
      </c>
      <c r="DA98" s="271">
        <f>IFERROR(CW98*(CU98-CU107)^2,"")</f>
        <v>0.96129122911688458</v>
      </c>
      <c r="DB98" s="271">
        <f>IFERROR(CW98*(CQ98-CB107)*(CU98-CU107),"")</f>
        <v>3.8346349376606765</v>
      </c>
      <c r="DC98" s="271">
        <f t="shared" si="1136"/>
        <v>0.26134466573619253</v>
      </c>
      <c r="DD98" s="289">
        <f t="shared" si="1137"/>
        <v>1.7815141025023529</v>
      </c>
      <c r="DE98" s="271">
        <f t="shared" si="1138"/>
        <v>0.51121880416920595</v>
      </c>
      <c r="DG98" s="271"/>
      <c r="DH98" s="263">
        <f t="shared" si="1139"/>
        <v>0.69897000433601886</v>
      </c>
      <c r="DI98" s="273">
        <f>IFERROR(CQ110+CP110*DH98,"")</f>
        <v>0.21308512839315852</v>
      </c>
      <c r="DJ98" s="264">
        <f t="shared" si="1140"/>
        <v>0.58436971794987658</v>
      </c>
      <c r="DK98" s="264">
        <f t="shared" si="1043"/>
        <v>0.38998727477382589</v>
      </c>
      <c r="DL98" s="264">
        <f t="shared" si="1141"/>
        <v>0.30444780701078078</v>
      </c>
      <c r="DM98" s="264">
        <f t="shared" si="1142"/>
        <v>0.6261897983340845</v>
      </c>
      <c r="DN98" s="273">
        <f t="shared" si="1143"/>
        <v>31.309489916704226</v>
      </c>
      <c r="DO98" s="273">
        <f t="shared" si="1044"/>
        <v>21.884394302837293</v>
      </c>
      <c r="DP98" s="273">
        <f t="shared" si="1144"/>
        <v>9.5321055437667557</v>
      </c>
      <c r="DQ98" s="271">
        <f t="shared" si="1045"/>
        <v>3.2632475613289726E-2</v>
      </c>
      <c r="DR98" s="271">
        <f>IFERROR(DN98*(DL98-DL107)^2,"")</f>
        <v>0.96129122911653897</v>
      </c>
      <c r="DS98" s="271">
        <f>IFERROR(DN98*(DH98-CS107)*(DL98-DL107),"")</f>
        <v>3.834634937660045</v>
      </c>
      <c r="DT98" s="271">
        <f t="shared" si="1145"/>
        <v>0.2613446657372992</v>
      </c>
      <c r="DU98" s="289">
        <f t="shared" si="1146"/>
        <v>1.781514102506172</v>
      </c>
      <c r="DV98" s="271">
        <f t="shared" si="1147"/>
        <v>0.5112188041702882</v>
      </c>
      <c r="DX98" s="271"/>
      <c r="DY98" s="263">
        <f t="shared" si="1148"/>
        <v>0.69897000433601886</v>
      </c>
      <c r="DZ98" s="273">
        <f>IFERROR(DH110+DG110*DY98,"")</f>
        <v>0.21308512839314675</v>
      </c>
      <c r="EA98" s="264">
        <f t="shared" si="1149"/>
        <v>0.58436971794987203</v>
      </c>
      <c r="EB98" s="264">
        <f t="shared" si="1046"/>
        <v>0.38998727477382689</v>
      </c>
      <c r="EC98" s="264">
        <f t="shared" si="1150"/>
        <v>0.30444780701078056</v>
      </c>
      <c r="ED98" s="264">
        <f t="shared" si="1151"/>
        <v>0.62618979833408583</v>
      </c>
      <c r="EE98" s="273">
        <f t="shared" si="1152"/>
        <v>31.30948991670429</v>
      </c>
      <c r="EF98" s="273">
        <f t="shared" si="1047"/>
        <v>21.884394302837336</v>
      </c>
      <c r="EG98" s="273">
        <f t="shared" si="1153"/>
        <v>9.5321055437667681</v>
      </c>
      <c r="EH98" s="271">
        <f t="shared" si="1048"/>
        <v>3.2632475613287325E-2</v>
      </c>
      <c r="EI98" s="271">
        <f>IFERROR(EE98*(EC98-EC107)^2,"")</f>
        <v>0.96129122911650033</v>
      </c>
      <c r="EJ98" s="271">
        <f>IFERROR(EE98*(DY98-DJ107)*(EC98-EC107),"")</f>
        <v>3.8346349376599718</v>
      </c>
      <c r="EK98" s="271">
        <f t="shared" si="1154"/>
        <v>0.26134466573736514</v>
      </c>
      <c r="EL98" s="289">
        <f t="shared" si="1155"/>
        <v>1.7815141025063994</v>
      </c>
      <c r="EM98" s="271">
        <f t="shared" si="1156"/>
        <v>0.5112188041703527</v>
      </c>
      <c r="EO98" s="271"/>
      <c r="EP98" s="263">
        <f t="shared" si="1157"/>
        <v>0.69897000433601886</v>
      </c>
      <c r="EQ98" s="273">
        <f>IFERROR(DY110+DX110*EP98,"")</f>
        <v>0.21308512839314719</v>
      </c>
      <c r="ER98" s="264">
        <f t="shared" si="1158"/>
        <v>0.58436971794987214</v>
      </c>
      <c r="ES98" s="264">
        <f t="shared" si="1049"/>
        <v>0.38998727477382689</v>
      </c>
      <c r="ET98" s="264">
        <f t="shared" si="1159"/>
        <v>0.30444780701078056</v>
      </c>
      <c r="EU98" s="264">
        <f t="shared" si="1160"/>
        <v>0.62618979833408583</v>
      </c>
      <c r="EV98" s="273">
        <f t="shared" si="1161"/>
        <v>31.30948991670429</v>
      </c>
      <c r="EW98" s="273">
        <f t="shared" si="1050"/>
        <v>21.884394302837336</v>
      </c>
      <c r="EX98" s="273">
        <f t="shared" si="1162"/>
        <v>9.5321055437667681</v>
      </c>
      <c r="EY98" s="271">
        <f t="shared" si="1051"/>
        <v>3.2632475613287547E-2</v>
      </c>
      <c r="EZ98" s="271">
        <f>IFERROR(EV98*(ET98-ET107)^2,"")</f>
        <v>0.96129122911650255</v>
      </c>
      <c r="FA98" s="271">
        <f>IFERROR(EV98*(EP98-EA107)*(ET98-ET107),"")</f>
        <v>3.8346349376599762</v>
      </c>
      <c r="FB98" s="271">
        <f t="shared" si="1163"/>
        <v>0.26134466573736354</v>
      </c>
      <c r="FC98" s="289">
        <f t="shared" si="1164"/>
        <v>1.7815141025063923</v>
      </c>
      <c r="FD98" s="271">
        <f t="shared" si="1165"/>
        <v>0.5112188041703507</v>
      </c>
      <c r="FF98" s="271"/>
      <c r="FG98" s="263">
        <f t="shared" si="1166"/>
        <v>0.69897000433601886</v>
      </c>
      <c r="FH98" s="273">
        <f>IFERROR(EP110+EO110*FG98,"")</f>
        <v>0.21308512839314719</v>
      </c>
      <c r="FI98" s="264">
        <f t="shared" si="1167"/>
        <v>0.58436971794987214</v>
      </c>
      <c r="FJ98" s="264">
        <f t="shared" si="1052"/>
        <v>0.38998727477382689</v>
      </c>
      <c r="FK98" s="264">
        <f t="shared" si="1168"/>
        <v>0.30444780701078056</v>
      </c>
      <c r="FL98" s="264">
        <f t="shared" si="1169"/>
        <v>0.62618979833408583</v>
      </c>
      <c r="FM98" s="273">
        <f t="shared" si="1170"/>
        <v>31.30948991670429</v>
      </c>
      <c r="FN98" s="273">
        <f t="shared" si="1053"/>
        <v>21.884394302837336</v>
      </c>
      <c r="FO98" s="273">
        <f t="shared" si="1171"/>
        <v>9.5321055437667681</v>
      </c>
      <c r="FP98" s="271">
        <f t="shared" si="1054"/>
        <v>3.2632475613287547E-2</v>
      </c>
      <c r="FQ98" s="271">
        <f>IFERROR(FM98*(FK98-FK107)^2,"")</f>
        <v>0.96129122911650255</v>
      </c>
      <c r="FR98" s="271">
        <f>IFERROR(FM98*(FG98-ER107)*(FK98-FK107),"")</f>
        <v>3.8346349376599762</v>
      </c>
      <c r="FS98" s="271">
        <f t="shared" si="1172"/>
        <v>0.26134466573736354</v>
      </c>
      <c r="FT98" s="289">
        <f t="shared" si="1173"/>
        <v>1.7815141025063923</v>
      </c>
      <c r="FU98" s="271">
        <f t="shared" si="1174"/>
        <v>0.5112188041703507</v>
      </c>
      <c r="FW98" s="271"/>
      <c r="FX98" s="263">
        <f t="shared" si="1175"/>
        <v>0.69897000433601886</v>
      </c>
      <c r="FY98" s="273">
        <f>IFERROR(FG110+FF110*FX98,"")</f>
        <v>0.21308512839314719</v>
      </c>
      <c r="FZ98" s="264">
        <f t="shared" si="1176"/>
        <v>0.58436971794987214</v>
      </c>
      <c r="GA98" s="264">
        <f t="shared" si="1055"/>
        <v>0.38998727477382689</v>
      </c>
      <c r="GB98" s="264">
        <f t="shared" si="1177"/>
        <v>0.30444780701078056</v>
      </c>
      <c r="GC98" s="264">
        <f t="shared" si="1178"/>
        <v>0.62618979833408583</v>
      </c>
      <c r="GD98" s="273">
        <f t="shared" si="1179"/>
        <v>31.30948991670429</v>
      </c>
      <c r="GE98" s="273">
        <f t="shared" si="1056"/>
        <v>21.884394302837336</v>
      </c>
      <c r="GF98" s="273">
        <f t="shared" si="1180"/>
        <v>9.5321055437667681</v>
      </c>
      <c r="GG98" s="271">
        <f t="shared" si="1057"/>
        <v>3.2632475613287547E-2</v>
      </c>
      <c r="GH98" s="271">
        <f>IFERROR(GD98*(GB98-GB107)^2,"")</f>
        <v>0.96129122911650255</v>
      </c>
      <c r="GI98" s="271">
        <f>IFERROR(GD98*(FX98-FI107)*(GB98-GB107),"")</f>
        <v>3.8346349376599762</v>
      </c>
      <c r="GJ98" s="271">
        <f t="shared" si="1181"/>
        <v>0.26134466573736354</v>
      </c>
      <c r="GK98" s="289">
        <f t="shared" si="1182"/>
        <v>1.7815141025063923</v>
      </c>
      <c r="GL98" s="271">
        <f t="shared" si="1183"/>
        <v>0.5112188041703507</v>
      </c>
      <c r="GN98" s="271"/>
      <c r="GO98" s="263">
        <f t="shared" si="1184"/>
        <v>0.69897000433601886</v>
      </c>
      <c r="GP98" s="273">
        <f>IFERROR(FX110+FW110*GO98,"")</f>
        <v>0.21308512839314719</v>
      </c>
      <c r="GQ98" s="264">
        <f t="shared" si="1185"/>
        <v>0.58436971794987214</v>
      </c>
      <c r="GR98" s="264">
        <f t="shared" si="1058"/>
        <v>0.38998727477382689</v>
      </c>
      <c r="GS98" s="264">
        <f t="shared" si="1186"/>
        <v>0.30444780701078056</v>
      </c>
      <c r="GT98" s="264">
        <f t="shared" si="1187"/>
        <v>0.62618979833408583</v>
      </c>
      <c r="GU98" s="273">
        <f t="shared" si="1188"/>
        <v>31.30948991670429</v>
      </c>
      <c r="GV98" s="273">
        <f t="shared" si="1059"/>
        <v>21.884394302837336</v>
      </c>
      <c r="GW98" s="273">
        <f t="shared" si="1189"/>
        <v>9.5321055437667681</v>
      </c>
      <c r="GX98" s="271">
        <f t="shared" si="1060"/>
        <v>3.2632475613287547E-2</v>
      </c>
      <c r="GY98" s="271">
        <f>IFERROR(GU98*(GS98-GS107)^2,"")</f>
        <v>0.96129122911650255</v>
      </c>
      <c r="GZ98" s="271">
        <f>IFERROR(GU98*(GO98-FZ107)*(GS98-GS107),"")</f>
        <v>3.8346349376599762</v>
      </c>
      <c r="HA98" s="271">
        <f t="shared" si="1190"/>
        <v>0.26134466573736354</v>
      </c>
      <c r="HB98" s="289">
        <f t="shared" si="1191"/>
        <v>1.7815141025063923</v>
      </c>
      <c r="HC98" s="271">
        <f t="shared" si="1192"/>
        <v>0.5112188041703507</v>
      </c>
      <c r="HE98" s="271"/>
      <c r="HF98" s="263">
        <f t="shared" si="1193"/>
        <v>0.69897000433601886</v>
      </c>
      <c r="HG98" s="273">
        <f>IFERROR(GO110+GN110*HF98,"")</f>
        <v>0.21308512839314719</v>
      </c>
      <c r="HH98" s="264">
        <f t="shared" si="1194"/>
        <v>0.58436971794987214</v>
      </c>
      <c r="HI98" s="264">
        <f t="shared" si="1061"/>
        <v>0.38998727477382689</v>
      </c>
      <c r="HJ98" s="264">
        <f t="shared" si="1195"/>
        <v>0.30444780701078056</v>
      </c>
      <c r="HK98" s="264">
        <f t="shared" si="1196"/>
        <v>0.62618979833408583</v>
      </c>
      <c r="HL98" s="273">
        <f t="shared" si="1197"/>
        <v>31.30948991670429</v>
      </c>
      <c r="HM98" s="273">
        <f t="shared" si="1062"/>
        <v>21.884394302837336</v>
      </c>
      <c r="HN98" s="273">
        <f t="shared" si="1198"/>
        <v>9.5321055437667681</v>
      </c>
      <c r="HO98" s="271">
        <f t="shared" si="1063"/>
        <v>3.2632475613287547E-2</v>
      </c>
      <c r="HP98" s="271">
        <f>IFERROR(HL98*(HJ98-HJ107)^2,"")</f>
        <v>0.96129122911650255</v>
      </c>
      <c r="HQ98" s="271">
        <f>IFERROR(HL98*(HF98-GQ107)*(HJ98-HJ107),"")</f>
        <v>3.8346349376599762</v>
      </c>
      <c r="HR98" s="271">
        <f t="shared" si="1199"/>
        <v>0.26134466573736354</v>
      </c>
      <c r="HS98" s="289">
        <f t="shared" si="1200"/>
        <v>1.7815141025063923</v>
      </c>
      <c r="HT98" s="271">
        <f t="shared" si="1201"/>
        <v>0.5112188041703507</v>
      </c>
      <c r="HV98" s="271"/>
      <c r="HW98" s="263">
        <f t="shared" si="1202"/>
        <v>0.69897000433601886</v>
      </c>
      <c r="HX98" s="273">
        <f>IFERROR(HF110+HE110*HW98,"")</f>
        <v>0.21308512839314719</v>
      </c>
      <c r="HY98" s="264">
        <f t="shared" si="1203"/>
        <v>0.58436971794987214</v>
      </c>
      <c r="HZ98" s="264">
        <f t="shared" si="1064"/>
        <v>0.38998727477382689</v>
      </c>
      <c r="IA98" s="264">
        <f t="shared" si="1204"/>
        <v>0.30444780701078056</v>
      </c>
      <c r="IB98" s="264">
        <f t="shared" si="1205"/>
        <v>0.62618979833408583</v>
      </c>
      <c r="IC98" s="273">
        <f t="shared" si="1206"/>
        <v>31.30948991670429</v>
      </c>
      <c r="ID98" s="273">
        <f t="shared" si="1065"/>
        <v>21.884394302837336</v>
      </c>
      <c r="IE98" s="273">
        <f t="shared" si="1207"/>
        <v>9.5321055437667681</v>
      </c>
      <c r="IF98" s="271">
        <f t="shared" si="1066"/>
        <v>3.2632475613287547E-2</v>
      </c>
      <c r="IG98" s="271">
        <f>IFERROR(IC98*(IA98-IA107)^2,"")</f>
        <v>0.96129122911650255</v>
      </c>
      <c r="IH98" s="271">
        <f>IFERROR(IC98*(HW98-HH107)*(IA98-IA107),"")</f>
        <v>3.8346349376599762</v>
      </c>
      <c r="II98" s="271">
        <f t="shared" si="1208"/>
        <v>0.26134466573736354</v>
      </c>
      <c r="IJ98" s="289">
        <f t="shared" si="1209"/>
        <v>1.7815141025063923</v>
      </c>
      <c r="IK98" s="271">
        <f t="shared" si="1210"/>
        <v>0.5112188041703507</v>
      </c>
      <c r="IM98" s="271"/>
      <c r="IN98" s="263">
        <f t="shared" si="1211"/>
        <v>0.69897000433601886</v>
      </c>
      <c r="IO98" s="273">
        <f>IFERROR(HW110+HV110*IN98,"")</f>
        <v>0.21308512839314719</v>
      </c>
      <c r="IP98" s="264">
        <f t="shared" si="1212"/>
        <v>0.58436971794987214</v>
      </c>
      <c r="IQ98" s="264">
        <f t="shared" si="1067"/>
        <v>0.38998727477382689</v>
      </c>
      <c r="IR98" s="264">
        <f t="shared" si="1213"/>
        <v>0.30444780701078056</v>
      </c>
      <c r="IS98" s="264">
        <f t="shared" si="1214"/>
        <v>0.62618979833408583</v>
      </c>
      <c r="IT98" s="273">
        <f t="shared" si="1215"/>
        <v>31.30948991670429</v>
      </c>
      <c r="IU98" s="273">
        <f t="shared" si="1068"/>
        <v>21.884394302837336</v>
      </c>
      <c r="IV98" s="273">
        <f t="shared" si="1216"/>
        <v>9.5321055437667681</v>
      </c>
      <c r="IW98" s="271">
        <f t="shared" si="1069"/>
        <v>3.2632475613287547E-2</v>
      </c>
      <c r="IX98" s="271">
        <f>IFERROR(IT98*(IR98-IR107)^2,"")</f>
        <v>0.96129122911650255</v>
      </c>
      <c r="IY98" s="271">
        <f>IFERROR(IT98*(IN98-HY107)*(IR98-IR107),"")</f>
        <v>3.8346349376599762</v>
      </c>
      <c r="IZ98" s="271">
        <f t="shared" si="1217"/>
        <v>0.26134466573736354</v>
      </c>
      <c r="JA98" s="289">
        <f t="shared" si="1218"/>
        <v>1.7815141025063923</v>
      </c>
      <c r="JB98" s="271">
        <f t="shared" si="1219"/>
        <v>0.5112188041703507</v>
      </c>
      <c r="JD98" s="271"/>
      <c r="JE98" s="263">
        <f t="shared" si="1220"/>
        <v>0.69897000433601886</v>
      </c>
      <c r="JF98" s="273">
        <f>IFERROR(IN110+IM110*JE98,"")</f>
        <v>0.21308512839314719</v>
      </c>
      <c r="JG98" s="264">
        <f t="shared" si="1221"/>
        <v>0.58436971794987214</v>
      </c>
      <c r="JH98" s="264">
        <f t="shared" si="1070"/>
        <v>0.38998727477382689</v>
      </c>
      <c r="JI98" s="264">
        <f t="shared" si="1222"/>
        <v>0.30444780701078056</v>
      </c>
      <c r="JJ98" s="264">
        <f t="shared" si="1223"/>
        <v>0.62618979833408583</v>
      </c>
      <c r="JK98" s="273">
        <f t="shared" si="1224"/>
        <v>31.30948991670429</v>
      </c>
      <c r="JL98" s="273">
        <f t="shared" si="1071"/>
        <v>21.884394302837336</v>
      </c>
      <c r="JM98" s="273">
        <f t="shared" si="1225"/>
        <v>9.5321055437667681</v>
      </c>
      <c r="JN98" s="271">
        <f t="shared" si="1072"/>
        <v>3.2632475613287547E-2</v>
      </c>
      <c r="JO98" s="271">
        <f>IFERROR(JK98*(JI98-JI107)^2,"")</f>
        <v>0.96129122911650255</v>
      </c>
      <c r="JP98" s="271">
        <f>IFERROR(JK98*(JE98-IP107)*(JI98-JI107),"")</f>
        <v>3.8346349376599762</v>
      </c>
      <c r="JQ98" s="271">
        <f t="shared" si="1226"/>
        <v>0.26134466573736354</v>
      </c>
      <c r="JR98" s="289">
        <f t="shared" si="1227"/>
        <v>1.7815141025063923</v>
      </c>
      <c r="JS98" s="271">
        <f t="shared" si="1228"/>
        <v>0.5112188041703507</v>
      </c>
      <c r="JU98" s="271"/>
      <c r="JV98" s="263">
        <f t="shared" si="1229"/>
        <v>0.69897000433601886</v>
      </c>
      <c r="JW98" s="273">
        <f>IFERROR(JE110+JD110*JV98,"")</f>
        <v>0.21308512839314719</v>
      </c>
      <c r="JX98" s="264">
        <f t="shared" si="1230"/>
        <v>0.58436971794987214</v>
      </c>
      <c r="JY98" s="264">
        <f t="shared" si="1073"/>
        <v>0.38998727477382689</v>
      </c>
      <c r="JZ98" s="264">
        <f t="shared" si="1231"/>
        <v>0.30444780701078056</v>
      </c>
      <c r="KA98" s="264">
        <f t="shared" si="1232"/>
        <v>0.62618979833408583</v>
      </c>
      <c r="KB98" s="273">
        <f t="shared" si="1233"/>
        <v>31.30948991670429</v>
      </c>
      <c r="KC98" s="273">
        <f t="shared" si="1074"/>
        <v>21.884394302837336</v>
      </c>
      <c r="KD98" s="273">
        <f t="shared" si="1234"/>
        <v>9.5321055437667681</v>
      </c>
      <c r="KE98" s="271">
        <f t="shared" si="1075"/>
        <v>3.2632475613287547E-2</v>
      </c>
      <c r="KF98" s="271">
        <f>IFERROR(KB98*(JZ98-JZ107)^2,"")</f>
        <v>0.96129122911650255</v>
      </c>
      <c r="KG98" s="271">
        <f>IFERROR(KB98*(JV98-JG107)*(JZ98-JZ107),"")</f>
        <v>3.8346349376599762</v>
      </c>
      <c r="KH98" s="271">
        <f t="shared" si="1235"/>
        <v>0.26134466573736354</v>
      </c>
      <c r="KI98" s="289">
        <f t="shared" si="1236"/>
        <v>1.7815141025063923</v>
      </c>
      <c r="KJ98" s="271">
        <f t="shared" si="1237"/>
        <v>0.5112188041703507</v>
      </c>
      <c r="KL98" s="271"/>
      <c r="KM98" s="263">
        <f t="shared" si="1238"/>
        <v>0.69897000433601886</v>
      </c>
      <c r="KN98" s="273">
        <f>IFERROR(JV110+JU110*KM98,"")</f>
        <v>0.21308512839314719</v>
      </c>
      <c r="KO98" s="264">
        <f t="shared" si="1239"/>
        <v>0.58436971794987214</v>
      </c>
      <c r="KP98" s="264">
        <f t="shared" si="1076"/>
        <v>0.38998727477382689</v>
      </c>
      <c r="KQ98" s="264">
        <f t="shared" si="1240"/>
        <v>0.30444780701078056</v>
      </c>
      <c r="KR98" s="264">
        <f t="shared" si="1241"/>
        <v>0.62618979833408583</v>
      </c>
      <c r="KS98" s="273">
        <f t="shared" si="1242"/>
        <v>31.30948991670429</v>
      </c>
      <c r="KT98" s="273">
        <f t="shared" si="1077"/>
        <v>21.884394302837336</v>
      </c>
      <c r="KU98" s="273">
        <f t="shared" si="1243"/>
        <v>9.5321055437667681</v>
      </c>
      <c r="KV98" s="271">
        <f t="shared" si="1078"/>
        <v>3.2632475613287547E-2</v>
      </c>
      <c r="KW98" s="271">
        <f>IFERROR(KS98*(KQ98-KQ107)^2,"")</f>
        <v>0.96129122911650255</v>
      </c>
      <c r="KX98" s="271">
        <f>IFERROR(KS98*(KM98-JX107)*(KQ98-KQ107),"")</f>
        <v>3.8346349376599762</v>
      </c>
      <c r="KY98" s="271">
        <f t="shared" si="1244"/>
        <v>0.26134466573736354</v>
      </c>
      <c r="KZ98" s="289">
        <f t="shared" si="1245"/>
        <v>1.7815141025063923</v>
      </c>
      <c r="LA98" s="271">
        <f t="shared" si="1246"/>
        <v>0.5112188041703507</v>
      </c>
      <c r="LC98" s="271"/>
      <c r="LD98" s="263">
        <f t="shared" si="1247"/>
        <v>0.69897000433601886</v>
      </c>
      <c r="LE98" s="273">
        <f>IFERROR(KM110+KL110*LD98,"")</f>
        <v>0.21308512839314719</v>
      </c>
      <c r="LF98" s="264">
        <f t="shared" si="1248"/>
        <v>0.58436971794987214</v>
      </c>
      <c r="LG98" s="264">
        <f t="shared" si="1079"/>
        <v>0.38998727477382689</v>
      </c>
      <c r="LH98" s="264">
        <f t="shared" si="1249"/>
        <v>0.30444780701078056</v>
      </c>
      <c r="LI98" s="264">
        <f t="shared" si="1250"/>
        <v>0.62618979833408583</v>
      </c>
      <c r="LJ98" s="273">
        <f t="shared" si="1251"/>
        <v>31.30948991670429</v>
      </c>
      <c r="LK98" s="273">
        <f t="shared" si="1080"/>
        <v>21.884394302837336</v>
      </c>
      <c r="LL98" s="273">
        <f t="shared" si="1252"/>
        <v>9.5321055437667681</v>
      </c>
      <c r="LM98" s="271">
        <f t="shared" si="1081"/>
        <v>3.2632475613287547E-2</v>
      </c>
      <c r="LN98" s="271">
        <f>IFERROR(LJ98*(LH98-LH107)^2,"")</f>
        <v>0.96129122911650255</v>
      </c>
      <c r="LO98" s="271">
        <f>IFERROR(LJ98*(LD98-KO107)*(LH98-LH107),"")</f>
        <v>3.8346349376599762</v>
      </c>
      <c r="LP98" s="271">
        <f t="shared" si="1253"/>
        <v>0.26134466573736354</v>
      </c>
      <c r="LQ98" s="289">
        <f t="shared" si="1254"/>
        <v>1.7815141025063923</v>
      </c>
      <c r="LR98" s="271">
        <f t="shared" si="1255"/>
        <v>0.5112188041703507</v>
      </c>
      <c r="LT98" s="271"/>
      <c r="LU98" s="475">
        <f t="shared" si="1256"/>
        <v>0.69897000433601886</v>
      </c>
      <c r="LV98" s="474">
        <f>IFERROR(LD110+LC110*LU98,"")</f>
        <v>0.21308512839314719</v>
      </c>
      <c r="LW98" s="477">
        <f t="shared" si="1257"/>
        <v>0.58436971794987214</v>
      </c>
      <c r="LX98" s="264">
        <f t="shared" si="1082"/>
        <v>0.38998727477382689</v>
      </c>
      <c r="LY98" s="264">
        <f t="shared" si="1258"/>
        <v>0.30444780701078056</v>
      </c>
      <c r="LZ98" s="264">
        <f t="shared" si="1259"/>
        <v>0.62618979833408583</v>
      </c>
      <c r="MA98" s="273">
        <f t="shared" si="1260"/>
        <v>31.30948991670429</v>
      </c>
      <c r="MB98" s="273">
        <f t="shared" si="1083"/>
        <v>21.884394302837336</v>
      </c>
      <c r="MC98" s="273">
        <f t="shared" si="1261"/>
        <v>9.5321055437667681</v>
      </c>
      <c r="MD98" s="271">
        <f t="shared" si="1084"/>
        <v>3.2632475613287547E-2</v>
      </c>
      <c r="ME98" s="271">
        <f>IFERROR(MA98*(LY98-LY107)^2,"")</f>
        <v>0.96129122911650255</v>
      </c>
      <c r="MF98" s="271">
        <f>IFERROR(MA98*(LU98-LF107)*(LY98-LY107),"")</f>
        <v>3.8346349376599762</v>
      </c>
      <c r="MG98" s="271">
        <f t="shared" si="1262"/>
        <v>0.26134466573736354</v>
      </c>
      <c r="MH98" s="289">
        <f t="shared" si="1263"/>
        <v>1.7815141025063923</v>
      </c>
      <c r="MI98" s="476">
        <f t="shared" si="1264"/>
        <v>0.5112188041703507</v>
      </c>
    </row>
    <row r="99" spans="1:347" ht="14.1" hidden="1" customHeight="1" outlineLevel="1" x14ac:dyDescent="0.2">
      <c r="A99" s="14">
        <v>4</v>
      </c>
      <c r="B99" s="462">
        <v>7</v>
      </c>
      <c r="C99" s="433">
        <v>48</v>
      </c>
      <c r="D99" s="434">
        <v>31</v>
      </c>
      <c r="E99" s="17">
        <f t="shared" si="1023"/>
        <v>0.64583333333333337</v>
      </c>
      <c r="F99" s="34">
        <f>IFERROR((E99-E95)/(1-E95),"")</f>
        <v>0.64583333333333337</v>
      </c>
      <c r="G99" s="17">
        <f t="shared" si="1024"/>
        <v>0.37409541019772363</v>
      </c>
      <c r="H99" s="17"/>
      <c r="I99" s="34"/>
      <c r="J99" s="18">
        <f t="shared" si="1085"/>
        <v>0.84509804001425681</v>
      </c>
      <c r="K99" s="17">
        <f>IFERROR(C110+B110*J99,"")</f>
        <v>0.60376108068493473</v>
      </c>
      <c r="L99" s="37">
        <f t="shared" si="1086"/>
        <v>0.72699875086958698</v>
      </c>
      <c r="M99" s="37">
        <f t="shared" si="1025"/>
        <v>0.33247112841876486</v>
      </c>
      <c r="N99" s="37">
        <f t="shared" si="1087"/>
        <v>0.35963336372413601</v>
      </c>
      <c r="O99" s="37">
        <f t="shared" si="1088"/>
        <v>0.55694149466921583</v>
      </c>
      <c r="P99" s="17">
        <f t="shared" si="1089"/>
        <v>26.733191744122358</v>
      </c>
      <c r="Q99" s="17">
        <f t="shared" si="1026"/>
        <v>22.592167946283116</v>
      </c>
      <c r="R99" s="17">
        <f t="shared" si="1090"/>
        <v>9.6141476700210262</v>
      </c>
      <c r="S99" s="34">
        <f t="shared" si="1027"/>
        <v>0.86113936940025304</v>
      </c>
      <c r="T99" s="34">
        <f>IFERROR(P99*(N99-N107)^2,"")</f>
        <v>1.4534512560514172</v>
      </c>
      <c r="U99" s="34">
        <f>IFERROR(P99*(J99-E107)*(N99-N107),"")</f>
        <v>5.2678419561031706</v>
      </c>
      <c r="V99" s="34">
        <f t="shared" si="1091"/>
        <v>1.5932539093567704</v>
      </c>
      <c r="W99" s="39">
        <f t="shared" si="1092"/>
        <v>-3.8959400417401753</v>
      </c>
      <c r="X99" s="34">
        <f t="shared" si="1093"/>
        <v>-1.2622416208304861</v>
      </c>
      <c r="Y99" s="44"/>
      <c r="Z99" s="271"/>
      <c r="AA99" s="263">
        <f t="shared" si="1094"/>
        <v>0.84509804001425681</v>
      </c>
      <c r="AB99" s="273">
        <f>IFERROR(J110+I110*AA99,"")</f>
        <v>0.59272047439565978</v>
      </c>
      <c r="AC99" s="264">
        <f t="shared" si="1095"/>
        <v>0.72331588157330196</v>
      </c>
      <c r="AD99" s="264">
        <f t="shared" si="1028"/>
        <v>0.33467434862990869</v>
      </c>
      <c r="AE99" s="264">
        <f t="shared" si="1096"/>
        <v>0.36120423015056891</v>
      </c>
      <c r="AF99" s="264">
        <f t="shared" si="1097"/>
        <v>0.5596707644814124</v>
      </c>
      <c r="AG99" s="273">
        <f t="shared" si="1098"/>
        <v>26.864196695107793</v>
      </c>
      <c r="AH99" s="273">
        <f t="shared" si="1029"/>
        <v>22.70287997359307</v>
      </c>
      <c r="AI99" s="273">
        <f t="shared" si="1099"/>
        <v>9.7034614858698678</v>
      </c>
      <c r="AJ99" s="271">
        <f t="shared" si="1030"/>
        <v>0.85512319815441207</v>
      </c>
      <c r="AK99" s="271">
        <f>IFERROR(AG99*(AE99-AE107)^2,"")</f>
        <v>1.4457083853225625</v>
      </c>
      <c r="AL99" s="271">
        <f>IFERROR(AG99*(AA99-L107)*(AE99-AE107),"")</f>
        <v>5.2666489802317944</v>
      </c>
      <c r="AM99" s="271">
        <f t="shared" si="1100"/>
        <v>1.439914800341809</v>
      </c>
      <c r="AN99" s="289">
        <f t="shared" si="1101"/>
        <v>-3.7191623155184956</v>
      </c>
      <c r="AO99" s="271">
        <f t="shared" si="1102"/>
        <v>-1.199964499617306</v>
      </c>
      <c r="AQ99" s="271"/>
      <c r="AR99" s="263">
        <f t="shared" si="1103"/>
        <v>0.84509804001425681</v>
      </c>
      <c r="AS99" s="273">
        <f>IFERROR(AA110+Z110*AR99,"")</f>
        <v>0.59266277958576619</v>
      </c>
      <c r="AT99" s="264">
        <f t="shared" si="1104"/>
        <v>0.72329657227023492</v>
      </c>
      <c r="AU99" s="264">
        <f t="shared" si="1031"/>
        <v>0.33468579309215629</v>
      </c>
      <c r="AV99" s="264">
        <f t="shared" si="1105"/>
        <v>0.36121214578018979</v>
      </c>
      <c r="AW99" s="264">
        <f t="shared" si="1106"/>
        <v>0.55968492462553909</v>
      </c>
      <c r="AX99" s="273">
        <f t="shared" si="1107"/>
        <v>26.864876382025876</v>
      </c>
      <c r="AY99" s="273">
        <f t="shared" si="1032"/>
        <v>22.703454375675367</v>
      </c>
      <c r="AZ99" s="273">
        <f t="shared" si="1108"/>
        <v>9.7039196440711084</v>
      </c>
      <c r="BA99" s="271">
        <f t="shared" si="1033"/>
        <v>0.85513259905248595</v>
      </c>
      <c r="BB99" s="271">
        <f>IFERROR(AX99*(AV99-AV107)^2,"")</f>
        <v>1.4458120421741267</v>
      </c>
      <c r="BC99" s="271">
        <f>IFERROR(AX99*(AR99-AC107)*(AV99-AV107),"")</f>
        <v>5.2669044127184996</v>
      </c>
      <c r="BD99" s="271">
        <f t="shared" si="1109"/>
        <v>1.4391351984178702</v>
      </c>
      <c r="BE99" s="289">
        <f t="shared" si="1110"/>
        <v>-3.7182354689712724</v>
      </c>
      <c r="BF99" s="271">
        <f t="shared" si="1111"/>
        <v>-1.19963961189095</v>
      </c>
      <c r="BH99" s="271"/>
      <c r="BI99" s="263">
        <f t="shared" si="1112"/>
        <v>0.84509804001425681</v>
      </c>
      <c r="BJ99" s="273">
        <f>IFERROR(AR110+AQ110*BI99,"")</f>
        <v>0.59266194693587271</v>
      </c>
      <c r="BK99" s="264">
        <f t="shared" si="1113"/>
        <v>0.72329629359407621</v>
      </c>
      <c r="BL99" s="264">
        <f t="shared" si="1034"/>
        <v>0.3346859582530271</v>
      </c>
      <c r="BM99" s="264">
        <f t="shared" si="1114"/>
        <v>0.36121225999627371</v>
      </c>
      <c r="BN99" s="264">
        <f t="shared" si="1115"/>
        <v>0.55968512897652878</v>
      </c>
      <c r="BO99" s="273">
        <f t="shared" si="1116"/>
        <v>26.864886190873381</v>
      </c>
      <c r="BP99" s="273">
        <f t="shared" si="1035"/>
        <v>22.703462665113168</v>
      </c>
      <c r="BQ99" s="273">
        <f t="shared" si="1117"/>
        <v>9.7039262555480583</v>
      </c>
      <c r="BR99" s="271">
        <f t="shared" si="1036"/>
        <v>0.8551320536119813</v>
      </c>
      <c r="BS99" s="271">
        <f>IFERROR(BO99*(BM99-BM107)^2,"")</f>
        <v>1.4458111035382937</v>
      </c>
      <c r="BT99" s="271">
        <f>IFERROR(BO99*(BI99-AT107)*(BM99-BM107),"")</f>
        <v>5.2669036645745209</v>
      </c>
      <c r="BU99" s="271">
        <f t="shared" si="1118"/>
        <v>1.4391239488696614</v>
      </c>
      <c r="BV99" s="289">
        <f t="shared" si="1119"/>
        <v>-3.7182220925156599</v>
      </c>
      <c r="BW99" s="271">
        <f t="shared" si="1120"/>
        <v>-1.1996349231619026</v>
      </c>
      <c r="BY99" s="271"/>
      <c r="BZ99" s="263">
        <f t="shared" si="1121"/>
        <v>0.84509804001425681</v>
      </c>
      <c r="CA99" s="273">
        <f>IFERROR(BI110+BH110*BZ99,"")</f>
        <v>0.59266194000067607</v>
      </c>
      <c r="CB99" s="264">
        <f t="shared" si="1122"/>
        <v>0.72329629127296324</v>
      </c>
      <c r="CC99" s="264">
        <f t="shared" si="1037"/>
        <v>0.33468595962866243</v>
      </c>
      <c r="CD99" s="264">
        <f t="shared" si="1123"/>
        <v>0.3612122609475843</v>
      </c>
      <c r="CE99" s="264">
        <f t="shared" si="1124"/>
        <v>0.55968513067858094</v>
      </c>
      <c r="CF99" s="273">
        <f t="shared" si="1125"/>
        <v>26.864886272571887</v>
      </c>
      <c r="CG99" s="273">
        <f t="shared" si="1038"/>
        <v>22.703462734156414</v>
      </c>
      <c r="CH99" s="273">
        <f t="shared" si="1126"/>
        <v>9.7039263106154117</v>
      </c>
      <c r="CI99" s="271">
        <f t="shared" si="1039"/>
        <v>0.85513205484851484</v>
      </c>
      <c r="CJ99" s="271">
        <f>IFERROR(CF99*(CD99-CD107)^2,"")</f>
        <v>1.44581111637777</v>
      </c>
      <c r="CK99" s="271">
        <f>IFERROR(CF99*(BZ99-BK107)*(CD99-CD107),"")</f>
        <v>5.2669036959693614</v>
      </c>
      <c r="CL99" s="271">
        <f t="shared" si="1127"/>
        <v>1.4391238551716174</v>
      </c>
      <c r="CM99" s="289">
        <f t="shared" si="1128"/>
        <v>-3.7182219811022321</v>
      </c>
      <c r="CN99" s="271">
        <f t="shared" si="1129"/>
        <v>-1.1996348841091675</v>
      </c>
      <c r="CP99" s="271"/>
      <c r="CQ99" s="263">
        <f t="shared" si="1130"/>
        <v>0.84509804001425681</v>
      </c>
      <c r="CR99" s="273">
        <f>IFERROR(BZ110+BY110*CQ99,"")</f>
        <v>0.59266193989950677</v>
      </c>
      <c r="CS99" s="264">
        <f t="shared" si="1131"/>
        <v>0.72329629123910333</v>
      </c>
      <c r="CT99" s="264">
        <f t="shared" si="1040"/>
        <v>0.33468595964872994</v>
      </c>
      <c r="CU99" s="264">
        <f t="shared" si="1132"/>
        <v>0.36121226096146186</v>
      </c>
      <c r="CV99" s="264">
        <f t="shared" si="1133"/>
        <v>0.55968513070341019</v>
      </c>
      <c r="CW99" s="273">
        <f t="shared" si="1134"/>
        <v>26.864886273763688</v>
      </c>
      <c r="CX99" s="273">
        <f t="shared" si="1041"/>
        <v>22.703462735163605</v>
      </c>
      <c r="CY99" s="273">
        <f t="shared" si="1135"/>
        <v>9.7039263114187246</v>
      </c>
      <c r="CZ99" s="271">
        <f t="shared" si="1042"/>
        <v>0.85513205478155807</v>
      </c>
      <c r="DA99" s="271">
        <f>IFERROR(CW99*(CU99-CU107)^2,"")</f>
        <v>1.4458111162612788</v>
      </c>
      <c r="DB99" s="271">
        <f>IFERROR(CW99*(CQ99-CB107)*(CU99-CU107),"")</f>
        <v>5.2669036958740074</v>
      </c>
      <c r="DC99" s="271">
        <f t="shared" si="1136"/>
        <v>1.4391238538047695</v>
      </c>
      <c r="DD99" s="289">
        <f t="shared" si="1137"/>
        <v>-3.718221979476958</v>
      </c>
      <c r="DE99" s="271">
        <f t="shared" si="1138"/>
        <v>-1.199634883539475</v>
      </c>
      <c r="DG99" s="271"/>
      <c r="DH99" s="263">
        <f t="shared" si="1139"/>
        <v>0.84509804001425681</v>
      </c>
      <c r="DI99" s="273">
        <f>IFERROR(CQ110+CP110*DH99,"")</f>
        <v>0.59266193989866944</v>
      </c>
      <c r="DJ99" s="264">
        <f t="shared" si="1140"/>
        <v>0.72329629123882311</v>
      </c>
      <c r="DK99" s="264">
        <f t="shared" si="1043"/>
        <v>0.33468595964889603</v>
      </c>
      <c r="DL99" s="264">
        <f t="shared" si="1141"/>
        <v>0.36121226096157688</v>
      </c>
      <c r="DM99" s="264">
        <f t="shared" si="1142"/>
        <v>0.5596851307036157</v>
      </c>
      <c r="DN99" s="273">
        <f t="shared" si="1143"/>
        <v>26.864886273773553</v>
      </c>
      <c r="DO99" s="273">
        <f t="shared" si="1044"/>
        <v>22.703462735171939</v>
      </c>
      <c r="DP99" s="273">
        <f t="shared" si="1144"/>
        <v>9.7039263114253771</v>
      </c>
      <c r="DQ99" s="271">
        <f t="shared" si="1045"/>
        <v>0.85513205478171672</v>
      </c>
      <c r="DR99" s="271">
        <f>IFERROR(DN99*(DL99-DL107)^2,"")</f>
        <v>1.4458111162628648</v>
      </c>
      <c r="DS99" s="271">
        <f>IFERROR(DN99*(DH99-CS107)*(DL99-DL107),"")</f>
        <v>5.266903695877863</v>
      </c>
      <c r="DT99" s="271">
        <f t="shared" si="1145"/>
        <v>1.4391238537934579</v>
      </c>
      <c r="DU99" s="289">
        <f t="shared" si="1146"/>
        <v>-3.7182219794635074</v>
      </c>
      <c r="DV99" s="271">
        <f t="shared" si="1147"/>
        <v>-1.1996348835347601</v>
      </c>
      <c r="DX99" s="271"/>
      <c r="DY99" s="263">
        <f t="shared" si="1148"/>
        <v>0.84509804001425681</v>
      </c>
      <c r="DZ99" s="273">
        <f>IFERROR(DH110+DG110*DY99,"")</f>
        <v>0.59266193989865701</v>
      </c>
      <c r="EA99" s="264">
        <f t="shared" si="1149"/>
        <v>0.723296291238819</v>
      </c>
      <c r="EB99" s="264">
        <f t="shared" si="1046"/>
        <v>0.33468595964889847</v>
      </c>
      <c r="EC99" s="264">
        <f t="shared" si="1150"/>
        <v>0.36121226096157844</v>
      </c>
      <c r="ED99" s="264">
        <f t="shared" si="1151"/>
        <v>0.55968513070361869</v>
      </c>
      <c r="EE99" s="273">
        <f t="shared" si="1152"/>
        <v>26.864886273773699</v>
      </c>
      <c r="EF99" s="273">
        <f t="shared" si="1047"/>
        <v>22.703462735172064</v>
      </c>
      <c r="EG99" s="273">
        <f t="shared" si="1153"/>
        <v>9.7039263114254712</v>
      </c>
      <c r="EH99" s="271">
        <f t="shared" si="1048"/>
        <v>0.85513205478170962</v>
      </c>
      <c r="EI99" s="271">
        <f>IFERROR(EE99*(EC99-EC107)^2,"")</f>
        <v>1.4458111162628489</v>
      </c>
      <c r="EJ99" s="271">
        <f>IFERROR(EE99*(DY99-DJ107)*(EC99-EC107),"")</f>
        <v>5.2669036958778479</v>
      </c>
      <c r="EK99" s="271">
        <f t="shared" si="1154"/>
        <v>1.4391238537932918</v>
      </c>
      <c r="EL99" s="289">
        <f t="shared" si="1155"/>
        <v>-3.7182219794633085</v>
      </c>
      <c r="EM99" s="271">
        <f t="shared" si="1156"/>
        <v>-1.1996348835346906</v>
      </c>
      <c r="EO99" s="271"/>
      <c r="EP99" s="263">
        <f t="shared" si="1157"/>
        <v>0.84509804001425681</v>
      </c>
      <c r="EQ99" s="273">
        <f>IFERROR(DY110+DX110*EP99,"")</f>
        <v>0.59266193989865745</v>
      </c>
      <c r="ER99" s="264">
        <f t="shared" si="1158"/>
        <v>0.72329629123881911</v>
      </c>
      <c r="ES99" s="264">
        <f t="shared" si="1049"/>
        <v>0.33468595964889841</v>
      </c>
      <c r="ET99" s="264">
        <f t="shared" si="1159"/>
        <v>0.36121226096157821</v>
      </c>
      <c r="EU99" s="264">
        <f t="shared" si="1160"/>
        <v>0.55968513070361869</v>
      </c>
      <c r="EV99" s="273">
        <f t="shared" si="1161"/>
        <v>26.864886273773699</v>
      </c>
      <c r="EW99" s="273">
        <f t="shared" si="1050"/>
        <v>22.703462735172064</v>
      </c>
      <c r="EX99" s="273">
        <f t="shared" si="1162"/>
        <v>9.7039263114254659</v>
      </c>
      <c r="EY99" s="271">
        <f t="shared" si="1051"/>
        <v>0.85513205478171073</v>
      </c>
      <c r="EZ99" s="271">
        <f>IFERROR(EV99*(ET99-ET107)^2,"")</f>
        <v>1.4458111162628484</v>
      </c>
      <c r="FA99" s="271">
        <f>IFERROR(EV99*(EP99-EA107)*(ET99-ET107),"")</f>
        <v>5.2669036958778479</v>
      </c>
      <c r="FB99" s="271">
        <f t="shared" si="1163"/>
        <v>1.4391238537932964</v>
      </c>
      <c r="FC99" s="289">
        <f t="shared" si="1164"/>
        <v>-3.7182219794633156</v>
      </c>
      <c r="FD99" s="271">
        <f t="shared" si="1165"/>
        <v>-1.1996348835346931</v>
      </c>
      <c r="FF99" s="271"/>
      <c r="FG99" s="263">
        <f t="shared" si="1166"/>
        <v>0.84509804001425681</v>
      </c>
      <c r="FH99" s="273">
        <f>IFERROR(EP110+EO110*FG99,"")</f>
        <v>0.59266193989865745</v>
      </c>
      <c r="FI99" s="264">
        <f t="shared" si="1167"/>
        <v>0.72329629123881911</v>
      </c>
      <c r="FJ99" s="264">
        <f t="shared" si="1052"/>
        <v>0.33468595964889841</v>
      </c>
      <c r="FK99" s="264">
        <f t="shared" si="1168"/>
        <v>0.36121226096157821</v>
      </c>
      <c r="FL99" s="264">
        <f t="shared" si="1169"/>
        <v>0.55968513070361869</v>
      </c>
      <c r="FM99" s="273">
        <f t="shared" si="1170"/>
        <v>26.864886273773699</v>
      </c>
      <c r="FN99" s="273">
        <f t="shared" si="1053"/>
        <v>22.703462735172064</v>
      </c>
      <c r="FO99" s="273">
        <f t="shared" si="1171"/>
        <v>9.7039263114254659</v>
      </c>
      <c r="FP99" s="271">
        <f t="shared" si="1054"/>
        <v>0.85513205478171073</v>
      </c>
      <c r="FQ99" s="271">
        <f>IFERROR(FM99*(FK99-FK107)^2,"")</f>
        <v>1.4458111162628484</v>
      </c>
      <c r="FR99" s="271">
        <f>IFERROR(FM99*(FG99-ER107)*(FK99-FK107),"")</f>
        <v>5.2669036958778479</v>
      </c>
      <c r="FS99" s="271">
        <f t="shared" si="1172"/>
        <v>1.4391238537932964</v>
      </c>
      <c r="FT99" s="289">
        <f t="shared" si="1173"/>
        <v>-3.7182219794633156</v>
      </c>
      <c r="FU99" s="271">
        <f t="shared" si="1174"/>
        <v>-1.1996348835346931</v>
      </c>
      <c r="FW99" s="271"/>
      <c r="FX99" s="263">
        <f t="shared" si="1175"/>
        <v>0.84509804001425681</v>
      </c>
      <c r="FY99" s="273">
        <f>IFERROR(FG110+FF110*FX99,"")</f>
        <v>0.59266193989865745</v>
      </c>
      <c r="FZ99" s="264">
        <f t="shared" si="1176"/>
        <v>0.72329629123881911</v>
      </c>
      <c r="GA99" s="264">
        <f t="shared" si="1055"/>
        <v>0.33468595964889841</v>
      </c>
      <c r="GB99" s="264">
        <f t="shared" si="1177"/>
        <v>0.36121226096157821</v>
      </c>
      <c r="GC99" s="264">
        <f t="shared" si="1178"/>
        <v>0.55968513070361869</v>
      </c>
      <c r="GD99" s="273">
        <f t="shared" si="1179"/>
        <v>26.864886273773699</v>
      </c>
      <c r="GE99" s="273">
        <f t="shared" si="1056"/>
        <v>22.703462735172064</v>
      </c>
      <c r="GF99" s="273">
        <f t="shared" si="1180"/>
        <v>9.7039263114254659</v>
      </c>
      <c r="GG99" s="271">
        <f t="shared" si="1057"/>
        <v>0.85513205478171073</v>
      </c>
      <c r="GH99" s="271">
        <f>IFERROR(GD99*(GB99-GB107)^2,"")</f>
        <v>1.4458111162628484</v>
      </c>
      <c r="GI99" s="271">
        <f>IFERROR(GD99*(FX99-FI107)*(GB99-GB107),"")</f>
        <v>5.2669036958778479</v>
      </c>
      <c r="GJ99" s="271">
        <f t="shared" si="1181"/>
        <v>1.4391238537932964</v>
      </c>
      <c r="GK99" s="289">
        <f t="shared" si="1182"/>
        <v>-3.7182219794633156</v>
      </c>
      <c r="GL99" s="271">
        <f t="shared" si="1183"/>
        <v>-1.1996348835346931</v>
      </c>
      <c r="GN99" s="271"/>
      <c r="GO99" s="263">
        <f t="shared" si="1184"/>
        <v>0.84509804001425681</v>
      </c>
      <c r="GP99" s="273">
        <f>IFERROR(FX110+FW110*GO99,"")</f>
        <v>0.59266193989865745</v>
      </c>
      <c r="GQ99" s="264">
        <f t="shared" si="1185"/>
        <v>0.72329629123881911</v>
      </c>
      <c r="GR99" s="264">
        <f t="shared" si="1058"/>
        <v>0.33468595964889841</v>
      </c>
      <c r="GS99" s="264">
        <f t="shared" si="1186"/>
        <v>0.36121226096157821</v>
      </c>
      <c r="GT99" s="264">
        <f t="shared" si="1187"/>
        <v>0.55968513070361869</v>
      </c>
      <c r="GU99" s="273">
        <f t="shared" si="1188"/>
        <v>26.864886273773699</v>
      </c>
      <c r="GV99" s="273">
        <f t="shared" si="1059"/>
        <v>22.703462735172064</v>
      </c>
      <c r="GW99" s="273">
        <f t="shared" si="1189"/>
        <v>9.7039263114254659</v>
      </c>
      <c r="GX99" s="271">
        <f t="shared" si="1060"/>
        <v>0.85513205478171073</v>
      </c>
      <c r="GY99" s="271">
        <f>IFERROR(GU99*(GS99-GS107)^2,"")</f>
        <v>1.4458111162628484</v>
      </c>
      <c r="GZ99" s="271">
        <f>IFERROR(GU99*(GO99-FZ107)*(GS99-GS107),"")</f>
        <v>5.2669036958778479</v>
      </c>
      <c r="HA99" s="271">
        <f t="shared" si="1190"/>
        <v>1.4391238537932964</v>
      </c>
      <c r="HB99" s="289">
        <f t="shared" si="1191"/>
        <v>-3.7182219794633156</v>
      </c>
      <c r="HC99" s="271">
        <f t="shared" si="1192"/>
        <v>-1.1996348835346931</v>
      </c>
      <c r="HE99" s="271"/>
      <c r="HF99" s="263">
        <f t="shared" si="1193"/>
        <v>0.84509804001425681</v>
      </c>
      <c r="HG99" s="273">
        <f>IFERROR(GO110+GN110*HF99,"")</f>
        <v>0.59266193989865745</v>
      </c>
      <c r="HH99" s="264">
        <f t="shared" si="1194"/>
        <v>0.72329629123881911</v>
      </c>
      <c r="HI99" s="264">
        <f t="shared" si="1061"/>
        <v>0.33468595964889841</v>
      </c>
      <c r="HJ99" s="264">
        <f t="shared" si="1195"/>
        <v>0.36121226096157821</v>
      </c>
      <c r="HK99" s="264">
        <f t="shared" si="1196"/>
        <v>0.55968513070361869</v>
      </c>
      <c r="HL99" s="273">
        <f t="shared" si="1197"/>
        <v>26.864886273773699</v>
      </c>
      <c r="HM99" s="273">
        <f t="shared" si="1062"/>
        <v>22.703462735172064</v>
      </c>
      <c r="HN99" s="273">
        <f t="shared" si="1198"/>
        <v>9.7039263114254659</v>
      </c>
      <c r="HO99" s="271">
        <f t="shared" si="1063"/>
        <v>0.85513205478171073</v>
      </c>
      <c r="HP99" s="271">
        <f>IFERROR(HL99*(HJ99-HJ107)^2,"")</f>
        <v>1.4458111162628484</v>
      </c>
      <c r="HQ99" s="271">
        <f>IFERROR(HL99*(HF99-GQ107)*(HJ99-HJ107),"")</f>
        <v>5.2669036958778479</v>
      </c>
      <c r="HR99" s="271">
        <f t="shared" si="1199"/>
        <v>1.4391238537932964</v>
      </c>
      <c r="HS99" s="289">
        <f t="shared" si="1200"/>
        <v>-3.7182219794633156</v>
      </c>
      <c r="HT99" s="271">
        <f t="shared" si="1201"/>
        <v>-1.1996348835346931</v>
      </c>
      <c r="HV99" s="271"/>
      <c r="HW99" s="263">
        <f t="shared" si="1202"/>
        <v>0.84509804001425681</v>
      </c>
      <c r="HX99" s="273">
        <f>IFERROR(HF110+HE110*HW99,"")</f>
        <v>0.59266193989865745</v>
      </c>
      <c r="HY99" s="264">
        <f t="shared" si="1203"/>
        <v>0.72329629123881911</v>
      </c>
      <c r="HZ99" s="264">
        <f t="shared" si="1064"/>
        <v>0.33468595964889841</v>
      </c>
      <c r="IA99" s="264">
        <f t="shared" si="1204"/>
        <v>0.36121226096157821</v>
      </c>
      <c r="IB99" s="264">
        <f t="shared" si="1205"/>
        <v>0.55968513070361869</v>
      </c>
      <c r="IC99" s="273">
        <f t="shared" si="1206"/>
        <v>26.864886273773699</v>
      </c>
      <c r="ID99" s="273">
        <f t="shared" si="1065"/>
        <v>22.703462735172064</v>
      </c>
      <c r="IE99" s="273">
        <f t="shared" si="1207"/>
        <v>9.7039263114254659</v>
      </c>
      <c r="IF99" s="271">
        <f t="shared" si="1066"/>
        <v>0.85513205478171073</v>
      </c>
      <c r="IG99" s="271">
        <f>IFERROR(IC99*(IA99-IA107)^2,"")</f>
        <v>1.4458111162628484</v>
      </c>
      <c r="IH99" s="271">
        <f>IFERROR(IC99*(HW99-HH107)*(IA99-IA107),"")</f>
        <v>5.2669036958778479</v>
      </c>
      <c r="II99" s="271">
        <f t="shared" si="1208"/>
        <v>1.4391238537932964</v>
      </c>
      <c r="IJ99" s="289">
        <f t="shared" si="1209"/>
        <v>-3.7182219794633156</v>
      </c>
      <c r="IK99" s="271">
        <f t="shared" si="1210"/>
        <v>-1.1996348835346931</v>
      </c>
      <c r="IM99" s="271"/>
      <c r="IN99" s="263">
        <f t="shared" si="1211"/>
        <v>0.84509804001425681</v>
      </c>
      <c r="IO99" s="273">
        <f>IFERROR(HW110+HV110*IN99,"")</f>
        <v>0.59266193989865745</v>
      </c>
      <c r="IP99" s="264">
        <f t="shared" si="1212"/>
        <v>0.72329629123881911</v>
      </c>
      <c r="IQ99" s="264">
        <f t="shared" si="1067"/>
        <v>0.33468595964889841</v>
      </c>
      <c r="IR99" s="264">
        <f t="shared" si="1213"/>
        <v>0.36121226096157821</v>
      </c>
      <c r="IS99" s="264">
        <f t="shared" si="1214"/>
        <v>0.55968513070361869</v>
      </c>
      <c r="IT99" s="273">
        <f t="shared" si="1215"/>
        <v>26.864886273773699</v>
      </c>
      <c r="IU99" s="273">
        <f t="shared" si="1068"/>
        <v>22.703462735172064</v>
      </c>
      <c r="IV99" s="273">
        <f t="shared" si="1216"/>
        <v>9.7039263114254659</v>
      </c>
      <c r="IW99" s="271">
        <f t="shared" si="1069"/>
        <v>0.85513205478171073</v>
      </c>
      <c r="IX99" s="271">
        <f>IFERROR(IT99*(IR99-IR107)^2,"")</f>
        <v>1.4458111162628484</v>
      </c>
      <c r="IY99" s="271">
        <f>IFERROR(IT99*(IN99-HY107)*(IR99-IR107),"")</f>
        <v>5.2669036958778479</v>
      </c>
      <c r="IZ99" s="271">
        <f t="shared" si="1217"/>
        <v>1.4391238537932964</v>
      </c>
      <c r="JA99" s="289">
        <f t="shared" si="1218"/>
        <v>-3.7182219794633156</v>
      </c>
      <c r="JB99" s="271">
        <f t="shared" si="1219"/>
        <v>-1.1996348835346931</v>
      </c>
      <c r="JD99" s="271"/>
      <c r="JE99" s="263">
        <f t="shared" si="1220"/>
        <v>0.84509804001425681</v>
      </c>
      <c r="JF99" s="273">
        <f>IFERROR(IN110+IM110*JE99,"")</f>
        <v>0.59266193989865745</v>
      </c>
      <c r="JG99" s="264">
        <f t="shared" si="1221"/>
        <v>0.72329629123881911</v>
      </c>
      <c r="JH99" s="264">
        <f t="shared" si="1070"/>
        <v>0.33468595964889841</v>
      </c>
      <c r="JI99" s="264">
        <f t="shared" si="1222"/>
        <v>0.36121226096157821</v>
      </c>
      <c r="JJ99" s="264">
        <f t="shared" si="1223"/>
        <v>0.55968513070361869</v>
      </c>
      <c r="JK99" s="273">
        <f t="shared" si="1224"/>
        <v>26.864886273773699</v>
      </c>
      <c r="JL99" s="273">
        <f t="shared" si="1071"/>
        <v>22.703462735172064</v>
      </c>
      <c r="JM99" s="273">
        <f t="shared" si="1225"/>
        <v>9.7039263114254659</v>
      </c>
      <c r="JN99" s="271">
        <f t="shared" si="1072"/>
        <v>0.85513205478171073</v>
      </c>
      <c r="JO99" s="271">
        <f>IFERROR(JK99*(JI99-JI107)^2,"")</f>
        <v>1.4458111162628484</v>
      </c>
      <c r="JP99" s="271">
        <f>IFERROR(JK99*(JE99-IP107)*(JI99-JI107),"")</f>
        <v>5.2669036958778479</v>
      </c>
      <c r="JQ99" s="271">
        <f t="shared" si="1226"/>
        <v>1.4391238537932964</v>
      </c>
      <c r="JR99" s="289">
        <f t="shared" si="1227"/>
        <v>-3.7182219794633156</v>
      </c>
      <c r="JS99" s="271">
        <f t="shared" si="1228"/>
        <v>-1.1996348835346931</v>
      </c>
      <c r="JU99" s="271"/>
      <c r="JV99" s="263">
        <f t="shared" si="1229"/>
        <v>0.84509804001425681</v>
      </c>
      <c r="JW99" s="273">
        <f>IFERROR(JE110+JD110*JV99,"")</f>
        <v>0.59266193989865745</v>
      </c>
      <c r="JX99" s="264">
        <f t="shared" si="1230"/>
        <v>0.72329629123881911</v>
      </c>
      <c r="JY99" s="264">
        <f t="shared" si="1073"/>
        <v>0.33468595964889841</v>
      </c>
      <c r="JZ99" s="264">
        <f t="shared" si="1231"/>
        <v>0.36121226096157821</v>
      </c>
      <c r="KA99" s="264">
        <f t="shared" si="1232"/>
        <v>0.55968513070361869</v>
      </c>
      <c r="KB99" s="273">
        <f t="shared" si="1233"/>
        <v>26.864886273773699</v>
      </c>
      <c r="KC99" s="273">
        <f t="shared" si="1074"/>
        <v>22.703462735172064</v>
      </c>
      <c r="KD99" s="273">
        <f t="shared" si="1234"/>
        <v>9.7039263114254659</v>
      </c>
      <c r="KE99" s="271">
        <f t="shared" si="1075"/>
        <v>0.85513205478171073</v>
      </c>
      <c r="KF99" s="271">
        <f>IFERROR(KB99*(JZ99-JZ107)^2,"")</f>
        <v>1.4458111162628484</v>
      </c>
      <c r="KG99" s="271">
        <f>IFERROR(KB99*(JV99-JG107)*(JZ99-JZ107),"")</f>
        <v>5.2669036958778479</v>
      </c>
      <c r="KH99" s="271">
        <f t="shared" si="1235"/>
        <v>1.4391238537932964</v>
      </c>
      <c r="KI99" s="289">
        <f t="shared" si="1236"/>
        <v>-3.7182219794633156</v>
      </c>
      <c r="KJ99" s="271">
        <f t="shared" si="1237"/>
        <v>-1.1996348835346931</v>
      </c>
      <c r="KL99" s="271"/>
      <c r="KM99" s="263">
        <f t="shared" si="1238"/>
        <v>0.84509804001425681</v>
      </c>
      <c r="KN99" s="273">
        <f>IFERROR(JV110+JU110*KM99,"")</f>
        <v>0.59266193989865745</v>
      </c>
      <c r="KO99" s="264">
        <f t="shared" si="1239"/>
        <v>0.72329629123881911</v>
      </c>
      <c r="KP99" s="264">
        <f t="shared" si="1076"/>
        <v>0.33468595964889841</v>
      </c>
      <c r="KQ99" s="264">
        <f t="shared" si="1240"/>
        <v>0.36121226096157821</v>
      </c>
      <c r="KR99" s="264">
        <f t="shared" si="1241"/>
        <v>0.55968513070361869</v>
      </c>
      <c r="KS99" s="273">
        <f t="shared" si="1242"/>
        <v>26.864886273773699</v>
      </c>
      <c r="KT99" s="273">
        <f t="shared" si="1077"/>
        <v>22.703462735172064</v>
      </c>
      <c r="KU99" s="273">
        <f t="shared" si="1243"/>
        <v>9.7039263114254659</v>
      </c>
      <c r="KV99" s="271">
        <f t="shared" si="1078"/>
        <v>0.85513205478171073</v>
      </c>
      <c r="KW99" s="271">
        <f>IFERROR(KS99*(KQ99-KQ107)^2,"")</f>
        <v>1.4458111162628484</v>
      </c>
      <c r="KX99" s="271">
        <f>IFERROR(KS99*(KM99-JX107)*(KQ99-KQ107),"")</f>
        <v>5.2669036958778479</v>
      </c>
      <c r="KY99" s="271">
        <f t="shared" si="1244"/>
        <v>1.4391238537932964</v>
      </c>
      <c r="KZ99" s="289">
        <f t="shared" si="1245"/>
        <v>-3.7182219794633156</v>
      </c>
      <c r="LA99" s="271">
        <f t="shared" si="1246"/>
        <v>-1.1996348835346931</v>
      </c>
      <c r="LC99" s="271"/>
      <c r="LD99" s="263">
        <f t="shared" si="1247"/>
        <v>0.84509804001425681</v>
      </c>
      <c r="LE99" s="273">
        <f>IFERROR(KM110+KL110*LD99,"")</f>
        <v>0.59266193989865745</v>
      </c>
      <c r="LF99" s="264">
        <f t="shared" si="1248"/>
        <v>0.72329629123881911</v>
      </c>
      <c r="LG99" s="264">
        <f t="shared" si="1079"/>
        <v>0.33468595964889841</v>
      </c>
      <c r="LH99" s="264">
        <f t="shared" si="1249"/>
        <v>0.36121226096157821</v>
      </c>
      <c r="LI99" s="264">
        <f t="shared" si="1250"/>
        <v>0.55968513070361869</v>
      </c>
      <c r="LJ99" s="273">
        <f t="shared" si="1251"/>
        <v>26.864886273773699</v>
      </c>
      <c r="LK99" s="273">
        <f t="shared" si="1080"/>
        <v>22.703462735172064</v>
      </c>
      <c r="LL99" s="273">
        <f t="shared" si="1252"/>
        <v>9.7039263114254659</v>
      </c>
      <c r="LM99" s="271">
        <f t="shared" si="1081"/>
        <v>0.85513205478171073</v>
      </c>
      <c r="LN99" s="271">
        <f>IFERROR(LJ99*(LH99-LH107)^2,"")</f>
        <v>1.4458111162628484</v>
      </c>
      <c r="LO99" s="271">
        <f>IFERROR(LJ99*(LD99-KO107)*(LH99-LH107),"")</f>
        <v>5.2669036958778479</v>
      </c>
      <c r="LP99" s="271">
        <f t="shared" si="1253"/>
        <v>1.4391238537932964</v>
      </c>
      <c r="LQ99" s="289">
        <f t="shared" si="1254"/>
        <v>-3.7182219794633156</v>
      </c>
      <c r="LR99" s="271">
        <f t="shared" si="1255"/>
        <v>-1.1996348835346931</v>
      </c>
      <c r="LT99" s="271"/>
      <c r="LU99" s="475">
        <f t="shared" si="1256"/>
        <v>0.84509804001425681</v>
      </c>
      <c r="LV99" s="474">
        <f>IFERROR(LD110+LC110*LU99,"")</f>
        <v>0.59266193989865745</v>
      </c>
      <c r="LW99" s="477">
        <f t="shared" si="1257"/>
        <v>0.72329629123881911</v>
      </c>
      <c r="LX99" s="264">
        <f t="shared" si="1082"/>
        <v>0.33468595964889841</v>
      </c>
      <c r="LY99" s="264">
        <f t="shared" si="1258"/>
        <v>0.36121226096157821</v>
      </c>
      <c r="LZ99" s="264">
        <f t="shared" si="1259"/>
        <v>0.55968513070361869</v>
      </c>
      <c r="MA99" s="273">
        <f t="shared" si="1260"/>
        <v>26.864886273773699</v>
      </c>
      <c r="MB99" s="273">
        <f t="shared" si="1083"/>
        <v>22.703462735172064</v>
      </c>
      <c r="MC99" s="273">
        <f t="shared" si="1261"/>
        <v>9.7039263114254659</v>
      </c>
      <c r="MD99" s="271">
        <f t="shared" si="1084"/>
        <v>0.85513205478171073</v>
      </c>
      <c r="ME99" s="271">
        <f>IFERROR(MA99*(LY99-LY107)^2,"")</f>
        <v>1.4458111162628484</v>
      </c>
      <c r="MF99" s="271">
        <f>IFERROR(MA99*(LU99-LF107)*(LY99-LY107),"")</f>
        <v>5.2669036958778479</v>
      </c>
      <c r="MG99" s="271">
        <f t="shared" si="1262"/>
        <v>1.4391238537932964</v>
      </c>
      <c r="MH99" s="289">
        <f t="shared" si="1263"/>
        <v>-3.7182219794633156</v>
      </c>
      <c r="MI99" s="476">
        <f t="shared" si="1264"/>
        <v>-1.1996348835346931</v>
      </c>
    </row>
    <row r="100" spans="1:347" ht="14.1" hidden="1" customHeight="1" outlineLevel="1" x14ac:dyDescent="0.2">
      <c r="A100" s="14">
        <v>5</v>
      </c>
      <c r="B100" s="462">
        <v>10</v>
      </c>
      <c r="C100" s="433">
        <v>59</v>
      </c>
      <c r="D100" s="434">
        <v>52</v>
      </c>
      <c r="E100" s="17">
        <f t="shared" si="1023"/>
        <v>0.88135593220338981</v>
      </c>
      <c r="F100" s="34">
        <f>IFERROR((E100-E95)/(1-E95),"")</f>
        <v>0.88135593220338981</v>
      </c>
      <c r="G100" s="17">
        <f t="shared" si="1024"/>
        <v>1.1817922703491182</v>
      </c>
      <c r="H100" s="17"/>
      <c r="I100" s="34"/>
      <c r="J100" s="18">
        <f t="shared" si="1085"/>
        <v>1</v>
      </c>
      <c r="K100" s="17">
        <f>IFERROR(C110+B110*J100,"")</f>
        <v>1.0078477164129147</v>
      </c>
      <c r="L100" s="37">
        <f t="shared" si="1086"/>
        <v>0.84323621268764626</v>
      </c>
      <c r="M100" s="37">
        <f t="shared" si="1025"/>
        <v>0.2400718457987098</v>
      </c>
      <c r="N100" s="37">
        <f t="shared" si="1087"/>
        <v>1.1666323476924414</v>
      </c>
      <c r="O100" s="37">
        <f t="shared" si="1088"/>
        <v>0.43600098149289856</v>
      </c>
      <c r="P100" s="17">
        <f t="shared" si="1089"/>
        <v>25.724057908081015</v>
      </c>
      <c r="Q100" s="17">
        <f t="shared" si="1026"/>
        <v>25.724057908081015</v>
      </c>
      <c r="R100" s="17">
        <f t="shared" si="1090"/>
        <v>30.010518069480867</v>
      </c>
      <c r="S100" s="34">
        <f t="shared" si="1027"/>
        <v>2.8762064953682951</v>
      </c>
      <c r="T100" s="34">
        <f>IFERROR(P100*(N100-N107)^2,"")</f>
        <v>27.832245387673986</v>
      </c>
      <c r="U100" s="34">
        <f>IFERROR(P100*(J100-E107)*(N100-N107),"")</f>
        <v>26.757396959802467</v>
      </c>
      <c r="V100" s="34">
        <f t="shared" si="1091"/>
        <v>0.64856933108583548</v>
      </c>
      <c r="W100" s="39">
        <f t="shared" si="1092"/>
        <v>2.2490634514288672</v>
      </c>
      <c r="X100" s="34">
        <f t="shared" si="1093"/>
        <v>0.80533802287352241</v>
      </c>
      <c r="Y100" s="44"/>
      <c r="Z100" s="271"/>
      <c r="AA100" s="263">
        <f t="shared" si="1094"/>
        <v>1</v>
      </c>
      <c r="AB100" s="273">
        <f>IFERROR(J110+I110*AA100,"")</f>
        <v>0.9951336055741653</v>
      </c>
      <c r="AC100" s="264">
        <f t="shared" si="1095"/>
        <v>0.84016435594433581</v>
      </c>
      <c r="AD100" s="264">
        <f t="shared" si="1028"/>
        <v>0.2431482401975813</v>
      </c>
      <c r="AE100" s="264">
        <f t="shared" si="1096"/>
        <v>1.1645429182863687</v>
      </c>
      <c r="AF100" s="264">
        <f t="shared" si="1097"/>
        <v>0.44025507745728804</v>
      </c>
      <c r="AG100" s="273">
        <f t="shared" si="1098"/>
        <v>25.975049569979994</v>
      </c>
      <c r="AH100" s="273">
        <f t="shared" si="1029"/>
        <v>25.975049569979994</v>
      </c>
      <c r="AI100" s="273">
        <f t="shared" si="1099"/>
        <v>30.249060028857588</v>
      </c>
      <c r="AJ100" s="271">
        <f t="shared" si="1030"/>
        <v>2.885804998783092</v>
      </c>
      <c r="AK100" s="271">
        <f>IFERROR(AG100*(AE100-AE107)^2,"")</f>
        <v>27.842343092642455</v>
      </c>
      <c r="AL100" s="271">
        <f>IFERROR(AG100*(AA100-L107)*(AE100-AE107),"")</f>
        <v>26.892494156841941</v>
      </c>
      <c r="AM100" s="271">
        <f t="shared" si="1100"/>
        <v>0.745471330827705</v>
      </c>
      <c r="AN100" s="289">
        <f t="shared" si="1101"/>
        <v>2.4303029992841871</v>
      </c>
      <c r="AO100" s="271">
        <f t="shared" si="1102"/>
        <v>0.86340681652839957</v>
      </c>
      <c r="AQ100" s="271"/>
      <c r="AR100" s="263">
        <f t="shared" si="1103"/>
        <v>1</v>
      </c>
      <c r="AS100" s="273">
        <f>IFERROR(AA110+Z110*AR100,"")</f>
        <v>0.99503046443049148</v>
      </c>
      <c r="AT100" s="264">
        <f t="shared" si="1104"/>
        <v>0.8401392760697366</v>
      </c>
      <c r="AU100" s="264">
        <f t="shared" si="1031"/>
        <v>0.2431731967302129</v>
      </c>
      <c r="AV100" s="264">
        <f t="shared" si="1105"/>
        <v>1.1645255267476631</v>
      </c>
      <c r="AW100" s="264">
        <f t="shared" si="1106"/>
        <v>0.4402895161319143</v>
      </c>
      <c r="AX100" s="273">
        <f t="shared" si="1107"/>
        <v>25.977081451782944</v>
      </c>
      <c r="AY100" s="273">
        <f t="shared" si="1032"/>
        <v>25.977081451782944</v>
      </c>
      <c r="AZ100" s="273">
        <f t="shared" si="1108"/>
        <v>30.250974461004482</v>
      </c>
      <c r="BA100" s="271">
        <f t="shared" si="1033"/>
        <v>2.8860086377267562</v>
      </c>
      <c r="BB100" s="271">
        <f>IFERROR(AX100*(AV100-AV107)^2,"")</f>
        <v>27.843449274449814</v>
      </c>
      <c r="BC100" s="271">
        <f>IFERROR(AX100*(AR100-AC107)*(AV100-AV107),"")</f>
        <v>26.894080198083916</v>
      </c>
      <c r="BD100" s="271">
        <f t="shared" si="1109"/>
        <v>0.74628456263974841</v>
      </c>
      <c r="BE100" s="289">
        <f t="shared" si="1110"/>
        <v>2.4317827118855391</v>
      </c>
      <c r="BF100" s="271">
        <f t="shared" si="1111"/>
        <v>0.86387763175101828</v>
      </c>
      <c r="BH100" s="271"/>
      <c r="BI100" s="263">
        <f t="shared" si="1112"/>
        <v>1</v>
      </c>
      <c r="BJ100" s="273">
        <f>IFERROR(AR110+AQ110*BI100,"")</f>
        <v>0.99502958711872203</v>
      </c>
      <c r="BK100" s="264">
        <f t="shared" si="1113"/>
        <v>0.84013906273093608</v>
      </c>
      <c r="BL100" s="264">
        <f t="shared" si="1034"/>
        <v>0.24317340900872517</v>
      </c>
      <c r="BM100" s="264">
        <f t="shared" si="1114"/>
        <v>1.1645253787863661</v>
      </c>
      <c r="BN100" s="264">
        <f t="shared" si="1115"/>
        <v>0.44028980905993292</v>
      </c>
      <c r="BO100" s="273">
        <f t="shared" si="1116"/>
        <v>25.977098734536042</v>
      </c>
      <c r="BP100" s="273">
        <f t="shared" si="1035"/>
        <v>25.977098734536042</v>
      </c>
      <c r="BQ100" s="273">
        <f t="shared" si="1117"/>
        <v>30.250990743606415</v>
      </c>
      <c r="BR100" s="271">
        <f t="shared" si="1036"/>
        <v>2.8860090084497925</v>
      </c>
      <c r="BS100" s="271">
        <f>IFERROR(BO100*(BM100-BM107)^2,"")</f>
        <v>27.843447368395161</v>
      </c>
      <c r="BT100" s="271">
        <f>IFERROR(BO100*(BI100-AT107)*(BM100-BM107),"")</f>
        <v>26.894088223969572</v>
      </c>
      <c r="BU100" s="271">
        <f t="shared" si="1118"/>
        <v>0.74629148180808702</v>
      </c>
      <c r="BV100" s="289">
        <f t="shared" si="1119"/>
        <v>2.4317952988747678</v>
      </c>
      <c r="BW100" s="271">
        <f t="shared" si="1120"/>
        <v>0.86388163645726701</v>
      </c>
      <c r="BY100" s="271"/>
      <c r="BZ100" s="263">
        <f t="shared" si="1121"/>
        <v>1</v>
      </c>
      <c r="CA100" s="273">
        <f>IFERROR(BI110+BH110*BZ100,"")</f>
        <v>0.995029574624958</v>
      </c>
      <c r="CB100" s="264">
        <f t="shared" si="1122"/>
        <v>0.8401390596927848</v>
      </c>
      <c r="CC100" s="264">
        <f t="shared" si="1037"/>
        <v>0.24317341203177548</v>
      </c>
      <c r="CD100" s="264">
        <f t="shared" si="1123"/>
        <v>1.1645253766792516</v>
      </c>
      <c r="CE100" s="264">
        <f t="shared" si="1124"/>
        <v>0.44028981323150901</v>
      </c>
      <c r="CF100" s="273">
        <f t="shared" si="1125"/>
        <v>25.977098980659033</v>
      </c>
      <c r="CG100" s="273">
        <f t="shared" si="1038"/>
        <v>25.977098980659033</v>
      </c>
      <c r="CH100" s="273">
        <f t="shared" si="1126"/>
        <v>30.250990975486165</v>
      </c>
      <c r="CI100" s="271">
        <f t="shared" si="1039"/>
        <v>2.8860090333295672</v>
      </c>
      <c r="CJ100" s="271">
        <f>IFERROR(CF100*(CD100-CD107)^2,"")</f>
        <v>27.843447504126281</v>
      </c>
      <c r="CK100" s="271">
        <f>IFERROR(CF100*(BZ100-BK107)*(CD100-CD107),"")</f>
        <v>26.894088416926724</v>
      </c>
      <c r="CL100" s="271">
        <f t="shared" si="1127"/>
        <v>0.74629158034393461</v>
      </c>
      <c r="CM100" s="289">
        <f t="shared" si="1128"/>
        <v>2.4317954781257001</v>
      </c>
      <c r="CN100" s="271">
        <f t="shared" si="1129"/>
        <v>0.86388169348814037</v>
      </c>
      <c r="CP100" s="271"/>
      <c r="CQ100" s="263">
        <f t="shared" si="1130"/>
        <v>1</v>
      </c>
      <c r="CR100" s="273">
        <f>IFERROR(BZ110+BY110*CQ100,"")</f>
        <v>0.99502957451897611</v>
      </c>
      <c r="CS100" s="264">
        <f t="shared" si="1131"/>
        <v>0.84013905966701286</v>
      </c>
      <c r="CT100" s="264">
        <f t="shared" si="1040"/>
        <v>0.24317341205741935</v>
      </c>
      <c r="CU100" s="264">
        <f t="shared" si="1132"/>
        <v>1.164525376661377</v>
      </c>
      <c r="CV100" s="264">
        <f t="shared" si="1133"/>
        <v>0.44028981326689565</v>
      </c>
      <c r="CW100" s="273">
        <f t="shared" si="1134"/>
        <v>25.977098982746842</v>
      </c>
      <c r="CX100" s="273">
        <f t="shared" si="1041"/>
        <v>25.977098982746842</v>
      </c>
      <c r="CY100" s="273">
        <f t="shared" si="1135"/>
        <v>30.250990977453139</v>
      </c>
      <c r="CZ100" s="271">
        <f t="shared" si="1042"/>
        <v>2.8860090333720314</v>
      </c>
      <c r="DA100" s="271">
        <f>IFERROR(CW100*(CU100-CU107)^2,"")</f>
        <v>27.843447503876732</v>
      </c>
      <c r="DB100" s="271">
        <f>IFERROR(CW100*(CQ100-CB107)*(CU100-CU107),"")</f>
        <v>26.894088417886955</v>
      </c>
      <c r="DC100" s="271">
        <f t="shared" si="1136"/>
        <v>0.74629158117979177</v>
      </c>
      <c r="DD100" s="289">
        <f t="shared" si="1137"/>
        <v>2.4317954796462402</v>
      </c>
      <c r="DE100" s="271">
        <f t="shared" si="1138"/>
        <v>0.86388169397191861</v>
      </c>
      <c r="DG100" s="271"/>
      <c r="DH100" s="263">
        <f t="shared" si="1139"/>
        <v>1</v>
      </c>
      <c r="DI100" s="273">
        <f>IFERROR(CQ110+CP110*DH100,"")</f>
        <v>0.99502957451745844</v>
      </c>
      <c r="DJ100" s="264">
        <f t="shared" si="1140"/>
        <v>0.84013905966664382</v>
      </c>
      <c r="DK100" s="264">
        <f t="shared" si="1043"/>
        <v>0.24317341205778659</v>
      </c>
      <c r="DL100" s="264">
        <f t="shared" si="1141"/>
        <v>1.1645253766611212</v>
      </c>
      <c r="DM100" s="264">
        <f t="shared" si="1142"/>
        <v>0.44028981326740252</v>
      </c>
      <c r="DN100" s="273">
        <f t="shared" si="1143"/>
        <v>25.977098982776749</v>
      </c>
      <c r="DO100" s="273">
        <f t="shared" si="1044"/>
        <v>25.977098982776749</v>
      </c>
      <c r="DP100" s="273">
        <f t="shared" si="1144"/>
        <v>30.250990977481322</v>
      </c>
      <c r="DQ100" s="271">
        <f t="shared" si="1045"/>
        <v>2.8860090333750734</v>
      </c>
      <c r="DR100" s="271">
        <f>IFERROR(DN100*(DL100-DL107)^2,"")</f>
        <v>27.84344750389339</v>
      </c>
      <c r="DS100" s="271">
        <f>IFERROR(DN100*(DH100-CS107)*(DL100-DL107),"")</f>
        <v>26.894088417910481</v>
      </c>
      <c r="DT100" s="271">
        <f t="shared" si="1145"/>
        <v>0.74629158119176064</v>
      </c>
      <c r="DU100" s="289">
        <f t="shared" si="1146"/>
        <v>2.4317954796680112</v>
      </c>
      <c r="DV100" s="271">
        <f t="shared" si="1147"/>
        <v>0.86388169397884507</v>
      </c>
      <c r="DX100" s="271"/>
      <c r="DY100" s="263">
        <f t="shared" si="1148"/>
        <v>1</v>
      </c>
      <c r="DZ100" s="273">
        <f>IFERROR(DH110+DG110*DY100,"")</f>
        <v>0.99502957451744556</v>
      </c>
      <c r="EA100" s="264">
        <f t="shared" si="1149"/>
        <v>0.84013905966664071</v>
      </c>
      <c r="EB100" s="264">
        <f t="shared" si="1046"/>
        <v>0.24317341205778972</v>
      </c>
      <c r="EC100" s="264">
        <f t="shared" si="1150"/>
        <v>1.164525376661119</v>
      </c>
      <c r="ED100" s="264">
        <f t="shared" si="1151"/>
        <v>0.44028981326740696</v>
      </c>
      <c r="EE100" s="273">
        <f t="shared" si="1152"/>
        <v>25.977098982777012</v>
      </c>
      <c r="EF100" s="273">
        <f t="shared" si="1047"/>
        <v>25.977098982777012</v>
      </c>
      <c r="EG100" s="273">
        <f t="shared" si="1153"/>
        <v>30.250990977481571</v>
      </c>
      <c r="EH100" s="271">
        <f t="shared" si="1048"/>
        <v>2.8860090333750814</v>
      </c>
      <c r="EI100" s="271">
        <f>IFERROR(EE100*(EC100-EC107)^2,"")</f>
        <v>27.843447503893362</v>
      </c>
      <c r="EJ100" s="271">
        <f>IFERROR(EE100*(DY100-DJ107)*(EC100-EC107),"")</f>
        <v>26.894088417910606</v>
      </c>
      <c r="EK100" s="271">
        <f t="shared" si="1154"/>
        <v>0.74629158119186145</v>
      </c>
      <c r="EL100" s="289">
        <f t="shared" si="1155"/>
        <v>2.431795479668196</v>
      </c>
      <c r="EM100" s="271">
        <f t="shared" si="1156"/>
        <v>0.86388169397890402</v>
      </c>
      <c r="EO100" s="271"/>
      <c r="EP100" s="263">
        <f t="shared" si="1157"/>
        <v>1</v>
      </c>
      <c r="EQ100" s="273">
        <f>IFERROR(DY110+DX110*EP100,"")</f>
        <v>0.995029574517446</v>
      </c>
      <c r="ER100" s="264">
        <f t="shared" si="1158"/>
        <v>0.84013905966664071</v>
      </c>
      <c r="ES100" s="264">
        <f t="shared" si="1049"/>
        <v>0.24317341205778958</v>
      </c>
      <c r="ET100" s="264">
        <f t="shared" si="1159"/>
        <v>1.1645253766611194</v>
      </c>
      <c r="EU100" s="264">
        <f t="shared" si="1160"/>
        <v>0.44028981326740646</v>
      </c>
      <c r="EV100" s="273">
        <f t="shared" si="1161"/>
        <v>25.97709898277698</v>
      </c>
      <c r="EW100" s="273">
        <f t="shared" si="1050"/>
        <v>25.97709898277698</v>
      </c>
      <c r="EX100" s="273">
        <f t="shared" si="1162"/>
        <v>30.250990977481546</v>
      </c>
      <c r="EY100" s="271">
        <f t="shared" si="1051"/>
        <v>2.8860090333750796</v>
      </c>
      <c r="EZ100" s="271">
        <f>IFERROR(EV100*(ET100-ET107)^2,"")</f>
        <v>27.843447503893362</v>
      </c>
      <c r="FA100" s="271">
        <f>IFERROR(EV100*(EP100-EA107)*(ET100-ET107),"")</f>
        <v>26.894088417910588</v>
      </c>
      <c r="FB100" s="271">
        <f t="shared" si="1163"/>
        <v>0.74629158119186145</v>
      </c>
      <c r="FC100" s="289">
        <f t="shared" si="1164"/>
        <v>2.431795479668196</v>
      </c>
      <c r="FD100" s="271">
        <f t="shared" si="1165"/>
        <v>0.86388169397890402</v>
      </c>
      <c r="FF100" s="271"/>
      <c r="FG100" s="263">
        <f t="shared" si="1166"/>
        <v>1</v>
      </c>
      <c r="FH100" s="273">
        <f>IFERROR(EP110+EO110*FG100,"")</f>
        <v>0.995029574517446</v>
      </c>
      <c r="FI100" s="264">
        <f t="shared" si="1167"/>
        <v>0.84013905966664071</v>
      </c>
      <c r="FJ100" s="264">
        <f t="shared" si="1052"/>
        <v>0.24317341205778958</v>
      </c>
      <c r="FK100" s="264">
        <f t="shared" si="1168"/>
        <v>1.1645253766611194</v>
      </c>
      <c r="FL100" s="264">
        <f t="shared" si="1169"/>
        <v>0.44028981326740646</v>
      </c>
      <c r="FM100" s="273">
        <f t="shared" si="1170"/>
        <v>25.97709898277698</v>
      </c>
      <c r="FN100" s="273">
        <f t="shared" si="1053"/>
        <v>25.97709898277698</v>
      </c>
      <c r="FO100" s="273">
        <f t="shared" si="1171"/>
        <v>30.250990977481546</v>
      </c>
      <c r="FP100" s="271">
        <f t="shared" si="1054"/>
        <v>2.8860090333750796</v>
      </c>
      <c r="FQ100" s="271">
        <f>IFERROR(FM100*(FK100-FK107)^2,"")</f>
        <v>27.843447503893362</v>
      </c>
      <c r="FR100" s="271">
        <f>IFERROR(FM100*(FG100-ER107)*(FK100-FK107),"")</f>
        <v>26.894088417910588</v>
      </c>
      <c r="FS100" s="271">
        <f t="shared" si="1172"/>
        <v>0.74629158119186145</v>
      </c>
      <c r="FT100" s="289">
        <f t="shared" si="1173"/>
        <v>2.431795479668196</v>
      </c>
      <c r="FU100" s="271">
        <f t="shared" si="1174"/>
        <v>0.86388169397890402</v>
      </c>
      <c r="FW100" s="271"/>
      <c r="FX100" s="263">
        <f t="shared" si="1175"/>
        <v>1</v>
      </c>
      <c r="FY100" s="273">
        <f>IFERROR(FG110+FF110*FX100,"")</f>
        <v>0.995029574517446</v>
      </c>
      <c r="FZ100" s="264">
        <f t="shared" si="1176"/>
        <v>0.84013905966664071</v>
      </c>
      <c r="GA100" s="264">
        <f t="shared" si="1055"/>
        <v>0.24317341205778958</v>
      </c>
      <c r="GB100" s="264">
        <f t="shared" si="1177"/>
        <v>1.1645253766611194</v>
      </c>
      <c r="GC100" s="264">
        <f t="shared" si="1178"/>
        <v>0.44028981326740646</v>
      </c>
      <c r="GD100" s="273">
        <f t="shared" si="1179"/>
        <v>25.97709898277698</v>
      </c>
      <c r="GE100" s="273">
        <f t="shared" si="1056"/>
        <v>25.97709898277698</v>
      </c>
      <c r="GF100" s="273">
        <f t="shared" si="1180"/>
        <v>30.250990977481546</v>
      </c>
      <c r="GG100" s="271">
        <f t="shared" si="1057"/>
        <v>2.8860090333750796</v>
      </c>
      <c r="GH100" s="271">
        <f>IFERROR(GD100*(GB100-GB107)^2,"")</f>
        <v>27.843447503893362</v>
      </c>
      <c r="GI100" s="271">
        <f>IFERROR(GD100*(FX100-FI107)*(GB100-GB107),"")</f>
        <v>26.894088417910588</v>
      </c>
      <c r="GJ100" s="271">
        <f t="shared" si="1181"/>
        <v>0.74629158119186145</v>
      </c>
      <c r="GK100" s="289">
        <f t="shared" si="1182"/>
        <v>2.431795479668196</v>
      </c>
      <c r="GL100" s="271">
        <f t="shared" si="1183"/>
        <v>0.86388169397890402</v>
      </c>
      <c r="GN100" s="271"/>
      <c r="GO100" s="263">
        <f t="shared" si="1184"/>
        <v>1</v>
      </c>
      <c r="GP100" s="273">
        <f>IFERROR(FX110+FW110*GO100,"")</f>
        <v>0.995029574517446</v>
      </c>
      <c r="GQ100" s="264">
        <f t="shared" si="1185"/>
        <v>0.84013905966664071</v>
      </c>
      <c r="GR100" s="264">
        <f t="shared" si="1058"/>
        <v>0.24317341205778958</v>
      </c>
      <c r="GS100" s="264">
        <f t="shared" si="1186"/>
        <v>1.1645253766611194</v>
      </c>
      <c r="GT100" s="264">
        <f t="shared" si="1187"/>
        <v>0.44028981326740646</v>
      </c>
      <c r="GU100" s="273">
        <f t="shared" si="1188"/>
        <v>25.97709898277698</v>
      </c>
      <c r="GV100" s="273">
        <f t="shared" si="1059"/>
        <v>25.97709898277698</v>
      </c>
      <c r="GW100" s="273">
        <f t="shared" si="1189"/>
        <v>30.250990977481546</v>
      </c>
      <c r="GX100" s="271">
        <f t="shared" si="1060"/>
        <v>2.8860090333750796</v>
      </c>
      <c r="GY100" s="271">
        <f>IFERROR(GU100*(GS100-GS107)^2,"")</f>
        <v>27.843447503893362</v>
      </c>
      <c r="GZ100" s="271">
        <f>IFERROR(GU100*(GO100-FZ107)*(GS100-GS107),"")</f>
        <v>26.894088417910588</v>
      </c>
      <c r="HA100" s="271">
        <f t="shared" si="1190"/>
        <v>0.74629158119186145</v>
      </c>
      <c r="HB100" s="289">
        <f t="shared" si="1191"/>
        <v>2.431795479668196</v>
      </c>
      <c r="HC100" s="271">
        <f t="shared" si="1192"/>
        <v>0.86388169397890402</v>
      </c>
      <c r="HE100" s="271"/>
      <c r="HF100" s="263">
        <f t="shared" si="1193"/>
        <v>1</v>
      </c>
      <c r="HG100" s="273">
        <f>IFERROR(GO110+GN110*HF100,"")</f>
        <v>0.995029574517446</v>
      </c>
      <c r="HH100" s="264">
        <f t="shared" si="1194"/>
        <v>0.84013905966664071</v>
      </c>
      <c r="HI100" s="264">
        <f t="shared" si="1061"/>
        <v>0.24317341205778958</v>
      </c>
      <c r="HJ100" s="264">
        <f t="shared" si="1195"/>
        <v>1.1645253766611194</v>
      </c>
      <c r="HK100" s="264">
        <f t="shared" si="1196"/>
        <v>0.44028981326740646</v>
      </c>
      <c r="HL100" s="273">
        <f t="shared" si="1197"/>
        <v>25.97709898277698</v>
      </c>
      <c r="HM100" s="273">
        <f t="shared" si="1062"/>
        <v>25.97709898277698</v>
      </c>
      <c r="HN100" s="273">
        <f t="shared" si="1198"/>
        <v>30.250990977481546</v>
      </c>
      <c r="HO100" s="271">
        <f t="shared" si="1063"/>
        <v>2.8860090333750796</v>
      </c>
      <c r="HP100" s="271">
        <f>IFERROR(HL100*(HJ100-HJ107)^2,"")</f>
        <v>27.843447503893362</v>
      </c>
      <c r="HQ100" s="271">
        <f>IFERROR(HL100*(HF100-GQ107)*(HJ100-HJ107),"")</f>
        <v>26.894088417910588</v>
      </c>
      <c r="HR100" s="271">
        <f t="shared" si="1199"/>
        <v>0.74629158119186145</v>
      </c>
      <c r="HS100" s="289">
        <f t="shared" si="1200"/>
        <v>2.431795479668196</v>
      </c>
      <c r="HT100" s="271">
        <f t="shared" si="1201"/>
        <v>0.86388169397890402</v>
      </c>
      <c r="HV100" s="271"/>
      <c r="HW100" s="263">
        <f t="shared" si="1202"/>
        <v>1</v>
      </c>
      <c r="HX100" s="273">
        <f>IFERROR(HF110+HE110*HW100,"")</f>
        <v>0.995029574517446</v>
      </c>
      <c r="HY100" s="264">
        <f t="shared" si="1203"/>
        <v>0.84013905966664071</v>
      </c>
      <c r="HZ100" s="264">
        <f t="shared" si="1064"/>
        <v>0.24317341205778958</v>
      </c>
      <c r="IA100" s="264">
        <f t="shared" si="1204"/>
        <v>1.1645253766611194</v>
      </c>
      <c r="IB100" s="264">
        <f t="shared" si="1205"/>
        <v>0.44028981326740646</v>
      </c>
      <c r="IC100" s="273">
        <f t="shared" si="1206"/>
        <v>25.97709898277698</v>
      </c>
      <c r="ID100" s="273">
        <f t="shared" si="1065"/>
        <v>25.97709898277698</v>
      </c>
      <c r="IE100" s="273">
        <f t="shared" si="1207"/>
        <v>30.250990977481546</v>
      </c>
      <c r="IF100" s="271">
        <f t="shared" si="1066"/>
        <v>2.8860090333750796</v>
      </c>
      <c r="IG100" s="271">
        <f>IFERROR(IC100*(IA100-IA107)^2,"")</f>
        <v>27.843447503893362</v>
      </c>
      <c r="IH100" s="271">
        <f>IFERROR(IC100*(HW100-HH107)*(IA100-IA107),"")</f>
        <v>26.894088417910588</v>
      </c>
      <c r="II100" s="271">
        <f t="shared" si="1208"/>
        <v>0.74629158119186145</v>
      </c>
      <c r="IJ100" s="289">
        <f t="shared" si="1209"/>
        <v>2.431795479668196</v>
      </c>
      <c r="IK100" s="271">
        <f t="shared" si="1210"/>
        <v>0.86388169397890402</v>
      </c>
      <c r="IM100" s="271"/>
      <c r="IN100" s="263">
        <f t="shared" si="1211"/>
        <v>1</v>
      </c>
      <c r="IO100" s="273">
        <f>IFERROR(HW110+HV110*IN100,"")</f>
        <v>0.995029574517446</v>
      </c>
      <c r="IP100" s="264">
        <f t="shared" si="1212"/>
        <v>0.84013905966664071</v>
      </c>
      <c r="IQ100" s="264">
        <f t="shared" si="1067"/>
        <v>0.24317341205778958</v>
      </c>
      <c r="IR100" s="264">
        <f t="shared" si="1213"/>
        <v>1.1645253766611194</v>
      </c>
      <c r="IS100" s="264">
        <f t="shared" si="1214"/>
        <v>0.44028981326740646</v>
      </c>
      <c r="IT100" s="273">
        <f t="shared" si="1215"/>
        <v>25.97709898277698</v>
      </c>
      <c r="IU100" s="273">
        <f t="shared" si="1068"/>
        <v>25.97709898277698</v>
      </c>
      <c r="IV100" s="273">
        <f t="shared" si="1216"/>
        <v>30.250990977481546</v>
      </c>
      <c r="IW100" s="271">
        <f t="shared" si="1069"/>
        <v>2.8860090333750796</v>
      </c>
      <c r="IX100" s="271">
        <f>IFERROR(IT100*(IR100-IR107)^2,"")</f>
        <v>27.843447503893362</v>
      </c>
      <c r="IY100" s="271">
        <f>IFERROR(IT100*(IN100-HY107)*(IR100-IR107),"")</f>
        <v>26.894088417910588</v>
      </c>
      <c r="IZ100" s="271">
        <f t="shared" si="1217"/>
        <v>0.74629158119186145</v>
      </c>
      <c r="JA100" s="289">
        <f t="shared" si="1218"/>
        <v>2.431795479668196</v>
      </c>
      <c r="JB100" s="271">
        <f t="shared" si="1219"/>
        <v>0.86388169397890402</v>
      </c>
      <c r="JD100" s="271"/>
      <c r="JE100" s="263">
        <f t="shared" si="1220"/>
        <v>1</v>
      </c>
      <c r="JF100" s="273">
        <f>IFERROR(IN110+IM110*JE100,"")</f>
        <v>0.995029574517446</v>
      </c>
      <c r="JG100" s="264">
        <f t="shared" si="1221"/>
        <v>0.84013905966664071</v>
      </c>
      <c r="JH100" s="264">
        <f t="shared" si="1070"/>
        <v>0.24317341205778958</v>
      </c>
      <c r="JI100" s="264">
        <f t="shared" si="1222"/>
        <v>1.1645253766611194</v>
      </c>
      <c r="JJ100" s="264">
        <f t="shared" si="1223"/>
        <v>0.44028981326740646</v>
      </c>
      <c r="JK100" s="273">
        <f t="shared" si="1224"/>
        <v>25.97709898277698</v>
      </c>
      <c r="JL100" s="273">
        <f t="shared" si="1071"/>
        <v>25.97709898277698</v>
      </c>
      <c r="JM100" s="273">
        <f t="shared" si="1225"/>
        <v>30.250990977481546</v>
      </c>
      <c r="JN100" s="271">
        <f t="shared" si="1072"/>
        <v>2.8860090333750796</v>
      </c>
      <c r="JO100" s="271">
        <f>IFERROR(JK100*(JI100-JI107)^2,"")</f>
        <v>27.843447503893362</v>
      </c>
      <c r="JP100" s="271">
        <f>IFERROR(JK100*(JE100-IP107)*(JI100-JI107),"")</f>
        <v>26.894088417910588</v>
      </c>
      <c r="JQ100" s="271">
        <f t="shared" si="1226"/>
        <v>0.74629158119186145</v>
      </c>
      <c r="JR100" s="289">
        <f t="shared" si="1227"/>
        <v>2.431795479668196</v>
      </c>
      <c r="JS100" s="271">
        <f t="shared" si="1228"/>
        <v>0.86388169397890402</v>
      </c>
      <c r="JU100" s="271"/>
      <c r="JV100" s="263">
        <f t="shared" si="1229"/>
        <v>1</v>
      </c>
      <c r="JW100" s="273">
        <f>IFERROR(JE110+JD110*JV100,"")</f>
        <v>0.995029574517446</v>
      </c>
      <c r="JX100" s="264">
        <f t="shared" si="1230"/>
        <v>0.84013905966664071</v>
      </c>
      <c r="JY100" s="264">
        <f t="shared" si="1073"/>
        <v>0.24317341205778958</v>
      </c>
      <c r="JZ100" s="264">
        <f t="shared" si="1231"/>
        <v>1.1645253766611194</v>
      </c>
      <c r="KA100" s="264">
        <f t="shared" si="1232"/>
        <v>0.44028981326740646</v>
      </c>
      <c r="KB100" s="273">
        <f t="shared" si="1233"/>
        <v>25.97709898277698</v>
      </c>
      <c r="KC100" s="273">
        <f t="shared" si="1074"/>
        <v>25.97709898277698</v>
      </c>
      <c r="KD100" s="273">
        <f t="shared" si="1234"/>
        <v>30.250990977481546</v>
      </c>
      <c r="KE100" s="271">
        <f t="shared" si="1075"/>
        <v>2.8860090333750796</v>
      </c>
      <c r="KF100" s="271">
        <f>IFERROR(KB100*(JZ100-JZ107)^2,"")</f>
        <v>27.843447503893362</v>
      </c>
      <c r="KG100" s="271">
        <f>IFERROR(KB100*(JV100-JG107)*(JZ100-JZ107),"")</f>
        <v>26.894088417910588</v>
      </c>
      <c r="KH100" s="271">
        <f t="shared" si="1235"/>
        <v>0.74629158119186145</v>
      </c>
      <c r="KI100" s="289">
        <f t="shared" si="1236"/>
        <v>2.431795479668196</v>
      </c>
      <c r="KJ100" s="271">
        <f t="shared" si="1237"/>
        <v>0.86388169397890402</v>
      </c>
      <c r="KL100" s="271"/>
      <c r="KM100" s="263">
        <f t="shared" si="1238"/>
        <v>1</v>
      </c>
      <c r="KN100" s="273">
        <f>IFERROR(JV110+JU110*KM100,"")</f>
        <v>0.995029574517446</v>
      </c>
      <c r="KO100" s="264">
        <f t="shared" si="1239"/>
        <v>0.84013905966664071</v>
      </c>
      <c r="KP100" s="264">
        <f t="shared" si="1076"/>
        <v>0.24317341205778958</v>
      </c>
      <c r="KQ100" s="264">
        <f t="shared" si="1240"/>
        <v>1.1645253766611194</v>
      </c>
      <c r="KR100" s="264">
        <f t="shared" si="1241"/>
        <v>0.44028981326740646</v>
      </c>
      <c r="KS100" s="273">
        <f t="shared" si="1242"/>
        <v>25.97709898277698</v>
      </c>
      <c r="KT100" s="273">
        <f t="shared" si="1077"/>
        <v>25.97709898277698</v>
      </c>
      <c r="KU100" s="273">
        <f t="shared" si="1243"/>
        <v>30.250990977481546</v>
      </c>
      <c r="KV100" s="271">
        <f t="shared" si="1078"/>
        <v>2.8860090333750796</v>
      </c>
      <c r="KW100" s="271">
        <f>IFERROR(KS100*(KQ100-KQ107)^2,"")</f>
        <v>27.843447503893362</v>
      </c>
      <c r="KX100" s="271">
        <f>IFERROR(KS100*(KM100-JX107)*(KQ100-KQ107),"")</f>
        <v>26.894088417910588</v>
      </c>
      <c r="KY100" s="271">
        <f t="shared" si="1244"/>
        <v>0.74629158119186145</v>
      </c>
      <c r="KZ100" s="289">
        <f t="shared" si="1245"/>
        <v>2.431795479668196</v>
      </c>
      <c r="LA100" s="271">
        <f t="shared" si="1246"/>
        <v>0.86388169397890402</v>
      </c>
      <c r="LC100" s="271"/>
      <c r="LD100" s="263">
        <f t="shared" si="1247"/>
        <v>1</v>
      </c>
      <c r="LE100" s="273">
        <f>IFERROR(KM110+KL110*LD100,"")</f>
        <v>0.995029574517446</v>
      </c>
      <c r="LF100" s="264">
        <f t="shared" si="1248"/>
        <v>0.84013905966664071</v>
      </c>
      <c r="LG100" s="264">
        <f t="shared" si="1079"/>
        <v>0.24317341205778958</v>
      </c>
      <c r="LH100" s="264">
        <f t="shared" si="1249"/>
        <v>1.1645253766611194</v>
      </c>
      <c r="LI100" s="264">
        <f t="shared" si="1250"/>
        <v>0.44028981326740646</v>
      </c>
      <c r="LJ100" s="273">
        <f t="shared" si="1251"/>
        <v>25.97709898277698</v>
      </c>
      <c r="LK100" s="273">
        <f t="shared" si="1080"/>
        <v>25.97709898277698</v>
      </c>
      <c r="LL100" s="273">
        <f t="shared" si="1252"/>
        <v>30.250990977481546</v>
      </c>
      <c r="LM100" s="271">
        <f t="shared" si="1081"/>
        <v>2.8860090333750796</v>
      </c>
      <c r="LN100" s="271">
        <f>IFERROR(LJ100*(LH100-LH107)^2,"")</f>
        <v>27.843447503893362</v>
      </c>
      <c r="LO100" s="271">
        <f>IFERROR(LJ100*(LD100-KO107)*(LH100-LH107),"")</f>
        <v>26.894088417910588</v>
      </c>
      <c r="LP100" s="271">
        <f t="shared" si="1253"/>
        <v>0.74629158119186145</v>
      </c>
      <c r="LQ100" s="289">
        <f t="shared" si="1254"/>
        <v>2.431795479668196</v>
      </c>
      <c r="LR100" s="271">
        <f t="shared" si="1255"/>
        <v>0.86388169397890402</v>
      </c>
      <c r="LT100" s="271"/>
      <c r="LU100" s="475">
        <f t="shared" si="1256"/>
        <v>1</v>
      </c>
      <c r="LV100" s="474">
        <f>IFERROR(LD110+LC110*LU100,"")</f>
        <v>0.995029574517446</v>
      </c>
      <c r="LW100" s="477">
        <f t="shared" si="1257"/>
        <v>0.84013905966664071</v>
      </c>
      <c r="LX100" s="264">
        <f t="shared" si="1082"/>
        <v>0.24317341205778958</v>
      </c>
      <c r="LY100" s="264">
        <f t="shared" si="1258"/>
        <v>1.1645253766611194</v>
      </c>
      <c r="LZ100" s="264">
        <f t="shared" si="1259"/>
        <v>0.44028981326740646</v>
      </c>
      <c r="MA100" s="273">
        <f t="shared" si="1260"/>
        <v>25.97709898277698</v>
      </c>
      <c r="MB100" s="273">
        <f t="shared" si="1083"/>
        <v>25.97709898277698</v>
      </c>
      <c r="MC100" s="273">
        <f t="shared" si="1261"/>
        <v>30.250990977481546</v>
      </c>
      <c r="MD100" s="271">
        <f t="shared" si="1084"/>
        <v>2.8860090333750796</v>
      </c>
      <c r="ME100" s="271">
        <f>IFERROR(MA100*(LY100-LY107)^2,"")</f>
        <v>27.843447503893362</v>
      </c>
      <c r="MF100" s="271">
        <f>IFERROR(MA100*(LU100-LF107)*(LY100-LY107),"")</f>
        <v>26.894088417910588</v>
      </c>
      <c r="MG100" s="271">
        <f t="shared" si="1262"/>
        <v>0.74629158119186145</v>
      </c>
      <c r="MH100" s="289">
        <f t="shared" si="1263"/>
        <v>2.431795479668196</v>
      </c>
      <c r="MI100" s="476">
        <f t="shared" si="1264"/>
        <v>0.86388169397890402</v>
      </c>
    </row>
    <row r="101" spans="1:347" ht="14.1" hidden="1" customHeight="1" outlineLevel="1" x14ac:dyDescent="0.2">
      <c r="A101" s="14">
        <v>6</v>
      </c>
      <c r="B101" s="435"/>
      <c r="C101" s="436"/>
      <c r="D101" s="437"/>
      <c r="E101" s="17" t="str">
        <f t="shared" si="1023"/>
        <v/>
      </c>
      <c r="F101" s="34" t="str">
        <f>IFERROR((E101-E95)/(1-E95),"")</f>
        <v/>
      </c>
      <c r="G101" s="17" t="str">
        <f t="shared" si="1024"/>
        <v/>
      </c>
      <c r="H101" s="17"/>
      <c r="I101" s="34"/>
      <c r="J101" s="18" t="str">
        <f t="shared" si="1085"/>
        <v/>
      </c>
      <c r="K101" s="17" t="str">
        <f>IFERROR(C110+B110*J101,"")</f>
        <v/>
      </c>
      <c r="L101" s="37" t="str">
        <f t="shared" si="1086"/>
        <v/>
      </c>
      <c r="M101" s="37" t="str">
        <f t="shared" si="1025"/>
        <v/>
      </c>
      <c r="N101" s="37" t="str">
        <f t="shared" si="1087"/>
        <v/>
      </c>
      <c r="O101" s="37" t="str">
        <f t="shared" si="1088"/>
        <v/>
      </c>
      <c r="P101" s="17" t="str">
        <f t="shared" si="1089"/>
        <v/>
      </c>
      <c r="Q101" s="17" t="str">
        <f t="shared" si="1026"/>
        <v/>
      </c>
      <c r="R101" s="17" t="str">
        <f t="shared" si="1090"/>
        <v/>
      </c>
      <c r="S101" s="34" t="str">
        <f t="shared" si="1027"/>
        <v/>
      </c>
      <c r="T101" s="34" t="str">
        <f>IFERROR(P101*(N101-N107)^2,"")</f>
        <v/>
      </c>
      <c r="U101" s="34" t="str">
        <f>IFERROR(P101*(J101-E107)*(N101-N107),"")</f>
        <v/>
      </c>
      <c r="V101" s="34" t="str">
        <f t="shared" si="1091"/>
        <v/>
      </c>
      <c r="W101" s="39" t="str">
        <f t="shared" si="1092"/>
        <v/>
      </c>
      <c r="X101" s="34" t="str">
        <f t="shared" si="1093"/>
        <v/>
      </c>
      <c r="Y101" s="44"/>
      <c r="Z101" s="271"/>
      <c r="AA101" s="263" t="str">
        <f t="shared" si="1094"/>
        <v/>
      </c>
      <c r="AB101" s="273" t="str">
        <f>IFERROR(J110+I110*AA101,"")</f>
        <v/>
      </c>
      <c r="AC101" s="264" t="str">
        <f t="shared" si="1095"/>
        <v/>
      </c>
      <c r="AD101" s="264" t="str">
        <f t="shared" si="1028"/>
        <v/>
      </c>
      <c r="AE101" s="264" t="str">
        <f t="shared" si="1096"/>
        <v/>
      </c>
      <c r="AF101" s="264" t="str">
        <f t="shared" si="1097"/>
        <v/>
      </c>
      <c r="AG101" s="273" t="str">
        <f t="shared" si="1098"/>
        <v/>
      </c>
      <c r="AH101" s="273" t="str">
        <f t="shared" si="1029"/>
        <v/>
      </c>
      <c r="AI101" s="273" t="str">
        <f t="shared" si="1099"/>
        <v/>
      </c>
      <c r="AJ101" s="271" t="str">
        <f t="shared" si="1030"/>
        <v/>
      </c>
      <c r="AK101" s="271" t="str">
        <f>IFERROR(AG101*(AE101-AE107)^2,"")</f>
        <v/>
      </c>
      <c r="AL101" s="271" t="str">
        <f>IFERROR(AG101*(AA101-L107)*(AE101-AE107),"")</f>
        <v/>
      </c>
      <c r="AM101" s="271" t="str">
        <f t="shared" si="1100"/>
        <v/>
      </c>
      <c r="AN101" s="289" t="str">
        <f t="shared" si="1101"/>
        <v/>
      </c>
      <c r="AO101" s="271" t="str">
        <f t="shared" si="1102"/>
        <v/>
      </c>
      <c r="AQ101" s="271"/>
      <c r="AR101" s="263" t="str">
        <f t="shared" si="1103"/>
        <v/>
      </c>
      <c r="AS101" s="273" t="str">
        <f>IFERROR(AA110+Z110*AR101,"")</f>
        <v/>
      </c>
      <c r="AT101" s="264" t="str">
        <f t="shared" si="1104"/>
        <v/>
      </c>
      <c r="AU101" s="264" t="str">
        <f t="shared" si="1031"/>
        <v/>
      </c>
      <c r="AV101" s="264" t="str">
        <f t="shared" si="1105"/>
        <v/>
      </c>
      <c r="AW101" s="264" t="str">
        <f t="shared" si="1106"/>
        <v/>
      </c>
      <c r="AX101" s="273" t="str">
        <f t="shared" si="1107"/>
        <v/>
      </c>
      <c r="AY101" s="273" t="str">
        <f t="shared" si="1032"/>
        <v/>
      </c>
      <c r="AZ101" s="273" t="str">
        <f t="shared" si="1108"/>
        <v/>
      </c>
      <c r="BA101" s="271" t="str">
        <f t="shared" si="1033"/>
        <v/>
      </c>
      <c r="BB101" s="271" t="str">
        <f>IFERROR(AX101*(AV101-AV107)^2,"")</f>
        <v/>
      </c>
      <c r="BC101" s="271" t="str">
        <f>IFERROR(AX101*(AR101-AC107)*(AV101-AV107),"")</f>
        <v/>
      </c>
      <c r="BD101" s="271" t="str">
        <f t="shared" si="1109"/>
        <v/>
      </c>
      <c r="BE101" s="289" t="str">
        <f t="shared" si="1110"/>
        <v/>
      </c>
      <c r="BF101" s="271" t="str">
        <f t="shared" si="1111"/>
        <v/>
      </c>
      <c r="BH101" s="271"/>
      <c r="BI101" s="263" t="str">
        <f t="shared" si="1112"/>
        <v/>
      </c>
      <c r="BJ101" s="273" t="str">
        <f>IFERROR(AR110+AQ110*BI101,"")</f>
        <v/>
      </c>
      <c r="BK101" s="264" t="str">
        <f t="shared" si="1113"/>
        <v/>
      </c>
      <c r="BL101" s="264" t="str">
        <f t="shared" si="1034"/>
        <v/>
      </c>
      <c r="BM101" s="264" t="str">
        <f t="shared" si="1114"/>
        <v/>
      </c>
      <c r="BN101" s="264" t="str">
        <f t="shared" si="1115"/>
        <v/>
      </c>
      <c r="BO101" s="273" t="str">
        <f t="shared" si="1116"/>
        <v/>
      </c>
      <c r="BP101" s="273" t="str">
        <f t="shared" si="1035"/>
        <v/>
      </c>
      <c r="BQ101" s="273" t="str">
        <f t="shared" si="1117"/>
        <v/>
      </c>
      <c r="BR101" s="271" t="str">
        <f t="shared" si="1036"/>
        <v/>
      </c>
      <c r="BS101" s="271" t="str">
        <f>IFERROR(BO101*(BM101-BM107)^2,"")</f>
        <v/>
      </c>
      <c r="BT101" s="271" t="str">
        <f>IFERROR(BO101*(BI101-AT107)*(BM101-BM107),"")</f>
        <v/>
      </c>
      <c r="BU101" s="271" t="str">
        <f t="shared" si="1118"/>
        <v/>
      </c>
      <c r="BV101" s="289" t="str">
        <f t="shared" si="1119"/>
        <v/>
      </c>
      <c r="BW101" s="271" t="str">
        <f t="shared" si="1120"/>
        <v/>
      </c>
      <c r="BY101" s="271"/>
      <c r="BZ101" s="263" t="str">
        <f t="shared" si="1121"/>
        <v/>
      </c>
      <c r="CA101" s="273" t="str">
        <f>IFERROR(BI110+BH110*BZ101,"")</f>
        <v/>
      </c>
      <c r="CB101" s="264" t="str">
        <f t="shared" si="1122"/>
        <v/>
      </c>
      <c r="CC101" s="264" t="str">
        <f t="shared" si="1037"/>
        <v/>
      </c>
      <c r="CD101" s="264" t="str">
        <f t="shared" si="1123"/>
        <v/>
      </c>
      <c r="CE101" s="264" t="str">
        <f t="shared" si="1124"/>
        <v/>
      </c>
      <c r="CF101" s="273" t="str">
        <f t="shared" si="1125"/>
        <v/>
      </c>
      <c r="CG101" s="273" t="str">
        <f t="shared" si="1038"/>
        <v/>
      </c>
      <c r="CH101" s="273" t="str">
        <f t="shared" si="1126"/>
        <v/>
      </c>
      <c r="CI101" s="271" t="str">
        <f t="shared" si="1039"/>
        <v/>
      </c>
      <c r="CJ101" s="271" t="str">
        <f>IFERROR(CF101*(CD101-CD107)^2,"")</f>
        <v/>
      </c>
      <c r="CK101" s="271" t="str">
        <f>IFERROR(CF101*(BZ101-BK107)*(CD101-CD107),"")</f>
        <v/>
      </c>
      <c r="CL101" s="271" t="str">
        <f t="shared" si="1127"/>
        <v/>
      </c>
      <c r="CM101" s="289" t="str">
        <f t="shared" si="1128"/>
        <v/>
      </c>
      <c r="CN101" s="271" t="str">
        <f t="shared" si="1129"/>
        <v/>
      </c>
      <c r="CP101" s="271"/>
      <c r="CQ101" s="263" t="str">
        <f t="shared" si="1130"/>
        <v/>
      </c>
      <c r="CR101" s="273" t="str">
        <f>IFERROR(BZ110+BY110*CQ101,"")</f>
        <v/>
      </c>
      <c r="CS101" s="264" t="str">
        <f t="shared" si="1131"/>
        <v/>
      </c>
      <c r="CT101" s="264" t="str">
        <f t="shared" si="1040"/>
        <v/>
      </c>
      <c r="CU101" s="264" t="str">
        <f t="shared" si="1132"/>
        <v/>
      </c>
      <c r="CV101" s="264" t="str">
        <f t="shared" si="1133"/>
        <v/>
      </c>
      <c r="CW101" s="273" t="str">
        <f t="shared" si="1134"/>
        <v/>
      </c>
      <c r="CX101" s="273" t="str">
        <f t="shared" si="1041"/>
        <v/>
      </c>
      <c r="CY101" s="273" t="str">
        <f t="shared" si="1135"/>
        <v/>
      </c>
      <c r="CZ101" s="271" t="str">
        <f t="shared" si="1042"/>
        <v/>
      </c>
      <c r="DA101" s="271" t="str">
        <f>IFERROR(CW101*(CU101-CU107)^2,"")</f>
        <v/>
      </c>
      <c r="DB101" s="271" t="str">
        <f>IFERROR(CW101*(CQ101-CB107)*(CU101-CU107),"")</f>
        <v/>
      </c>
      <c r="DC101" s="271" t="str">
        <f t="shared" si="1136"/>
        <v/>
      </c>
      <c r="DD101" s="289" t="str">
        <f t="shared" si="1137"/>
        <v/>
      </c>
      <c r="DE101" s="271" t="str">
        <f t="shared" si="1138"/>
        <v/>
      </c>
      <c r="DG101" s="271"/>
      <c r="DH101" s="263" t="str">
        <f t="shared" si="1139"/>
        <v/>
      </c>
      <c r="DI101" s="273" t="str">
        <f>IFERROR(CQ110+CP110*DH101,"")</f>
        <v/>
      </c>
      <c r="DJ101" s="264" t="str">
        <f t="shared" si="1140"/>
        <v/>
      </c>
      <c r="DK101" s="264" t="str">
        <f t="shared" si="1043"/>
        <v/>
      </c>
      <c r="DL101" s="264" t="str">
        <f t="shared" si="1141"/>
        <v/>
      </c>
      <c r="DM101" s="264" t="str">
        <f t="shared" si="1142"/>
        <v/>
      </c>
      <c r="DN101" s="273" t="str">
        <f t="shared" si="1143"/>
        <v/>
      </c>
      <c r="DO101" s="273" t="str">
        <f t="shared" si="1044"/>
        <v/>
      </c>
      <c r="DP101" s="273" t="str">
        <f t="shared" si="1144"/>
        <v/>
      </c>
      <c r="DQ101" s="271" t="str">
        <f t="shared" si="1045"/>
        <v/>
      </c>
      <c r="DR101" s="271" t="str">
        <f>IFERROR(DN101*(DL101-DL107)^2,"")</f>
        <v/>
      </c>
      <c r="DS101" s="271" t="str">
        <f>IFERROR(DN101*(DH101-CS107)*(DL101-DL107),"")</f>
        <v/>
      </c>
      <c r="DT101" s="271" t="str">
        <f t="shared" si="1145"/>
        <v/>
      </c>
      <c r="DU101" s="289" t="str">
        <f t="shared" si="1146"/>
        <v/>
      </c>
      <c r="DV101" s="271" t="str">
        <f t="shared" si="1147"/>
        <v/>
      </c>
      <c r="DX101" s="271"/>
      <c r="DY101" s="263" t="str">
        <f t="shared" si="1148"/>
        <v/>
      </c>
      <c r="DZ101" s="273" t="str">
        <f>IFERROR(DH110+DG110*DY101,"")</f>
        <v/>
      </c>
      <c r="EA101" s="264" t="str">
        <f t="shared" si="1149"/>
        <v/>
      </c>
      <c r="EB101" s="264" t="str">
        <f t="shared" si="1046"/>
        <v/>
      </c>
      <c r="EC101" s="264" t="str">
        <f t="shared" si="1150"/>
        <v/>
      </c>
      <c r="ED101" s="264" t="str">
        <f t="shared" si="1151"/>
        <v/>
      </c>
      <c r="EE101" s="273" t="str">
        <f t="shared" si="1152"/>
        <v/>
      </c>
      <c r="EF101" s="273" t="str">
        <f t="shared" si="1047"/>
        <v/>
      </c>
      <c r="EG101" s="273" t="str">
        <f t="shared" si="1153"/>
        <v/>
      </c>
      <c r="EH101" s="271" t="str">
        <f t="shared" si="1048"/>
        <v/>
      </c>
      <c r="EI101" s="271" t="str">
        <f>IFERROR(EE101*(EC101-EC107)^2,"")</f>
        <v/>
      </c>
      <c r="EJ101" s="271" t="str">
        <f>IFERROR(EE101*(DY101-DJ107)*(EC101-EC107),"")</f>
        <v/>
      </c>
      <c r="EK101" s="271" t="str">
        <f t="shared" si="1154"/>
        <v/>
      </c>
      <c r="EL101" s="289" t="str">
        <f t="shared" si="1155"/>
        <v/>
      </c>
      <c r="EM101" s="271" t="str">
        <f t="shared" si="1156"/>
        <v/>
      </c>
      <c r="EO101" s="271"/>
      <c r="EP101" s="263" t="str">
        <f t="shared" si="1157"/>
        <v/>
      </c>
      <c r="EQ101" s="273" t="str">
        <f>IFERROR(DY110+DX110*EP101,"")</f>
        <v/>
      </c>
      <c r="ER101" s="264" t="str">
        <f t="shared" si="1158"/>
        <v/>
      </c>
      <c r="ES101" s="264" t="str">
        <f t="shared" si="1049"/>
        <v/>
      </c>
      <c r="ET101" s="264" t="str">
        <f t="shared" si="1159"/>
        <v/>
      </c>
      <c r="EU101" s="264" t="str">
        <f t="shared" si="1160"/>
        <v/>
      </c>
      <c r="EV101" s="273" t="str">
        <f t="shared" si="1161"/>
        <v/>
      </c>
      <c r="EW101" s="273" t="str">
        <f t="shared" si="1050"/>
        <v/>
      </c>
      <c r="EX101" s="273" t="str">
        <f t="shared" si="1162"/>
        <v/>
      </c>
      <c r="EY101" s="271" t="str">
        <f t="shared" si="1051"/>
        <v/>
      </c>
      <c r="EZ101" s="271" t="str">
        <f>IFERROR(EV101*(ET101-ET107)^2,"")</f>
        <v/>
      </c>
      <c r="FA101" s="271" t="str">
        <f>IFERROR(EV101*(EP101-EA107)*(ET101-ET107),"")</f>
        <v/>
      </c>
      <c r="FB101" s="271" t="str">
        <f t="shared" si="1163"/>
        <v/>
      </c>
      <c r="FC101" s="289" t="str">
        <f t="shared" si="1164"/>
        <v/>
      </c>
      <c r="FD101" s="271" t="str">
        <f t="shared" si="1165"/>
        <v/>
      </c>
      <c r="FF101" s="271"/>
      <c r="FG101" s="263" t="str">
        <f t="shared" si="1166"/>
        <v/>
      </c>
      <c r="FH101" s="273" t="str">
        <f>IFERROR(EP110+EO110*FG101,"")</f>
        <v/>
      </c>
      <c r="FI101" s="264" t="str">
        <f t="shared" si="1167"/>
        <v/>
      </c>
      <c r="FJ101" s="264" t="str">
        <f t="shared" si="1052"/>
        <v/>
      </c>
      <c r="FK101" s="264" t="str">
        <f t="shared" si="1168"/>
        <v/>
      </c>
      <c r="FL101" s="264" t="str">
        <f t="shared" si="1169"/>
        <v/>
      </c>
      <c r="FM101" s="273" t="str">
        <f t="shared" si="1170"/>
        <v/>
      </c>
      <c r="FN101" s="273" t="str">
        <f t="shared" si="1053"/>
        <v/>
      </c>
      <c r="FO101" s="273" t="str">
        <f t="shared" si="1171"/>
        <v/>
      </c>
      <c r="FP101" s="271" t="str">
        <f t="shared" si="1054"/>
        <v/>
      </c>
      <c r="FQ101" s="271" t="str">
        <f>IFERROR(FM101*(FK101-FK107)^2,"")</f>
        <v/>
      </c>
      <c r="FR101" s="271" t="str">
        <f>IFERROR(FM101*(FG101-ER107)*(FK101-FK107),"")</f>
        <v/>
      </c>
      <c r="FS101" s="271" t="str">
        <f t="shared" si="1172"/>
        <v/>
      </c>
      <c r="FT101" s="289" t="str">
        <f t="shared" si="1173"/>
        <v/>
      </c>
      <c r="FU101" s="271" t="str">
        <f t="shared" si="1174"/>
        <v/>
      </c>
      <c r="FW101" s="271"/>
      <c r="FX101" s="263" t="str">
        <f t="shared" si="1175"/>
        <v/>
      </c>
      <c r="FY101" s="273" t="str">
        <f>IFERROR(FG110+FF110*FX101,"")</f>
        <v/>
      </c>
      <c r="FZ101" s="264" t="str">
        <f t="shared" si="1176"/>
        <v/>
      </c>
      <c r="GA101" s="264" t="str">
        <f t="shared" si="1055"/>
        <v/>
      </c>
      <c r="GB101" s="264" t="str">
        <f t="shared" si="1177"/>
        <v/>
      </c>
      <c r="GC101" s="264" t="str">
        <f t="shared" si="1178"/>
        <v/>
      </c>
      <c r="GD101" s="273" t="str">
        <f t="shared" si="1179"/>
        <v/>
      </c>
      <c r="GE101" s="273" t="str">
        <f t="shared" si="1056"/>
        <v/>
      </c>
      <c r="GF101" s="273" t="str">
        <f t="shared" si="1180"/>
        <v/>
      </c>
      <c r="GG101" s="271" t="str">
        <f t="shared" si="1057"/>
        <v/>
      </c>
      <c r="GH101" s="271" t="str">
        <f>IFERROR(GD101*(GB101-GB107)^2,"")</f>
        <v/>
      </c>
      <c r="GI101" s="271" t="str">
        <f>IFERROR(GD101*(FX101-FI107)*(GB101-GB107),"")</f>
        <v/>
      </c>
      <c r="GJ101" s="271" t="str">
        <f t="shared" si="1181"/>
        <v/>
      </c>
      <c r="GK101" s="289" t="str">
        <f t="shared" si="1182"/>
        <v/>
      </c>
      <c r="GL101" s="271" t="str">
        <f t="shared" si="1183"/>
        <v/>
      </c>
      <c r="GN101" s="271"/>
      <c r="GO101" s="263" t="str">
        <f t="shared" si="1184"/>
        <v/>
      </c>
      <c r="GP101" s="273" t="str">
        <f>IFERROR(FX110+FW110*GO101,"")</f>
        <v/>
      </c>
      <c r="GQ101" s="264" t="str">
        <f t="shared" si="1185"/>
        <v/>
      </c>
      <c r="GR101" s="264" t="str">
        <f t="shared" si="1058"/>
        <v/>
      </c>
      <c r="GS101" s="264" t="str">
        <f t="shared" si="1186"/>
        <v/>
      </c>
      <c r="GT101" s="264" t="str">
        <f t="shared" si="1187"/>
        <v/>
      </c>
      <c r="GU101" s="273" t="str">
        <f t="shared" si="1188"/>
        <v/>
      </c>
      <c r="GV101" s="273" t="str">
        <f t="shared" si="1059"/>
        <v/>
      </c>
      <c r="GW101" s="273" t="str">
        <f t="shared" si="1189"/>
        <v/>
      </c>
      <c r="GX101" s="271" t="str">
        <f t="shared" si="1060"/>
        <v/>
      </c>
      <c r="GY101" s="271" t="str">
        <f>IFERROR(GU101*(GS101-GS107)^2,"")</f>
        <v/>
      </c>
      <c r="GZ101" s="271" t="str">
        <f>IFERROR(GU101*(GO101-FZ107)*(GS101-GS107),"")</f>
        <v/>
      </c>
      <c r="HA101" s="271" t="str">
        <f t="shared" si="1190"/>
        <v/>
      </c>
      <c r="HB101" s="289" t="str">
        <f t="shared" si="1191"/>
        <v/>
      </c>
      <c r="HC101" s="271" t="str">
        <f t="shared" si="1192"/>
        <v/>
      </c>
      <c r="HE101" s="271"/>
      <c r="HF101" s="263" t="str">
        <f t="shared" si="1193"/>
        <v/>
      </c>
      <c r="HG101" s="273" t="str">
        <f>IFERROR(GO110+GN110*HF101,"")</f>
        <v/>
      </c>
      <c r="HH101" s="264" t="str">
        <f t="shared" si="1194"/>
        <v/>
      </c>
      <c r="HI101" s="264" t="str">
        <f t="shared" si="1061"/>
        <v/>
      </c>
      <c r="HJ101" s="264" t="str">
        <f t="shared" si="1195"/>
        <v/>
      </c>
      <c r="HK101" s="264" t="str">
        <f t="shared" si="1196"/>
        <v/>
      </c>
      <c r="HL101" s="273" t="str">
        <f t="shared" si="1197"/>
        <v/>
      </c>
      <c r="HM101" s="273" t="str">
        <f t="shared" si="1062"/>
        <v/>
      </c>
      <c r="HN101" s="273" t="str">
        <f t="shared" si="1198"/>
        <v/>
      </c>
      <c r="HO101" s="271" t="str">
        <f t="shared" si="1063"/>
        <v/>
      </c>
      <c r="HP101" s="271" t="str">
        <f>IFERROR(HL101*(HJ101-HJ107)^2,"")</f>
        <v/>
      </c>
      <c r="HQ101" s="271" t="str">
        <f>IFERROR(HL101*(HF101-GQ107)*(HJ101-HJ107),"")</f>
        <v/>
      </c>
      <c r="HR101" s="271" t="str">
        <f t="shared" si="1199"/>
        <v/>
      </c>
      <c r="HS101" s="289" t="str">
        <f t="shared" si="1200"/>
        <v/>
      </c>
      <c r="HT101" s="271" t="str">
        <f t="shared" si="1201"/>
        <v/>
      </c>
      <c r="HV101" s="271"/>
      <c r="HW101" s="263" t="str">
        <f t="shared" si="1202"/>
        <v/>
      </c>
      <c r="HX101" s="273" t="str">
        <f>IFERROR(HF110+HE110*HW101,"")</f>
        <v/>
      </c>
      <c r="HY101" s="264" t="str">
        <f t="shared" si="1203"/>
        <v/>
      </c>
      <c r="HZ101" s="264" t="str">
        <f t="shared" si="1064"/>
        <v/>
      </c>
      <c r="IA101" s="264" t="str">
        <f t="shared" si="1204"/>
        <v/>
      </c>
      <c r="IB101" s="264" t="str">
        <f t="shared" si="1205"/>
        <v/>
      </c>
      <c r="IC101" s="273" t="str">
        <f t="shared" si="1206"/>
        <v/>
      </c>
      <c r="ID101" s="273" t="str">
        <f t="shared" si="1065"/>
        <v/>
      </c>
      <c r="IE101" s="273" t="str">
        <f t="shared" si="1207"/>
        <v/>
      </c>
      <c r="IF101" s="271" t="str">
        <f t="shared" si="1066"/>
        <v/>
      </c>
      <c r="IG101" s="271" t="str">
        <f>IFERROR(IC101*(IA101-IA107)^2,"")</f>
        <v/>
      </c>
      <c r="IH101" s="271" t="str">
        <f>IFERROR(IC101*(HW101-HH107)*(IA101-IA107),"")</f>
        <v/>
      </c>
      <c r="II101" s="271" t="str">
        <f t="shared" si="1208"/>
        <v/>
      </c>
      <c r="IJ101" s="289" t="str">
        <f t="shared" si="1209"/>
        <v/>
      </c>
      <c r="IK101" s="271" t="str">
        <f t="shared" si="1210"/>
        <v/>
      </c>
      <c r="IM101" s="271"/>
      <c r="IN101" s="263" t="str">
        <f t="shared" si="1211"/>
        <v/>
      </c>
      <c r="IO101" s="273" t="str">
        <f>IFERROR(HW110+HV110*IN101,"")</f>
        <v/>
      </c>
      <c r="IP101" s="264" t="str">
        <f t="shared" si="1212"/>
        <v/>
      </c>
      <c r="IQ101" s="264" t="str">
        <f t="shared" si="1067"/>
        <v/>
      </c>
      <c r="IR101" s="264" t="str">
        <f t="shared" si="1213"/>
        <v/>
      </c>
      <c r="IS101" s="264" t="str">
        <f t="shared" si="1214"/>
        <v/>
      </c>
      <c r="IT101" s="273" t="str">
        <f t="shared" si="1215"/>
        <v/>
      </c>
      <c r="IU101" s="273" t="str">
        <f t="shared" si="1068"/>
        <v/>
      </c>
      <c r="IV101" s="273" t="str">
        <f t="shared" si="1216"/>
        <v/>
      </c>
      <c r="IW101" s="271" t="str">
        <f t="shared" si="1069"/>
        <v/>
      </c>
      <c r="IX101" s="271" t="str">
        <f>IFERROR(IT101*(IR101-IR107)^2,"")</f>
        <v/>
      </c>
      <c r="IY101" s="271" t="str">
        <f>IFERROR(IT101*(IN101-HY107)*(IR101-IR107),"")</f>
        <v/>
      </c>
      <c r="IZ101" s="271" t="str">
        <f t="shared" si="1217"/>
        <v/>
      </c>
      <c r="JA101" s="289" t="str">
        <f t="shared" si="1218"/>
        <v/>
      </c>
      <c r="JB101" s="271" t="str">
        <f t="shared" si="1219"/>
        <v/>
      </c>
      <c r="JD101" s="271"/>
      <c r="JE101" s="263" t="str">
        <f t="shared" si="1220"/>
        <v/>
      </c>
      <c r="JF101" s="273" t="str">
        <f>IFERROR(IN110+IM110*JE101,"")</f>
        <v/>
      </c>
      <c r="JG101" s="264" t="str">
        <f t="shared" si="1221"/>
        <v/>
      </c>
      <c r="JH101" s="264" t="str">
        <f t="shared" si="1070"/>
        <v/>
      </c>
      <c r="JI101" s="264" t="str">
        <f t="shared" si="1222"/>
        <v/>
      </c>
      <c r="JJ101" s="264" t="str">
        <f t="shared" si="1223"/>
        <v/>
      </c>
      <c r="JK101" s="273" t="str">
        <f t="shared" si="1224"/>
        <v/>
      </c>
      <c r="JL101" s="273" t="str">
        <f t="shared" si="1071"/>
        <v/>
      </c>
      <c r="JM101" s="273" t="str">
        <f t="shared" si="1225"/>
        <v/>
      </c>
      <c r="JN101" s="271" t="str">
        <f t="shared" si="1072"/>
        <v/>
      </c>
      <c r="JO101" s="271" t="str">
        <f>IFERROR(JK101*(JI101-JI107)^2,"")</f>
        <v/>
      </c>
      <c r="JP101" s="271" t="str">
        <f>IFERROR(JK101*(JE101-IP107)*(JI101-JI107),"")</f>
        <v/>
      </c>
      <c r="JQ101" s="271" t="str">
        <f t="shared" si="1226"/>
        <v/>
      </c>
      <c r="JR101" s="289" t="str">
        <f t="shared" si="1227"/>
        <v/>
      </c>
      <c r="JS101" s="271" t="str">
        <f t="shared" si="1228"/>
        <v/>
      </c>
      <c r="JU101" s="271"/>
      <c r="JV101" s="263" t="str">
        <f t="shared" si="1229"/>
        <v/>
      </c>
      <c r="JW101" s="273" t="str">
        <f>IFERROR(JE110+JD110*JV101,"")</f>
        <v/>
      </c>
      <c r="JX101" s="264" t="str">
        <f t="shared" si="1230"/>
        <v/>
      </c>
      <c r="JY101" s="264" t="str">
        <f t="shared" si="1073"/>
        <v/>
      </c>
      <c r="JZ101" s="264" t="str">
        <f t="shared" si="1231"/>
        <v/>
      </c>
      <c r="KA101" s="264" t="str">
        <f t="shared" si="1232"/>
        <v/>
      </c>
      <c r="KB101" s="273" t="str">
        <f t="shared" si="1233"/>
        <v/>
      </c>
      <c r="KC101" s="273" t="str">
        <f t="shared" si="1074"/>
        <v/>
      </c>
      <c r="KD101" s="273" t="str">
        <f t="shared" si="1234"/>
        <v/>
      </c>
      <c r="KE101" s="271" t="str">
        <f t="shared" si="1075"/>
        <v/>
      </c>
      <c r="KF101" s="271" t="str">
        <f>IFERROR(KB101*(JZ101-JZ107)^2,"")</f>
        <v/>
      </c>
      <c r="KG101" s="271" t="str">
        <f>IFERROR(KB101*(JV101-JG107)*(JZ101-JZ107),"")</f>
        <v/>
      </c>
      <c r="KH101" s="271" t="str">
        <f t="shared" si="1235"/>
        <v/>
      </c>
      <c r="KI101" s="289" t="str">
        <f t="shared" si="1236"/>
        <v/>
      </c>
      <c r="KJ101" s="271" t="str">
        <f t="shared" si="1237"/>
        <v/>
      </c>
      <c r="KL101" s="271"/>
      <c r="KM101" s="263" t="str">
        <f t="shared" si="1238"/>
        <v/>
      </c>
      <c r="KN101" s="273" t="str">
        <f>IFERROR(JV110+JU110*KM101,"")</f>
        <v/>
      </c>
      <c r="KO101" s="264" t="str">
        <f t="shared" si="1239"/>
        <v/>
      </c>
      <c r="KP101" s="264" t="str">
        <f t="shared" si="1076"/>
        <v/>
      </c>
      <c r="KQ101" s="264" t="str">
        <f t="shared" si="1240"/>
        <v/>
      </c>
      <c r="KR101" s="264" t="str">
        <f t="shared" si="1241"/>
        <v/>
      </c>
      <c r="KS101" s="273" t="str">
        <f t="shared" si="1242"/>
        <v/>
      </c>
      <c r="KT101" s="273" t="str">
        <f t="shared" si="1077"/>
        <v/>
      </c>
      <c r="KU101" s="273" t="str">
        <f t="shared" si="1243"/>
        <v/>
      </c>
      <c r="KV101" s="271" t="str">
        <f t="shared" si="1078"/>
        <v/>
      </c>
      <c r="KW101" s="271" t="str">
        <f>IFERROR(KS101*(KQ101-KQ107)^2,"")</f>
        <v/>
      </c>
      <c r="KX101" s="271" t="str">
        <f>IFERROR(KS101*(KM101-JX107)*(KQ101-KQ107),"")</f>
        <v/>
      </c>
      <c r="KY101" s="271" t="str">
        <f t="shared" si="1244"/>
        <v/>
      </c>
      <c r="KZ101" s="289" t="str">
        <f t="shared" si="1245"/>
        <v/>
      </c>
      <c r="LA101" s="271" t="str">
        <f t="shared" si="1246"/>
        <v/>
      </c>
      <c r="LC101" s="271"/>
      <c r="LD101" s="263" t="str">
        <f t="shared" si="1247"/>
        <v/>
      </c>
      <c r="LE101" s="273" t="str">
        <f>IFERROR(KM110+KL110*LD101,"")</f>
        <v/>
      </c>
      <c r="LF101" s="264" t="str">
        <f t="shared" si="1248"/>
        <v/>
      </c>
      <c r="LG101" s="264" t="str">
        <f t="shared" si="1079"/>
        <v/>
      </c>
      <c r="LH101" s="264" t="str">
        <f t="shared" si="1249"/>
        <v/>
      </c>
      <c r="LI101" s="264" t="str">
        <f t="shared" si="1250"/>
        <v/>
      </c>
      <c r="LJ101" s="273" t="str">
        <f t="shared" si="1251"/>
        <v/>
      </c>
      <c r="LK101" s="273" t="str">
        <f t="shared" si="1080"/>
        <v/>
      </c>
      <c r="LL101" s="273" t="str">
        <f t="shared" si="1252"/>
        <v/>
      </c>
      <c r="LM101" s="271" t="str">
        <f t="shared" si="1081"/>
        <v/>
      </c>
      <c r="LN101" s="271" t="str">
        <f>IFERROR(LJ101*(LH101-LH107)^2,"")</f>
        <v/>
      </c>
      <c r="LO101" s="271" t="str">
        <f>IFERROR(LJ101*(LD101-KO107)*(LH101-LH107),"")</f>
        <v/>
      </c>
      <c r="LP101" s="271" t="str">
        <f t="shared" si="1253"/>
        <v/>
      </c>
      <c r="LQ101" s="289" t="str">
        <f t="shared" si="1254"/>
        <v/>
      </c>
      <c r="LR101" s="271" t="str">
        <f t="shared" si="1255"/>
        <v/>
      </c>
      <c r="LT101" s="271"/>
      <c r="LU101" s="475" t="str">
        <f t="shared" si="1256"/>
        <v/>
      </c>
      <c r="LV101" s="474" t="str">
        <f>IFERROR(LD110+LC110*LU101,"")</f>
        <v/>
      </c>
      <c r="LW101" s="477" t="str">
        <f t="shared" si="1257"/>
        <v/>
      </c>
      <c r="LX101" s="264" t="str">
        <f t="shared" si="1082"/>
        <v/>
      </c>
      <c r="LY101" s="264" t="str">
        <f t="shared" si="1258"/>
        <v/>
      </c>
      <c r="LZ101" s="264" t="str">
        <f t="shared" si="1259"/>
        <v/>
      </c>
      <c r="MA101" s="273" t="str">
        <f t="shared" si="1260"/>
        <v/>
      </c>
      <c r="MB101" s="273" t="str">
        <f t="shared" si="1083"/>
        <v/>
      </c>
      <c r="MC101" s="273" t="str">
        <f t="shared" si="1261"/>
        <v/>
      </c>
      <c r="MD101" s="271" t="str">
        <f t="shared" si="1084"/>
        <v/>
      </c>
      <c r="ME101" s="271" t="str">
        <f>IFERROR(MA101*(LY101-LY107)^2,"")</f>
        <v/>
      </c>
      <c r="MF101" s="271" t="str">
        <f>IFERROR(MA101*(LU101-LF107)*(LY101-LY107),"")</f>
        <v/>
      </c>
      <c r="MG101" s="271" t="str">
        <f t="shared" si="1262"/>
        <v/>
      </c>
      <c r="MH101" s="289" t="str">
        <f t="shared" si="1263"/>
        <v/>
      </c>
      <c r="MI101" s="476" t="str">
        <f t="shared" si="1264"/>
        <v/>
      </c>
    </row>
    <row r="102" spans="1:347" ht="14.1" hidden="1" customHeight="1" outlineLevel="1" x14ac:dyDescent="0.2">
      <c r="A102" s="14">
        <v>7</v>
      </c>
      <c r="B102" s="435"/>
      <c r="C102" s="436"/>
      <c r="D102" s="437"/>
      <c r="E102" s="17" t="str">
        <f t="shared" si="1023"/>
        <v/>
      </c>
      <c r="F102" s="34" t="str">
        <f>IFERROR((E102-E95)/(1-E95),"")</f>
        <v/>
      </c>
      <c r="G102" s="17" t="str">
        <f t="shared" si="1024"/>
        <v/>
      </c>
      <c r="H102" s="17"/>
      <c r="I102" s="34"/>
      <c r="J102" s="18" t="str">
        <f t="shared" si="1085"/>
        <v/>
      </c>
      <c r="K102" s="17" t="str">
        <f>IFERROR(C110+B110*J102,"")</f>
        <v/>
      </c>
      <c r="L102" s="37" t="str">
        <f t="shared" si="1086"/>
        <v/>
      </c>
      <c r="M102" s="37" t="str">
        <f t="shared" si="1025"/>
        <v/>
      </c>
      <c r="N102" s="37" t="str">
        <f t="shared" si="1087"/>
        <v/>
      </c>
      <c r="O102" s="37" t="str">
        <f t="shared" si="1088"/>
        <v/>
      </c>
      <c r="P102" s="17" t="str">
        <f t="shared" si="1089"/>
        <v/>
      </c>
      <c r="Q102" s="17" t="str">
        <f t="shared" si="1026"/>
        <v/>
      </c>
      <c r="R102" s="17" t="str">
        <f t="shared" si="1090"/>
        <v/>
      </c>
      <c r="S102" s="34" t="str">
        <f t="shared" si="1027"/>
        <v/>
      </c>
      <c r="T102" s="34" t="str">
        <f>IFERROR(P102*(N102-N107)^2,"")</f>
        <v/>
      </c>
      <c r="U102" s="34" t="str">
        <f>IFERROR(P102*(J102-E107)*(N102-N107),"")</f>
        <v/>
      </c>
      <c r="V102" s="34" t="str">
        <f t="shared" si="1091"/>
        <v/>
      </c>
      <c r="W102" s="39" t="str">
        <f t="shared" si="1092"/>
        <v/>
      </c>
      <c r="X102" s="34" t="str">
        <f t="shared" si="1093"/>
        <v/>
      </c>
      <c r="Y102" s="44"/>
      <c r="Z102" s="271"/>
      <c r="AA102" s="263" t="str">
        <f t="shared" si="1094"/>
        <v/>
      </c>
      <c r="AB102" s="273" t="str">
        <f>IFERROR(J110+I110*AA102,"")</f>
        <v/>
      </c>
      <c r="AC102" s="264" t="str">
        <f t="shared" si="1095"/>
        <v/>
      </c>
      <c r="AD102" s="264" t="str">
        <f t="shared" si="1028"/>
        <v/>
      </c>
      <c r="AE102" s="264" t="str">
        <f t="shared" si="1096"/>
        <v/>
      </c>
      <c r="AF102" s="264" t="str">
        <f t="shared" si="1097"/>
        <v/>
      </c>
      <c r="AG102" s="273" t="str">
        <f t="shared" si="1098"/>
        <v/>
      </c>
      <c r="AH102" s="273" t="str">
        <f t="shared" si="1029"/>
        <v/>
      </c>
      <c r="AI102" s="273" t="str">
        <f t="shared" si="1099"/>
        <v/>
      </c>
      <c r="AJ102" s="271" t="str">
        <f t="shared" si="1030"/>
        <v/>
      </c>
      <c r="AK102" s="271" t="str">
        <f>IFERROR(AG102*(AE102-AE107)^2,"")</f>
        <v/>
      </c>
      <c r="AL102" s="271" t="str">
        <f>IFERROR(AG102*(AA102-L107)*(AE102-AE107),"")</f>
        <v/>
      </c>
      <c r="AM102" s="271" t="str">
        <f t="shared" si="1100"/>
        <v/>
      </c>
      <c r="AN102" s="289" t="str">
        <f t="shared" si="1101"/>
        <v/>
      </c>
      <c r="AO102" s="271" t="str">
        <f t="shared" si="1102"/>
        <v/>
      </c>
      <c r="AQ102" s="271"/>
      <c r="AR102" s="263" t="str">
        <f t="shared" si="1103"/>
        <v/>
      </c>
      <c r="AS102" s="273" t="str">
        <f>IFERROR(AA110+Z110*AR102,"")</f>
        <v/>
      </c>
      <c r="AT102" s="264" t="str">
        <f t="shared" si="1104"/>
        <v/>
      </c>
      <c r="AU102" s="264" t="str">
        <f t="shared" si="1031"/>
        <v/>
      </c>
      <c r="AV102" s="264" t="str">
        <f t="shared" si="1105"/>
        <v/>
      </c>
      <c r="AW102" s="264" t="str">
        <f t="shared" si="1106"/>
        <v/>
      </c>
      <c r="AX102" s="273" t="str">
        <f t="shared" si="1107"/>
        <v/>
      </c>
      <c r="AY102" s="273" t="str">
        <f t="shared" si="1032"/>
        <v/>
      </c>
      <c r="AZ102" s="273" t="str">
        <f t="shared" si="1108"/>
        <v/>
      </c>
      <c r="BA102" s="271" t="str">
        <f t="shared" si="1033"/>
        <v/>
      </c>
      <c r="BB102" s="271" t="str">
        <f>IFERROR(AX102*(AV102-AV107)^2,"")</f>
        <v/>
      </c>
      <c r="BC102" s="271" t="str">
        <f>IFERROR(AX102*(AR102-AC107)*(AV102-AV107),"")</f>
        <v/>
      </c>
      <c r="BD102" s="271" t="str">
        <f t="shared" si="1109"/>
        <v/>
      </c>
      <c r="BE102" s="289" t="str">
        <f t="shared" si="1110"/>
        <v/>
      </c>
      <c r="BF102" s="271" t="str">
        <f t="shared" si="1111"/>
        <v/>
      </c>
      <c r="BH102" s="271"/>
      <c r="BI102" s="263" t="str">
        <f t="shared" si="1112"/>
        <v/>
      </c>
      <c r="BJ102" s="273" t="str">
        <f>IFERROR(AR110+AQ110*BI102,"")</f>
        <v/>
      </c>
      <c r="BK102" s="264" t="str">
        <f t="shared" si="1113"/>
        <v/>
      </c>
      <c r="BL102" s="264" t="str">
        <f t="shared" si="1034"/>
        <v/>
      </c>
      <c r="BM102" s="264" t="str">
        <f t="shared" si="1114"/>
        <v/>
      </c>
      <c r="BN102" s="264" t="str">
        <f t="shared" si="1115"/>
        <v/>
      </c>
      <c r="BO102" s="273" t="str">
        <f t="shared" si="1116"/>
        <v/>
      </c>
      <c r="BP102" s="273" t="str">
        <f t="shared" si="1035"/>
        <v/>
      </c>
      <c r="BQ102" s="273" t="str">
        <f t="shared" si="1117"/>
        <v/>
      </c>
      <c r="BR102" s="271" t="str">
        <f t="shared" si="1036"/>
        <v/>
      </c>
      <c r="BS102" s="271" t="str">
        <f>IFERROR(BO102*(BM102-BM107)^2,"")</f>
        <v/>
      </c>
      <c r="BT102" s="271" t="str">
        <f>IFERROR(BO102*(BI102-AT107)*(BM102-BM107),"")</f>
        <v/>
      </c>
      <c r="BU102" s="271" t="str">
        <f t="shared" si="1118"/>
        <v/>
      </c>
      <c r="BV102" s="289" t="str">
        <f t="shared" si="1119"/>
        <v/>
      </c>
      <c r="BW102" s="271" t="str">
        <f t="shared" si="1120"/>
        <v/>
      </c>
      <c r="BY102" s="271"/>
      <c r="BZ102" s="263" t="str">
        <f t="shared" si="1121"/>
        <v/>
      </c>
      <c r="CA102" s="273" t="str">
        <f>IFERROR(BI110+BH110*BZ102,"")</f>
        <v/>
      </c>
      <c r="CB102" s="264" t="str">
        <f t="shared" si="1122"/>
        <v/>
      </c>
      <c r="CC102" s="264" t="str">
        <f t="shared" si="1037"/>
        <v/>
      </c>
      <c r="CD102" s="264" t="str">
        <f t="shared" si="1123"/>
        <v/>
      </c>
      <c r="CE102" s="264" t="str">
        <f t="shared" si="1124"/>
        <v/>
      </c>
      <c r="CF102" s="273" t="str">
        <f t="shared" si="1125"/>
        <v/>
      </c>
      <c r="CG102" s="273" t="str">
        <f t="shared" si="1038"/>
        <v/>
      </c>
      <c r="CH102" s="273" t="str">
        <f t="shared" si="1126"/>
        <v/>
      </c>
      <c r="CI102" s="271" t="str">
        <f t="shared" si="1039"/>
        <v/>
      </c>
      <c r="CJ102" s="271" t="str">
        <f>IFERROR(CF102*(CD102-CD107)^2,"")</f>
        <v/>
      </c>
      <c r="CK102" s="271" t="str">
        <f>IFERROR(CF102*(BZ102-BK107)*(CD102-CD107),"")</f>
        <v/>
      </c>
      <c r="CL102" s="271" t="str">
        <f t="shared" si="1127"/>
        <v/>
      </c>
      <c r="CM102" s="289" t="str">
        <f t="shared" si="1128"/>
        <v/>
      </c>
      <c r="CN102" s="271" t="str">
        <f t="shared" si="1129"/>
        <v/>
      </c>
      <c r="CP102" s="271"/>
      <c r="CQ102" s="263" t="str">
        <f t="shared" si="1130"/>
        <v/>
      </c>
      <c r="CR102" s="273" t="str">
        <f>IFERROR(BZ110+BY110*CQ102,"")</f>
        <v/>
      </c>
      <c r="CS102" s="264" t="str">
        <f t="shared" si="1131"/>
        <v/>
      </c>
      <c r="CT102" s="264" t="str">
        <f t="shared" si="1040"/>
        <v/>
      </c>
      <c r="CU102" s="264" t="str">
        <f t="shared" si="1132"/>
        <v/>
      </c>
      <c r="CV102" s="264" t="str">
        <f t="shared" si="1133"/>
        <v/>
      </c>
      <c r="CW102" s="273" t="str">
        <f t="shared" si="1134"/>
        <v/>
      </c>
      <c r="CX102" s="273" t="str">
        <f t="shared" si="1041"/>
        <v/>
      </c>
      <c r="CY102" s="273" t="str">
        <f t="shared" si="1135"/>
        <v/>
      </c>
      <c r="CZ102" s="271" t="str">
        <f t="shared" si="1042"/>
        <v/>
      </c>
      <c r="DA102" s="271" t="str">
        <f>IFERROR(CW102*(CU102-CU107)^2,"")</f>
        <v/>
      </c>
      <c r="DB102" s="271" t="str">
        <f>IFERROR(CW102*(CQ102-CB107)*(CU102-CU107),"")</f>
        <v/>
      </c>
      <c r="DC102" s="271" t="str">
        <f t="shared" si="1136"/>
        <v/>
      </c>
      <c r="DD102" s="289" t="str">
        <f t="shared" si="1137"/>
        <v/>
      </c>
      <c r="DE102" s="271" t="str">
        <f t="shared" si="1138"/>
        <v/>
      </c>
      <c r="DG102" s="271"/>
      <c r="DH102" s="263" t="str">
        <f t="shared" si="1139"/>
        <v/>
      </c>
      <c r="DI102" s="273" t="str">
        <f>IFERROR(CQ110+CP110*DH102,"")</f>
        <v/>
      </c>
      <c r="DJ102" s="264" t="str">
        <f t="shared" si="1140"/>
        <v/>
      </c>
      <c r="DK102" s="264" t="str">
        <f t="shared" si="1043"/>
        <v/>
      </c>
      <c r="DL102" s="264" t="str">
        <f t="shared" si="1141"/>
        <v/>
      </c>
      <c r="DM102" s="264" t="str">
        <f t="shared" si="1142"/>
        <v/>
      </c>
      <c r="DN102" s="273" t="str">
        <f t="shared" si="1143"/>
        <v/>
      </c>
      <c r="DO102" s="273" t="str">
        <f t="shared" si="1044"/>
        <v/>
      </c>
      <c r="DP102" s="273" t="str">
        <f t="shared" si="1144"/>
        <v/>
      </c>
      <c r="DQ102" s="271" t="str">
        <f t="shared" si="1045"/>
        <v/>
      </c>
      <c r="DR102" s="271" t="str">
        <f>IFERROR(DN102*(DL102-DL107)^2,"")</f>
        <v/>
      </c>
      <c r="DS102" s="271" t="str">
        <f>IFERROR(DN102*(DH102-CS107)*(DL102-DL107),"")</f>
        <v/>
      </c>
      <c r="DT102" s="271" t="str">
        <f t="shared" si="1145"/>
        <v/>
      </c>
      <c r="DU102" s="289" t="str">
        <f t="shared" si="1146"/>
        <v/>
      </c>
      <c r="DV102" s="271" t="str">
        <f t="shared" si="1147"/>
        <v/>
      </c>
      <c r="DX102" s="271"/>
      <c r="DY102" s="263" t="str">
        <f t="shared" si="1148"/>
        <v/>
      </c>
      <c r="DZ102" s="273" t="str">
        <f>IFERROR(DH110+DG110*DY102,"")</f>
        <v/>
      </c>
      <c r="EA102" s="264" t="str">
        <f t="shared" si="1149"/>
        <v/>
      </c>
      <c r="EB102" s="264" t="str">
        <f t="shared" si="1046"/>
        <v/>
      </c>
      <c r="EC102" s="264" t="str">
        <f t="shared" si="1150"/>
        <v/>
      </c>
      <c r="ED102" s="264" t="str">
        <f t="shared" si="1151"/>
        <v/>
      </c>
      <c r="EE102" s="273" t="str">
        <f t="shared" si="1152"/>
        <v/>
      </c>
      <c r="EF102" s="273" t="str">
        <f t="shared" si="1047"/>
        <v/>
      </c>
      <c r="EG102" s="273" t="str">
        <f t="shared" si="1153"/>
        <v/>
      </c>
      <c r="EH102" s="271" t="str">
        <f t="shared" si="1048"/>
        <v/>
      </c>
      <c r="EI102" s="271" t="str">
        <f>IFERROR(EE102*(EC102-EC107)^2,"")</f>
        <v/>
      </c>
      <c r="EJ102" s="271" t="str">
        <f>IFERROR(EE102*(DY102-DJ107)*(EC102-EC107),"")</f>
        <v/>
      </c>
      <c r="EK102" s="271" t="str">
        <f t="shared" si="1154"/>
        <v/>
      </c>
      <c r="EL102" s="289" t="str">
        <f t="shared" si="1155"/>
        <v/>
      </c>
      <c r="EM102" s="271" t="str">
        <f t="shared" si="1156"/>
        <v/>
      </c>
      <c r="EO102" s="271"/>
      <c r="EP102" s="263" t="str">
        <f t="shared" si="1157"/>
        <v/>
      </c>
      <c r="EQ102" s="273" t="str">
        <f>IFERROR(DY110+DX110*EP102,"")</f>
        <v/>
      </c>
      <c r="ER102" s="264" t="str">
        <f t="shared" si="1158"/>
        <v/>
      </c>
      <c r="ES102" s="264" t="str">
        <f t="shared" si="1049"/>
        <v/>
      </c>
      <c r="ET102" s="264" t="str">
        <f t="shared" si="1159"/>
        <v/>
      </c>
      <c r="EU102" s="264" t="str">
        <f t="shared" si="1160"/>
        <v/>
      </c>
      <c r="EV102" s="273" t="str">
        <f t="shared" si="1161"/>
        <v/>
      </c>
      <c r="EW102" s="273" t="str">
        <f t="shared" si="1050"/>
        <v/>
      </c>
      <c r="EX102" s="273" t="str">
        <f t="shared" si="1162"/>
        <v/>
      </c>
      <c r="EY102" s="271" t="str">
        <f t="shared" si="1051"/>
        <v/>
      </c>
      <c r="EZ102" s="271" t="str">
        <f>IFERROR(EV102*(ET102-ET107)^2,"")</f>
        <v/>
      </c>
      <c r="FA102" s="271" t="str">
        <f>IFERROR(EV102*(EP102-EA107)*(ET102-ET107),"")</f>
        <v/>
      </c>
      <c r="FB102" s="271" t="str">
        <f t="shared" si="1163"/>
        <v/>
      </c>
      <c r="FC102" s="289" t="str">
        <f t="shared" si="1164"/>
        <v/>
      </c>
      <c r="FD102" s="271" t="str">
        <f t="shared" si="1165"/>
        <v/>
      </c>
      <c r="FF102" s="271"/>
      <c r="FG102" s="263" t="str">
        <f t="shared" si="1166"/>
        <v/>
      </c>
      <c r="FH102" s="273" t="str">
        <f>IFERROR(EP110+EO110*FG102,"")</f>
        <v/>
      </c>
      <c r="FI102" s="264" t="str">
        <f t="shared" si="1167"/>
        <v/>
      </c>
      <c r="FJ102" s="264" t="str">
        <f t="shared" si="1052"/>
        <v/>
      </c>
      <c r="FK102" s="264" t="str">
        <f t="shared" si="1168"/>
        <v/>
      </c>
      <c r="FL102" s="264" t="str">
        <f t="shared" si="1169"/>
        <v/>
      </c>
      <c r="FM102" s="273" t="str">
        <f t="shared" si="1170"/>
        <v/>
      </c>
      <c r="FN102" s="273" t="str">
        <f t="shared" si="1053"/>
        <v/>
      </c>
      <c r="FO102" s="273" t="str">
        <f t="shared" si="1171"/>
        <v/>
      </c>
      <c r="FP102" s="271" t="str">
        <f t="shared" si="1054"/>
        <v/>
      </c>
      <c r="FQ102" s="271" t="str">
        <f>IFERROR(FM102*(FK102-FK107)^2,"")</f>
        <v/>
      </c>
      <c r="FR102" s="271" t="str">
        <f>IFERROR(FM102*(FG102-ER107)*(FK102-FK107),"")</f>
        <v/>
      </c>
      <c r="FS102" s="271" t="str">
        <f t="shared" si="1172"/>
        <v/>
      </c>
      <c r="FT102" s="289" t="str">
        <f t="shared" si="1173"/>
        <v/>
      </c>
      <c r="FU102" s="271" t="str">
        <f t="shared" si="1174"/>
        <v/>
      </c>
      <c r="FW102" s="271"/>
      <c r="FX102" s="263" t="str">
        <f t="shared" si="1175"/>
        <v/>
      </c>
      <c r="FY102" s="273" t="str">
        <f>IFERROR(FG110+FF110*FX102,"")</f>
        <v/>
      </c>
      <c r="FZ102" s="264" t="str">
        <f t="shared" si="1176"/>
        <v/>
      </c>
      <c r="GA102" s="264" t="str">
        <f t="shared" si="1055"/>
        <v/>
      </c>
      <c r="GB102" s="264" t="str">
        <f t="shared" si="1177"/>
        <v/>
      </c>
      <c r="GC102" s="264" t="str">
        <f t="shared" si="1178"/>
        <v/>
      </c>
      <c r="GD102" s="273" t="str">
        <f t="shared" si="1179"/>
        <v/>
      </c>
      <c r="GE102" s="273" t="str">
        <f t="shared" si="1056"/>
        <v/>
      </c>
      <c r="GF102" s="273" t="str">
        <f t="shared" si="1180"/>
        <v/>
      </c>
      <c r="GG102" s="271" t="str">
        <f t="shared" si="1057"/>
        <v/>
      </c>
      <c r="GH102" s="271" t="str">
        <f>IFERROR(GD102*(GB102-GB107)^2,"")</f>
        <v/>
      </c>
      <c r="GI102" s="271" t="str">
        <f>IFERROR(GD102*(FX102-FI107)*(GB102-GB107),"")</f>
        <v/>
      </c>
      <c r="GJ102" s="271" t="str">
        <f t="shared" si="1181"/>
        <v/>
      </c>
      <c r="GK102" s="289" t="str">
        <f t="shared" si="1182"/>
        <v/>
      </c>
      <c r="GL102" s="271" t="str">
        <f t="shared" si="1183"/>
        <v/>
      </c>
      <c r="GN102" s="271"/>
      <c r="GO102" s="263" t="str">
        <f t="shared" si="1184"/>
        <v/>
      </c>
      <c r="GP102" s="273" t="str">
        <f>IFERROR(FX110+FW110*GO102,"")</f>
        <v/>
      </c>
      <c r="GQ102" s="264" t="str">
        <f t="shared" si="1185"/>
        <v/>
      </c>
      <c r="GR102" s="264" t="str">
        <f t="shared" si="1058"/>
        <v/>
      </c>
      <c r="GS102" s="264" t="str">
        <f t="shared" si="1186"/>
        <v/>
      </c>
      <c r="GT102" s="264" t="str">
        <f t="shared" si="1187"/>
        <v/>
      </c>
      <c r="GU102" s="273" t="str">
        <f t="shared" si="1188"/>
        <v/>
      </c>
      <c r="GV102" s="273" t="str">
        <f t="shared" si="1059"/>
        <v/>
      </c>
      <c r="GW102" s="273" t="str">
        <f t="shared" si="1189"/>
        <v/>
      </c>
      <c r="GX102" s="271" t="str">
        <f t="shared" si="1060"/>
        <v/>
      </c>
      <c r="GY102" s="271" t="str">
        <f>IFERROR(GU102*(GS102-GS107)^2,"")</f>
        <v/>
      </c>
      <c r="GZ102" s="271" t="str">
        <f>IFERROR(GU102*(GO102-FZ107)*(GS102-GS107),"")</f>
        <v/>
      </c>
      <c r="HA102" s="271" t="str">
        <f t="shared" si="1190"/>
        <v/>
      </c>
      <c r="HB102" s="289" t="str">
        <f t="shared" si="1191"/>
        <v/>
      </c>
      <c r="HC102" s="271" t="str">
        <f t="shared" si="1192"/>
        <v/>
      </c>
      <c r="HE102" s="271"/>
      <c r="HF102" s="263" t="str">
        <f t="shared" si="1193"/>
        <v/>
      </c>
      <c r="HG102" s="273" t="str">
        <f>IFERROR(GO110+GN110*HF102,"")</f>
        <v/>
      </c>
      <c r="HH102" s="264" t="str">
        <f t="shared" si="1194"/>
        <v/>
      </c>
      <c r="HI102" s="264" t="str">
        <f t="shared" si="1061"/>
        <v/>
      </c>
      <c r="HJ102" s="264" t="str">
        <f t="shared" si="1195"/>
        <v/>
      </c>
      <c r="HK102" s="264" t="str">
        <f t="shared" si="1196"/>
        <v/>
      </c>
      <c r="HL102" s="273" t="str">
        <f t="shared" si="1197"/>
        <v/>
      </c>
      <c r="HM102" s="273" t="str">
        <f t="shared" si="1062"/>
        <v/>
      </c>
      <c r="HN102" s="273" t="str">
        <f t="shared" si="1198"/>
        <v/>
      </c>
      <c r="HO102" s="271" t="str">
        <f t="shared" si="1063"/>
        <v/>
      </c>
      <c r="HP102" s="271" t="str">
        <f>IFERROR(HL102*(HJ102-HJ107)^2,"")</f>
        <v/>
      </c>
      <c r="HQ102" s="271" t="str">
        <f>IFERROR(HL102*(HF102-GQ107)*(HJ102-HJ107),"")</f>
        <v/>
      </c>
      <c r="HR102" s="271" t="str">
        <f t="shared" si="1199"/>
        <v/>
      </c>
      <c r="HS102" s="289" t="str">
        <f t="shared" si="1200"/>
        <v/>
      </c>
      <c r="HT102" s="271" t="str">
        <f t="shared" si="1201"/>
        <v/>
      </c>
      <c r="HV102" s="271"/>
      <c r="HW102" s="263" t="str">
        <f t="shared" si="1202"/>
        <v/>
      </c>
      <c r="HX102" s="273" t="str">
        <f>IFERROR(HF110+HE110*HW102,"")</f>
        <v/>
      </c>
      <c r="HY102" s="264" t="str">
        <f t="shared" si="1203"/>
        <v/>
      </c>
      <c r="HZ102" s="264" t="str">
        <f t="shared" si="1064"/>
        <v/>
      </c>
      <c r="IA102" s="264" t="str">
        <f t="shared" si="1204"/>
        <v/>
      </c>
      <c r="IB102" s="264" t="str">
        <f t="shared" si="1205"/>
        <v/>
      </c>
      <c r="IC102" s="273" t="str">
        <f t="shared" si="1206"/>
        <v/>
      </c>
      <c r="ID102" s="273" t="str">
        <f t="shared" si="1065"/>
        <v/>
      </c>
      <c r="IE102" s="273" t="str">
        <f t="shared" si="1207"/>
        <v/>
      </c>
      <c r="IF102" s="271" t="str">
        <f t="shared" si="1066"/>
        <v/>
      </c>
      <c r="IG102" s="271" t="str">
        <f>IFERROR(IC102*(IA102-IA107)^2,"")</f>
        <v/>
      </c>
      <c r="IH102" s="271" t="str">
        <f>IFERROR(IC102*(HW102-HH107)*(IA102-IA107),"")</f>
        <v/>
      </c>
      <c r="II102" s="271" t="str">
        <f t="shared" si="1208"/>
        <v/>
      </c>
      <c r="IJ102" s="289" t="str">
        <f t="shared" si="1209"/>
        <v/>
      </c>
      <c r="IK102" s="271" t="str">
        <f t="shared" si="1210"/>
        <v/>
      </c>
      <c r="IM102" s="271"/>
      <c r="IN102" s="263" t="str">
        <f t="shared" si="1211"/>
        <v/>
      </c>
      <c r="IO102" s="273" t="str">
        <f>IFERROR(HW110+HV110*IN102,"")</f>
        <v/>
      </c>
      <c r="IP102" s="264" t="str">
        <f t="shared" si="1212"/>
        <v/>
      </c>
      <c r="IQ102" s="264" t="str">
        <f t="shared" si="1067"/>
        <v/>
      </c>
      <c r="IR102" s="264" t="str">
        <f t="shared" si="1213"/>
        <v/>
      </c>
      <c r="IS102" s="264" t="str">
        <f t="shared" si="1214"/>
        <v/>
      </c>
      <c r="IT102" s="273" t="str">
        <f t="shared" si="1215"/>
        <v/>
      </c>
      <c r="IU102" s="273" t="str">
        <f t="shared" si="1068"/>
        <v/>
      </c>
      <c r="IV102" s="273" t="str">
        <f t="shared" si="1216"/>
        <v/>
      </c>
      <c r="IW102" s="271" t="str">
        <f t="shared" si="1069"/>
        <v/>
      </c>
      <c r="IX102" s="271" t="str">
        <f>IFERROR(IT102*(IR102-IR107)^2,"")</f>
        <v/>
      </c>
      <c r="IY102" s="271" t="str">
        <f>IFERROR(IT102*(IN102-HY107)*(IR102-IR107),"")</f>
        <v/>
      </c>
      <c r="IZ102" s="271" t="str">
        <f t="shared" si="1217"/>
        <v/>
      </c>
      <c r="JA102" s="289" t="str">
        <f t="shared" si="1218"/>
        <v/>
      </c>
      <c r="JB102" s="271" t="str">
        <f t="shared" si="1219"/>
        <v/>
      </c>
      <c r="JD102" s="271"/>
      <c r="JE102" s="263" t="str">
        <f t="shared" si="1220"/>
        <v/>
      </c>
      <c r="JF102" s="273" t="str">
        <f>IFERROR(IN110+IM110*JE102,"")</f>
        <v/>
      </c>
      <c r="JG102" s="264" t="str">
        <f t="shared" si="1221"/>
        <v/>
      </c>
      <c r="JH102" s="264" t="str">
        <f t="shared" si="1070"/>
        <v/>
      </c>
      <c r="JI102" s="264" t="str">
        <f t="shared" si="1222"/>
        <v/>
      </c>
      <c r="JJ102" s="264" t="str">
        <f t="shared" si="1223"/>
        <v/>
      </c>
      <c r="JK102" s="273" t="str">
        <f t="shared" si="1224"/>
        <v/>
      </c>
      <c r="JL102" s="273" t="str">
        <f t="shared" si="1071"/>
        <v/>
      </c>
      <c r="JM102" s="273" t="str">
        <f t="shared" si="1225"/>
        <v/>
      </c>
      <c r="JN102" s="271" t="str">
        <f t="shared" si="1072"/>
        <v/>
      </c>
      <c r="JO102" s="271" t="str">
        <f>IFERROR(JK102*(JI102-JI107)^2,"")</f>
        <v/>
      </c>
      <c r="JP102" s="271" t="str">
        <f>IFERROR(JK102*(JE102-IP107)*(JI102-JI107),"")</f>
        <v/>
      </c>
      <c r="JQ102" s="271" t="str">
        <f t="shared" si="1226"/>
        <v/>
      </c>
      <c r="JR102" s="289" t="str">
        <f t="shared" si="1227"/>
        <v/>
      </c>
      <c r="JS102" s="271" t="str">
        <f t="shared" si="1228"/>
        <v/>
      </c>
      <c r="JU102" s="271"/>
      <c r="JV102" s="263" t="str">
        <f t="shared" si="1229"/>
        <v/>
      </c>
      <c r="JW102" s="273" t="str">
        <f>IFERROR(JE110+JD110*JV102,"")</f>
        <v/>
      </c>
      <c r="JX102" s="264" t="str">
        <f t="shared" si="1230"/>
        <v/>
      </c>
      <c r="JY102" s="264" t="str">
        <f t="shared" si="1073"/>
        <v/>
      </c>
      <c r="JZ102" s="264" t="str">
        <f t="shared" si="1231"/>
        <v/>
      </c>
      <c r="KA102" s="264" t="str">
        <f t="shared" si="1232"/>
        <v/>
      </c>
      <c r="KB102" s="273" t="str">
        <f t="shared" si="1233"/>
        <v/>
      </c>
      <c r="KC102" s="273" t="str">
        <f t="shared" si="1074"/>
        <v/>
      </c>
      <c r="KD102" s="273" t="str">
        <f t="shared" si="1234"/>
        <v/>
      </c>
      <c r="KE102" s="271" t="str">
        <f t="shared" si="1075"/>
        <v/>
      </c>
      <c r="KF102" s="271" t="str">
        <f>IFERROR(KB102*(JZ102-JZ107)^2,"")</f>
        <v/>
      </c>
      <c r="KG102" s="271" t="str">
        <f>IFERROR(KB102*(JV102-JG107)*(JZ102-JZ107),"")</f>
        <v/>
      </c>
      <c r="KH102" s="271" t="str">
        <f t="shared" si="1235"/>
        <v/>
      </c>
      <c r="KI102" s="289" t="str">
        <f t="shared" si="1236"/>
        <v/>
      </c>
      <c r="KJ102" s="271" t="str">
        <f t="shared" si="1237"/>
        <v/>
      </c>
      <c r="KL102" s="271"/>
      <c r="KM102" s="263" t="str">
        <f t="shared" si="1238"/>
        <v/>
      </c>
      <c r="KN102" s="273" t="str">
        <f>IFERROR(JV110+JU110*KM102,"")</f>
        <v/>
      </c>
      <c r="KO102" s="264" t="str">
        <f t="shared" si="1239"/>
        <v/>
      </c>
      <c r="KP102" s="264" t="str">
        <f t="shared" si="1076"/>
        <v/>
      </c>
      <c r="KQ102" s="264" t="str">
        <f t="shared" si="1240"/>
        <v/>
      </c>
      <c r="KR102" s="264" t="str">
        <f t="shared" si="1241"/>
        <v/>
      </c>
      <c r="KS102" s="273" t="str">
        <f t="shared" si="1242"/>
        <v/>
      </c>
      <c r="KT102" s="273" t="str">
        <f t="shared" si="1077"/>
        <v/>
      </c>
      <c r="KU102" s="273" t="str">
        <f t="shared" si="1243"/>
        <v/>
      </c>
      <c r="KV102" s="271" t="str">
        <f t="shared" si="1078"/>
        <v/>
      </c>
      <c r="KW102" s="271" t="str">
        <f>IFERROR(KS102*(KQ102-KQ107)^2,"")</f>
        <v/>
      </c>
      <c r="KX102" s="271" t="str">
        <f>IFERROR(KS102*(KM102-JX107)*(KQ102-KQ107),"")</f>
        <v/>
      </c>
      <c r="KY102" s="271" t="str">
        <f t="shared" si="1244"/>
        <v/>
      </c>
      <c r="KZ102" s="289" t="str">
        <f t="shared" si="1245"/>
        <v/>
      </c>
      <c r="LA102" s="271" t="str">
        <f t="shared" si="1246"/>
        <v/>
      </c>
      <c r="LC102" s="271"/>
      <c r="LD102" s="263" t="str">
        <f t="shared" si="1247"/>
        <v/>
      </c>
      <c r="LE102" s="273" t="str">
        <f>IFERROR(KM110+KL110*LD102,"")</f>
        <v/>
      </c>
      <c r="LF102" s="264" t="str">
        <f t="shared" si="1248"/>
        <v/>
      </c>
      <c r="LG102" s="264" t="str">
        <f t="shared" si="1079"/>
        <v/>
      </c>
      <c r="LH102" s="264" t="str">
        <f t="shared" si="1249"/>
        <v/>
      </c>
      <c r="LI102" s="264" t="str">
        <f t="shared" si="1250"/>
        <v/>
      </c>
      <c r="LJ102" s="273" t="str">
        <f t="shared" si="1251"/>
        <v/>
      </c>
      <c r="LK102" s="273" t="str">
        <f t="shared" si="1080"/>
        <v/>
      </c>
      <c r="LL102" s="273" t="str">
        <f t="shared" si="1252"/>
        <v/>
      </c>
      <c r="LM102" s="271" t="str">
        <f t="shared" si="1081"/>
        <v/>
      </c>
      <c r="LN102" s="271" t="str">
        <f>IFERROR(LJ102*(LH102-LH107)^2,"")</f>
        <v/>
      </c>
      <c r="LO102" s="271" t="str">
        <f>IFERROR(LJ102*(LD102-KO107)*(LH102-LH107),"")</f>
        <v/>
      </c>
      <c r="LP102" s="271" t="str">
        <f t="shared" si="1253"/>
        <v/>
      </c>
      <c r="LQ102" s="289" t="str">
        <f t="shared" si="1254"/>
        <v/>
      </c>
      <c r="LR102" s="271" t="str">
        <f t="shared" si="1255"/>
        <v/>
      </c>
      <c r="LT102" s="271"/>
      <c r="LU102" s="475" t="str">
        <f t="shared" si="1256"/>
        <v/>
      </c>
      <c r="LV102" s="474" t="str">
        <f>IFERROR(LD110+LC110*LU102,"")</f>
        <v/>
      </c>
      <c r="LW102" s="477" t="str">
        <f t="shared" si="1257"/>
        <v/>
      </c>
      <c r="LX102" s="264" t="str">
        <f t="shared" si="1082"/>
        <v/>
      </c>
      <c r="LY102" s="264" t="str">
        <f t="shared" si="1258"/>
        <v/>
      </c>
      <c r="LZ102" s="264" t="str">
        <f t="shared" si="1259"/>
        <v/>
      </c>
      <c r="MA102" s="273" t="str">
        <f t="shared" si="1260"/>
        <v/>
      </c>
      <c r="MB102" s="273" t="str">
        <f t="shared" si="1083"/>
        <v/>
      </c>
      <c r="MC102" s="273" t="str">
        <f t="shared" si="1261"/>
        <v/>
      </c>
      <c r="MD102" s="271" t="str">
        <f t="shared" si="1084"/>
        <v/>
      </c>
      <c r="ME102" s="271" t="str">
        <f>IFERROR(MA102*(LY102-LY107)^2,"")</f>
        <v/>
      </c>
      <c r="MF102" s="271" t="str">
        <f>IFERROR(MA102*(LU102-LF107)*(LY102-LY107),"")</f>
        <v/>
      </c>
      <c r="MG102" s="271" t="str">
        <f t="shared" si="1262"/>
        <v/>
      </c>
      <c r="MH102" s="289" t="str">
        <f t="shared" si="1263"/>
        <v/>
      </c>
      <c r="MI102" s="476" t="str">
        <f t="shared" si="1264"/>
        <v/>
      </c>
    </row>
    <row r="103" spans="1:347" ht="14.1" hidden="1" customHeight="1" outlineLevel="1" x14ac:dyDescent="0.2">
      <c r="A103" s="14">
        <v>8</v>
      </c>
      <c r="B103" s="435"/>
      <c r="C103" s="436"/>
      <c r="D103" s="437"/>
      <c r="E103" s="17" t="str">
        <f t="shared" si="1023"/>
        <v/>
      </c>
      <c r="F103" s="34" t="str">
        <f>IFERROR((E103-E95)/(1-E95),"")</f>
        <v/>
      </c>
      <c r="G103" s="17" t="str">
        <f t="shared" si="1024"/>
        <v/>
      </c>
      <c r="H103" s="17"/>
      <c r="I103" s="34"/>
      <c r="J103" s="18" t="str">
        <f t="shared" si="1085"/>
        <v/>
      </c>
      <c r="K103" s="17" t="str">
        <f>IFERROR(C110+B110*J103,"")</f>
        <v/>
      </c>
      <c r="L103" s="37" t="str">
        <f t="shared" si="1086"/>
        <v/>
      </c>
      <c r="M103" s="37" t="str">
        <f t="shared" si="1025"/>
        <v/>
      </c>
      <c r="N103" s="37" t="str">
        <f t="shared" si="1087"/>
        <v/>
      </c>
      <c r="O103" s="37" t="str">
        <f t="shared" si="1088"/>
        <v/>
      </c>
      <c r="P103" s="17" t="str">
        <f t="shared" si="1089"/>
        <v/>
      </c>
      <c r="Q103" s="17" t="str">
        <f t="shared" si="1026"/>
        <v/>
      </c>
      <c r="R103" s="17" t="str">
        <f t="shared" si="1090"/>
        <v/>
      </c>
      <c r="S103" s="34" t="str">
        <f t="shared" si="1027"/>
        <v/>
      </c>
      <c r="T103" s="34" t="str">
        <f>IFERROR(P103*(N103-N107)^2,"")</f>
        <v/>
      </c>
      <c r="U103" s="34" t="str">
        <f>IFERROR(P103*(J103-E107)*(N103-N107),"")</f>
        <v/>
      </c>
      <c r="V103" s="34" t="str">
        <f t="shared" si="1091"/>
        <v/>
      </c>
      <c r="W103" s="39" t="str">
        <f t="shared" si="1092"/>
        <v/>
      </c>
      <c r="X103" s="34" t="str">
        <f t="shared" si="1093"/>
        <v/>
      </c>
      <c r="Y103" s="34"/>
      <c r="Z103" s="271"/>
      <c r="AA103" s="263" t="str">
        <f t="shared" si="1094"/>
        <v/>
      </c>
      <c r="AB103" s="273" t="str">
        <f>IFERROR(J110+I110*AA103,"")</f>
        <v/>
      </c>
      <c r="AC103" s="264" t="str">
        <f t="shared" si="1095"/>
        <v/>
      </c>
      <c r="AD103" s="264" t="str">
        <f t="shared" si="1028"/>
        <v/>
      </c>
      <c r="AE103" s="264" t="str">
        <f t="shared" si="1096"/>
        <v/>
      </c>
      <c r="AF103" s="264" t="str">
        <f t="shared" si="1097"/>
        <v/>
      </c>
      <c r="AG103" s="273" t="str">
        <f t="shared" si="1098"/>
        <v/>
      </c>
      <c r="AH103" s="273" t="str">
        <f t="shared" si="1029"/>
        <v/>
      </c>
      <c r="AI103" s="273" t="str">
        <f t="shared" si="1099"/>
        <v/>
      </c>
      <c r="AJ103" s="271" t="str">
        <f t="shared" si="1030"/>
        <v/>
      </c>
      <c r="AK103" s="271" t="str">
        <f>IFERROR(AG103*(AE103-AE107)^2,"")</f>
        <v/>
      </c>
      <c r="AL103" s="271" t="str">
        <f>IFERROR(AG103*(AA103-L107)*(AE103-AE107),"")</f>
        <v/>
      </c>
      <c r="AM103" s="271" t="str">
        <f t="shared" si="1100"/>
        <v/>
      </c>
      <c r="AN103" s="289" t="str">
        <f t="shared" si="1101"/>
        <v/>
      </c>
      <c r="AO103" s="271" t="str">
        <f t="shared" si="1102"/>
        <v/>
      </c>
      <c r="AQ103" s="271"/>
      <c r="AR103" s="263" t="str">
        <f t="shared" si="1103"/>
        <v/>
      </c>
      <c r="AS103" s="273" t="str">
        <f>IFERROR(AA110+Z110*AR103,"")</f>
        <v/>
      </c>
      <c r="AT103" s="264" t="str">
        <f t="shared" si="1104"/>
        <v/>
      </c>
      <c r="AU103" s="264" t="str">
        <f t="shared" si="1031"/>
        <v/>
      </c>
      <c r="AV103" s="264" t="str">
        <f t="shared" si="1105"/>
        <v/>
      </c>
      <c r="AW103" s="264" t="str">
        <f t="shared" si="1106"/>
        <v/>
      </c>
      <c r="AX103" s="273" t="str">
        <f t="shared" si="1107"/>
        <v/>
      </c>
      <c r="AY103" s="273" t="str">
        <f t="shared" si="1032"/>
        <v/>
      </c>
      <c r="AZ103" s="273" t="str">
        <f t="shared" si="1108"/>
        <v/>
      </c>
      <c r="BA103" s="271" t="str">
        <f t="shared" si="1033"/>
        <v/>
      </c>
      <c r="BB103" s="271" t="str">
        <f>IFERROR(AX103*(AV103-AV107)^2,"")</f>
        <v/>
      </c>
      <c r="BC103" s="271" t="str">
        <f>IFERROR(AX103*(AR103-AC107)*(AV103-AV107),"")</f>
        <v/>
      </c>
      <c r="BD103" s="271" t="str">
        <f t="shared" si="1109"/>
        <v/>
      </c>
      <c r="BE103" s="289" t="str">
        <f t="shared" si="1110"/>
        <v/>
      </c>
      <c r="BF103" s="271" t="str">
        <f t="shared" si="1111"/>
        <v/>
      </c>
      <c r="BH103" s="271"/>
      <c r="BI103" s="263" t="str">
        <f t="shared" si="1112"/>
        <v/>
      </c>
      <c r="BJ103" s="273" t="str">
        <f>IFERROR(AR110+AQ110*BI103,"")</f>
        <v/>
      </c>
      <c r="BK103" s="264" t="str">
        <f t="shared" si="1113"/>
        <v/>
      </c>
      <c r="BL103" s="264" t="str">
        <f t="shared" si="1034"/>
        <v/>
      </c>
      <c r="BM103" s="264" t="str">
        <f t="shared" si="1114"/>
        <v/>
      </c>
      <c r="BN103" s="264" t="str">
        <f t="shared" si="1115"/>
        <v/>
      </c>
      <c r="BO103" s="273" t="str">
        <f t="shared" si="1116"/>
        <v/>
      </c>
      <c r="BP103" s="273" t="str">
        <f t="shared" si="1035"/>
        <v/>
      </c>
      <c r="BQ103" s="273" t="str">
        <f t="shared" si="1117"/>
        <v/>
      </c>
      <c r="BR103" s="271" t="str">
        <f t="shared" si="1036"/>
        <v/>
      </c>
      <c r="BS103" s="271" t="str">
        <f>IFERROR(BO103*(BM103-BM107)^2,"")</f>
        <v/>
      </c>
      <c r="BT103" s="271" t="str">
        <f>IFERROR(BO103*(BI103-AT107)*(BM103-BM107),"")</f>
        <v/>
      </c>
      <c r="BU103" s="271" t="str">
        <f t="shared" si="1118"/>
        <v/>
      </c>
      <c r="BV103" s="289" t="str">
        <f t="shared" si="1119"/>
        <v/>
      </c>
      <c r="BW103" s="271" t="str">
        <f t="shared" si="1120"/>
        <v/>
      </c>
      <c r="BY103" s="271"/>
      <c r="BZ103" s="263" t="str">
        <f t="shared" si="1121"/>
        <v/>
      </c>
      <c r="CA103" s="273" t="str">
        <f>IFERROR(BI110+BH110*BZ103,"")</f>
        <v/>
      </c>
      <c r="CB103" s="264" t="str">
        <f t="shared" si="1122"/>
        <v/>
      </c>
      <c r="CC103" s="264" t="str">
        <f t="shared" si="1037"/>
        <v/>
      </c>
      <c r="CD103" s="264" t="str">
        <f t="shared" si="1123"/>
        <v/>
      </c>
      <c r="CE103" s="264" t="str">
        <f t="shared" si="1124"/>
        <v/>
      </c>
      <c r="CF103" s="273" t="str">
        <f t="shared" si="1125"/>
        <v/>
      </c>
      <c r="CG103" s="273" t="str">
        <f t="shared" si="1038"/>
        <v/>
      </c>
      <c r="CH103" s="273" t="str">
        <f t="shared" si="1126"/>
        <v/>
      </c>
      <c r="CI103" s="271" t="str">
        <f t="shared" si="1039"/>
        <v/>
      </c>
      <c r="CJ103" s="271" t="str">
        <f>IFERROR(CF103*(CD103-CD107)^2,"")</f>
        <v/>
      </c>
      <c r="CK103" s="271" t="str">
        <f>IFERROR(CF103*(BZ103-BK107)*(CD103-CD107),"")</f>
        <v/>
      </c>
      <c r="CL103" s="271" t="str">
        <f t="shared" si="1127"/>
        <v/>
      </c>
      <c r="CM103" s="289" t="str">
        <f t="shared" si="1128"/>
        <v/>
      </c>
      <c r="CN103" s="271" t="str">
        <f t="shared" si="1129"/>
        <v/>
      </c>
      <c r="CP103" s="271"/>
      <c r="CQ103" s="263" t="str">
        <f t="shared" si="1130"/>
        <v/>
      </c>
      <c r="CR103" s="273" t="str">
        <f>IFERROR(BZ110+BY110*CQ103,"")</f>
        <v/>
      </c>
      <c r="CS103" s="264" t="str">
        <f t="shared" si="1131"/>
        <v/>
      </c>
      <c r="CT103" s="264" t="str">
        <f t="shared" si="1040"/>
        <v/>
      </c>
      <c r="CU103" s="264" t="str">
        <f t="shared" si="1132"/>
        <v/>
      </c>
      <c r="CV103" s="264" t="str">
        <f t="shared" si="1133"/>
        <v/>
      </c>
      <c r="CW103" s="273" t="str">
        <f t="shared" si="1134"/>
        <v/>
      </c>
      <c r="CX103" s="273" t="str">
        <f t="shared" si="1041"/>
        <v/>
      </c>
      <c r="CY103" s="273" t="str">
        <f t="shared" si="1135"/>
        <v/>
      </c>
      <c r="CZ103" s="271" t="str">
        <f t="shared" si="1042"/>
        <v/>
      </c>
      <c r="DA103" s="271" t="str">
        <f>IFERROR(CW103*(CU103-CU107)^2,"")</f>
        <v/>
      </c>
      <c r="DB103" s="271" t="str">
        <f>IFERROR(CW103*(CQ103-CB107)*(CU103-CU107),"")</f>
        <v/>
      </c>
      <c r="DC103" s="271" t="str">
        <f t="shared" si="1136"/>
        <v/>
      </c>
      <c r="DD103" s="289" t="str">
        <f t="shared" si="1137"/>
        <v/>
      </c>
      <c r="DE103" s="271" t="str">
        <f t="shared" si="1138"/>
        <v/>
      </c>
      <c r="DG103" s="271"/>
      <c r="DH103" s="263" t="str">
        <f t="shared" si="1139"/>
        <v/>
      </c>
      <c r="DI103" s="273" t="str">
        <f>IFERROR(CQ110+CP110*DH103,"")</f>
        <v/>
      </c>
      <c r="DJ103" s="264" t="str">
        <f t="shared" si="1140"/>
        <v/>
      </c>
      <c r="DK103" s="264" t="str">
        <f t="shared" si="1043"/>
        <v/>
      </c>
      <c r="DL103" s="264" t="str">
        <f t="shared" si="1141"/>
        <v/>
      </c>
      <c r="DM103" s="264" t="str">
        <f t="shared" si="1142"/>
        <v/>
      </c>
      <c r="DN103" s="273" t="str">
        <f t="shared" si="1143"/>
        <v/>
      </c>
      <c r="DO103" s="273" t="str">
        <f t="shared" si="1044"/>
        <v/>
      </c>
      <c r="DP103" s="273" t="str">
        <f t="shared" si="1144"/>
        <v/>
      </c>
      <c r="DQ103" s="271" t="str">
        <f t="shared" si="1045"/>
        <v/>
      </c>
      <c r="DR103" s="271" t="str">
        <f>IFERROR(DN103*(DL103-DL107)^2,"")</f>
        <v/>
      </c>
      <c r="DS103" s="271" t="str">
        <f>IFERROR(DN103*(DH103-CS107)*(DL103-DL107),"")</f>
        <v/>
      </c>
      <c r="DT103" s="271" t="str">
        <f t="shared" si="1145"/>
        <v/>
      </c>
      <c r="DU103" s="289" t="str">
        <f t="shared" si="1146"/>
        <v/>
      </c>
      <c r="DV103" s="271" t="str">
        <f t="shared" si="1147"/>
        <v/>
      </c>
      <c r="DX103" s="271"/>
      <c r="DY103" s="263" t="str">
        <f t="shared" si="1148"/>
        <v/>
      </c>
      <c r="DZ103" s="273" t="str">
        <f>IFERROR(DH110+DG110*DY103,"")</f>
        <v/>
      </c>
      <c r="EA103" s="264" t="str">
        <f t="shared" si="1149"/>
        <v/>
      </c>
      <c r="EB103" s="264" t="str">
        <f t="shared" si="1046"/>
        <v/>
      </c>
      <c r="EC103" s="264" t="str">
        <f t="shared" si="1150"/>
        <v/>
      </c>
      <c r="ED103" s="264" t="str">
        <f t="shared" si="1151"/>
        <v/>
      </c>
      <c r="EE103" s="273" t="str">
        <f t="shared" si="1152"/>
        <v/>
      </c>
      <c r="EF103" s="273" t="str">
        <f t="shared" si="1047"/>
        <v/>
      </c>
      <c r="EG103" s="273" t="str">
        <f t="shared" si="1153"/>
        <v/>
      </c>
      <c r="EH103" s="271" t="str">
        <f t="shared" si="1048"/>
        <v/>
      </c>
      <c r="EI103" s="271" t="str">
        <f>IFERROR(EE103*(EC103-EC107)^2,"")</f>
        <v/>
      </c>
      <c r="EJ103" s="271" t="str">
        <f>IFERROR(EE103*(DY103-DJ107)*(EC103-EC107),"")</f>
        <v/>
      </c>
      <c r="EK103" s="271" t="str">
        <f t="shared" si="1154"/>
        <v/>
      </c>
      <c r="EL103" s="289" t="str">
        <f t="shared" si="1155"/>
        <v/>
      </c>
      <c r="EM103" s="271" t="str">
        <f t="shared" si="1156"/>
        <v/>
      </c>
      <c r="EO103" s="271"/>
      <c r="EP103" s="263" t="str">
        <f t="shared" si="1157"/>
        <v/>
      </c>
      <c r="EQ103" s="273" t="str">
        <f>IFERROR(DY110+DX110*EP103,"")</f>
        <v/>
      </c>
      <c r="ER103" s="264" t="str">
        <f t="shared" si="1158"/>
        <v/>
      </c>
      <c r="ES103" s="264" t="str">
        <f t="shared" si="1049"/>
        <v/>
      </c>
      <c r="ET103" s="264" t="str">
        <f t="shared" si="1159"/>
        <v/>
      </c>
      <c r="EU103" s="264" t="str">
        <f t="shared" si="1160"/>
        <v/>
      </c>
      <c r="EV103" s="273" t="str">
        <f t="shared" si="1161"/>
        <v/>
      </c>
      <c r="EW103" s="273" t="str">
        <f t="shared" si="1050"/>
        <v/>
      </c>
      <c r="EX103" s="273" t="str">
        <f t="shared" si="1162"/>
        <v/>
      </c>
      <c r="EY103" s="271" t="str">
        <f t="shared" si="1051"/>
        <v/>
      </c>
      <c r="EZ103" s="271" t="str">
        <f>IFERROR(EV103*(ET103-ET107)^2,"")</f>
        <v/>
      </c>
      <c r="FA103" s="271" t="str">
        <f>IFERROR(EV103*(EP103-EA107)*(ET103-ET107),"")</f>
        <v/>
      </c>
      <c r="FB103" s="271" t="str">
        <f t="shared" si="1163"/>
        <v/>
      </c>
      <c r="FC103" s="289" t="str">
        <f t="shared" si="1164"/>
        <v/>
      </c>
      <c r="FD103" s="271" t="str">
        <f t="shared" si="1165"/>
        <v/>
      </c>
      <c r="FF103" s="271"/>
      <c r="FG103" s="263" t="str">
        <f t="shared" si="1166"/>
        <v/>
      </c>
      <c r="FH103" s="273" t="str">
        <f>IFERROR(EP110+EO110*FG103,"")</f>
        <v/>
      </c>
      <c r="FI103" s="264" t="str">
        <f t="shared" si="1167"/>
        <v/>
      </c>
      <c r="FJ103" s="264" t="str">
        <f t="shared" si="1052"/>
        <v/>
      </c>
      <c r="FK103" s="264" t="str">
        <f t="shared" si="1168"/>
        <v/>
      </c>
      <c r="FL103" s="264" t="str">
        <f t="shared" si="1169"/>
        <v/>
      </c>
      <c r="FM103" s="273" t="str">
        <f t="shared" si="1170"/>
        <v/>
      </c>
      <c r="FN103" s="273" t="str">
        <f t="shared" si="1053"/>
        <v/>
      </c>
      <c r="FO103" s="273" t="str">
        <f t="shared" si="1171"/>
        <v/>
      </c>
      <c r="FP103" s="271" t="str">
        <f t="shared" si="1054"/>
        <v/>
      </c>
      <c r="FQ103" s="271" t="str">
        <f>IFERROR(FM103*(FK103-FK107)^2,"")</f>
        <v/>
      </c>
      <c r="FR103" s="271" t="str">
        <f>IFERROR(FM103*(FG103-ER107)*(FK103-FK107),"")</f>
        <v/>
      </c>
      <c r="FS103" s="271" t="str">
        <f t="shared" si="1172"/>
        <v/>
      </c>
      <c r="FT103" s="289" t="str">
        <f t="shared" si="1173"/>
        <v/>
      </c>
      <c r="FU103" s="271" t="str">
        <f t="shared" si="1174"/>
        <v/>
      </c>
      <c r="FW103" s="271"/>
      <c r="FX103" s="263" t="str">
        <f t="shared" si="1175"/>
        <v/>
      </c>
      <c r="FY103" s="273" t="str">
        <f>IFERROR(FG110+FF110*FX103,"")</f>
        <v/>
      </c>
      <c r="FZ103" s="264" t="str">
        <f t="shared" si="1176"/>
        <v/>
      </c>
      <c r="GA103" s="264" t="str">
        <f t="shared" si="1055"/>
        <v/>
      </c>
      <c r="GB103" s="264" t="str">
        <f t="shared" si="1177"/>
        <v/>
      </c>
      <c r="GC103" s="264" t="str">
        <f t="shared" si="1178"/>
        <v/>
      </c>
      <c r="GD103" s="273" t="str">
        <f t="shared" si="1179"/>
        <v/>
      </c>
      <c r="GE103" s="273" t="str">
        <f t="shared" si="1056"/>
        <v/>
      </c>
      <c r="GF103" s="273" t="str">
        <f t="shared" si="1180"/>
        <v/>
      </c>
      <c r="GG103" s="271" t="str">
        <f t="shared" si="1057"/>
        <v/>
      </c>
      <c r="GH103" s="271" t="str">
        <f>IFERROR(GD103*(GB103-GB107)^2,"")</f>
        <v/>
      </c>
      <c r="GI103" s="271" t="str">
        <f>IFERROR(GD103*(FX103-FI107)*(GB103-GB107),"")</f>
        <v/>
      </c>
      <c r="GJ103" s="271" t="str">
        <f t="shared" si="1181"/>
        <v/>
      </c>
      <c r="GK103" s="289" t="str">
        <f t="shared" si="1182"/>
        <v/>
      </c>
      <c r="GL103" s="271" t="str">
        <f t="shared" si="1183"/>
        <v/>
      </c>
      <c r="GN103" s="271"/>
      <c r="GO103" s="263" t="str">
        <f t="shared" si="1184"/>
        <v/>
      </c>
      <c r="GP103" s="273" t="str">
        <f>IFERROR(FX110+FW110*GO103,"")</f>
        <v/>
      </c>
      <c r="GQ103" s="264" t="str">
        <f t="shared" si="1185"/>
        <v/>
      </c>
      <c r="GR103" s="264" t="str">
        <f t="shared" si="1058"/>
        <v/>
      </c>
      <c r="GS103" s="264" t="str">
        <f t="shared" si="1186"/>
        <v/>
      </c>
      <c r="GT103" s="264" t="str">
        <f t="shared" si="1187"/>
        <v/>
      </c>
      <c r="GU103" s="273" t="str">
        <f t="shared" si="1188"/>
        <v/>
      </c>
      <c r="GV103" s="273" t="str">
        <f t="shared" si="1059"/>
        <v/>
      </c>
      <c r="GW103" s="273" t="str">
        <f t="shared" si="1189"/>
        <v/>
      </c>
      <c r="GX103" s="271" t="str">
        <f t="shared" si="1060"/>
        <v/>
      </c>
      <c r="GY103" s="271" t="str">
        <f>IFERROR(GU103*(GS103-GS107)^2,"")</f>
        <v/>
      </c>
      <c r="GZ103" s="271" t="str">
        <f>IFERROR(GU103*(GO103-FZ107)*(GS103-GS107),"")</f>
        <v/>
      </c>
      <c r="HA103" s="271" t="str">
        <f t="shared" si="1190"/>
        <v/>
      </c>
      <c r="HB103" s="289" t="str">
        <f t="shared" si="1191"/>
        <v/>
      </c>
      <c r="HC103" s="271" t="str">
        <f t="shared" si="1192"/>
        <v/>
      </c>
      <c r="HE103" s="271"/>
      <c r="HF103" s="263" t="str">
        <f t="shared" si="1193"/>
        <v/>
      </c>
      <c r="HG103" s="273" t="str">
        <f>IFERROR(GO110+GN110*HF103,"")</f>
        <v/>
      </c>
      <c r="HH103" s="264" t="str">
        <f t="shared" si="1194"/>
        <v/>
      </c>
      <c r="HI103" s="264" t="str">
        <f t="shared" si="1061"/>
        <v/>
      </c>
      <c r="HJ103" s="264" t="str">
        <f t="shared" si="1195"/>
        <v/>
      </c>
      <c r="HK103" s="264" t="str">
        <f t="shared" si="1196"/>
        <v/>
      </c>
      <c r="HL103" s="273" t="str">
        <f t="shared" si="1197"/>
        <v/>
      </c>
      <c r="HM103" s="273" t="str">
        <f t="shared" si="1062"/>
        <v/>
      </c>
      <c r="HN103" s="273" t="str">
        <f t="shared" si="1198"/>
        <v/>
      </c>
      <c r="HO103" s="271" t="str">
        <f t="shared" si="1063"/>
        <v/>
      </c>
      <c r="HP103" s="271" t="str">
        <f>IFERROR(HL103*(HJ103-HJ107)^2,"")</f>
        <v/>
      </c>
      <c r="HQ103" s="271" t="str">
        <f>IFERROR(HL103*(HF103-GQ107)*(HJ103-HJ107),"")</f>
        <v/>
      </c>
      <c r="HR103" s="271" t="str">
        <f t="shared" si="1199"/>
        <v/>
      </c>
      <c r="HS103" s="289" t="str">
        <f t="shared" si="1200"/>
        <v/>
      </c>
      <c r="HT103" s="271" t="str">
        <f t="shared" si="1201"/>
        <v/>
      </c>
      <c r="HV103" s="271"/>
      <c r="HW103" s="263" t="str">
        <f t="shared" si="1202"/>
        <v/>
      </c>
      <c r="HX103" s="273" t="str">
        <f>IFERROR(HF110+HE110*HW103,"")</f>
        <v/>
      </c>
      <c r="HY103" s="264" t="str">
        <f t="shared" si="1203"/>
        <v/>
      </c>
      <c r="HZ103" s="264" t="str">
        <f t="shared" si="1064"/>
        <v/>
      </c>
      <c r="IA103" s="264" t="str">
        <f t="shared" si="1204"/>
        <v/>
      </c>
      <c r="IB103" s="264" t="str">
        <f t="shared" si="1205"/>
        <v/>
      </c>
      <c r="IC103" s="273" t="str">
        <f t="shared" si="1206"/>
        <v/>
      </c>
      <c r="ID103" s="273" t="str">
        <f t="shared" si="1065"/>
        <v/>
      </c>
      <c r="IE103" s="273" t="str">
        <f t="shared" si="1207"/>
        <v/>
      </c>
      <c r="IF103" s="271" t="str">
        <f t="shared" si="1066"/>
        <v/>
      </c>
      <c r="IG103" s="271" t="str">
        <f>IFERROR(IC103*(IA103-IA107)^2,"")</f>
        <v/>
      </c>
      <c r="IH103" s="271" t="str">
        <f>IFERROR(IC103*(HW103-HH107)*(IA103-IA107),"")</f>
        <v/>
      </c>
      <c r="II103" s="271" t="str">
        <f t="shared" si="1208"/>
        <v/>
      </c>
      <c r="IJ103" s="289" t="str">
        <f t="shared" si="1209"/>
        <v/>
      </c>
      <c r="IK103" s="271" t="str">
        <f t="shared" si="1210"/>
        <v/>
      </c>
      <c r="IM103" s="271"/>
      <c r="IN103" s="263" t="str">
        <f t="shared" si="1211"/>
        <v/>
      </c>
      <c r="IO103" s="273" t="str">
        <f>IFERROR(HW110+HV110*IN103,"")</f>
        <v/>
      </c>
      <c r="IP103" s="264" t="str">
        <f t="shared" si="1212"/>
        <v/>
      </c>
      <c r="IQ103" s="264" t="str">
        <f t="shared" si="1067"/>
        <v/>
      </c>
      <c r="IR103" s="264" t="str">
        <f t="shared" si="1213"/>
        <v/>
      </c>
      <c r="IS103" s="264" t="str">
        <f t="shared" si="1214"/>
        <v/>
      </c>
      <c r="IT103" s="273" t="str">
        <f t="shared" si="1215"/>
        <v/>
      </c>
      <c r="IU103" s="273" t="str">
        <f t="shared" si="1068"/>
        <v/>
      </c>
      <c r="IV103" s="273" t="str">
        <f t="shared" si="1216"/>
        <v/>
      </c>
      <c r="IW103" s="271" t="str">
        <f t="shared" si="1069"/>
        <v/>
      </c>
      <c r="IX103" s="271" t="str">
        <f>IFERROR(IT103*(IR103-IR107)^2,"")</f>
        <v/>
      </c>
      <c r="IY103" s="271" t="str">
        <f>IFERROR(IT103*(IN103-HY107)*(IR103-IR107),"")</f>
        <v/>
      </c>
      <c r="IZ103" s="271" t="str">
        <f t="shared" si="1217"/>
        <v/>
      </c>
      <c r="JA103" s="289" t="str">
        <f t="shared" si="1218"/>
        <v/>
      </c>
      <c r="JB103" s="271" t="str">
        <f t="shared" si="1219"/>
        <v/>
      </c>
      <c r="JD103" s="271"/>
      <c r="JE103" s="263" t="str">
        <f t="shared" si="1220"/>
        <v/>
      </c>
      <c r="JF103" s="273" t="str">
        <f>IFERROR(IN110+IM110*JE103,"")</f>
        <v/>
      </c>
      <c r="JG103" s="264" t="str">
        <f t="shared" si="1221"/>
        <v/>
      </c>
      <c r="JH103" s="264" t="str">
        <f t="shared" si="1070"/>
        <v/>
      </c>
      <c r="JI103" s="264" t="str">
        <f t="shared" si="1222"/>
        <v/>
      </c>
      <c r="JJ103" s="264" t="str">
        <f t="shared" si="1223"/>
        <v/>
      </c>
      <c r="JK103" s="273" t="str">
        <f t="shared" si="1224"/>
        <v/>
      </c>
      <c r="JL103" s="273" t="str">
        <f t="shared" si="1071"/>
        <v/>
      </c>
      <c r="JM103" s="273" t="str">
        <f t="shared" si="1225"/>
        <v/>
      </c>
      <c r="JN103" s="271" t="str">
        <f t="shared" si="1072"/>
        <v/>
      </c>
      <c r="JO103" s="271" t="str">
        <f>IFERROR(JK103*(JI103-JI107)^2,"")</f>
        <v/>
      </c>
      <c r="JP103" s="271" t="str">
        <f>IFERROR(JK103*(JE103-IP107)*(JI103-JI107),"")</f>
        <v/>
      </c>
      <c r="JQ103" s="271" t="str">
        <f t="shared" si="1226"/>
        <v/>
      </c>
      <c r="JR103" s="289" t="str">
        <f t="shared" si="1227"/>
        <v/>
      </c>
      <c r="JS103" s="271" t="str">
        <f t="shared" si="1228"/>
        <v/>
      </c>
      <c r="JU103" s="271"/>
      <c r="JV103" s="263" t="str">
        <f t="shared" si="1229"/>
        <v/>
      </c>
      <c r="JW103" s="273" t="str">
        <f>IFERROR(JE110+JD110*JV103,"")</f>
        <v/>
      </c>
      <c r="JX103" s="264" t="str">
        <f t="shared" si="1230"/>
        <v/>
      </c>
      <c r="JY103" s="264" t="str">
        <f t="shared" si="1073"/>
        <v/>
      </c>
      <c r="JZ103" s="264" t="str">
        <f t="shared" si="1231"/>
        <v/>
      </c>
      <c r="KA103" s="264" t="str">
        <f t="shared" si="1232"/>
        <v/>
      </c>
      <c r="KB103" s="273" t="str">
        <f t="shared" si="1233"/>
        <v/>
      </c>
      <c r="KC103" s="273" t="str">
        <f t="shared" si="1074"/>
        <v/>
      </c>
      <c r="KD103" s="273" t="str">
        <f t="shared" si="1234"/>
        <v/>
      </c>
      <c r="KE103" s="271" t="str">
        <f t="shared" si="1075"/>
        <v/>
      </c>
      <c r="KF103" s="271" t="str">
        <f>IFERROR(KB103*(JZ103-JZ107)^2,"")</f>
        <v/>
      </c>
      <c r="KG103" s="271" t="str">
        <f>IFERROR(KB103*(JV103-JG107)*(JZ103-JZ107),"")</f>
        <v/>
      </c>
      <c r="KH103" s="271" t="str">
        <f t="shared" si="1235"/>
        <v/>
      </c>
      <c r="KI103" s="289" t="str">
        <f t="shared" si="1236"/>
        <v/>
      </c>
      <c r="KJ103" s="271" t="str">
        <f t="shared" si="1237"/>
        <v/>
      </c>
      <c r="KL103" s="271"/>
      <c r="KM103" s="263" t="str">
        <f t="shared" si="1238"/>
        <v/>
      </c>
      <c r="KN103" s="273" t="str">
        <f>IFERROR(JV110+JU110*KM103,"")</f>
        <v/>
      </c>
      <c r="KO103" s="264" t="str">
        <f t="shared" si="1239"/>
        <v/>
      </c>
      <c r="KP103" s="264" t="str">
        <f t="shared" si="1076"/>
        <v/>
      </c>
      <c r="KQ103" s="264" t="str">
        <f t="shared" si="1240"/>
        <v/>
      </c>
      <c r="KR103" s="264" t="str">
        <f t="shared" si="1241"/>
        <v/>
      </c>
      <c r="KS103" s="273" t="str">
        <f t="shared" si="1242"/>
        <v/>
      </c>
      <c r="KT103" s="273" t="str">
        <f t="shared" si="1077"/>
        <v/>
      </c>
      <c r="KU103" s="273" t="str">
        <f t="shared" si="1243"/>
        <v/>
      </c>
      <c r="KV103" s="271" t="str">
        <f t="shared" si="1078"/>
        <v/>
      </c>
      <c r="KW103" s="271" t="str">
        <f>IFERROR(KS103*(KQ103-KQ107)^2,"")</f>
        <v/>
      </c>
      <c r="KX103" s="271" t="str">
        <f>IFERROR(KS103*(KM103-JX107)*(KQ103-KQ107),"")</f>
        <v/>
      </c>
      <c r="KY103" s="271" t="str">
        <f t="shared" si="1244"/>
        <v/>
      </c>
      <c r="KZ103" s="289" t="str">
        <f t="shared" si="1245"/>
        <v/>
      </c>
      <c r="LA103" s="271" t="str">
        <f t="shared" si="1246"/>
        <v/>
      </c>
      <c r="LC103" s="271"/>
      <c r="LD103" s="263" t="str">
        <f t="shared" si="1247"/>
        <v/>
      </c>
      <c r="LE103" s="273" t="str">
        <f>IFERROR(KM110+KL110*LD103,"")</f>
        <v/>
      </c>
      <c r="LF103" s="264" t="str">
        <f t="shared" si="1248"/>
        <v/>
      </c>
      <c r="LG103" s="264" t="str">
        <f t="shared" si="1079"/>
        <v/>
      </c>
      <c r="LH103" s="264" t="str">
        <f t="shared" si="1249"/>
        <v/>
      </c>
      <c r="LI103" s="264" t="str">
        <f t="shared" si="1250"/>
        <v/>
      </c>
      <c r="LJ103" s="273" t="str">
        <f t="shared" si="1251"/>
        <v/>
      </c>
      <c r="LK103" s="273" t="str">
        <f t="shared" si="1080"/>
        <v/>
      </c>
      <c r="LL103" s="273" t="str">
        <f t="shared" si="1252"/>
        <v/>
      </c>
      <c r="LM103" s="271" t="str">
        <f t="shared" si="1081"/>
        <v/>
      </c>
      <c r="LN103" s="271" t="str">
        <f>IFERROR(LJ103*(LH103-LH107)^2,"")</f>
        <v/>
      </c>
      <c r="LO103" s="271" t="str">
        <f>IFERROR(LJ103*(LD103-KO107)*(LH103-LH107),"")</f>
        <v/>
      </c>
      <c r="LP103" s="271" t="str">
        <f t="shared" si="1253"/>
        <v/>
      </c>
      <c r="LQ103" s="289" t="str">
        <f t="shared" si="1254"/>
        <v/>
      </c>
      <c r="LR103" s="271" t="str">
        <f t="shared" si="1255"/>
        <v/>
      </c>
      <c r="LT103" s="271"/>
      <c r="LU103" s="475" t="str">
        <f t="shared" si="1256"/>
        <v/>
      </c>
      <c r="LV103" s="474" t="str">
        <f>IFERROR(LD110+LC110*LU103,"")</f>
        <v/>
      </c>
      <c r="LW103" s="477" t="str">
        <f t="shared" si="1257"/>
        <v/>
      </c>
      <c r="LX103" s="264" t="str">
        <f t="shared" si="1082"/>
        <v/>
      </c>
      <c r="LY103" s="264" t="str">
        <f t="shared" si="1258"/>
        <v/>
      </c>
      <c r="LZ103" s="264" t="str">
        <f t="shared" si="1259"/>
        <v/>
      </c>
      <c r="MA103" s="273" t="str">
        <f t="shared" si="1260"/>
        <v/>
      </c>
      <c r="MB103" s="273" t="str">
        <f t="shared" si="1083"/>
        <v/>
      </c>
      <c r="MC103" s="273" t="str">
        <f t="shared" si="1261"/>
        <v/>
      </c>
      <c r="MD103" s="271" t="str">
        <f t="shared" si="1084"/>
        <v/>
      </c>
      <c r="ME103" s="271" t="str">
        <f>IFERROR(MA103*(LY103-LY107)^2,"")</f>
        <v/>
      </c>
      <c r="MF103" s="271" t="str">
        <f>IFERROR(MA103*(LU103-LF107)*(LY103-LY107),"")</f>
        <v/>
      </c>
      <c r="MG103" s="271" t="str">
        <f t="shared" si="1262"/>
        <v/>
      </c>
      <c r="MH103" s="289" t="str">
        <f t="shared" si="1263"/>
        <v/>
      </c>
      <c r="MI103" s="476" t="str">
        <f t="shared" si="1264"/>
        <v/>
      </c>
    </row>
    <row r="104" spans="1:347" ht="14.1" hidden="1" customHeight="1" outlineLevel="1" x14ac:dyDescent="0.2">
      <c r="A104" s="14">
        <v>9</v>
      </c>
      <c r="B104" s="435"/>
      <c r="C104" s="51"/>
      <c r="D104" s="438"/>
      <c r="E104" s="17" t="str">
        <f t="shared" si="1023"/>
        <v/>
      </c>
      <c r="F104" s="34" t="str">
        <f>IFERROR((E104-E95)/(1-E95),"")</f>
        <v/>
      </c>
      <c r="G104" s="17" t="str">
        <f t="shared" si="1024"/>
        <v/>
      </c>
      <c r="H104" s="17"/>
      <c r="I104" s="34"/>
      <c r="J104" s="18" t="str">
        <f t="shared" si="1085"/>
        <v/>
      </c>
      <c r="K104" s="17" t="str">
        <f>IFERROR(C110+B110*J104,"")</f>
        <v/>
      </c>
      <c r="L104" s="37" t="str">
        <f t="shared" si="1086"/>
        <v/>
      </c>
      <c r="M104" s="37" t="str">
        <f t="shared" si="1025"/>
        <v/>
      </c>
      <c r="N104" s="37" t="str">
        <f t="shared" si="1087"/>
        <v/>
      </c>
      <c r="O104" s="37" t="str">
        <f t="shared" si="1088"/>
        <v/>
      </c>
      <c r="P104" s="17" t="str">
        <f t="shared" si="1089"/>
        <v/>
      </c>
      <c r="Q104" s="17" t="str">
        <f t="shared" si="1026"/>
        <v/>
      </c>
      <c r="R104" s="17" t="str">
        <f t="shared" si="1090"/>
        <v/>
      </c>
      <c r="S104" s="34" t="str">
        <f t="shared" si="1027"/>
        <v/>
      </c>
      <c r="T104" s="34" t="str">
        <f>IFERROR(P104*(N104-N107)^2,"")</f>
        <v/>
      </c>
      <c r="U104" s="34" t="str">
        <f>IFERROR(P104*(J104-E107)*(N104-N107),"")</f>
        <v/>
      </c>
      <c r="V104" s="34" t="str">
        <f t="shared" si="1091"/>
        <v/>
      </c>
      <c r="W104" s="39" t="str">
        <f t="shared" si="1092"/>
        <v/>
      </c>
      <c r="X104" s="34" t="str">
        <f t="shared" si="1093"/>
        <v/>
      </c>
      <c r="Y104" s="34"/>
      <c r="Z104" s="271"/>
      <c r="AA104" s="263" t="str">
        <f t="shared" si="1094"/>
        <v/>
      </c>
      <c r="AB104" s="273" t="str">
        <f>IFERROR(J110+I110*AA104,"")</f>
        <v/>
      </c>
      <c r="AC104" s="264" t="str">
        <f t="shared" si="1095"/>
        <v/>
      </c>
      <c r="AD104" s="264" t="str">
        <f t="shared" si="1028"/>
        <v/>
      </c>
      <c r="AE104" s="264" t="str">
        <f t="shared" si="1096"/>
        <v/>
      </c>
      <c r="AF104" s="264" t="str">
        <f t="shared" si="1097"/>
        <v/>
      </c>
      <c r="AG104" s="273" t="str">
        <f t="shared" si="1098"/>
        <v/>
      </c>
      <c r="AH104" s="273" t="str">
        <f t="shared" si="1029"/>
        <v/>
      </c>
      <c r="AI104" s="273" t="str">
        <f t="shared" si="1099"/>
        <v/>
      </c>
      <c r="AJ104" s="271" t="str">
        <f t="shared" si="1030"/>
        <v/>
      </c>
      <c r="AK104" s="271" t="str">
        <f>IFERROR(AG104*(AE104-AE107)^2,"")</f>
        <v/>
      </c>
      <c r="AL104" s="271" t="str">
        <f>IFERROR(AG104*(AA104-L107)*(AE104-AE107),"")</f>
        <v/>
      </c>
      <c r="AM104" s="271" t="str">
        <f t="shared" si="1100"/>
        <v/>
      </c>
      <c r="AN104" s="289" t="str">
        <f t="shared" si="1101"/>
        <v/>
      </c>
      <c r="AO104" s="271" t="str">
        <f t="shared" si="1102"/>
        <v/>
      </c>
      <c r="AQ104" s="271"/>
      <c r="AR104" s="263" t="str">
        <f t="shared" si="1103"/>
        <v/>
      </c>
      <c r="AS104" s="273" t="str">
        <f>IFERROR(AA110+Z110*AR104,"")</f>
        <v/>
      </c>
      <c r="AT104" s="264" t="str">
        <f t="shared" si="1104"/>
        <v/>
      </c>
      <c r="AU104" s="264" t="str">
        <f t="shared" si="1031"/>
        <v/>
      </c>
      <c r="AV104" s="264" t="str">
        <f t="shared" si="1105"/>
        <v/>
      </c>
      <c r="AW104" s="264" t="str">
        <f t="shared" si="1106"/>
        <v/>
      </c>
      <c r="AX104" s="273" t="str">
        <f t="shared" si="1107"/>
        <v/>
      </c>
      <c r="AY104" s="273" t="str">
        <f t="shared" si="1032"/>
        <v/>
      </c>
      <c r="AZ104" s="273" t="str">
        <f t="shared" si="1108"/>
        <v/>
      </c>
      <c r="BA104" s="271" t="str">
        <f t="shared" si="1033"/>
        <v/>
      </c>
      <c r="BB104" s="271" t="str">
        <f>IFERROR(AX104*(AV104-AV107)^2,"")</f>
        <v/>
      </c>
      <c r="BC104" s="271" t="str">
        <f>IFERROR(AX104*(AR104-AC107)*(AV104-AV107),"")</f>
        <v/>
      </c>
      <c r="BD104" s="271" t="str">
        <f t="shared" si="1109"/>
        <v/>
      </c>
      <c r="BE104" s="289" t="str">
        <f t="shared" si="1110"/>
        <v/>
      </c>
      <c r="BF104" s="271" t="str">
        <f t="shared" si="1111"/>
        <v/>
      </c>
      <c r="BH104" s="271"/>
      <c r="BI104" s="263" t="str">
        <f t="shared" si="1112"/>
        <v/>
      </c>
      <c r="BJ104" s="273" t="str">
        <f>IFERROR(AR110+AQ110*BI104,"")</f>
        <v/>
      </c>
      <c r="BK104" s="264" t="str">
        <f t="shared" si="1113"/>
        <v/>
      </c>
      <c r="BL104" s="264" t="str">
        <f t="shared" si="1034"/>
        <v/>
      </c>
      <c r="BM104" s="264" t="str">
        <f t="shared" si="1114"/>
        <v/>
      </c>
      <c r="BN104" s="264" t="str">
        <f t="shared" si="1115"/>
        <v/>
      </c>
      <c r="BO104" s="273" t="str">
        <f t="shared" si="1116"/>
        <v/>
      </c>
      <c r="BP104" s="273" t="str">
        <f t="shared" si="1035"/>
        <v/>
      </c>
      <c r="BQ104" s="273" t="str">
        <f t="shared" si="1117"/>
        <v/>
      </c>
      <c r="BR104" s="271" t="str">
        <f t="shared" si="1036"/>
        <v/>
      </c>
      <c r="BS104" s="271" t="str">
        <f>IFERROR(BO104*(BM104-BM107)^2,"")</f>
        <v/>
      </c>
      <c r="BT104" s="271" t="str">
        <f>IFERROR(BO104*(BI104-AT107)*(BM104-BM107),"")</f>
        <v/>
      </c>
      <c r="BU104" s="271" t="str">
        <f t="shared" si="1118"/>
        <v/>
      </c>
      <c r="BV104" s="289" t="str">
        <f t="shared" si="1119"/>
        <v/>
      </c>
      <c r="BW104" s="271" t="str">
        <f t="shared" si="1120"/>
        <v/>
      </c>
      <c r="BY104" s="271"/>
      <c r="BZ104" s="263" t="str">
        <f t="shared" si="1121"/>
        <v/>
      </c>
      <c r="CA104" s="273" t="str">
        <f>IFERROR(BI110+BH110*BZ104,"")</f>
        <v/>
      </c>
      <c r="CB104" s="264" t="str">
        <f t="shared" si="1122"/>
        <v/>
      </c>
      <c r="CC104" s="264" t="str">
        <f t="shared" si="1037"/>
        <v/>
      </c>
      <c r="CD104" s="264" t="str">
        <f t="shared" si="1123"/>
        <v/>
      </c>
      <c r="CE104" s="264" t="str">
        <f t="shared" si="1124"/>
        <v/>
      </c>
      <c r="CF104" s="273" t="str">
        <f t="shared" si="1125"/>
        <v/>
      </c>
      <c r="CG104" s="273" t="str">
        <f t="shared" si="1038"/>
        <v/>
      </c>
      <c r="CH104" s="273" t="str">
        <f t="shared" si="1126"/>
        <v/>
      </c>
      <c r="CI104" s="271" t="str">
        <f t="shared" si="1039"/>
        <v/>
      </c>
      <c r="CJ104" s="271" t="str">
        <f>IFERROR(CF104*(CD104-CD107)^2,"")</f>
        <v/>
      </c>
      <c r="CK104" s="271" t="str">
        <f>IFERROR(CF104*(BZ104-BK107)*(CD104-CD107),"")</f>
        <v/>
      </c>
      <c r="CL104" s="271" t="str">
        <f t="shared" si="1127"/>
        <v/>
      </c>
      <c r="CM104" s="289" t="str">
        <f t="shared" si="1128"/>
        <v/>
      </c>
      <c r="CN104" s="271" t="str">
        <f t="shared" si="1129"/>
        <v/>
      </c>
      <c r="CP104" s="271"/>
      <c r="CQ104" s="263" t="str">
        <f t="shared" si="1130"/>
        <v/>
      </c>
      <c r="CR104" s="273" t="str">
        <f>IFERROR(BZ110+BY110*CQ104,"")</f>
        <v/>
      </c>
      <c r="CS104" s="264" t="str">
        <f t="shared" si="1131"/>
        <v/>
      </c>
      <c r="CT104" s="264" t="str">
        <f t="shared" si="1040"/>
        <v/>
      </c>
      <c r="CU104" s="264" t="str">
        <f t="shared" si="1132"/>
        <v/>
      </c>
      <c r="CV104" s="264" t="str">
        <f t="shared" si="1133"/>
        <v/>
      </c>
      <c r="CW104" s="273" t="str">
        <f t="shared" si="1134"/>
        <v/>
      </c>
      <c r="CX104" s="273" t="str">
        <f t="shared" si="1041"/>
        <v/>
      </c>
      <c r="CY104" s="273" t="str">
        <f t="shared" si="1135"/>
        <v/>
      </c>
      <c r="CZ104" s="271" t="str">
        <f t="shared" si="1042"/>
        <v/>
      </c>
      <c r="DA104" s="271" t="str">
        <f>IFERROR(CW104*(CU104-CU107)^2,"")</f>
        <v/>
      </c>
      <c r="DB104" s="271" t="str">
        <f>IFERROR(CW104*(CQ104-CB107)*(CU104-CU107),"")</f>
        <v/>
      </c>
      <c r="DC104" s="271" t="str">
        <f t="shared" si="1136"/>
        <v/>
      </c>
      <c r="DD104" s="289" t="str">
        <f t="shared" si="1137"/>
        <v/>
      </c>
      <c r="DE104" s="271" t="str">
        <f t="shared" si="1138"/>
        <v/>
      </c>
      <c r="DG104" s="271"/>
      <c r="DH104" s="263" t="str">
        <f t="shared" si="1139"/>
        <v/>
      </c>
      <c r="DI104" s="273" t="str">
        <f>IFERROR(CQ110+CP110*DH104,"")</f>
        <v/>
      </c>
      <c r="DJ104" s="264" t="str">
        <f t="shared" si="1140"/>
        <v/>
      </c>
      <c r="DK104" s="264" t="str">
        <f t="shared" si="1043"/>
        <v/>
      </c>
      <c r="DL104" s="264" t="str">
        <f t="shared" si="1141"/>
        <v/>
      </c>
      <c r="DM104" s="264" t="str">
        <f t="shared" si="1142"/>
        <v/>
      </c>
      <c r="DN104" s="273" t="str">
        <f t="shared" si="1143"/>
        <v/>
      </c>
      <c r="DO104" s="273" t="str">
        <f t="shared" si="1044"/>
        <v/>
      </c>
      <c r="DP104" s="273" t="str">
        <f t="shared" si="1144"/>
        <v/>
      </c>
      <c r="DQ104" s="271" t="str">
        <f t="shared" si="1045"/>
        <v/>
      </c>
      <c r="DR104" s="271" t="str">
        <f>IFERROR(DN104*(DL104-DL107)^2,"")</f>
        <v/>
      </c>
      <c r="DS104" s="271" t="str">
        <f>IFERROR(DN104*(DH104-CS107)*(DL104-DL107),"")</f>
        <v/>
      </c>
      <c r="DT104" s="271" t="str">
        <f t="shared" si="1145"/>
        <v/>
      </c>
      <c r="DU104" s="289" t="str">
        <f t="shared" si="1146"/>
        <v/>
      </c>
      <c r="DV104" s="271" t="str">
        <f t="shared" si="1147"/>
        <v/>
      </c>
      <c r="DX104" s="271"/>
      <c r="DY104" s="263" t="str">
        <f t="shared" si="1148"/>
        <v/>
      </c>
      <c r="DZ104" s="273" t="str">
        <f>IFERROR(DH110+DG110*DY104,"")</f>
        <v/>
      </c>
      <c r="EA104" s="264" t="str">
        <f t="shared" si="1149"/>
        <v/>
      </c>
      <c r="EB104" s="264" t="str">
        <f t="shared" si="1046"/>
        <v/>
      </c>
      <c r="EC104" s="264" t="str">
        <f t="shared" si="1150"/>
        <v/>
      </c>
      <c r="ED104" s="264" t="str">
        <f t="shared" si="1151"/>
        <v/>
      </c>
      <c r="EE104" s="273" t="str">
        <f t="shared" si="1152"/>
        <v/>
      </c>
      <c r="EF104" s="273" t="str">
        <f t="shared" si="1047"/>
        <v/>
      </c>
      <c r="EG104" s="273" t="str">
        <f t="shared" si="1153"/>
        <v/>
      </c>
      <c r="EH104" s="271" t="str">
        <f t="shared" si="1048"/>
        <v/>
      </c>
      <c r="EI104" s="271" t="str">
        <f>IFERROR(EE104*(EC104-EC107)^2,"")</f>
        <v/>
      </c>
      <c r="EJ104" s="271" t="str">
        <f>IFERROR(EE104*(DY104-DJ107)*(EC104-EC107),"")</f>
        <v/>
      </c>
      <c r="EK104" s="271" t="str">
        <f t="shared" si="1154"/>
        <v/>
      </c>
      <c r="EL104" s="289" t="str">
        <f t="shared" si="1155"/>
        <v/>
      </c>
      <c r="EM104" s="271" t="str">
        <f t="shared" si="1156"/>
        <v/>
      </c>
      <c r="EO104" s="271"/>
      <c r="EP104" s="263" t="str">
        <f t="shared" si="1157"/>
        <v/>
      </c>
      <c r="EQ104" s="273" t="str">
        <f>IFERROR(DY110+DX110*EP104,"")</f>
        <v/>
      </c>
      <c r="ER104" s="264" t="str">
        <f t="shared" si="1158"/>
        <v/>
      </c>
      <c r="ES104" s="264" t="str">
        <f t="shared" si="1049"/>
        <v/>
      </c>
      <c r="ET104" s="264" t="str">
        <f t="shared" si="1159"/>
        <v/>
      </c>
      <c r="EU104" s="264" t="str">
        <f t="shared" si="1160"/>
        <v/>
      </c>
      <c r="EV104" s="273" t="str">
        <f t="shared" si="1161"/>
        <v/>
      </c>
      <c r="EW104" s="273" t="str">
        <f t="shared" si="1050"/>
        <v/>
      </c>
      <c r="EX104" s="273" t="str">
        <f t="shared" si="1162"/>
        <v/>
      </c>
      <c r="EY104" s="271" t="str">
        <f t="shared" si="1051"/>
        <v/>
      </c>
      <c r="EZ104" s="271" t="str">
        <f>IFERROR(EV104*(ET104-ET107)^2,"")</f>
        <v/>
      </c>
      <c r="FA104" s="271" t="str">
        <f>IFERROR(EV104*(EP104-EA107)*(ET104-ET107),"")</f>
        <v/>
      </c>
      <c r="FB104" s="271" t="str">
        <f t="shared" si="1163"/>
        <v/>
      </c>
      <c r="FC104" s="289" t="str">
        <f t="shared" si="1164"/>
        <v/>
      </c>
      <c r="FD104" s="271" t="str">
        <f t="shared" si="1165"/>
        <v/>
      </c>
      <c r="FF104" s="271"/>
      <c r="FG104" s="263" t="str">
        <f t="shared" si="1166"/>
        <v/>
      </c>
      <c r="FH104" s="273" t="str">
        <f>IFERROR(EP110+EO110*FG104,"")</f>
        <v/>
      </c>
      <c r="FI104" s="264" t="str">
        <f t="shared" si="1167"/>
        <v/>
      </c>
      <c r="FJ104" s="264" t="str">
        <f t="shared" si="1052"/>
        <v/>
      </c>
      <c r="FK104" s="264" t="str">
        <f t="shared" si="1168"/>
        <v/>
      </c>
      <c r="FL104" s="264" t="str">
        <f t="shared" si="1169"/>
        <v/>
      </c>
      <c r="FM104" s="273" t="str">
        <f t="shared" si="1170"/>
        <v/>
      </c>
      <c r="FN104" s="273" t="str">
        <f t="shared" si="1053"/>
        <v/>
      </c>
      <c r="FO104" s="273" t="str">
        <f t="shared" si="1171"/>
        <v/>
      </c>
      <c r="FP104" s="271" t="str">
        <f t="shared" si="1054"/>
        <v/>
      </c>
      <c r="FQ104" s="271" t="str">
        <f>IFERROR(FM104*(FK104-FK107)^2,"")</f>
        <v/>
      </c>
      <c r="FR104" s="271" t="str">
        <f>IFERROR(FM104*(FG104-ER107)*(FK104-FK107),"")</f>
        <v/>
      </c>
      <c r="FS104" s="271" t="str">
        <f t="shared" si="1172"/>
        <v/>
      </c>
      <c r="FT104" s="289" t="str">
        <f t="shared" si="1173"/>
        <v/>
      </c>
      <c r="FU104" s="271" t="str">
        <f t="shared" si="1174"/>
        <v/>
      </c>
      <c r="FW104" s="271"/>
      <c r="FX104" s="263" t="str">
        <f t="shared" si="1175"/>
        <v/>
      </c>
      <c r="FY104" s="273" t="str">
        <f>IFERROR(FG110+FF110*FX104,"")</f>
        <v/>
      </c>
      <c r="FZ104" s="264" t="str">
        <f t="shared" si="1176"/>
        <v/>
      </c>
      <c r="GA104" s="264" t="str">
        <f t="shared" si="1055"/>
        <v/>
      </c>
      <c r="GB104" s="264" t="str">
        <f t="shared" si="1177"/>
        <v/>
      </c>
      <c r="GC104" s="264" t="str">
        <f t="shared" si="1178"/>
        <v/>
      </c>
      <c r="GD104" s="273" t="str">
        <f t="shared" si="1179"/>
        <v/>
      </c>
      <c r="GE104" s="273" t="str">
        <f t="shared" si="1056"/>
        <v/>
      </c>
      <c r="GF104" s="273" t="str">
        <f t="shared" si="1180"/>
        <v/>
      </c>
      <c r="GG104" s="271" t="str">
        <f t="shared" si="1057"/>
        <v/>
      </c>
      <c r="GH104" s="271" t="str">
        <f>IFERROR(GD104*(GB104-GB107)^2,"")</f>
        <v/>
      </c>
      <c r="GI104" s="271" t="str">
        <f>IFERROR(GD104*(FX104-FI107)*(GB104-GB107),"")</f>
        <v/>
      </c>
      <c r="GJ104" s="271" t="str">
        <f t="shared" si="1181"/>
        <v/>
      </c>
      <c r="GK104" s="289" t="str">
        <f t="shared" si="1182"/>
        <v/>
      </c>
      <c r="GL104" s="271" t="str">
        <f t="shared" si="1183"/>
        <v/>
      </c>
      <c r="GN104" s="271"/>
      <c r="GO104" s="263" t="str">
        <f t="shared" si="1184"/>
        <v/>
      </c>
      <c r="GP104" s="273" t="str">
        <f>IFERROR(FX110+FW110*GO104,"")</f>
        <v/>
      </c>
      <c r="GQ104" s="264" t="str">
        <f t="shared" si="1185"/>
        <v/>
      </c>
      <c r="GR104" s="264" t="str">
        <f t="shared" si="1058"/>
        <v/>
      </c>
      <c r="GS104" s="264" t="str">
        <f t="shared" si="1186"/>
        <v/>
      </c>
      <c r="GT104" s="264" t="str">
        <f t="shared" si="1187"/>
        <v/>
      </c>
      <c r="GU104" s="273" t="str">
        <f t="shared" si="1188"/>
        <v/>
      </c>
      <c r="GV104" s="273" t="str">
        <f t="shared" si="1059"/>
        <v/>
      </c>
      <c r="GW104" s="273" t="str">
        <f t="shared" si="1189"/>
        <v/>
      </c>
      <c r="GX104" s="271" t="str">
        <f t="shared" si="1060"/>
        <v/>
      </c>
      <c r="GY104" s="271" t="str">
        <f>IFERROR(GU104*(GS104-GS107)^2,"")</f>
        <v/>
      </c>
      <c r="GZ104" s="271" t="str">
        <f>IFERROR(GU104*(GO104-FZ107)*(GS104-GS107),"")</f>
        <v/>
      </c>
      <c r="HA104" s="271" t="str">
        <f t="shared" si="1190"/>
        <v/>
      </c>
      <c r="HB104" s="289" t="str">
        <f t="shared" si="1191"/>
        <v/>
      </c>
      <c r="HC104" s="271" t="str">
        <f t="shared" si="1192"/>
        <v/>
      </c>
      <c r="HE104" s="271"/>
      <c r="HF104" s="263" t="str">
        <f t="shared" si="1193"/>
        <v/>
      </c>
      <c r="HG104" s="273" t="str">
        <f>IFERROR(GO110+GN110*HF104,"")</f>
        <v/>
      </c>
      <c r="HH104" s="264" t="str">
        <f t="shared" si="1194"/>
        <v/>
      </c>
      <c r="HI104" s="264" t="str">
        <f t="shared" si="1061"/>
        <v/>
      </c>
      <c r="HJ104" s="264" t="str">
        <f t="shared" si="1195"/>
        <v/>
      </c>
      <c r="HK104" s="264" t="str">
        <f t="shared" si="1196"/>
        <v/>
      </c>
      <c r="HL104" s="273" t="str">
        <f t="shared" si="1197"/>
        <v/>
      </c>
      <c r="HM104" s="273" t="str">
        <f t="shared" si="1062"/>
        <v/>
      </c>
      <c r="HN104" s="273" t="str">
        <f t="shared" si="1198"/>
        <v/>
      </c>
      <c r="HO104" s="271" t="str">
        <f t="shared" si="1063"/>
        <v/>
      </c>
      <c r="HP104" s="271" t="str">
        <f>IFERROR(HL104*(HJ104-HJ107)^2,"")</f>
        <v/>
      </c>
      <c r="HQ104" s="271" t="str">
        <f>IFERROR(HL104*(HF104-GQ107)*(HJ104-HJ107),"")</f>
        <v/>
      </c>
      <c r="HR104" s="271" t="str">
        <f t="shared" si="1199"/>
        <v/>
      </c>
      <c r="HS104" s="289" t="str">
        <f t="shared" si="1200"/>
        <v/>
      </c>
      <c r="HT104" s="271" t="str">
        <f t="shared" si="1201"/>
        <v/>
      </c>
      <c r="HV104" s="271"/>
      <c r="HW104" s="263" t="str">
        <f t="shared" si="1202"/>
        <v/>
      </c>
      <c r="HX104" s="273" t="str">
        <f>IFERROR(HF110+HE110*HW104,"")</f>
        <v/>
      </c>
      <c r="HY104" s="264" t="str">
        <f t="shared" si="1203"/>
        <v/>
      </c>
      <c r="HZ104" s="264" t="str">
        <f t="shared" si="1064"/>
        <v/>
      </c>
      <c r="IA104" s="264" t="str">
        <f t="shared" si="1204"/>
        <v/>
      </c>
      <c r="IB104" s="264" t="str">
        <f t="shared" si="1205"/>
        <v/>
      </c>
      <c r="IC104" s="273" t="str">
        <f t="shared" si="1206"/>
        <v/>
      </c>
      <c r="ID104" s="273" t="str">
        <f t="shared" si="1065"/>
        <v/>
      </c>
      <c r="IE104" s="273" t="str">
        <f t="shared" si="1207"/>
        <v/>
      </c>
      <c r="IF104" s="271" t="str">
        <f t="shared" si="1066"/>
        <v/>
      </c>
      <c r="IG104" s="271" t="str">
        <f>IFERROR(IC104*(IA104-IA107)^2,"")</f>
        <v/>
      </c>
      <c r="IH104" s="271" t="str">
        <f>IFERROR(IC104*(HW104-HH107)*(IA104-IA107),"")</f>
        <v/>
      </c>
      <c r="II104" s="271" t="str">
        <f t="shared" si="1208"/>
        <v/>
      </c>
      <c r="IJ104" s="289" t="str">
        <f t="shared" si="1209"/>
        <v/>
      </c>
      <c r="IK104" s="271" t="str">
        <f t="shared" si="1210"/>
        <v/>
      </c>
      <c r="IM104" s="271"/>
      <c r="IN104" s="263" t="str">
        <f t="shared" si="1211"/>
        <v/>
      </c>
      <c r="IO104" s="273" t="str">
        <f>IFERROR(HW110+HV110*IN104,"")</f>
        <v/>
      </c>
      <c r="IP104" s="264" t="str">
        <f t="shared" si="1212"/>
        <v/>
      </c>
      <c r="IQ104" s="264" t="str">
        <f t="shared" si="1067"/>
        <v/>
      </c>
      <c r="IR104" s="264" t="str">
        <f t="shared" si="1213"/>
        <v/>
      </c>
      <c r="IS104" s="264" t="str">
        <f t="shared" si="1214"/>
        <v/>
      </c>
      <c r="IT104" s="273" t="str">
        <f t="shared" si="1215"/>
        <v/>
      </c>
      <c r="IU104" s="273" t="str">
        <f t="shared" si="1068"/>
        <v/>
      </c>
      <c r="IV104" s="273" t="str">
        <f t="shared" si="1216"/>
        <v/>
      </c>
      <c r="IW104" s="271" t="str">
        <f t="shared" si="1069"/>
        <v/>
      </c>
      <c r="IX104" s="271" t="str">
        <f>IFERROR(IT104*(IR104-IR107)^2,"")</f>
        <v/>
      </c>
      <c r="IY104" s="271" t="str">
        <f>IFERROR(IT104*(IN104-HY107)*(IR104-IR107),"")</f>
        <v/>
      </c>
      <c r="IZ104" s="271" t="str">
        <f t="shared" si="1217"/>
        <v/>
      </c>
      <c r="JA104" s="289" t="str">
        <f t="shared" si="1218"/>
        <v/>
      </c>
      <c r="JB104" s="271" t="str">
        <f t="shared" si="1219"/>
        <v/>
      </c>
      <c r="JD104" s="271"/>
      <c r="JE104" s="263" t="str">
        <f t="shared" si="1220"/>
        <v/>
      </c>
      <c r="JF104" s="273" t="str">
        <f>IFERROR(IN110+IM110*JE104,"")</f>
        <v/>
      </c>
      <c r="JG104" s="264" t="str">
        <f t="shared" si="1221"/>
        <v/>
      </c>
      <c r="JH104" s="264" t="str">
        <f t="shared" si="1070"/>
        <v/>
      </c>
      <c r="JI104" s="264" t="str">
        <f t="shared" si="1222"/>
        <v/>
      </c>
      <c r="JJ104" s="264" t="str">
        <f t="shared" si="1223"/>
        <v/>
      </c>
      <c r="JK104" s="273" t="str">
        <f t="shared" si="1224"/>
        <v/>
      </c>
      <c r="JL104" s="273" t="str">
        <f t="shared" si="1071"/>
        <v/>
      </c>
      <c r="JM104" s="273" t="str">
        <f t="shared" si="1225"/>
        <v/>
      </c>
      <c r="JN104" s="271" t="str">
        <f t="shared" si="1072"/>
        <v/>
      </c>
      <c r="JO104" s="271" t="str">
        <f>IFERROR(JK104*(JI104-JI107)^2,"")</f>
        <v/>
      </c>
      <c r="JP104" s="271" t="str">
        <f>IFERROR(JK104*(JE104-IP107)*(JI104-JI107),"")</f>
        <v/>
      </c>
      <c r="JQ104" s="271" t="str">
        <f t="shared" si="1226"/>
        <v/>
      </c>
      <c r="JR104" s="289" t="str">
        <f t="shared" si="1227"/>
        <v/>
      </c>
      <c r="JS104" s="271" t="str">
        <f t="shared" si="1228"/>
        <v/>
      </c>
      <c r="JU104" s="271"/>
      <c r="JV104" s="263" t="str">
        <f t="shared" si="1229"/>
        <v/>
      </c>
      <c r="JW104" s="273" t="str">
        <f>IFERROR(JE110+JD110*JV104,"")</f>
        <v/>
      </c>
      <c r="JX104" s="264" t="str">
        <f t="shared" si="1230"/>
        <v/>
      </c>
      <c r="JY104" s="264" t="str">
        <f t="shared" si="1073"/>
        <v/>
      </c>
      <c r="JZ104" s="264" t="str">
        <f t="shared" si="1231"/>
        <v/>
      </c>
      <c r="KA104" s="264" t="str">
        <f t="shared" si="1232"/>
        <v/>
      </c>
      <c r="KB104" s="273" t="str">
        <f t="shared" si="1233"/>
        <v/>
      </c>
      <c r="KC104" s="273" t="str">
        <f t="shared" si="1074"/>
        <v/>
      </c>
      <c r="KD104" s="273" t="str">
        <f t="shared" si="1234"/>
        <v/>
      </c>
      <c r="KE104" s="271" t="str">
        <f t="shared" si="1075"/>
        <v/>
      </c>
      <c r="KF104" s="271" t="str">
        <f>IFERROR(KB104*(JZ104-JZ107)^2,"")</f>
        <v/>
      </c>
      <c r="KG104" s="271" t="str">
        <f>IFERROR(KB104*(JV104-JG107)*(JZ104-JZ107),"")</f>
        <v/>
      </c>
      <c r="KH104" s="271" t="str">
        <f t="shared" si="1235"/>
        <v/>
      </c>
      <c r="KI104" s="289" t="str">
        <f t="shared" si="1236"/>
        <v/>
      </c>
      <c r="KJ104" s="271" t="str">
        <f t="shared" si="1237"/>
        <v/>
      </c>
      <c r="KL104" s="271"/>
      <c r="KM104" s="263" t="str">
        <f t="shared" si="1238"/>
        <v/>
      </c>
      <c r="KN104" s="273" t="str">
        <f>IFERROR(JV110+JU110*KM104,"")</f>
        <v/>
      </c>
      <c r="KO104" s="264" t="str">
        <f t="shared" si="1239"/>
        <v/>
      </c>
      <c r="KP104" s="264" t="str">
        <f t="shared" si="1076"/>
        <v/>
      </c>
      <c r="KQ104" s="264" t="str">
        <f t="shared" si="1240"/>
        <v/>
      </c>
      <c r="KR104" s="264" t="str">
        <f t="shared" si="1241"/>
        <v/>
      </c>
      <c r="KS104" s="273" t="str">
        <f t="shared" si="1242"/>
        <v/>
      </c>
      <c r="KT104" s="273" t="str">
        <f t="shared" si="1077"/>
        <v/>
      </c>
      <c r="KU104" s="273" t="str">
        <f t="shared" si="1243"/>
        <v/>
      </c>
      <c r="KV104" s="271" t="str">
        <f t="shared" si="1078"/>
        <v/>
      </c>
      <c r="KW104" s="271" t="str">
        <f>IFERROR(KS104*(KQ104-KQ107)^2,"")</f>
        <v/>
      </c>
      <c r="KX104" s="271" t="str">
        <f>IFERROR(KS104*(KM104-JX107)*(KQ104-KQ107),"")</f>
        <v/>
      </c>
      <c r="KY104" s="271" t="str">
        <f t="shared" si="1244"/>
        <v/>
      </c>
      <c r="KZ104" s="289" t="str">
        <f t="shared" si="1245"/>
        <v/>
      </c>
      <c r="LA104" s="271" t="str">
        <f t="shared" si="1246"/>
        <v/>
      </c>
      <c r="LC104" s="271"/>
      <c r="LD104" s="263" t="str">
        <f t="shared" si="1247"/>
        <v/>
      </c>
      <c r="LE104" s="273" t="str">
        <f>IFERROR(KM110+KL110*LD104,"")</f>
        <v/>
      </c>
      <c r="LF104" s="264" t="str">
        <f t="shared" si="1248"/>
        <v/>
      </c>
      <c r="LG104" s="264" t="str">
        <f t="shared" si="1079"/>
        <v/>
      </c>
      <c r="LH104" s="264" t="str">
        <f t="shared" si="1249"/>
        <v/>
      </c>
      <c r="LI104" s="264" t="str">
        <f t="shared" si="1250"/>
        <v/>
      </c>
      <c r="LJ104" s="273" t="str">
        <f t="shared" si="1251"/>
        <v/>
      </c>
      <c r="LK104" s="273" t="str">
        <f t="shared" si="1080"/>
        <v/>
      </c>
      <c r="LL104" s="273" t="str">
        <f t="shared" si="1252"/>
        <v/>
      </c>
      <c r="LM104" s="271" t="str">
        <f t="shared" si="1081"/>
        <v/>
      </c>
      <c r="LN104" s="271" t="str">
        <f>IFERROR(LJ104*(LH104-LH107)^2,"")</f>
        <v/>
      </c>
      <c r="LO104" s="271" t="str">
        <f>IFERROR(LJ104*(LD104-KO107)*(LH104-LH107),"")</f>
        <v/>
      </c>
      <c r="LP104" s="271" t="str">
        <f t="shared" si="1253"/>
        <v/>
      </c>
      <c r="LQ104" s="289" t="str">
        <f t="shared" si="1254"/>
        <v/>
      </c>
      <c r="LR104" s="271" t="str">
        <f t="shared" si="1255"/>
        <v/>
      </c>
      <c r="LT104" s="271"/>
      <c r="LU104" s="475" t="str">
        <f t="shared" si="1256"/>
        <v/>
      </c>
      <c r="LV104" s="474" t="str">
        <f>IFERROR(LD110+LC110*LU104,"")</f>
        <v/>
      </c>
      <c r="LW104" s="477" t="str">
        <f t="shared" si="1257"/>
        <v/>
      </c>
      <c r="LX104" s="264" t="str">
        <f t="shared" si="1082"/>
        <v/>
      </c>
      <c r="LY104" s="264" t="str">
        <f t="shared" si="1258"/>
        <v/>
      </c>
      <c r="LZ104" s="264" t="str">
        <f t="shared" si="1259"/>
        <v/>
      </c>
      <c r="MA104" s="273" t="str">
        <f t="shared" si="1260"/>
        <v/>
      </c>
      <c r="MB104" s="273" t="str">
        <f t="shared" si="1083"/>
        <v/>
      </c>
      <c r="MC104" s="273" t="str">
        <f t="shared" si="1261"/>
        <v/>
      </c>
      <c r="MD104" s="271" t="str">
        <f t="shared" si="1084"/>
        <v/>
      </c>
      <c r="ME104" s="271" t="str">
        <f>IFERROR(MA104*(LY104-LY107)^2,"")</f>
        <v/>
      </c>
      <c r="MF104" s="271" t="str">
        <f>IFERROR(MA104*(LU104-LF107)*(LY104-LY107),"")</f>
        <v/>
      </c>
      <c r="MG104" s="271" t="str">
        <f t="shared" si="1262"/>
        <v/>
      </c>
      <c r="MH104" s="289" t="str">
        <f t="shared" si="1263"/>
        <v/>
      </c>
      <c r="MI104" s="476" t="str">
        <f t="shared" si="1264"/>
        <v/>
      </c>
    </row>
    <row r="105" spans="1:347" ht="14.1" hidden="1" customHeight="1" outlineLevel="1" x14ac:dyDescent="0.2">
      <c r="A105" s="14">
        <v>10</v>
      </c>
      <c r="B105" s="439"/>
      <c r="C105" s="440"/>
      <c r="D105" s="441"/>
      <c r="E105" s="17" t="str">
        <f t="shared" si="1023"/>
        <v/>
      </c>
      <c r="F105" s="34" t="str">
        <f>IFERROR((E105-E95)/(1-E95),"")</f>
        <v/>
      </c>
      <c r="G105" s="17" t="str">
        <f t="shared" si="1024"/>
        <v/>
      </c>
      <c r="H105" s="17"/>
      <c r="I105" s="34"/>
      <c r="J105" s="18" t="str">
        <f t="shared" si="1085"/>
        <v/>
      </c>
      <c r="K105" s="17" t="str">
        <f>IFERROR(C110+B110*J105,"")</f>
        <v/>
      </c>
      <c r="L105" s="37" t="str">
        <f t="shared" si="1086"/>
        <v/>
      </c>
      <c r="M105" s="37" t="str">
        <f t="shared" si="1025"/>
        <v/>
      </c>
      <c r="N105" s="37" t="str">
        <f t="shared" si="1087"/>
        <v/>
      </c>
      <c r="O105" s="37" t="str">
        <f t="shared" si="1088"/>
        <v/>
      </c>
      <c r="P105" s="17" t="str">
        <f t="shared" si="1089"/>
        <v/>
      </c>
      <c r="Q105" s="17" t="str">
        <f t="shared" si="1026"/>
        <v/>
      </c>
      <c r="R105" s="17" t="str">
        <f t="shared" si="1090"/>
        <v/>
      </c>
      <c r="S105" s="34" t="str">
        <f t="shared" si="1027"/>
        <v/>
      </c>
      <c r="T105" s="34" t="str">
        <f>IFERROR(P105*(N105-N107)^2,"")</f>
        <v/>
      </c>
      <c r="U105" s="34" t="str">
        <f>IFERROR(P105*(J105-E107)*(N105-N107),"")</f>
        <v/>
      </c>
      <c r="V105" s="34" t="str">
        <f t="shared" si="1091"/>
        <v/>
      </c>
      <c r="W105" s="39" t="str">
        <f t="shared" si="1092"/>
        <v/>
      </c>
      <c r="X105" s="34" t="str">
        <f t="shared" si="1093"/>
        <v/>
      </c>
      <c r="Y105" s="34"/>
      <c r="Z105" s="271"/>
      <c r="AA105" s="263" t="str">
        <f t="shared" si="1094"/>
        <v/>
      </c>
      <c r="AB105" s="273" t="str">
        <f>IFERROR(J110+I110*AA105,"")</f>
        <v/>
      </c>
      <c r="AC105" s="264" t="str">
        <f t="shared" si="1095"/>
        <v/>
      </c>
      <c r="AD105" s="264" t="str">
        <f t="shared" si="1028"/>
        <v/>
      </c>
      <c r="AE105" s="264" t="str">
        <f t="shared" si="1096"/>
        <v/>
      </c>
      <c r="AF105" s="264" t="str">
        <f t="shared" si="1097"/>
        <v/>
      </c>
      <c r="AG105" s="273" t="str">
        <f t="shared" si="1098"/>
        <v/>
      </c>
      <c r="AH105" s="273" t="str">
        <f t="shared" si="1029"/>
        <v/>
      </c>
      <c r="AI105" s="273" t="str">
        <f t="shared" si="1099"/>
        <v/>
      </c>
      <c r="AJ105" s="271" t="str">
        <f t="shared" si="1030"/>
        <v/>
      </c>
      <c r="AK105" s="271" t="str">
        <f>IFERROR(AG105*(AE105-AE107)^2,"")</f>
        <v/>
      </c>
      <c r="AL105" s="271" t="str">
        <f>IFERROR(AG105*(AA105-L107)*(AE105-AE107),"")</f>
        <v/>
      </c>
      <c r="AM105" s="271" t="str">
        <f t="shared" si="1100"/>
        <v/>
      </c>
      <c r="AN105" s="289" t="str">
        <f t="shared" si="1101"/>
        <v/>
      </c>
      <c r="AO105" s="271" t="str">
        <f t="shared" si="1102"/>
        <v/>
      </c>
      <c r="AQ105" s="271"/>
      <c r="AR105" s="263" t="str">
        <f t="shared" si="1103"/>
        <v/>
      </c>
      <c r="AS105" s="273" t="str">
        <f>IFERROR(AA110+Z110*AR105,"")</f>
        <v/>
      </c>
      <c r="AT105" s="264" t="str">
        <f t="shared" si="1104"/>
        <v/>
      </c>
      <c r="AU105" s="264" t="str">
        <f t="shared" si="1031"/>
        <v/>
      </c>
      <c r="AV105" s="264" t="str">
        <f t="shared" si="1105"/>
        <v/>
      </c>
      <c r="AW105" s="264" t="str">
        <f t="shared" si="1106"/>
        <v/>
      </c>
      <c r="AX105" s="273" t="str">
        <f t="shared" si="1107"/>
        <v/>
      </c>
      <c r="AY105" s="273" t="str">
        <f t="shared" si="1032"/>
        <v/>
      </c>
      <c r="AZ105" s="273" t="str">
        <f t="shared" si="1108"/>
        <v/>
      </c>
      <c r="BA105" s="271" t="str">
        <f t="shared" si="1033"/>
        <v/>
      </c>
      <c r="BB105" s="271" t="str">
        <f>IFERROR(AX105*(AV105-AV107)^2,"")</f>
        <v/>
      </c>
      <c r="BC105" s="271" t="str">
        <f>IFERROR(AX105*(AR105-AC107)*(AV105-AV107),"")</f>
        <v/>
      </c>
      <c r="BD105" s="271" t="str">
        <f t="shared" si="1109"/>
        <v/>
      </c>
      <c r="BE105" s="289" t="str">
        <f t="shared" si="1110"/>
        <v/>
      </c>
      <c r="BF105" s="271" t="str">
        <f t="shared" si="1111"/>
        <v/>
      </c>
      <c r="BH105" s="271"/>
      <c r="BI105" s="263" t="str">
        <f t="shared" si="1112"/>
        <v/>
      </c>
      <c r="BJ105" s="273" t="str">
        <f>IFERROR(AR110+AQ110*BI105,"")</f>
        <v/>
      </c>
      <c r="BK105" s="264" t="str">
        <f t="shared" si="1113"/>
        <v/>
      </c>
      <c r="BL105" s="264" t="str">
        <f t="shared" si="1034"/>
        <v/>
      </c>
      <c r="BM105" s="264" t="str">
        <f t="shared" si="1114"/>
        <v/>
      </c>
      <c r="BN105" s="264" t="str">
        <f t="shared" si="1115"/>
        <v/>
      </c>
      <c r="BO105" s="273" t="str">
        <f t="shared" si="1116"/>
        <v/>
      </c>
      <c r="BP105" s="273" t="str">
        <f t="shared" si="1035"/>
        <v/>
      </c>
      <c r="BQ105" s="273" t="str">
        <f t="shared" si="1117"/>
        <v/>
      </c>
      <c r="BR105" s="271" t="str">
        <f t="shared" si="1036"/>
        <v/>
      </c>
      <c r="BS105" s="271" t="str">
        <f>IFERROR(BO105*(BM105-BM107)^2,"")</f>
        <v/>
      </c>
      <c r="BT105" s="271" t="str">
        <f>IFERROR(BO105*(BI105-AT107)*(BM105-BM107),"")</f>
        <v/>
      </c>
      <c r="BU105" s="271" t="str">
        <f t="shared" si="1118"/>
        <v/>
      </c>
      <c r="BV105" s="289" t="str">
        <f t="shared" si="1119"/>
        <v/>
      </c>
      <c r="BW105" s="271" t="str">
        <f t="shared" si="1120"/>
        <v/>
      </c>
      <c r="BY105" s="271"/>
      <c r="BZ105" s="263" t="str">
        <f t="shared" si="1121"/>
        <v/>
      </c>
      <c r="CA105" s="273" t="str">
        <f>IFERROR(BI110+BH110*BZ105,"")</f>
        <v/>
      </c>
      <c r="CB105" s="264" t="str">
        <f t="shared" si="1122"/>
        <v/>
      </c>
      <c r="CC105" s="264" t="str">
        <f t="shared" si="1037"/>
        <v/>
      </c>
      <c r="CD105" s="264" t="str">
        <f t="shared" si="1123"/>
        <v/>
      </c>
      <c r="CE105" s="264" t="str">
        <f t="shared" si="1124"/>
        <v/>
      </c>
      <c r="CF105" s="273" t="str">
        <f t="shared" si="1125"/>
        <v/>
      </c>
      <c r="CG105" s="273" t="str">
        <f t="shared" si="1038"/>
        <v/>
      </c>
      <c r="CH105" s="273" t="str">
        <f t="shared" si="1126"/>
        <v/>
      </c>
      <c r="CI105" s="271" t="str">
        <f t="shared" si="1039"/>
        <v/>
      </c>
      <c r="CJ105" s="271" t="str">
        <f>IFERROR(CF105*(CD105-CD107)^2,"")</f>
        <v/>
      </c>
      <c r="CK105" s="271" t="str">
        <f>IFERROR(CF105*(BZ105-BK107)*(CD105-CD107),"")</f>
        <v/>
      </c>
      <c r="CL105" s="271" t="str">
        <f t="shared" si="1127"/>
        <v/>
      </c>
      <c r="CM105" s="289" t="str">
        <f t="shared" si="1128"/>
        <v/>
      </c>
      <c r="CN105" s="271" t="str">
        <f t="shared" si="1129"/>
        <v/>
      </c>
      <c r="CP105" s="271"/>
      <c r="CQ105" s="263" t="str">
        <f t="shared" si="1130"/>
        <v/>
      </c>
      <c r="CR105" s="273" t="str">
        <f>IFERROR(BZ110+BY110*CQ105,"")</f>
        <v/>
      </c>
      <c r="CS105" s="264" t="str">
        <f t="shared" si="1131"/>
        <v/>
      </c>
      <c r="CT105" s="264" t="str">
        <f t="shared" si="1040"/>
        <v/>
      </c>
      <c r="CU105" s="264" t="str">
        <f t="shared" si="1132"/>
        <v/>
      </c>
      <c r="CV105" s="264" t="str">
        <f t="shared" si="1133"/>
        <v/>
      </c>
      <c r="CW105" s="273" t="str">
        <f t="shared" si="1134"/>
        <v/>
      </c>
      <c r="CX105" s="273" t="str">
        <f t="shared" si="1041"/>
        <v/>
      </c>
      <c r="CY105" s="273" t="str">
        <f t="shared" si="1135"/>
        <v/>
      </c>
      <c r="CZ105" s="271" t="str">
        <f t="shared" si="1042"/>
        <v/>
      </c>
      <c r="DA105" s="271" t="str">
        <f>IFERROR(CW105*(CU105-CU107)^2,"")</f>
        <v/>
      </c>
      <c r="DB105" s="271" t="str">
        <f>IFERROR(CW105*(CQ105-CB107)*(CU105-CU107),"")</f>
        <v/>
      </c>
      <c r="DC105" s="271" t="str">
        <f t="shared" si="1136"/>
        <v/>
      </c>
      <c r="DD105" s="289" t="str">
        <f t="shared" si="1137"/>
        <v/>
      </c>
      <c r="DE105" s="271" t="str">
        <f t="shared" si="1138"/>
        <v/>
      </c>
      <c r="DG105" s="271"/>
      <c r="DH105" s="263" t="str">
        <f t="shared" si="1139"/>
        <v/>
      </c>
      <c r="DI105" s="273" t="str">
        <f>IFERROR(CQ110+CP110*DH105,"")</f>
        <v/>
      </c>
      <c r="DJ105" s="264" t="str">
        <f t="shared" si="1140"/>
        <v/>
      </c>
      <c r="DK105" s="264" t="str">
        <f t="shared" si="1043"/>
        <v/>
      </c>
      <c r="DL105" s="264" t="str">
        <f t="shared" si="1141"/>
        <v/>
      </c>
      <c r="DM105" s="264" t="str">
        <f t="shared" si="1142"/>
        <v/>
      </c>
      <c r="DN105" s="273" t="str">
        <f t="shared" si="1143"/>
        <v/>
      </c>
      <c r="DO105" s="273" t="str">
        <f t="shared" si="1044"/>
        <v/>
      </c>
      <c r="DP105" s="273" t="str">
        <f t="shared" si="1144"/>
        <v/>
      </c>
      <c r="DQ105" s="271" t="str">
        <f t="shared" si="1045"/>
        <v/>
      </c>
      <c r="DR105" s="271" t="str">
        <f>IFERROR(DN105*(DL105-DL107)^2,"")</f>
        <v/>
      </c>
      <c r="DS105" s="271" t="str">
        <f>IFERROR(DN105*(DH105-CS107)*(DL105-DL107),"")</f>
        <v/>
      </c>
      <c r="DT105" s="271" t="str">
        <f t="shared" si="1145"/>
        <v/>
      </c>
      <c r="DU105" s="289" t="str">
        <f t="shared" si="1146"/>
        <v/>
      </c>
      <c r="DV105" s="271" t="str">
        <f t="shared" si="1147"/>
        <v/>
      </c>
      <c r="DX105" s="271"/>
      <c r="DY105" s="263" t="str">
        <f t="shared" si="1148"/>
        <v/>
      </c>
      <c r="DZ105" s="273" t="str">
        <f>IFERROR(DH110+DG110*DY105,"")</f>
        <v/>
      </c>
      <c r="EA105" s="264" t="str">
        <f t="shared" si="1149"/>
        <v/>
      </c>
      <c r="EB105" s="264" t="str">
        <f t="shared" si="1046"/>
        <v/>
      </c>
      <c r="EC105" s="264" t="str">
        <f t="shared" si="1150"/>
        <v/>
      </c>
      <c r="ED105" s="264" t="str">
        <f t="shared" si="1151"/>
        <v/>
      </c>
      <c r="EE105" s="273" t="str">
        <f t="shared" si="1152"/>
        <v/>
      </c>
      <c r="EF105" s="273" t="str">
        <f t="shared" si="1047"/>
        <v/>
      </c>
      <c r="EG105" s="273" t="str">
        <f t="shared" si="1153"/>
        <v/>
      </c>
      <c r="EH105" s="271" t="str">
        <f t="shared" si="1048"/>
        <v/>
      </c>
      <c r="EI105" s="271" t="str">
        <f>IFERROR(EE105*(EC105-EC107)^2,"")</f>
        <v/>
      </c>
      <c r="EJ105" s="271" t="str">
        <f>IFERROR(EE105*(DY105-DJ107)*(EC105-EC107),"")</f>
        <v/>
      </c>
      <c r="EK105" s="271" t="str">
        <f t="shared" si="1154"/>
        <v/>
      </c>
      <c r="EL105" s="289" t="str">
        <f t="shared" si="1155"/>
        <v/>
      </c>
      <c r="EM105" s="271" t="str">
        <f t="shared" si="1156"/>
        <v/>
      </c>
      <c r="EO105" s="271"/>
      <c r="EP105" s="263" t="str">
        <f t="shared" si="1157"/>
        <v/>
      </c>
      <c r="EQ105" s="273" t="str">
        <f>IFERROR(DY110+DX110*EP105,"")</f>
        <v/>
      </c>
      <c r="ER105" s="264" t="str">
        <f t="shared" si="1158"/>
        <v/>
      </c>
      <c r="ES105" s="264" t="str">
        <f t="shared" si="1049"/>
        <v/>
      </c>
      <c r="ET105" s="264" t="str">
        <f t="shared" si="1159"/>
        <v/>
      </c>
      <c r="EU105" s="264" t="str">
        <f t="shared" si="1160"/>
        <v/>
      </c>
      <c r="EV105" s="273" t="str">
        <f t="shared" si="1161"/>
        <v/>
      </c>
      <c r="EW105" s="273" t="str">
        <f t="shared" si="1050"/>
        <v/>
      </c>
      <c r="EX105" s="273" t="str">
        <f t="shared" si="1162"/>
        <v/>
      </c>
      <c r="EY105" s="271" t="str">
        <f t="shared" si="1051"/>
        <v/>
      </c>
      <c r="EZ105" s="271" t="str">
        <f>IFERROR(EV105*(ET105-ET107)^2,"")</f>
        <v/>
      </c>
      <c r="FA105" s="271" t="str">
        <f>IFERROR(EV105*(EP105-EA107)*(ET105-ET107),"")</f>
        <v/>
      </c>
      <c r="FB105" s="271" t="str">
        <f t="shared" si="1163"/>
        <v/>
      </c>
      <c r="FC105" s="289" t="str">
        <f t="shared" si="1164"/>
        <v/>
      </c>
      <c r="FD105" s="271" t="str">
        <f t="shared" si="1165"/>
        <v/>
      </c>
      <c r="FF105" s="271"/>
      <c r="FG105" s="263" t="str">
        <f t="shared" si="1166"/>
        <v/>
      </c>
      <c r="FH105" s="273" t="str">
        <f>IFERROR(EP110+EO110*FG105,"")</f>
        <v/>
      </c>
      <c r="FI105" s="264" t="str">
        <f t="shared" si="1167"/>
        <v/>
      </c>
      <c r="FJ105" s="264" t="str">
        <f t="shared" si="1052"/>
        <v/>
      </c>
      <c r="FK105" s="264" t="str">
        <f t="shared" si="1168"/>
        <v/>
      </c>
      <c r="FL105" s="264" t="str">
        <f t="shared" si="1169"/>
        <v/>
      </c>
      <c r="FM105" s="273" t="str">
        <f t="shared" si="1170"/>
        <v/>
      </c>
      <c r="FN105" s="273" t="str">
        <f t="shared" si="1053"/>
        <v/>
      </c>
      <c r="FO105" s="273" t="str">
        <f t="shared" si="1171"/>
        <v/>
      </c>
      <c r="FP105" s="271" t="str">
        <f t="shared" si="1054"/>
        <v/>
      </c>
      <c r="FQ105" s="271" t="str">
        <f>IFERROR(FM105*(FK105-FK107)^2,"")</f>
        <v/>
      </c>
      <c r="FR105" s="271" t="str">
        <f>IFERROR(FM105*(FG105-ER107)*(FK105-FK107),"")</f>
        <v/>
      </c>
      <c r="FS105" s="271" t="str">
        <f t="shared" si="1172"/>
        <v/>
      </c>
      <c r="FT105" s="289" t="str">
        <f t="shared" si="1173"/>
        <v/>
      </c>
      <c r="FU105" s="271" t="str">
        <f t="shared" si="1174"/>
        <v/>
      </c>
      <c r="FW105" s="271"/>
      <c r="FX105" s="263" t="str">
        <f t="shared" si="1175"/>
        <v/>
      </c>
      <c r="FY105" s="273" t="str">
        <f>IFERROR(FG110+FF110*FX105,"")</f>
        <v/>
      </c>
      <c r="FZ105" s="264" t="str">
        <f t="shared" si="1176"/>
        <v/>
      </c>
      <c r="GA105" s="264" t="str">
        <f t="shared" si="1055"/>
        <v/>
      </c>
      <c r="GB105" s="264" t="str">
        <f t="shared" si="1177"/>
        <v/>
      </c>
      <c r="GC105" s="264" t="str">
        <f t="shared" si="1178"/>
        <v/>
      </c>
      <c r="GD105" s="273" t="str">
        <f t="shared" si="1179"/>
        <v/>
      </c>
      <c r="GE105" s="273" t="str">
        <f t="shared" si="1056"/>
        <v/>
      </c>
      <c r="GF105" s="273" t="str">
        <f t="shared" si="1180"/>
        <v/>
      </c>
      <c r="GG105" s="271" t="str">
        <f t="shared" si="1057"/>
        <v/>
      </c>
      <c r="GH105" s="271" t="str">
        <f>IFERROR(GD105*(GB105-GB107)^2,"")</f>
        <v/>
      </c>
      <c r="GI105" s="271" t="str">
        <f>IFERROR(GD105*(FX105-FI107)*(GB105-GB107),"")</f>
        <v/>
      </c>
      <c r="GJ105" s="271" t="str">
        <f t="shared" si="1181"/>
        <v/>
      </c>
      <c r="GK105" s="289" t="str">
        <f t="shared" si="1182"/>
        <v/>
      </c>
      <c r="GL105" s="271" t="str">
        <f t="shared" si="1183"/>
        <v/>
      </c>
      <c r="GN105" s="271"/>
      <c r="GO105" s="263" t="str">
        <f t="shared" si="1184"/>
        <v/>
      </c>
      <c r="GP105" s="273" t="str">
        <f>IFERROR(FX110+FW110*GO105,"")</f>
        <v/>
      </c>
      <c r="GQ105" s="264" t="str">
        <f t="shared" si="1185"/>
        <v/>
      </c>
      <c r="GR105" s="264" t="str">
        <f t="shared" si="1058"/>
        <v/>
      </c>
      <c r="GS105" s="264" t="str">
        <f t="shared" si="1186"/>
        <v/>
      </c>
      <c r="GT105" s="264" t="str">
        <f t="shared" si="1187"/>
        <v/>
      </c>
      <c r="GU105" s="273" t="str">
        <f t="shared" si="1188"/>
        <v/>
      </c>
      <c r="GV105" s="273" t="str">
        <f t="shared" si="1059"/>
        <v/>
      </c>
      <c r="GW105" s="273" t="str">
        <f t="shared" si="1189"/>
        <v/>
      </c>
      <c r="GX105" s="271" t="str">
        <f t="shared" si="1060"/>
        <v/>
      </c>
      <c r="GY105" s="271" t="str">
        <f>IFERROR(GU105*(GS105-GS107)^2,"")</f>
        <v/>
      </c>
      <c r="GZ105" s="271" t="str">
        <f>IFERROR(GU105*(GO105-FZ107)*(GS105-GS107),"")</f>
        <v/>
      </c>
      <c r="HA105" s="271" t="str">
        <f t="shared" si="1190"/>
        <v/>
      </c>
      <c r="HB105" s="289" t="str">
        <f t="shared" si="1191"/>
        <v/>
      </c>
      <c r="HC105" s="271" t="str">
        <f t="shared" si="1192"/>
        <v/>
      </c>
      <c r="HE105" s="271"/>
      <c r="HF105" s="263" t="str">
        <f t="shared" si="1193"/>
        <v/>
      </c>
      <c r="HG105" s="273" t="str">
        <f>IFERROR(GO110+GN110*HF105,"")</f>
        <v/>
      </c>
      <c r="HH105" s="264" t="str">
        <f t="shared" si="1194"/>
        <v/>
      </c>
      <c r="HI105" s="264" t="str">
        <f t="shared" si="1061"/>
        <v/>
      </c>
      <c r="HJ105" s="264" t="str">
        <f t="shared" si="1195"/>
        <v/>
      </c>
      <c r="HK105" s="264" t="str">
        <f t="shared" si="1196"/>
        <v/>
      </c>
      <c r="HL105" s="273" t="str">
        <f t="shared" si="1197"/>
        <v/>
      </c>
      <c r="HM105" s="273" t="str">
        <f t="shared" si="1062"/>
        <v/>
      </c>
      <c r="HN105" s="273" t="str">
        <f t="shared" si="1198"/>
        <v/>
      </c>
      <c r="HO105" s="271" t="str">
        <f t="shared" si="1063"/>
        <v/>
      </c>
      <c r="HP105" s="271" t="str">
        <f>IFERROR(HL105*(HJ105-HJ107)^2,"")</f>
        <v/>
      </c>
      <c r="HQ105" s="271" t="str">
        <f>IFERROR(HL105*(HF105-GQ107)*(HJ105-HJ107),"")</f>
        <v/>
      </c>
      <c r="HR105" s="271" t="str">
        <f t="shared" si="1199"/>
        <v/>
      </c>
      <c r="HS105" s="289" t="str">
        <f t="shared" si="1200"/>
        <v/>
      </c>
      <c r="HT105" s="271" t="str">
        <f t="shared" si="1201"/>
        <v/>
      </c>
      <c r="HV105" s="271"/>
      <c r="HW105" s="263" t="str">
        <f t="shared" si="1202"/>
        <v/>
      </c>
      <c r="HX105" s="273" t="str">
        <f>IFERROR(HF110+HE110*HW105,"")</f>
        <v/>
      </c>
      <c r="HY105" s="264" t="str">
        <f t="shared" si="1203"/>
        <v/>
      </c>
      <c r="HZ105" s="264" t="str">
        <f t="shared" si="1064"/>
        <v/>
      </c>
      <c r="IA105" s="264" t="str">
        <f t="shared" si="1204"/>
        <v/>
      </c>
      <c r="IB105" s="264" t="str">
        <f t="shared" si="1205"/>
        <v/>
      </c>
      <c r="IC105" s="273" t="str">
        <f t="shared" si="1206"/>
        <v/>
      </c>
      <c r="ID105" s="273" t="str">
        <f t="shared" si="1065"/>
        <v/>
      </c>
      <c r="IE105" s="273" t="str">
        <f t="shared" si="1207"/>
        <v/>
      </c>
      <c r="IF105" s="271" t="str">
        <f t="shared" si="1066"/>
        <v/>
      </c>
      <c r="IG105" s="271" t="str">
        <f>IFERROR(IC105*(IA105-IA107)^2,"")</f>
        <v/>
      </c>
      <c r="IH105" s="271" t="str">
        <f>IFERROR(IC105*(HW105-HH107)*(IA105-IA107),"")</f>
        <v/>
      </c>
      <c r="II105" s="271" t="str">
        <f t="shared" si="1208"/>
        <v/>
      </c>
      <c r="IJ105" s="289" t="str">
        <f t="shared" si="1209"/>
        <v/>
      </c>
      <c r="IK105" s="271" t="str">
        <f t="shared" si="1210"/>
        <v/>
      </c>
      <c r="IM105" s="271"/>
      <c r="IN105" s="263" t="str">
        <f t="shared" si="1211"/>
        <v/>
      </c>
      <c r="IO105" s="273" t="str">
        <f>IFERROR(HW110+HV110*IN105,"")</f>
        <v/>
      </c>
      <c r="IP105" s="264" t="str">
        <f t="shared" si="1212"/>
        <v/>
      </c>
      <c r="IQ105" s="264" t="str">
        <f t="shared" si="1067"/>
        <v/>
      </c>
      <c r="IR105" s="264" t="str">
        <f t="shared" si="1213"/>
        <v/>
      </c>
      <c r="IS105" s="264" t="str">
        <f t="shared" si="1214"/>
        <v/>
      </c>
      <c r="IT105" s="273" t="str">
        <f t="shared" si="1215"/>
        <v/>
      </c>
      <c r="IU105" s="273" t="str">
        <f t="shared" si="1068"/>
        <v/>
      </c>
      <c r="IV105" s="273" t="str">
        <f t="shared" si="1216"/>
        <v/>
      </c>
      <c r="IW105" s="271" t="str">
        <f t="shared" si="1069"/>
        <v/>
      </c>
      <c r="IX105" s="271" t="str">
        <f>IFERROR(IT105*(IR105-IR107)^2,"")</f>
        <v/>
      </c>
      <c r="IY105" s="271" t="str">
        <f>IFERROR(IT105*(IN105-HY107)*(IR105-IR107),"")</f>
        <v/>
      </c>
      <c r="IZ105" s="271" t="str">
        <f t="shared" si="1217"/>
        <v/>
      </c>
      <c r="JA105" s="289" t="str">
        <f t="shared" si="1218"/>
        <v/>
      </c>
      <c r="JB105" s="271" t="str">
        <f t="shared" si="1219"/>
        <v/>
      </c>
      <c r="JD105" s="271"/>
      <c r="JE105" s="263" t="str">
        <f t="shared" si="1220"/>
        <v/>
      </c>
      <c r="JF105" s="273" t="str">
        <f>IFERROR(IN110+IM110*JE105,"")</f>
        <v/>
      </c>
      <c r="JG105" s="264" t="str">
        <f t="shared" si="1221"/>
        <v/>
      </c>
      <c r="JH105" s="264" t="str">
        <f t="shared" si="1070"/>
        <v/>
      </c>
      <c r="JI105" s="264" t="str">
        <f t="shared" si="1222"/>
        <v/>
      </c>
      <c r="JJ105" s="264" t="str">
        <f t="shared" si="1223"/>
        <v/>
      </c>
      <c r="JK105" s="273" t="str">
        <f t="shared" si="1224"/>
        <v/>
      </c>
      <c r="JL105" s="273" t="str">
        <f t="shared" si="1071"/>
        <v/>
      </c>
      <c r="JM105" s="273" t="str">
        <f t="shared" si="1225"/>
        <v/>
      </c>
      <c r="JN105" s="271" t="str">
        <f t="shared" si="1072"/>
        <v/>
      </c>
      <c r="JO105" s="271" t="str">
        <f>IFERROR(JK105*(JI105-JI107)^2,"")</f>
        <v/>
      </c>
      <c r="JP105" s="271" t="str">
        <f>IFERROR(JK105*(JE105-IP107)*(JI105-JI107),"")</f>
        <v/>
      </c>
      <c r="JQ105" s="271" t="str">
        <f t="shared" si="1226"/>
        <v/>
      </c>
      <c r="JR105" s="289" t="str">
        <f t="shared" si="1227"/>
        <v/>
      </c>
      <c r="JS105" s="271" t="str">
        <f t="shared" si="1228"/>
        <v/>
      </c>
      <c r="JU105" s="271"/>
      <c r="JV105" s="263" t="str">
        <f t="shared" si="1229"/>
        <v/>
      </c>
      <c r="JW105" s="273" t="str">
        <f>IFERROR(JE110+JD110*JV105,"")</f>
        <v/>
      </c>
      <c r="JX105" s="264" t="str">
        <f t="shared" si="1230"/>
        <v/>
      </c>
      <c r="JY105" s="264" t="str">
        <f t="shared" si="1073"/>
        <v/>
      </c>
      <c r="JZ105" s="264" t="str">
        <f t="shared" si="1231"/>
        <v/>
      </c>
      <c r="KA105" s="264" t="str">
        <f t="shared" si="1232"/>
        <v/>
      </c>
      <c r="KB105" s="273" t="str">
        <f t="shared" si="1233"/>
        <v/>
      </c>
      <c r="KC105" s="273" t="str">
        <f t="shared" si="1074"/>
        <v/>
      </c>
      <c r="KD105" s="273" t="str">
        <f t="shared" si="1234"/>
        <v/>
      </c>
      <c r="KE105" s="271" t="str">
        <f t="shared" si="1075"/>
        <v/>
      </c>
      <c r="KF105" s="271" t="str">
        <f>IFERROR(KB105*(JZ105-JZ107)^2,"")</f>
        <v/>
      </c>
      <c r="KG105" s="271" t="str">
        <f>IFERROR(KB105*(JV105-JG107)*(JZ105-JZ107),"")</f>
        <v/>
      </c>
      <c r="KH105" s="271" t="str">
        <f t="shared" si="1235"/>
        <v/>
      </c>
      <c r="KI105" s="289" t="str">
        <f t="shared" si="1236"/>
        <v/>
      </c>
      <c r="KJ105" s="271" t="str">
        <f t="shared" si="1237"/>
        <v/>
      </c>
      <c r="KL105" s="271"/>
      <c r="KM105" s="263" t="str">
        <f t="shared" si="1238"/>
        <v/>
      </c>
      <c r="KN105" s="273" t="str">
        <f>IFERROR(JV110+JU110*KM105,"")</f>
        <v/>
      </c>
      <c r="KO105" s="264" t="str">
        <f t="shared" si="1239"/>
        <v/>
      </c>
      <c r="KP105" s="264" t="str">
        <f t="shared" si="1076"/>
        <v/>
      </c>
      <c r="KQ105" s="264" t="str">
        <f t="shared" si="1240"/>
        <v/>
      </c>
      <c r="KR105" s="264" t="str">
        <f t="shared" si="1241"/>
        <v/>
      </c>
      <c r="KS105" s="273" t="str">
        <f t="shared" si="1242"/>
        <v/>
      </c>
      <c r="KT105" s="273" t="str">
        <f t="shared" si="1077"/>
        <v/>
      </c>
      <c r="KU105" s="273" t="str">
        <f t="shared" si="1243"/>
        <v/>
      </c>
      <c r="KV105" s="271" t="str">
        <f t="shared" si="1078"/>
        <v/>
      </c>
      <c r="KW105" s="271" t="str">
        <f>IFERROR(KS105*(KQ105-KQ107)^2,"")</f>
        <v/>
      </c>
      <c r="KX105" s="271" t="str">
        <f>IFERROR(KS105*(KM105-JX107)*(KQ105-KQ107),"")</f>
        <v/>
      </c>
      <c r="KY105" s="271" t="str">
        <f t="shared" si="1244"/>
        <v/>
      </c>
      <c r="KZ105" s="289" t="str">
        <f t="shared" si="1245"/>
        <v/>
      </c>
      <c r="LA105" s="271" t="str">
        <f t="shared" si="1246"/>
        <v/>
      </c>
      <c r="LC105" s="271"/>
      <c r="LD105" s="263" t="str">
        <f t="shared" si="1247"/>
        <v/>
      </c>
      <c r="LE105" s="273" t="str">
        <f>IFERROR(KM110+KL110*LD105,"")</f>
        <v/>
      </c>
      <c r="LF105" s="264" t="str">
        <f t="shared" si="1248"/>
        <v/>
      </c>
      <c r="LG105" s="264" t="str">
        <f t="shared" si="1079"/>
        <v/>
      </c>
      <c r="LH105" s="264" t="str">
        <f t="shared" si="1249"/>
        <v/>
      </c>
      <c r="LI105" s="264" t="str">
        <f t="shared" si="1250"/>
        <v/>
      </c>
      <c r="LJ105" s="273" t="str">
        <f t="shared" si="1251"/>
        <v/>
      </c>
      <c r="LK105" s="273" t="str">
        <f t="shared" si="1080"/>
        <v/>
      </c>
      <c r="LL105" s="273" t="str">
        <f t="shared" si="1252"/>
        <v/>
      </c>
      <c r="LM105" s="271" t="str">
        <f t="shared" si="1081"/>
        <v/>
      </c>
      <c r="LN105" s="271" t="str">
        <f>IFERROR(LJ105*(LH105-LH107)^2,"")</f>
        <v/>
      </c>
      <c r="LO105" s="271" t="str">
        <f>IFERROR(LJ105*(LD105-KO107)*(LH105-LH107),"")</f>
        <v/>
      </c>
      <c r="LP105" s="271" t="str">
        <f t="shared" si="1253"/>
        <v/>
      </c>
      <c r="LQ105" s="289" t="str">
        <f t="shared" si="1254"/>
        <v/>
      </c>
      <c r="LR105" s="271" t="str">
        <f t="shared" si="1255"/>
        <v/>
      </c>
      <c r="LT105" s="271"/>
      <c r="LU105" s="475" t="str">
        <f t="shared" si="1256"/>
        <v/>
      </c>
      <c r="LV105" s="474" t="str">
        <f>IFERROR(LD110+LC110*LU105,"")</f>
        <v/>
      </c>
      <c r="LW105" s="477" t="str">
        <f t="shared" si="1257"/>
        <v/>
      </c>
      <c r="LX105" s="264" t="str">
        <f t="shared" si="1082"/>
        <v/>
      </c>
      <c r="LY105" s="264" t="str">
        <f t="shared" si="1258"/>
        <v/>
      </c>
      <c r="LZ105" s="264" t="str">
        <f t="shared" si="1259"/>
        <v/>
      </c>
      <c r="MA105" s="273" t="str">
        <f t="shared" si="1260"/>
        <v/>
      </c>
      <c r="MB105" s="273" t="str">
        <f t="shared" si="1083"/>
        <v/>
      </c>
      <c r="MC105" s="273" t="str">
        <f t="shared" si="1261"/>
        <v/>
      </c>
      <c r="MD105" s="271" t="str">
        <f t="shared" si="1084"/>
        <v/>
      </c>
      <c r="ME105" s="271" t="str">
        <f>IFERROR(MA105*(LY105-LY107)^2,"")</f>
        <v/>
      </c>
      <c r="MF105" s="271" t="str">
        <f>IFERROR(MA105*(LU105-LF107)*(LY105-LY107),"")</f>
        <v/>
      </c>
      <c r="MG105" s="271" t="str">
        <f t="shared" si="1262"/>
        <v/>
      </c>
      <c r="MH105" s="289" t="str">
        <f t="shared" si="1263"/>
        <v/>
      </c>
      <c r="MI105" s="476" t="str">
        <f t="shared" si="1264"/>
        <v/>
      </c>
    </row>
    <row r="106" spans="1:347" ht="14.1" hidden="1" customHeight="1" outlineLevel="1" x14ac:dyDescent="0.2">
      <c r="B106" s="19"/>
      <c r="C106" s="8"/>
      <c r="D106" s="8"/>
      <c r="E106" s="18"/>
      <c r="F106" s="17"/>
      <c r="G106" s="34"/>
      <c r="H106" s="34"/>
      <c r="I106" s="130" t="s">
        <v>20</v>
      </c>
      <c r="J106" s="132" t="str">
        <f>IFERROR(_xlfn.NORM.S.INV(G107),"")</f>
        <v/>
      </c>
      <c r="K106" s="132"/>
      <c r="L106" s="101"/>
      <c r="M106" s="101"/>
      <c r="N106" s="101"/>
      <c r="O106" s="101"/>
      <c r="P106" s="133">
        <f>SUM(P96:P105)</f>
        <v>138.01097248429747</v>
      </c>
      <c r="Q106" s="133">
        <f t="shared" ref="Q106:R106" si="1265">SUM(Q96:Q105)</f>
        <v>91.862863649713518</v>
      </c>
      <c r="R106" s="133">
        <f t="shared" si="1265"/>
        <v>17.453172029086197</v>
      </c>
      <c r="S106" s="132">
        <f>SUM(S96:S105)</f>
        <v>8.0287977872320013</v>
      </c>
      <c r="T106" s="132">
        <f>SUM(T96:T105)</f>
        <v>57.958458170960611</v>
      </c>
      <c r="U106" s="132">
        <f>SUM(U96:U105)</f>
        <v>20.857668020833621</v>
      </c>
      <c r="V106" s="134">
        <f>SUM(V96:V105)</f>
        <v>3.7855904246018035</v>
      </c>
      <c r="W106" s="141"/>
      <c r="X106" s="132"/>
      <c r="Y106" s="20"/>
      <c r="Z106" s="342" t="s">
        <v>20</v>
      </c>
      <c r="AA106" s="344">
        <f>IFERROR(_xlfn.NORM.S.INV(N107),"")</f>
        <v>-1.1432750468371842</v>
      </c>
      <c r="AB106" s="344"/>
      <c r="AC106" s="325"/>
      <c r="AD106" s="325"/>
      <c r="AE106" s="325"/>
      <c r="AF106" s="325"/>
      <c r="AG106" s="345">
        <f>SUM(AG96:AG105)</f>
        <v>138.30778227422027</v>
      </c>
      <c r="AH106" s="345">
        <f t="shared" ref="AH106:AI106" si="1266">SUM(AH96:AH105)</f>
        <v>92.207677147200457</v>
      </c>
      <c r="AI106" s="345">
        <f t="shared" si="1266"/>
        <v>17.872504172325108</v>
      </c>
      <c r="AJ106" s="344">
        <f>SUM(AJ96:AJ105)</f>
        <v>8.0489068950061053</v>
      </c>
      <c r="AK106" s="344">
        <f>SUM(AK96:AK105)</f>
        <v>58.063042323517649</v>
      </c>
      <c r="AL106" s="344">
        <f>SUM(AL96:AL105)</f>
        <v>20.907547155455148</v>
      </c>
      <c r="AM106" s="346">
        <f>SUM(AM96:AM105)</f>
        <v>3.7543606414777431</v>
      </c>
      <c r="AN106" s="353"/>
      <c r="AO106" s="344"/>
      <c r="AQ106" s="342" t="s">
        <v>20</v>
      </c>
      <c r="AR106" s="344">
        <f>IFERROR(_xlfn.NORM.S.INV(AE107),"")</f>
        <v>-1.1300731861781144</v>
      </c>
      <c r="AS106" s="344"/>
      <c r="AT106" s="325"/>
      <c r="AU106" s="325"/>
      <c r="AV106" s="325"/>
      <c r="AW106" s="325"/>
      <c r="AX106" s="345">
        <f>SUM(AX96:AX105)</f>
        <v>138.31246847228164</v>
      </c>
      <c r="AY106" s="345">
        <f t="shared" ref="AY106:AZ106" si="1267">SUM(AY96:AY105)</f>
        <v>92.210977888004805</v>
      </c>
      <c r="AZ106" s="345">
        <f t="shared" si="1267"/>
        <v>17.873460217876634</v>
      </c>
      <c r="BA106" s="344">
        <f>SUM(BA96:BA105)</f>
        <v>8.0493691042860611</v>
      </c>
      <c r="BB106" s="344">
        <f>SUM(BB96:BB105)</f>
        <v>58.065914480126906</v>
      </c>
      <c r="BC106" s="344">
        <f>SUM(BC96:BC105)</f>
        <v>20.908745452610212</v>
      </c>
      <c r="BD106" s="346">
        <f>SUM(BD96:BD105)</f>
        <v>3.7541254768645258</v>
      </c>
      <c r="BE106" s="353"/>
      <c r="BF106" s="344"/>
      <c r="BH106" s="342" t="s">
        <v>20</v>
      </c>
      <c r="BI106" s="344">
        <f>IFERROR(_xlfn.NORM.S.INV(AV107),"")</f>
        <v>-1.1300611579096504</v>
      </c>
      <c r="BJ106" s="344"/>
      <c r="BK106" s="325"/>
      <c r="BL106" s="325"/>
      <c r="BM106" s="325"/>
      <c r="BN106" s="325"/>
      <c r="BO106" s="345">
        <f>SUM(BO96:BO105)</f>
        <v>138.31248362149643</v>
      </c>
      <c r="BP106" s="345">
        <f t="shared" ref="BP106:BQ106" si="1268">SUM(BP96:BP105)</f>
        <v>92.211000362617256</v>
      </c>
      <c r="BQ106" s="345">
        <f t="shared" si="1268"/>
        <v>17.873494246258961</v>
      </c>
      <c r="BR106" s="344">
        <f>SUM(BR96:BR105)</f>
        <v>8.0493698028457672</v>
      </c>
      <c r="BS106" s="344">
        <f>SUM(BS96:BS105)</f>
        <v>58.065916576993715</v>
      </c>
      <c r="BT106" s="344">
        <f>SUM(BT96:BT105)</f>
        <v>20.908746978316252</v>
      </c>
      <c r="BU106" s="346">
        <f>SUM(BU96:BU105)</f>
        <v>3.754124360826653</v>
      </c>
      <c r="BV106" s="353"/>
      <c r="BW106" s="344"/>
      <c r="BY106" s="342" t="s">
        <v>20</v>
      </c>
      <c r="BZ106" s="344">
        <f>IFERROR(_xlfn.NORM.S.INV(BM107),"")</f>
        <v>-1.1300600572771269</v>
      </c>
      <c r="CA106" s="344"/>
      <c r="CB106" s="325"/>
      <c r="CC106" s="325"/>
      <c r="CD106" s="325"/>
      <c r="CE106" s="325"/>
      <c r="CF106" s="345">
        <f>SUM(CF96:CF105)</f>
        <v>138.31248419299996</v>
      </c>
      <c r="CG106" s="345">
        <f t="shared" ref="CG106:CH106" si="1269">SUM(CG96:CG105)</f>
        <v>92.211000763311191</v>
      </c>
      <c r="CH106" s="345">
        <f t="shared" si="1269"/>
        <v>17.873494358006809</v>
      </c>
      <c r="CI106" s="344">
        <f>SUM(CI96:CI105)</f>
        <v>8.0493698593390342</v>
      </c>
      <c r="CJ106" s="344">
        <f>SUM(CJ96:CJ105)</f>
        <v>58.065916928336108</v>
      </c>
      <c r="CK106" s="344">
        <f>SUM(CK96:CK105)</f>
        <v>20.908747124811008</v>
      </c>
      <c r="CL106" s="346">
        <f>SUM(CL96:CL105)</f>
        <v>3.7541243322892179</v>
      </c>
      <c r="CM106" s="353"/>
      <c r="CN106" s="344"/>
      <c r="CP106" s="342" t="s">
        <v>20</v>
      </c>
      <c r="CQ106" s="344">
        <f>IFERROR(_xlfn.NORM.S.INV(CD107),"")</f>
        <v>-1.130060055976611</v>
      </c>
      <c r="CR106" s="344"/>
      <c r="CS106" s="325"/>
      <c r="CT106" s="325"/>
      <c r="CU106" s="325"/>
      <c r="CV106" s="325"/>
      <c r="CW106" s="345">
        <f>SUM(CW96:CW105)</f>
        <v>138.31248419478791</v>
      </c>
      <c r="CX106" s="345">
        <f t="shared" ref="CX106:CY106" si="1270">SUM(CX96:CX105)</f>
        <v>92.211000766016639</v>
      </c>
      <c r="CY106" s="345">
        <f t="shared" si="1270"/>
        <v>17.873494362161665</v>
      </c>
      <c r="CZ106" s="344">
        <f>SUM(CZ96:CZ105)</f>
        <v>8.0493698594179115</v>
      </c>
      <c r="DA106" s="344">
        <f>SUM(DA96:DA105)</f>
        <v>58.065916928551346</v>
      </c>
      <c r="DB106" s="344">
        <f>SUM(DB96:DB105)</f>
        <v>20.90874712498055</v>
      </c>
      <c r="DC106" s="346">
        <f>SUM(DC96:DC105)</f>
        <v>3.7541243321559077</v>
      </c>
      <c r="DD106" s="353"/>
      <c r="DE106" s="344"/>
      <c r="DG106" s="342" t="s">
        <v>20</v>
      </c>
      <c r="DH106" s="344">
        <f>IFERROR(_xlfn.NORM.S.INV(CU107),"")</f>
        <v>-1.1300600558419502</v>
      </c>
      <c r="DI106" s="344"/>
      <c r="DJ106" s="325"/>
      <c r="DK106" s="325"/>
      <c r="DL106" s="325"/>
      <c r="DM106" s="325"/>
      <c r="DN106" s="345">
        <f>SUM(DN96:DN105)</f>
        <v>138.31248419485769</v>
      </c>
      <c r="DO106" s="345">
        <f t="shared" ref="DO106:DP106" si="1271">SUM(DO96:DO105)</f>
        <v>92.211000766065396</v>
      </c>
      <c r="DP106" s="345">
        <f t="shared" si="1271"/>
        <v>17.873494362174881</v>
      </c>
      <c r="DQ106" s="344">
        <f>SUM(DQ96:DQ105)</f>
        <v>8.0493698594248215</v>
      </c>
      <c r="DR106" s="344">
        <f>SUM(DR96:DR105)</f>
        <v>58.065916928594369</v>
      </c>
      <c r="DS106" s="344">
        <f>SUM(DS96:DS105)</f>
        <v>20.90874712499847</v>
      </c>
      <c r="DT106" s="346">
        <f>SUM(DT96:DT105)</f>
        <v>3.7541243321524274</v>
      </c>
      <c r="DU106" s="353"/>
      <c r="DV106" s="344"/>
      <c r="DX106" s="342" t="s">
        <v>20</v>
      </c>
      <c r="DY106" s="344">
        <f>IFERROR(_xlfn.NORM.S.INV(DL107),"")</f>
        <v>-1.1300600558418061</v>
      </c>
      <c r="DZ106" s="344"/>
      <c r="EA106" s="325"/>
      <c r="EB106" s="325"/>
      <c r="EC106" s="325"/>
      <c r="ED106" s="325"/>
      <c r="EE106" s="345">
        <f>SUM(EE96:EE105)</f>
        <v>138.31248419485794</v>
      </c>
      <c r="EF106" s="345">
        <f t="shared" ref="EF106:EG106" si="1272">SUM(EF96:EF105)</f>
        <v>92.211000766065737</v>
      </c>
      <c r="EG106" s="345">
        <f t="shared" si="1272"/>
        <v>17.873494362175393</v>
      </c>
      <c r="EH106" s="344">
        <f>SUM(EH96:EH105)</f>
        <v>8.0493698594248322</v>
      </c>
      <c r="EI106" s="344">
        <f>SUM(EI96:EI105)</f>
        <v>58.06591692859439</v>
      </c>
      <c r="EJ106" s="344">
        <f>SUM(EJ96:EJ105)</f>
        <v>20.908747124998499</v>
      </c>
      <c r="EK106" s="346">
        <f>SUM(EK96:EK105)</f>
        <v>3.7541243321524136</v>
      </c>
      <c r="EL106" s="353"/>
      <c r="EM106" s="344"/>
      <c r="EO106" s="342" t="s">
        <v>20</v>
      </c>
      <c r="EP106" s="344">
        <f>IFERROR(_xlfn.NORM.S.INV(EC107),"")</f>
        <v>-1.1300600558417895</v>
      </c>
      <c r="EQ106" s="344"/>
      <c r="ER106" s="325"/>
      <c r="ES106" s="325"/>
      <c r="ET106" s="325"/>
      <c r="EU106" s="325"/>
      <c r="EV106" s="345">
        <f>SUM(EV96:EV105)</f>
        <v>138.31248419485792</v>
      </c>
      <c r="EW106" s="345">
        <f t="shared" ref="EW106:EX106" si="1273">SUM(EW96:EW105)</f>
        <v>92.211000766065709</v>
      </c>
      <c r="EX106" s="345">
        <f t="shared" si="1273"/>
        <v>17.873494362175364</v>
      </c>
      <c r="EY106" s="344">
        <f>SUM(EY96:EY105)</f>
        <v>8.0493698594248286</v>
      </c>
      <c r="EZ106" s="344">
        <f>SUM(EZ96:EZ105)</f>
        <v>58.06591692859439</v>
      </c>
      <c r="FA106" s="344">
        <f>SUM(FA96:FA105)</f>
        <v>20.908747124998488</v>
      </c>
      <c r="FB106" s="346">
        <f>SUM(FB96:FB105)</f>
        <v>3.7541243321524154</v>
      </c>
      <c r="FC106" s="353"/>
      <c r="FD106" s="344"/>
      <c r="FF106" s="342" t="s">
        <v>20</v>
      </c>
      <c r="FG106" s="344">
        <f>IFERROR(_xlfn.NORM.S.INV(ET107),"")</f>
        <v>-1.1300600558417899</v>
      </c>
      <c r="FH106" s="344"/>
      <c r="FI106" s="325"/>
      <c r="FJ106" s="325"/>
      <c r="FK106" s="325"/>
      <c r="FL106" s="325"/>
      <c r="FM106" s="345">
        <f>SUM(FM96:FM105)</f>
        <v>138.31248419485792</v>
      </c>
      <c r="FN106" s="345">
        <f t="shared" ref="FN106:FO106" si="1274">SUM(FN96:FN105)</f>
        <v>92.211000766065709</v>
      </c>
      <c r="FO106" s="345">
        <f t="shared" si="1274"/>
        <v>17.873494362175364</v>
      </c>
      <c r="FP106" s="344">
        <f>SUM(FP96:FP105)</f>
        <v>8.0493698594248286</v>
      </c>
      <c r="FQ106" s="344">
        <f>SUM(FQ96:FQ105)</f>
        <v>58.06591692859439</v>
      </c>
      <c r="FR106" s="344">
        <f>SUM(FR96:FR105)</f>
        <v>20.908747124998488</v>
      </c>
      <c r="FS106" s="346">
        <f>SUM(FS96:FS105)</f>
        <v>3.7541243321524154</v>
      </c>
      <c r="FT106" s="353"/>
      <c r="FU106" s="344"/>
      <c r="FW106" s="342" t="s">
        <v>20</v>
      </c>
      <c r="FX106" s="344">
        <f>IFERROR(_xlfn.NORM.S.INV(FK107),"")</f>
        <v>-1.1300600558417899</v>
      </c>
      <c r="FY106" s="344"/>
      <c r="FZ106" s="325"/>
      <c r="GA106" s="325"/>
      <c r="GB106" s="325"/>
      <c r="GC106" s="325"/>
      <c r="GD106" s="345">
        <f>SUM(GD96:GD105)</f>
        <v>138.31248419485792</v>
      </c>
      <c r="GE106" s="345">
        <f t="shared" ref="GE106:GF106" si="1275">SUM(GE96:GE105)</f>
        <v>92.211000766065709</v>
      </c>
      <c r="GF106" s="345">
        <f t="shared" si="1275"/>
        <v>17.873494362175364</v>
      </c>
      <c r="GG106" s="344">
        <f>SUM(GG96:GG105)</f>
        <v>8.0493698594248286</v>
      </c>
      <c r="GH106" s="344">
        <f>SUM(GH96:GH105)</f>
        <v>58.06591692859439</v>
      </c>
      <c r="GI106" s="344">
        <f>SUM(GI96:GI105)</f>
        <v>20.908747124998488</v>
      </c>
      <c r="GJ106" s="346">
        <f>SUM(GJ96:GJ105)</f>
        <v>3.7541243321524154</v>
      </c>
      <c r="GK106" s="353"/>
      <c r="GL106" s="344"/>
      <c r="GN106" s="342" t="s">
        <v>20</v>
      </c>
      <c r="GO106" s="344">
        <f>IFERROR(_xlfn.NORM.S.INV(GB107),"")</f>
        <v>-1.1300600558417899</v>
      </c>
      <c r="GP106" s="344"/>
      <c r="GQ106" s="325"/>
      <c r="GR106" s="325"/>
      <c r="GS106" s="325"/>
      <c r="GT106" s="325"/>
      <c r="GU106" s="345">
        <f>SUM(GU96:GU105)</f>
        <v>138.31248419485792</v>
      </c>
      <c r="GV106" s="345">
        <f t="shared" ref="GV106:GW106" si="1276">SUM(GV96:GV105)</f>
        <v>92.211000766065709</v>
      </c>
      <c r="GW106" s="345">
        <f t="shared" si="1276"/>
        <v>17.873494362175364</v>
      </c>
      <c r="GX106" s="344">
        <f>SUM(GX96:GX105)</f>
        <v>8.0493698594248286</v>
      </c>
      <c r="GY106" s="344">
        <f>SUM(GY96:GY105)</f>
        <v>58.06591692859439</v>
      </c>
      <c r="GZ106" s="344">
        <f>SUM(GZ96:GZ105)</f>
        <v>20.908747124998488</v>
      </c>
      <c r="HA106" s="346">
        <f>SUM(HA96:HA105)</f>
        <v>3.7541243321524154</v>
      </c>
      <c r="HB106" s="353"/>
      <c r="HC106" s="344"/>
      <c r="HE106" s="342" t="s">
        <v>20</v>
      </c>
      <c r="HF106" s="344">
        <f>IFERROR(_xlfn.NORM.S.INV(GS107),"")</f>
        <v>-1.1300600558417899</v>
      </c>
      <c r="HG106" s="344"/>
      <c r="HH106" s="325"/>
      <c r="HI106" s="325"/>
      <c r="HJ106" s="325"/>
      <c r="HK106" s="325"/>
      <c r="HL106" s="345">
        <f>SUM(HL96:HL105)</f>
        <v>138.31248419485792</v>
      </c>
      <c r="HM106" s="345">
        <f t="shared" ref="HM106:HN106" si="1277">SUM(HM96:HM105)</f>
        <v>92.211000766065709</v>
      </c>
      <c r="HN106" s="345">
        <f t="shared" si="1277"/>
        <v>17.873494362175364</v>
      </c>
      <c r="HO106" s="344">
        <f>SUM(HO96:HO105)</f>
        <v>8.0493698594248286</v>
      </c>
      <c r="HP106" s="344">
        <f>SUM(HP96:HP105)</f>
        <v>58.06591692859439</v>
      </c>
      <c r="HQ106" s="344">
        <f>SUM(HQ96:HQ105)</f>
        <v>20.908747124998488</v>
      </c>
      <c r="HR106" s="346">
        <f>SUM(HR96:HR105)</f>
        <v>3.7541243321524154</v>
      </c>
      <c r="HS106" s="353"/>
      <c r="HT106" s="344"/>
      <c r="HV106" s="342" t="s">
        <v>20</v>
      </c>
      <c r="HW106" s="344">
        <f>IFERROR(_xlfn.NORM.S.INV(HJ107),"")</f>
        <v>-1.1300600558417899</v>
      </c>
      <c r="HX106" s="344"/>
      <c r="HY106" s="325"/>
      <c r="HZ106" s="325"/>
      <c r="IA106" s="325"/>
      <c r="IB106" s="325"/>
      <c r="IC106" s="345">
        <f>SUM(IC96:IC105)</f>
        <v>138.31248419485792</v>
      </c>
      <c r="ID106" s="345">
        <f t="shared" ref="ID106:IE106" si="1278">SUM(ID96:ID105)</f>
        <v>92.211000766065709</v>
      </c>
      <c r="IE106" s="345">
        <f t="shared" si="1278"/>
        <v>17.873494362175364</v>
      </c>
      <c r="IF106" s="344">
        <f>SUM(IF96:IF105)</f>
        <v>8.0493698594248286</v>
      </c>
      <c r="IG106" s="344">
        <f>SUM(IG96:IG105)</f>
        <v>58.06591692859439</v>
      </c>
      <c r="IH106" s="344">
        <f>SUM(IH96:IH105)</f>
        <v>20.908747124998488</v>
      </c>
      <c r="II106" s="346">
        <f>SUM(II96:II105)</f>
        <v>3.7541243321524154</v>
      </c>
      <c r="IJ106" s="353"/>
      <c r="IK106" s="344"/>
      <c r="IM106" s="342" t="s">
        <v>20</v>
      </c>
      <c r="IN106" s="344">
        <f>IFERROR(_xlfn.NORM.S.INV(IA107),"")</f>
        <v>-1.1300600558417899</v>
      </c>
      <c r="IO106" s="344"/>
      <c r="IP106" s="325"/>
      <c r="IQ106" s="325"/>
      <c r="IR106" s="325"/>
      <c r="IS106" s="325"/>
      <c r="IT106" s="345">
        <f>SUM(IT96:IT105)</f>
        <v>138.31248419485792</v>
      </c>
      <c r="IU106" s="345">
        <f t="shared" ref="IU106:IV106" si="1279">SUM(IU96:IU105)</f>
        <v>92.211000766065709</v>
      </c>
      <c r="IV106" s="345">
        <f t="shared" si="1279"/>
        <v>17.873494362175364</v>
      </c>
      <c r="IW106" s="344">
        <f>SUM(IW96:IW105)</f>
        <v>8.0493698594248286</v>
      </c>
      <c r="IX106" s="344">
        <f>SUM(IX96:IX105)</f>
        <v>58.06591692859439</v>
      </c>
      <c r="IY106" s="344">
        <f>SUM(IY96:IY105)</f>
        <v>20.908747124998488</v>
      </c>
      <c r="IZ106" s="346">
        <f>SUM(IZ96:IZ105)</f>
        <v>3.7541243321524154</v>
      </c>
      <c r="JA106" s="353"/>
      <c r="JB106" s="344"/>
      <c r="JD106" s="342" t="s">
        <v>20</v>
      </c>
      <c r="JE106" s="344">
        <f>IFERROR(_xlfn.NORM.S.INV(IR107),"")</f>
        <v>-1.1300600558417899</v>
      </c>
      <c r="JF106" s="344"/>
      <c r="JG106" s="325"/>
      <c r="JH106" s="325"/>
      <c r="JI106" s="325"/>
      <c r="JJ106" s="325"/>
      <c r="JK106" s="345">
        <f>SUM(JK96:JK105)</f>
        <v>138.31248419485792</v>
      </c>
      <c r="JL106" s="345">
        <f t="shared" ref="JL106:JM106" si="1280">SUM(JL96:JL105)</f>
        <v>92.211000766065709</v>
      </c>
      <c r="JM106" s="345">
        <f t="shared" si="1280"/>
        <v>17.873494362175364</v>
      </c>
      <c r="JN106" s="344">
        <f>SUM(JN96:JN105)</f>
        <v>8.0493698594248286</v>
      </c>
      <c r="JO106" s="344">
        <f>SUM(JO96:JO105)</f>
        <v>58.06591692859439</v>
      </c>
      <c r="JP106" s="344">
        <f>SUM(JP96:JP105)</f>
        <v>20.908747124998488</v>
      </c>
      <c r="JQ106" s="346">
        <f>SUM(JQ96:JQ105)</f>
        <v>3.7541243321524154</v>
      </c>
      <c r="JR106" s="353"/>
      <c r="JS106" s="344"/>
      <c r="JU106" s="342" t="s">
        <v>20</v>
      </c>
      <c r="JV106" s="344">
        <f>IFERROR(_xlfn.NORM.S.INV(JI107),"")</f>
        <v>-1.1300600558417899</v>
      </c>
      <c r="JW106" s="344"/>
      <c r="JX106" s="325"/>
      <c r="JY106" s="325"/>
      <c r="JZ106" s="325"/>
      <c r="KA106" s="325"/>
      <c r="KB106" s="345">
        <f>SUM(KB96:KB105)</f>
        <v>138.31248419485792</v>
      </c>
      <c r="KC106" s="345">
        <f t="shared" ref="KC106:KD106" si="1281">SUM(KC96:KC105)</f>
        <v>92.211000766065709</v>
      </c>
      <c r="KD106" s="345">
        <f t="shared" si="1281"/>
        <v>17.873494362175364</v>
      </c>
      <c r="KE106" s="344">
        <f>SUM(KE96:KE105)</f>
        <v>8.0493698594248286</v>
      </c>
      <c r="KF106" s="344">
        <f>SUM(KF96:KF105)</f>
        <v>58.06591692859439</v>
      </c>
      <c r="KG106" s="344">
        <f>SUM(KG96:KG105)</f>
        <v>20.908747124998488</v>
      </c>
      <c r="KH106" s="346">
        <f>SUM(KH96:KH105)</f>
        <v>3.7541243321524154</v>
      </c>
      <c r="KI106" s="353"/>
      <c r="KJ106" s="344"/>
      <c r="KL106" s="342" t="s">
        <v>20</v>
      </c>
      <c r="KM106" s="344">
        <f>IFERROR(_xlfn.NORM.S.INV(JZ107),"")</f>
        <v>-1.1300600558417899</v>
      </c>
      <c r="KN106" s="344"/>
      <c r="KO106" s="325"/>
      <c r="KP106" s="325"/>
      <c r="KQ106" s="325"/>
      <c r="KR106" s="325"/>
      <c r="KS106" s="345">
        <f>SUM(KS96:KS105)</f>
        <v>138.31248419485792</v>
      </c>
      <c r="KT106" s="345">
        <f t="shared" ref="KT106:KU106" si="1282">SUM(KT96:KT105)</f>
        <v>92.211000766065709</v>
      </c>
      <c r="KU106" s="345">
        <f t="shared" si="1282"/>
        <v>17.873494362175364</v>
      </c>
      <c r="KV106" s="344">
        <f>SUM(KV96:KV105)</f>
        <v>8.0493698594248286</v>
      </c>
      <c r="KW106" s="344">
        <f>SUM(KW96:KW105)</f>
        <v>58.06591692859439</v>
      </c>
      <c r="KX106" s="344">
        <f>SUM(KX96:KX105)</f>
        <v>20.908747124998488</v>
      </c>
      <c r="KY106" s="346">
        <f>SUM(KY96:KY105)</f>
        <v>3.7541243321524154</v>
      </c>
      <c r="KZ106" s="353"/>
      <c r="LA106" s="344"/>
      <c r="LC106" s="342" t="s">
        <v>20</v>
      </c>
      <c r="LD106" s="344">
        <f>IFERROR(_xlfn.NORM.S.INV(KQ107),"")</f>
        <v>-1.1300600558417899</v>
      </c>
      <c r="LE106" s="344"/>
      <c r="LF106" s="325"/>
      <c r="LG106" s="325"/>
      <c r="LH106" s="325"/>
      <c r="LI106" s="325"/>
      <c r="LJ106" s="345">
        <f>SUM(LJ96:LJ105)</f>
        <v>138.31248419485792</v>
      </c>
      <c r="LK106" s="345">
        <f t="shared" ref="LK106:LL106" si="1283">SUM(LK96:LK105)</f>
        <v>92.211000766065709</v>
      </c>
      <c r="LL106" s="345">
        <f t="shared" si="1283"/>
        <v>17.873494362175364</v>
      </c>
      <c r="LM106" s="344">
        <f>SUM(LM96:LM105)</f>
        <v>8.0493698594248286</v>
      </c>
      <c r="LN106" s="344">
        <f>SUM(LN96:LN105)</f>
        <v>58.06591692859439</v>
      </c>
      <c r="LO106" s="344">
        <f>SUM(LO96:LO105)</f>
        <v>20.908747124998488</v>
      </c>
      <c r="LP106" s="346">
        <f>SUM(LP96:LP105)</f>
        <v>3.7541243321524154</v>
      </c>
      <c r="LQ106" s="353"/>
      <c r="LR106" s="344"/>
      <c r="LT106" s="342" t="s">
        <v>20</v>
      </c>
      <c r="LU106" s="344">
        <f>IFERROR(_xlfn.NORM.S.INV(LH107),"")</f>
        <v>-1.1300600558417899</v>
      </c>
      <c r="LV106" s="344"/>
      <c r="LW106" s="325"/>
      <c r="LX106" s="325"/>
      <c r="LY106" s="325"/>
      <c r="LZ106" s="325"/>
      <c r="MA106" s="345">
        <f>SUM(MA96:MA105)</f>
        <v>138.31248419485792</v>
      </c>
      <c r="MB106" s="345">
        <f t="shared" ref="MB106:MC106" si="1284">SUM(MB96:MB105)</f>
        <v>92.211000766065709</v>
      </c>
      <c r="MC106" s="345">
        <f t="shared" si="1284"/>
        <v>17.873494362175364</v>
      </c>
      <c r="MD106" s="344">
        <f>SUM(MD96:MD105)</f>
        <v>8.0493698594248286</v>
      </c>
      <c r="ME106" s="344">
        <f>SUM(ME96:ME105)</f>
        <v>58.06591692859439</v>
      </c>
      <c r="MF106" s="344">
        <f>SUM(MF96:MF105)</f>
        <v>20.908747124998488</v>
      </c>
      <c r="MG106" s="346">
        <f>SUM(MG96:MG105)</f>
        <v>3.7541243321524154</v>
      </c>
      <c r="MH106" s="353"/>
      <c r="MI106" s="344"/>
    </row>
    <row r="107" spans="1:347" ht="14.1" hidden="1" customHeight="1" outlineLevel="1" x14ac:dyDescent="0.2">
      <c r="B107" s="19"/>
      <c r="C107" s="8"/>
      <c r="D107" s="8"/>
      <c r="E107" s="18"/>
      <c r="F107" s="17"/>
      <c r="G107" s="34"/>
      <c r="H107" s="34"/>
      <c r="I107" s="135" t="s">
        <v>19</v>
      </c>
      <c r="J107" s="136">
        <f>Q106/P106</f>
        <v>0.66562000104857921</v>
      </c>
      <c r="K107" s="137"/>
      <c r="L107" s="138"/>
      <c r="M107" s="135"/>
      <c r="N107" s="137">
        <f>R106/P106</f>
        <v>0.12646220597476027</v>
      </c>
      <c r="O107" s="135"/>
      <c r="P107" s="139"/>
      <c r="Q107" s="135"/>
      <c r="R107" s="135"/>
      <c r="S107" s="137"/>
      <c r="T107" s="142"/>
      <c r="U107" s="142"/>
      <c r="V107" s="142"/>
      <c r="W107" s="142"/>
      <c r="X107" s="142"/>
      <c r="Y107" s="34"/>
      <c r="Z107" s="347" t="s">
        <v>19</v>
      </c>
      <c r="AA107" s="348">
        <f>AH106/AG106</f>
        <v>0.66668466250425451</v>
      </c>
      <c r="AB107" s="349"/>
      <c r="AC107" s="350"/>
      <c r="AD107" s="347"/>
      <c r="AE107" s="349">
        <f>AI106/AG106</f>
        <v>0.1292226936072883</v>
      </c>
      <c r="AF107" s="347"/>
      <c r="AG107" s="351"/>
      <c r="AH107" s="347"/>
      <c r="AI107" s="347"/>
      <c r="AJ107" s="349"/>
      <c r="AK107" s="354"/>
      <c r="AL107" s="354"/>
      <c r="AM107" s="354"/>
      <c r="AN107" s="354"/>
      <c r="AO107" s="354"/>
      <c r="AQ107" s="347" t="s">
        <v>19</v>
      </c>
      <c r="AR107" s="348">
        <f>AY106/AX106</f>
        <v>0.66668593877698201</v>
      </c>
      <c r="AS107" s="349"/>
      <c r="AT107" s="350"/>
      <c r="AU107" s="347"/>
      <c r="AV107" s="349">
        <f>AZ106/AX106</f>
        <v>0.129225227597312</v>
      </c>
      <c r="AW107" s="347"/>
      <c r="AX107" s="351"/>
      <c r="AY107" s="347"/>
      <c r="AZ107" s="347"/>
      <c r="BA107" s="349"/>
      <c r="BB107" s="354"/>
      <c r="BC107" s="354"/>
      <c r="BD107" s="354"/>
      <c r="BE107" s="354"/>
      <c r="BF107" s="354"/>
      <c r="BH107" s="347" t="s">
        <v>19</v>
      </c>
      <c r="BI107" s="348">
        <f>BP106/BO106</f>
        <v>0.66668602824717038</v>
      </c>
      <c r="BJ107" s="349"/>
      <c r="BK107" s="350"/>
      <c r="BL107" s="347"/>
      <c r="BM107" s="349">
        <f>BQ106/BO106</f>
        <v>0.12922545946880151</v>
      </c>
      <c r="BN107" s="347"/>
      <c r="BO107" s="351"/>
      <c r="BP107" s="347"/>
      <c r="BQ107" s="347"/>
      <c r="BR107" s="349"/>
      <c r="BS107" s="354"/>
      <c r="BT107" s="354"/>
      <c r="BU107" s="354"/>
      <c r="BV107" s="354"/>
      <c r="BW107" s="354"/>
      <c r="BY107" s="347" t="s">
        <v>19</v>
      </c>
      <c r="BZ107" s="348">
        <f>CG106/CF106</f>
        <v>0.66668602838946056</v>
      </c>
      <c r="CA107" s="349"/>
      <c r="CB107" s="350"/>
      <c r="CC107" s="347"/>
      <c r="CD107" s="349">
        <f>CH106/CF106</f>
        <v>0.12922545974278288</v>
      </c>
      <c r="CE107" s="347"/>
      <c r="CF107" s="351"/>
      <c r="CG107" s="347"/>
      <c r="CH107" s="347"/>
      <c r="CI107" s="349"/>
      <c r="CJ107" s="354"/>
      <c r="CK107" s="354"/>
      <c r="CL107" s="354"/>
      <c r="CM107" s="354"/>
      <c r="CN107" s="354"/>
      <c r="CP107" s="347" t="s">
        <v>19</v>
      </c>
      <c r="CQ107" s="348">
        <f>CX106/CW106</f>
        <v>0.66668602840040281</v>
      </c>
      <c r="CR107" s="349"/>
      <c r="CS107" s="350"/>
      <c r="CT107" s="347"/>
      <c r="CU107" s="349">
        <f>CY106/CW106</f>
        <v>0.12922545977115202</v>
      </c>
      <c r="CV107" s="347"/>
      <c r="CW107" s="351"/>
      <c r="CX107" s="347"/>
      <c r="CY107" s="347"/>
      <c r="CZ107" s="349"/>
      <c r="DA107" s="354"/>
      <c r="DB107" s="354"/>
      <c r="DC107" s="354"/>
      <c r="DD107" s="354"/>
      <c r="DE107" s="354"/>
      <c r="DG107" s="347" t="s">
        <v>19</v>
      </c>
      <c r="DH107" s="348">
        <f>DO106/DN106</f>
        <v>0.66668602840041902</v>
      </c>
      <c r="DI107" s="349"/>
      <c r="DJ107" s="350"/>
      <c r="DK107" s="347"/>
      <c r="DL107" s="349">
        <f>DP106/DN106</f>
        <v>0.12922545977118238</v>
      </c>
      <c r="DM107" s="347"/>
      <c r="DN107" s="351"/>
      <c r="DO107" s="347"/>
      <c r="DP107" s="347"/>
      <c r="DQ107" s="349"/>
      <c r="DR107" s="354"/>
      <c r="DS107" s="354"/>
      <c r="DT107" s="354"/>
      <c r="DU107" s="354"/>
      <c r="DV107" s="354"/>
      <c r="DX107" s="347" t="s">
        <v>19</v>
      </c>
      <c r="DY107" s="348">
        <f>EF106/EE106</f>
        <v>0.66668602840042024</v>
      </c>
      <c r="DZ107" s="349"/>
      <c r="EA107" s="350"/>
      <c r="EB107" s="347"/>
      <c r="EC107" s="349">
        <f>EG106/EE106</f>
        <v>0.12922545977118585</v>
      </c>
      <c r="ED107" s="347"/>
      <c r="EE107" s="351"/>
      <c r="EF107" s="347"/>
      <c r="EG107" s="347"/>
      <c r="EH107" s="349"/>
      <c r="EI107" s="354"/>
      <c r="EJ107" s="354"/>
      <c r="EK107" s="354"/>
      <c r="EL107" s="354"/>
      <c r="EM107" s="354"/>
      <c r="EO107" s="347" t="s">
        <v>19</v>
      </c>
      <c r="EP107" s="348">
        <f>EW106/EV106</f>
        <v>0.66668602840042013</v>
      </c>
      <c r="EQ107" s="349"/>
      <c r="ER107" s="350"/>
      <c r="ES107" s="347"/>
      <c r="ET107" s="349">
        <f>EX106/EV106</f>
        <v>0.12922545977118566</v>
      </c>
      <c r="EU107" s="347"/>
      <c r="EV107" s="351"/>
      <c r="EW107" s="347"/>
      <c r="EX107" s="347"/>
      <c r="EY107" s="349"/>
      <c r="EZ107" s="354"/>
      <c r="FA107" s="354"/>
      <c r="FB107" s="354"/>
      <c r="FC107" s="354"/>
      <c r="FD107" s="354"/>
      <c r="FF107" s="347" t="s">
        <v>19</v>
      </c>
      <c r="FG107" s="348">
        <f>FN106/FM106</f>
        <v>0.66668602840042013</v>
      </c>
      <c r="FH107" s="349"/>
      <c r="FI107" s="350"/>
      <c r="FJ107" s="347"/>
      <c r="FK107" s="349">
        <f>FO106/FM106</f>
        <v>0.12922545977118566</v>
      </c>
      <c r="FL107" s="347"/>
      <c r="FM107" s="351"/>
      <c r="FN107" s="347"/>
      <c r="FO107" s="347"/>
      <c r="FP107" s="349"/>
      <c r="FQ107" s="354"/>
      <c r="FR107" s="354"/>
      <c r="FS107" s="354"/>
      <c r="FT107" s="354"/>
      <c r="FU107" s="354"/>
      <c r="FW107" s="347" t="s">
        <v>19</v>
      </c>
      <c r="FX107" s="348">
        <f>GE106/GD106</f>
        <v>0.66668602840042013</v>
      </c>
      <c r="FY107" s="349"/>
      <c r="FZ107" s="350"/>
      <c r="GA107" s="347"/>
      <c r="GB107" s="349">
        <f>GF106/GD106</f>
        <v>0.12922545977118566</v>
      </c>
      <c r="GC107" s="347"/>
      <c r="GD107" s="351"/>
      <c r="GE107" s="347"/>
      <c r="GF107" s="347"/>
      <c r="GG107" s="349"/>
      <c r="GH107" s="354"/>
      <c r="GI107" s="354"/>
      <c r="GJ107" s="354"/>
      <c r="GK107" s="354"/>
      <c r="GL107" s="354"/>
      <c r="GN107" s="347" t="s">
        <v>19</v>
      </c>
      <c r="GO107" s="348">
        <f>GV106/GU106</f>
        <v>0.66668602840042013</v>
      </c>
      <c r="GP107" s="349"/>
      <c r="GQ107" s="350"/>
      <c r="GR107" s="347"/>
      <c r="GS107" s="349">
        <f>GW106/GU106</f>
        <v>0.12922545977118566</v>
      </c>
      <c r="GT107" s="347"/>
      <c r="GU107" s="351"/>
      <c r="GV107" s="347"/>
      <c r="GW107" s="347"/>
      <c r="GX107" s="349"/>
      <c r="GY107" s="354"/>
      <c r="GZ107" s="354"/>
      <c r="HA107" s="354"/>
      <c r="HB107" s="354"/>
      <c r="HC107" s="354"/>
      <c r="HE107" s="347" t="s">
        <v>19</v>
      </c>
      <c r="HF107" s="348">
        <f>HM106/HL106</f>
        <v>0.66668602840042013</v>
      </c>
      <c r="HG107" s="349"/>
      <c r="HH107" s="350"/>
      <c r="HI107" s="347"/>
      <c r="HJ107" s="349">
        <f>HN106/HL106</f>
        <v>0.12922545977118566</v>
      </c>
      <c r="HK107" s="347"/>
      <c r="HL107" s="351"/>
      <c r="HM107" s="347"/>
      <c r="HN107" s="347"/>
      <c r="HO107" s="349"/>
      <c r="HP107" s="354"/>
      <c r="HQ107" s="354"/>
      <c r="HR107" s="354"/>
      <c r="HS107" s="354"/>
      <c r="HT107" s="354"/>
      <c r="HV107" s="347" t="s">
        <v>19</v>
      </c>
      <c r="HW107" s="348">
        <f>ID106/IC106</f>
        <v>0.66668602840042013</v>
      </c>
      <c r="HX107" s="349"/>
      <c r="HY107" s="350"/>
      <c r="HZ107" s="347"/>
      <c r="IA107" s="349">
        <f>IE106/IC106</f>
        <v>0.12922545977118566</v>
      </c>
      <c r="IB107" s="347"/>
      <c r="IC107" s="351"/>
      <c r="ID107" s="347"/>
      <c r="IE107" s="347"/>
      <c r="IF107" s="349"/>
      <c r="IG107" s="354"/>
      <c r="IH107" s="354"/>
      <c r="II107" s="354"/>
      <c r="IJ107" s="354"/>
      <c r="IK107" s="354"/>
      <c r="IM107" s="347" t="s">
        <v>19</v>
      </c>
      <c r="IN107" s="348">
        <f>IU106/IT106</f>
        <v>0.66668602840042013</v>
      </c>
      <c r="IO107" s="349"/>
      <c r="IP107" s="350"/>
      <c r="IQ107" s="347"/>
      <c r="IR107" s="349">
        <f>IV106/IT106</f>
        <v>0.12922545977118566</v>
      </c>
      <c r="IS107" s="347"/>
      <c r="IT107" s="351"/>
      <c r="IU107" s="347"/>
      <c r="IV107" s="347"/>
      <c r="IW107" s="349"/>
      <c r="IX107" s="354"/>
      <c r="IY107" s="354"/>
      <c r="IZ107" s="354"/>
      <c r="JA107" s="354"/>
      <c r="JB107" s="354"/>
      <c r="JD107" s="347" t="s">
        <v>19</v>
      </c>
      <c r="JE107" s="348">
        <f>JL106/JK106</f>
        <v>0.66668602840042013</v>
      </c>
      <c r="JF107" s="349"/>
      <c r="JG107" s="350"/>
      <c r="JH107" s="347"/>
      <c r="JI107" s="349">
        <f>JM106/JK106</f>
        <v>0.12922545977118566</v>
      </c>
      <c r="JJ107" s="347"/>
      <c r="JK107" s="351"/>
      <c r="JL107" s="347"/>
      <c r="JM107" s="347"/>
      <c r="JN107" s="349"/>
      <c r="JO107" s="354"/>
      <c r="JP107" s="354"/>
      <c r="JQ107" s="354"/>
      <c r="JR107" s="354"/>
      <c r="JS107" s="354"/>
      <c r="JU107" s="347" t="s">
        <v>19</v>
      </c>
      <c r="JV107" s="348">
        <f>KC106/KB106</f>
        <v>0.66668602840042013</v>
      </c>
      <c r="JW107" s="349"/>
      <c r="JX107" s="350"/>
      <c r="JY107" s="347"/>
      <c r="JZ107" s="349">
        <f>KD106/KB106</f>
        <v>0.12922545977118566</v>
      </c>
      <c r="KA107" s="347"/>
      <c r="KB107" s="351"/>
      <c r="KC107" s="347"/>
      <c r="KD107" s="347"/>
      <c r="KE107" s="349"/>
      <c r="KF107" s="354"/>
      <c r="KG107" s="354"/>
      <c r="KH107" s="354"/>
      <c r="KI107" s="354"/>
      <c r="KJ107" s="354"/>
      <c r="KL107" s="347" t="s">
        <v>19</v>
      </c>
      <c r="KM107" s="348">
        <f>KT106/KS106</f>
        <v>0.66668602840042013</v>
      </c>
      <c r="KN107" s="349"/>
      <c r="KO107" s="350"/>
      <c r="KP107" s="347"/>
      <c r="KQ107" s="349">
        <f>KU106/KS106</f>
        <v>0.12922545977118566</v>
      </c>
      <c r="KR107" s="347"/>
      <c r="KS107" s="351"/>
      <c r="KT107" s="347"/>
      <c r="KU107" s="347"/>
      <c r="KV107" s="349"/>
      <c r="KW107" s="354"/>
      <c r="KX107" s="354"/>
      <c r="KY107" s="354"/>
      <c r="KZ107" s="354"/>
      <c r="LA107" s="354"/>
      <c r="LC107" s="347" t="s">
        <v>19</v>
      </c>
      <c r="LD107" s="348">
        <f>LK106/LJ106</f>
        <v>0.66668602840042013</v>
      </c>
      <c r="LE107" s="349"/>
      <c r="LF107" s="350"/>
      <c r="LG107" s="347"/>
      <c r="LH107" s="349">
        <f>LL106/LJ106</f>
        <v>0.12922545977118566</v>
      </c>
      <c r="LI107" s="347"/>
      <c r="LJ107" s="351"/>
      <c r="LK107" s="347"/>
      <c r="LL107" s="347"/>
      <c r="LM107" s="349"/>
      <c r="LN107" s="354"/>
      <c r="LO107" s="354"/>
      <c r="LP107" s="354"/>
      <c r="LQ107" s="354"/>
      <c r="LR107" s="354"/>
      <c r="LT107" s="347" t="s">
        <v>19</v>
      </c>
      <c r="LU107" s="348">
        <f>MB106/MA106</f>
        <v>0.66668602840042013</v>
      </c>
      <c r="LV107" s="349"/>
      <c r="LW107" s="350"/>
      <c r="LX107" s="347"/>
      <c r="LY107" s="349">
        <f>MC106/MA106</f>
        <v>0.12922545977118566</v>
      </c>
      <c r="LZ107" s="347"/>
      <c r="MA107" s="351"/>
      <c r="MB107" s="347"/>
      <c r="MC107" s="347"/>
      <c r="MD107" s="349"/>
      <c r="ME107" s="354"/>
      <c r="MF107" s="354"/>
      <c r="MG107" s="354"/>
      <c r="MH107" s="354"/>
      <c r="MI107" s="354"/>
    </row>
    <row r="108" spans="1:347" ht="14.1" hidden="1" customHeight="1" outlineLevel="1" x14ac:dyDescent="0.2">
      <c r="A108" s="14"/>
      <c r="B108" s="81" t="s">
        <v>21</v>
      </c>
      <c r="C108" s="3"/>
      <c r="D108" s="3"/>
      <c r="E108" s="82"/>
      <c r="F108" s="44"/>
      <c r="G108" s="44"/>
      <c r="H108" s="22"/>
      <c r="I108" s="81" t="s">
        <v>83</v>
      </c>
      <c r="K108" s="22"/>
      <c r="L108" s="35"/>
      <c r="M108" s="35"/>
      <c r="N108" s="35"/>
      <c r="O108" s="35"/>
      <c r="P108" s="17"/>
      <c r="Q108" s="27"/>
      <c r="R108" s="28"/>
      <c r="S108" s="17"/>
      <c r="T108" s="48" t="s">
        <v>125</v>
      </c>
      <c r="U108" s="13"/>
      <c r="V108" s="13"/>
      <c r="W108" s="13"/>
      <c r="X108" s="13"/>
      <c r="Y108" s="34"/>
      <c r="Z108" s="313" t="s">
        <v>83</v>
      </c>
      <c r="AA108" s="261"/>
      <c r="AB108" s="276"/>
      <c r="AC108" s="269"/>
      <c r="AD108" s="269"/>
      <c r="AE108" s="269"/>
      <c r="AF108" s="269"/>
      <c r="AG108" s="273"/>
      <c r="AH108" s="283"/>
      <c r="AI108" s="284"/>
      <c r="AJ108" s="273"/>
      <c r="AK108" s="292" t="s">
        <v>121</v>
      </c>
      <c r="AL108" s="268"/>
      <c r="AM108" s="268"/>
      <c r="AN108" s="268"/>
      <c r="AO108" s="268"/>
      <c r="AQ108" s="313" t="s">
        <v>83</v>
      </c>
      <c r="AR108" s="261"/>
      <c r="AS108" s="276"/>
      <c r="AT108" s="269"/>
      <c r="AU108" s="269"/>
      <c r="AV108" s="269"/>
      <c r="AW108" s="269"/>
      <c r="AX108" s="273"/>
      <c r="AY108" s="283"/>
      <c r="AZ108" s="284"/>
      <c r="BA108" s="273"/>
      <c r="BB108" s="292" t="s">
        <v>121</v>
      </c>
      <c r="BC108" s="268"/>
      <c r="BD108" s="268"/>
      <c r="BE108" s="268"/>
      <c r="BF108" s="268"/>
      <c r="BH108" s="313" t="s">
        <v>83</v>
      </c>
      <c r="BI108" s="261"/>
      <c r="BJ108" s="276"/>
      <c r="BK108" s="269"/>
      <c r="BL108" s="269"/>
      <c r="BM108" s="269"/>
      <c r="BN108" s="269"/>
      <c r="BO108" s="273"/>
      <c r="BP108" s="283"/>
      <c r="BQ108" s="284"/>
      <c r="BR108" s="273"/>
      <c r="BS108" s="292" t="s">
        <v>121</v>
      </c>
      <c r="BT108" s="268"/>
      <c r="BU108" s="268"/>
      <c r="BV108" s="268"/>
      <c r="BW108" s="268"/>
      <c r="BY108" s="313" t="s">
        <v>83</v>
      </c>
      <c r="BZ108" s="261"/>
      <c r="CA108" s="276"/>
      <c r="CB108" s="269"/>
      <c r="CC108" s="269"/>
      <c r="CD108" s="269"/>
      <c r="CE108" s="269"/>
      <c r="CF108" s="273"/>
      <c r="CG108" s="283"/>
      <c r="CH108" s="284"/>
      <c r="CI108" s="273"/>
      <c r="CJ108" s="292" t="s">
        <v>121</v>
      </c>
      <c r="CK108" s="268"/>
      <c r="CL108" s="268"/>
      <c r="CM108" s="268"/>
      <c r="CN108" s="268"/>
      <c r="CP108" s="313" t="s">
        <v>83</v>
      </c>
      <c r="CQ108" s="261"/>
      <c r="CR108" s="276"/>
      <c r="CS108" s="269"/>
      <c r="CT108" s="269"/>
      <c r="CU108" s="269"/>
      <c r="CV108" s="269"/>
      <c r="CW108" s="273"/>
      <c r="CX108" s="283"/>
      <c r="CY108" s="284"/>
      <c r="CZ108" s="273"/>
      <c r="DA108" s="292" t="s">
        <v>121</v>
      </c>
      <c r="DB108" s="268"/>
      <c r="DC108" s="268"/>
      <c r="DD108" s="268"/>
      <c r="DE108" s="268"/>
      <c r="DG108" s="313" t="s">
        <v>83</v>
      </c>
      <c r="DH108" s="261"/>
      <c r="DI108" s="276"/>
      <c r="DJ108" s="269"/>
      <c r="DK108" s="269"/>
      <c r="DL108" s="269"/>
      <c r="DM108" s="269"/>
      <c r="DN108" s="273"/>
      <c r="DO108" s="283"/>
      <c r="DP108" s="284"/>
      <c r="DQ108" s="273"/>
      <c r="DR108" s="292" t="s">
        <v>121</v>
      </c>
      <c r="DS108" s="268"/>
      <c r="DT108" s="268"/>
      <c r="DU108" s="268"/>
      <c r="DV108" s="268"/>
      <c r="DX108" s="313" t="s">
        <v>83</v>
      </c>
      <c r="DY108" s="261"/>
      <c r="DZ108" s="276"/>
      <c r="EA108" s="269"/>
      <c r="EB108" s="269"/>
      <c r="EC108" s="269"/>
      <c r="ED108" s="269"/>
      <c r="EE108" s="273"/>
      <c r="EF108" s="283"/>
      <c r="EG108" s="284"/>
      <c r="EH108" s="273"/>
      <c r="EI108" s="292" t="s">
        <v>121</v>
      </c>
      <c r="EJ108" s="268"/>
      <c r="EK108" s="268"/>
      <c r="EL108" s="268"/>
      <c r="EM108" s="268"/>
      <c r="EO108" s="313" t="s">
        <v>83</v>
      </c>
      <c r="EP108" s="261"/>
      <c r="EQ108" s="276"/>
      <c r="ER108" s="269"/>
      <c r="ES108" s="269"/>
      <c r="ET108" s="269"/>
      <c r="EU108" s="269"/>
      <c r="EV108" s="273"/>
      <c r="EW108" s="283"/>
      <c r="EX108" s="284"/>
      <c r="EY108" s="273"/>
      <c r="EZ108" s="292" t="s">
        <v>121</v>
      </c>
      <c r="FA108" s="268"/>
      <c r="FB108" s="268"/>
      <c r="FC108" s="268"/>
      <c r="FD108" s="268"/>
      <c r="FF108" s="313" t="s">
        <v>83</v>
      </c>
      <c r="FG108" s="261"/>
      <c r="FH108" s="276"/>
      <c r="FI108" s="269"/>
      <c r="FJ108" s="269"/>
      <c r="FK108" s="269"/>
      <c r="FL108" s="269"/>
      <c r="FM108" s="273"/>
      <c r="FN108" s="283"/>
      <c r="FO108" s="284"/>
      <c r="FP108" s="273"/>
      <c r="FQ108" s="292" t="s">
        <v>121</v>
      </c>
      <c r="FR108" s="268"/>
      <c r="FS108" s="268"/>
      <c r="FT108" s="268"/>
      <c r="FU108" s="268"/>
      <c r="FW108" s="313" t="s">
        <v>83</v>
      </c>
      <c r="FX108" s="261"/>
      <c r="FY108" s="276"/>
      <c r="FZ108" s="269"/>
      <c r="GA108" s="269"/>
      <c r="GB108" s="269"/>
      <c r="GC108" s="269"/>
      <c r="GD108" s="273"/>
      <c r="GE108" s="283"/>
      <c r="GF108" s="284"/>
      <c r="GG108" s="273"/>
      <c r="GH108" s="292" t="s">
        <v>121</v>
      </c>
      <c r="GI108" s="268"/>
      <c r="GJ108" s="268"/>
      <c r="GK108" s="268"/>
      <c r="GL108" s="268"/>
      <c r="GN108" s="313" t="s">
        <v>83</v>
      </c>
      <c r="GO108" s="261"/>
      <c r="GP108" s="276"/>
      <c r="GQ108" s="269"/>
      <c r="GR108" s="269"/>
      <c r="GS108" s="269"/>
      <c r="GT108" s="269"/>
      <c r="GU108" s="273"/>
      <c r="GV108" s="283"/>
      <c r="GW108" s="284"/>
      <c r="GX108" s="273"/>
      <c r="GY108" s="292" t="s">
        <v>121</v>
      </c>
      <c r="GZ108" s="268"/>
      <c r="HA108" s="268"/>
      <c r="HB108" s="268"/>
      <c r="HC108" s="268"/>
      <c r="HE108" s="313" t="s">
        <v>83</v>
      </c>
      <c r="HF108" s="261"/>
      <c r="HG108" s="276"/>
      <c r="HH108" s="269"/>
      <c r="HI108" s="269"/>
      <c r="HJ108" s="269"/>
      <c r="HK108" s="269"/>
      <c r="HL108" s="273"/>
      <c r="HM108" s="283"/>
      <c r="HN108" s="284"/>
      <c r="HO108" s="273"/>
      <c r="HP108" s="292" t="s">
        <v>121</v>
      </c>
      <c r="HQ108" s="268"/>
      <c r="HR108" s="268"/>
      <c r="HS108" s="268"/>
      <c r="HT108" s="268"/>
      <c r="HV108" s="313" t="s">
        <v>83</v>
      </c>
      <c r="HW108" s="261"/>
      <c r="HX108" s="276"/>
      <c r="HY108" s="269"/>
      <c r="HZ108" s="269"/>
      <c r="IA108" s="269"/>
      <c r="IB108" s="269"/>
      <c r="IC108" s="273"/>
      <c r="ID108" s="283"/>
      <c r="IE108" s="284"/>
      <c r="IF108" s="273"/>
      <c r="IG108" s="292" t="s">
        <v>121</v>
      </c>
      <c r="IH108" s="268"/>
      <c r="II108" s="268"/>
      <c r="IJ108" s="268"/>
      <c r="IK108" s="268"/>
      <c r="IM108" s="313" t="s">
        <v>83</v>
      </c>
      <c r="IN108" s="261"/>
      <c r="IO108" s="276"/>
      <c r="IP108" s="269"/>
      <c r="IQ108" s="269"/>
      <c r="IR108" s="269"/>
      <c r="IS108" s="269"/>
      <c r="IT108" s="273"/>
      <c r="IU108" s="283"/>
      <c r="IV108" s="284"/>
      <c r="IW108" s="273"/>
      <c r="IX108" s="292" t="s">
        <v>121</v>
      </c>
      <c r="IY108" s="268"/>
      <c r="IZ108" s="268"/>
      <c r="JA108" s="268"/>
      <c r="JB108" s="268"/>
      <c r="JD108" s="313" t="s">
        <v>83</v>
      </c>
      <c r="JE108" s="261"/>
      <c r="JF108" s="276"/>
      <c r="JG108" s="269"/>
      <c r="JH108" s="269"/>
      <c r="JI108" s="269"/>
      <c r="JJ108" s="269"/>
      <c r="JK108" s="273"/>
      <c r="JL108" s="283"/>
      <c r="JM108" s="284"/>
      <c r="JN108" s="273"/>
      <c r="JO108" s="292" t="s">
        <v>121</v>
      </c>
      <c r="JP108" s="268"/>
      <c r="JQ108" s="268"/>
      <c r="JR108" s="268"/>
      <c r="JS108" s="268"/>
      <c r="JU108" s="313" t="s">
        <v>83</v>
      </c>
      <c r="JV108" s="261"/>
      <c r="JW108" s="276"/>
      <c r="JX108" s="269"/>
      <c r="JY108" s="269"/>
      <c r="JZ108" s="269"/>
      <c r="KA108" s="269"/>
      <c r="KB108" s="273"/>
      <c r="KC108" s="283"/>
      <c r="KD108" s="284"/>
      <c r="KE108" s="273"/>
      <c r="KF108" s="292" t="s">
        <v>121</v>
      </c>
      <c r="KG108" s="268"/>
      <c r="KH108" s="268"/>
      <c r="KI108" s="268"/>
      <c r="KJ108" s="268"/>
      <c r="KL108" s="313" t="s">
        <v>83</v>
      </c>
      <c r="KM108" s="261"/>
      <c r="KN108" s="276"/>
      <c r="KO108" s="269"/>
      <c r="KP108" s="269"/>
      <c r="KQ108" s="269"/>
      <c r="KR108" s="269"/>
      <c r="KS108" s="273"/>
      <c r="KT108" s="283"/>
      <c r="KU108" s="284"/>
      <c r="KV108" s="273"/>
      <c r="KW108" s="292" t="s">
        <v>121</v>
      </c>
      <c r="KX108" s="268"/>
      <c r="KY108" s="268"/>
      <c r="KZ108" s="268"/>
      <c r="LA108" s="268"/>
      <c r="LC108" s="313" t="s">
        <v>83</v>
      </c>
      <c r="LD108" s="261"/>
      <c r="LE108" s="276"/>
      <c r="LF108" s="269"/>
      <c r="LG108" s="269"/>
      <c r="LH108" s="269"/>
      <c r="LI108" s="269"/>
      <c r="LJ108" s="273"/>
      <c r="LK108" s="283"/>
      <c r="LL108" s="284"/>
      <c r="LM108" s="273"/>
      <c r="LN108" s="292" t="s">
        <v>121</v>
      </c>
      <c r="LO108" s="268"/>
      <c r="LP108" s="268"/>
      <c r="LQ108" s="268"/>
      <c r="LR108" s="268"/>
      <c r="LT108" s="313" t="s">
        <v>83</v>
      </c>
      <c r="LU108" s="261"/>
      <c r="LV108" s="276"/>
      <c r="LW108" s="269"/>
      <c r="LX108" s="269"/>
      <c r="LY108" s="269"/>
      <c r="LZ108" s="269"/>
      <c r="MA108" s="273"/>
      <c r="MB108" s="283"/>
      <c r="MC108" s="284"/>
      <c r="MD108" s="273"/>
      <c r="ME108" s="292" t="s">
        <v>121</v>
      </c>
      <c r="MF108" s="268"/>
      <c r="MG108" s="268"/>
      <c r="MH108" s="268"/>
      <c r="MI108" s="268"/>
    </row>
    <row r="109" spans="1:347" ht="14.1" hidden="1" customHeight="1" outlineLevel="1" x14ac:dyDescent="0.15">
      <c r="A109" s="14"/>
      <c r="B109" s="394" t="s">
        <v>51</v>
      </c>
      <c r="C109" s="394" t="s">
        <v>52</v>
      </c>
      <c r="D109" s="394" t="s">
        <v>53</v>
      </c>
      <c r="E109" s="395" t="s">
        <v>50</v>
      </c>
      <c r="F109" s="396" t="s">
        <v>54</v>
      </c>
      <c r="G109" s="395" t="s">
        <v>55</v>
      </c>
      <c r="H109" s="301"/>
      <c r="I109" s="396" t="s">
        <v>2</v>
      </c>
      <c r="J109" s="396" t="s">
        <v>3</v>
      </c>
      <c r="K109" s="397" t="s">
        <v>43</v>
      </c>
      <c r="L109" s="397" t="s">
        <v>44</v>
      </c>
      <c r="M109" s="396" t="s">
        <v>40</v>
      </c>
      <c r="N109" s="396" t="s">
        <v>41</v>
      </c>
      <c r="O109" s="396" t="s">
        <v>18</v>
      </c>
      <c r="P109" s="398" t="s">
        <v>42</v>
      </c>
      <c r="Q109" s="399" t="s">
        <v>16</v>
      </c>
      <c r="R109" s="400" t="s">
        <v>6</v>
      </c>
      <c r="S109" s="273"/>
      <c r="T109" s="401" t="s">
        <v>99</v>
      </c>
      <c r="U109" s="402" t="s">
        <v>95</v>
      </c>
      <c r="V109" s="403" t="str">
        <f>D$3</f>
        <v>Fiarfax</v>
      </c>
      <c r="W109" s="404" t="s">
        <v>96</v>
      </c>
      <c r="X109" s="403" t="str">
        <f>D92</f>
        <v>Fairfax</v>
      </c>
      <c r="Y109" s="17"/>
      <c r="Z109" s="396" t="s">
        <v>2</v>
      </c>
      <c r="AA109" s="396" t="s">
        <v>3</v>
      </c>
      <c r="AB109" s="397" t="s">
        <v>43</v>
      </c>
      <c r="AC109" s="397" t="s">
        <v>44</v>
      </c>
      <c r="AD109" s="396" t="s">
        <v>40</v>
      </c>
      <c r="AE109" s="396" t="s">
        <v>41</v>
      </c>
      <c r="AF109" s="396" t="s">
        <v>18</v>
      </c>
      <c r="AG109" s="398" t="s">
        <v>42</v>
      </c>
      <c r="AH109" s="399" t="s">
        <v>16</v>
      </c>
      <c r="AI109" s="400" t="s">
        <v>6</v>
      </c>
      <c r="AJ109" s="273"/>
      <c r="AK109" s="401" t="s">
        <v>99</v>
      </c>
      <c r="AL109" s="402" t="s">
        <v>95</v>
      </c>
      <c r="AM109" s="403" t="str">
        <f>K$3</f>
        <v>Fiarfax</v>
      </c>
      <c r="AN109" s="404" t="s">
        <v>25</v>
      </c>
      <c r="AO109" s="403" t="str">
        <f>K92</f>
        <v>Fairfax</v>
      </c>
      <c r="AQ109" s="396" t="s">
        <v>2</v>
      </c>
      <c r="AR109" s="396" t="s">
        <v>3</v>
      </c>
      <c r="AS109" s="397" t="s">
        <v>43</v>
      </c>
      <c r="AT109" s="397" t="s">
        <v>44</v>
      </c>
      <c r="AU109" s="396" t="s">
        <v>40</v>
      </c>
      <c r="AV109" s="396" t="s">
        <v>41</v>
      </c>
      <c r="AW109" s="396" t="s">
        <v>18</v>
      </c>
      <c r="AX109" s="398" t="s">
        <v>42</v>
      </c>
      <c r="AY109" s="399" t="s">
        <v>16</v>
      </c>
      <c r="AZ109" s="400" t="s">
        <v>6</v>
      </c>
      <c r="BA109" s="273"/>
      <c r="BB109" s="401" t="s">
        <v>99</v>
      </c>
      <c r="BC109" s="402" t="s">
        <v>95</v>
      </c>
      <c r="BD109" s="403" t="str">
        <f>AB$3</f>
        <v>Fiarfax</v>
      </c>
      <c r="BE109" s="404" t="s">
        <v>25</v>
      </c>
      <c r="BF109" s="403" t="str">
        <f>AB92</f>
        <v>Fairfax</v>
      </c>
      <c r="BH109" s="396" t="s">
        <v>2</v>
      </c>
      <c r="BI109" s="396" t="s">
        <v>3</v>
      </c>
      <c r="BJ109" s="397" t="s">
        <v>43</v>
      </c>
      <c r="BK109" s="397" t="s">
        <v>44</v>
      </c>
      <c r="BL109" s="396" t="s">
        <v>40</v>
      </c>
      <c r="BM109" s="396" t="s">
        <v>41</v>
      </c>
      <c r="BN109" s="396" t="s">
        <v>18</v>
      </c>
      <c r="BO109" s="398" t="s">
        <v>42</v>
      </c>
      <c r="BP109" s="399" t="s">
        <v>16</v>
      </c>
      <c r="BQ109" s="400" t="s">
        <v>6</v>
      </c>
      <c r="BR109" s="273"/>
      <c r="BS109" s="401" t="s">
        <v>99</v>
      </c>
      <c r="BT109" s="402" t="s">
        <v>95</v>
      </c>
      <c r="BU109" s="403" t="str">
        <f>AS$3</f>
        <v>Fiarfax</v>
      </c>
      <c r="BV109" s="404" t="s">
        <v>25</v>
      </c>
      <c r="BW109" s="403" t="str">
        <f>AS92</f>
        <v>Fairfax</v>
      </c>
      <c r="BY109" s="396" t="s">
        <v>2</v>
      </c>
      <c r="BZ109" s="396" t="s">
        <v>3</v>
      </c>
      <c r="CA109" s="397" t="s">
        <v>43</v>
      </c>
      <c r="CB109" s="397" t="s">
        <v>44</v>
      </c>
      <c r="CC109" s="396" t="s">
        <v>40</v>
      </c>
      <c r="CD109" s="396" t="s">
        <v>41</v>
      </c>
      <c r="CE109" s="396" t="s">
        <v>18</v>
      </c>
      <c r="CF109" s="398" t="s">
        <v>42</v>
      </c>
      <c r="CG109" s="399" t="s">
        <v>16</v>
      </c>
      <c r="CH109" s="400" t="s">
        <v>6</v>
      </c>
      <c r="CI109" s="273"/>
      <c r="CJ109" s="401" t="s">
        <v>99</v>
      </c>
      <c r="CK109" s="402" t="s">
        <v>95</v>
      </c>
      <c r="CL109" s="403" t="str">
        <f>BJ$3</f>
        <v>Fiarfax</v>
      </c>
      <c r="CM109" s="404" t="s">
        <v>25</v>
      </c>
      <c r="CN109" s="403" t="str">
        <f>BJ92</f>
        <v>Fairfax</v>
      </c>
      <c r="CP109" s="396" t="s">
        <v>2</v>
      </c>
      <c r="CQ109" s="396" t="s">
        <v>3</v>
      </c>
      <c r="CR109" s="397" t="s">
        <v>43</v>
      </c>
      <c r="CS109" s="397" t="s">
        <v>44</v>
      </c>
      <c r="CT109" s="396" t="s">
        <v>40</v>
      </c>
      <c r="CU109" s="396" t="s">
        <v>41</v>
      </c>
      <c r="CV109" s="396" t="s">
        <v>18</v>
      </c>
      <c r="CW109" s="398" t="s">
        <v>42</v>
      </c>
      <c r="CX109" s="399" t="s">
        <v>16</v>
      </c>
      <c r="CY109" s="400" t="s">
        <v>6</v>
      </c>
      <c r="CZ109" s="273"/>
      <c r="DA109" s="401" t="s">
        <v>99</v>
      </c>
      <c r="DB109" s="402" t="s">
        <v>95</v>
      </c>
      <c r="DC109" s="403" t="str">
        <f>CA$3</f>
        <v>Fiarfax</v>
      </c>
      <c r="DD109" s="404" t="s">
        <v>25</v>
      </c>
      <c r="DE109" s="403" t="str">
        <f>CA92</f>
        <v>Fairfax</v>
      </c>
      <c r="DG109" s="396" t="s">
        <v>2</v>
      </c>
      <c r="DH109" s="396" t="s">
        <v>3</v>
      </c>
      <c r="DI109" s="397" t="s">
        <v>43</v>
      </c>
      <c r="DJ109" s="397" t="s">
        <v>44</v>
      </c>
      <c r="DK109" s="396" t="s">
        <v>40</v>
      </c>
      <c r="DL109" s="396" t="s">
        <v>41</v>
      </c>
      <c r="DM109" s="396" t="s">
        <v>18</v>
      </c>
      <c r="DN109" s="398" t="s">
        <v>42</v>
      </c>
      <c r="DO109" s="399" t="s">
        <v>16</v>
      </c>
      <c r="DP109" s="400" t="s">
        <v>6</v>
      </c>
      <c r="DQ109" s="273"/>
      <c r="DR109" s="401" t="s">
        <v>99</v>
      </c>
      <c r="DS109" s="402" t="s">
        <v>95</v>
      </c>
      <c r="DT109" s="403" t="str">
        <f>CR$3</f>
        <v>Fiarfax</v>
      </c>
      <c r="DU109" s="404" t="s">
        <v>25</v>
      </c>
      <c r="DV109" s="403" t="str">
        <f>CR92</f>
        <v>Fairfax</v>
      </c>
      <c r="DX109" s="396" t="s">
        <v>2</v>
      </c>
      <c r="DY109" s="396" t="s">
        <v>3</v>
      </c>
      <c r="DZ109" s="397" t="s">
        <v>43</v>
      </c>
      <c r="EA109" s="397" t="s">
        <v>44</v>
      </c>
      <c r="EB109" s="396" t="s">
        <v>40</v>
      </c>
      <c r="EC109" s="396" t="s">
        <v>41</v>
      </c>
      <c r="ED109" s="396" t="s">
        <v>18</v>
      </c>
      <c r="EE109" s="398" t="s">
        <v>42</v>
      </c>
      <c r="EF109" s="399" t="s">
        <v>16</v>
      </c>
      <c r="EG109" s="400" t="s">
        <v>6</v>
      </c>
      <c r="EH109" s="273"/>
      <c r="EI109" s="401" t="s">
        <v>99</v>
      </c>
      <c r="EJ109" s="402" t="s">
        <v>95</v>
      </c>
      <c r="EK109" s="403" t="str">
        <f>DI$3</f>
        <v>Fiarfax</v>
      </c>
      <c r="EL109" s="404" t="s">
        <v>25</v>
      </c>
      <c r="EM109" s="403" t="str">
        <f>DI92</f>
        <v>Fairfax</v>
      </c>
      <c r="EO109" s="396" t="s">
        <v>2</v>
      </c>
      <c r="EP109" s="396" t="s">
        <v>3</v>
      </c>
      <c r="EQ109" s="397" t="s">
        <v>43</v>
      </c>
      <c r="ER109" s="397" t="s">
        <v>44</v>
      </c>
      <c r="ES109" s="396" t="s">
        <v>40</v>
      </c>
      <c r="ET109" s="396" t="s">
        <v>41</v>
      </c>
      <c r="EU109" s="396" t="s">
        <v>18</v>
      </c>
      <c r="EV109" s="398" t="s">
        <v>42</v>
      </c>
      <c r="EW109" s="399" t="s">
        <v>16</v>
      </c>
      <c r="EX109" s="400" t="s">
        <v>6</v>
      </c>
      <c r="EY109" s="273"/>
      <c r="EZ109" s="401" t="s">
        <v>99</v>
      </c>
      <c r="FA109" s="402" t="s">
        <v>95</v>
      </c>
      <c r="FB109" s="403" t="str">
        <f>DZ$3</f>
        <v>Fiarfax</v>
      </c>
      <c r="FC109" s="404" t="s">
        <v>25</v>
      </c>
      <c r="FD109" s="403" t="str">
        <f>DZ92</f>
        <v>Fairfax</v>
      </c>
      <c r="FF109" s="396" t="s">
        <v>2</v>
      </c>
      <c r="FG109" s="396" t="s">
        <v>3</v>
      </c>
      <c r="FH109" s="397" t="s">
        <v>43</v>
      </c>
      <c r="FI109" s="397" t="s">
        <v>44</v>
      </c>
      <c r="FJ109" s="396" t="s">
        <v>40</v>
      </c>
      <c r="FK109" s="396" t="s">
        <v>41</v>
      </c>
      <c r="FL109" s="396" t="s">
        <v>18</v>
      </c>
      <c r="FM109" s="398" t="s">
        <v>42</v>
      </c>
      <c r="FN109" s="399" t="s">
        <v>16</v>
      </c>
      <c r="FO109" s="400" t="s">
        <v>6</v>
      </c>
      <c r="FP109" s="273"/>
      <c r="FQ109" s="401" t="s">
        <v>99</v>
      </c>
      <c r="FR109" s="402" t="s">
        <v>95</v>
      </c>
      <c r="FS109" s="403" t="str">
        <f>EQ$3</f>
        <v>Fiarfax</v>
      </c>
      <c r="FT109" s="404" t="s">
        <v>25</v>
      </c>
      <c r="FU109" s="403" t="str">
        <f>EQ92</f>
        <v>Fairfax</v>
      </c>
      <c r="FW109" s="396" t="s">
        <v>2</v>
      </c>
      <c r="FX109" s="396" t="s">
        <v>3</v>
      </c>
      <c r="FY109" s="397" t="s">
        <v>43</v>
      </c>
      <c r="FZ109" s="397" t="s">
        <v>44</v>
      </c>
      <c r="GA109" s="396" t="s">
        <v>40</v>
      </c>
      <c r="GB109" s="396" t="s">
        <v>41</v>
      </c>
      <c r="GC109" s="396" t="s">
        <v>18</v>
      </c>
      <c r="GD109" s="398" t="s">
        <v>42</v>
      </c>
      <c r="GE109" s="399" t="s">
        <v>16</v>
      </c>
      <c r="GF109" s="400" t="s">
        <v>6</v>
      </c>
      <c r="GG109" s="273"/>
      <c r="GH109" s="401" t="s">
        <v>99</v>
      </c>
      <c r="GI109" s="402" t="s">
        <v>95</v>
      </c>
      <c r="GJ109" s="403" t="str">
        <f>FH$3</f>
        <v>Fiarfax</v>
      </c>
      <c r="GK109" s="404" t="s">
        <v>25</v>
      </c>
      <c r="GL109" s="403" t="str">
        <f>FH92</f>
        <v>Fairfax</v>
      </c>
      <c r="GN109" s="396" t="s">
        <v>2</v>
      </c>
      <c r="GO109" s="396" t="s">
        <v>3</v>
      </c>
      <c r="GP109" s="397" t="s">
        <v>43</v>
      </c>
      <c r="GQ109" s="397" t="s">
        <v>44</v>
      </c>
      <c r="GR109" s="396" t="s">
        <v>40</v>
      </c>
      <c r="GS109" s="396" t="s">
        <v>41</v>
      </c>
      <c r="GT109" s="396" t="s">
        <v>18</v>
      </c>
      <c r="GU109" s="398" t="s">
        <v>42</v>
      </c>
      <c r="GV109" s="399" t="s">
        <v>16</v>
      </c>
      <c r="GW109" s="400" t="s">
        <v>6</v>
      </c>
      <c r="GX109" s="273"/>
      <c r="GY109" s="401" t="s">
        <v>99</v>
      </c>
      <c r="GZ109" s="402" t="s">
        <v>95</v>
      </c>
      <c r="HA109" s="403" t="str">
        <f>FY$3</f>
        <v>Fiarfax</v>
      </c>
      <c r="HB109" s="404" t="s">
        <v>25</v>
      </c>
      <c r="HC109" s="403" t="str">
        <f>FY92</f>
        <v>Fairfax</v>
      </c>
      <c r="HE109" s="396" t="s">
        <v>2</v>
      </c>
      <c r="HF109" s="396" t="s">
        <v>3</v>
      </c>
      <c r="HG109" s="397" t="s">
        <v>43</v>
      </c>
      <c r="HH109" s="397" t="s">
        <v>44</v>
      </c>
      <c r="HI109" s="396" t="s">
        <v>40</v>
      </c>
      <c r="HJ109" s="396" t="s">
        <v>41</v>
      </c>
      <c r="HK109" s="396" t="s">
        <v>18</v>
      </c>
      <c r="HL109" s="398" t="s">
        <v>42</v>
      </c>
      <c r="HM109" s="399" t="s">
        <v>16</v>
      </c>
      <c r="HN109" s="400" t="s">
        <v>6</v>
      </c>
      <c r="HO109" s="273"/>
      <c r="HP109" s="401" t="s">
        <v>99</v>
      </c>
      <c r="HQ109" s="402" t="s">
        <v>95</v>
      </c>
      <c r="HR109" s="403" t="str">
        <f>GP$3</f>
        <v>Fiarfax</v>
      </c>
      <c r="HS109" s="404" t="s">
        <v>25</v>
      </c>
      <c r="HT109" s="403" t="str">
        <f>GP92</f>
        <v>Fairfax</v>
      </c>
      <c r="HV109" s="396" t="s">
        <v>2</v>
      </c>
      <c r="HW109" s="396" t="s">
        <v>3</v>
      </c>
      <c r="HX109" s="397" t="s">
        <v>43</v>
      </c>
      <c r="HY109" s="397" t="s">
        <v>44</v>
      </c>
      <c r="HZ109" s="396" t="s">
        <v>40</v>
      </c>
      <c r="IA109" s="396" t="s">
        <v>41</v>
      </c>
      <c r="IB109" s="396" t="s">
        <v>18</v>
      </c>
      <c r="IC109" s="398" t="s">
        <v>42</v>
      </c>
      <c r="ID109" s="399" t="s">
        <v>16</v>
      </c>
      <c r="IE109" s="400" t="s">
        <v>6</v>
      </c>
      <c r="IF109" s="273"/>
      <c r="IG109" s="401" t="s">
        <v>99</v>
      </c>
      <c r="IH109" s="402" t="s">
        <v>95</v>
      </c>
      <c r="II109" s="403" t="str">
        <f>HG$3</f>
        <v>Fiarfax</v>
      </c>
      <c r="IJ109" s="404" t="s">
        <v>25</v>
      </c>
      <c r="IK109" s="403" t="str">
        <f>HG92</f>
        <v>Fairfax</v>
      </c>
      <c r="IM109" s="396" t="s">
        <v>2</v>
      </c>
      <c r="IN109" s="396" t="s">
        <v>3</v>
      </c>
      <c r="IO109" s="397" t="s">
        <v>43</v>
      </c>
      <c r="IP109" s="397" t="s">
        <v>44</v>
      </c>
      <c r="IQ109" s="396" t="s">
        <v>40</v>
      </c>
      <c r="IR109" s="396" t="s">
        <v>41</v>
      </c>
      <c r="IS109" s="396" t="s">
        <v>18</v>
      </c>
      <c r="IT109" s="398" t="s">
        <v>42</v>
      </c>
      <c r="IU109" s="399" t="s">
        <v>16</v>
      </c>
      <c r="IV109" s="400" t="s">
        <v>6</v>
      </c>
      <c r="IW109" s="273"/>
      <c r="IX109" s="401" t="s">
        <v>99</v>
      </c>
      <c r="IY109" s="402" t="s">
        <v>95</v>
      </c>
      <c r="IZ109" s="403" t="str">
        <f>HX$3</f>
        <v>Fiarfax</v>
      </c>
      <c r="JA109" s="404" t="s">
        <v>25</v>
      </c>
      <c r="JB109" s="403" t="str">
        <f>HX92</f>
        <v>Fairfax</v>
      </c>
      <c r="JD109" s="396" t="s">
        <v>2</v>
      </c>
      <c r="JE109" s="396" t="s">
        <v>3</v>
      </c>
      <c r="JF109" s="397" t="s">
        <v>43</v>
      </c>
      <c r="JG109" s="397" t="s">
        <v>44</v>
      </c>
      <c r="JH109" s="396" t="s">
        <v>40</v>
      </c>
      <c r="JI109" s="396" t="s">
        <v>41</v>
      </c>
      <c r="JJ109" s="396" t="s">
        <v>18</v>
      </c>
      <c r="JK109" s="398" t="s">
        <v>42</v>
      </c>
      <c r="JL109" s="399" t="s">
        <v>16</v>
      </c>
      <c r="JM109" s="400" t="s">
        <v>6</v>
      </c>
      <c r="JN109" s="273"/>
      <c r="JO109" s="401" t="s">
        <v>99</v>
      </c>
      <c r="JP109" s="402" t="s">
        <v>95</v>
      </c>
      <c r="JQ109" s="403" t="str">
        <f>IO$3</f>
        <v>Fiarfax</v>
      </c>
      <c r="JR109" s="404" t="s">
        <v>25</v>
      </c>
      <c r="JS109" s="403" t="str">
        <f>IO92</f>
        <v>Fairfax</v>
      </c>
      <c r="JU109" s="396" t="s">
        <v>2</v>
      </c>
      <c r="JV109" s="396" t="s">
        <v>3</v>
      </c>
      <c r="JW109" s="397" t="s">
        <v>43</v>
      </c>
      <c r="JX109" s="397" t="s">
        <v>44</v>
      </c>
      <c r="JY109" s="396" t="s">
        <v>40</v>
      </c>
      <c r="JZ109" s="396" t="s">
        <v>41</v>
      </c>
      <c r="KA109" s="396" t="s">
        <v>18</v>
      </c>
      <c r="KB109" s="398" t="s">
        <v>42</v>
      </c>
      <c r="KC109" s="399" t="s">
        <v>16</v>
      </c>
      <c r="KD109" s="400" t="s">
        <v>6</v>
      </c>
      <c r="KE109" s="273"/>
      <c r="KF109" s="401" t="s">
        <v>99</v>
      </c>
      <c r="KG109" s="402" t="s">
        <v>95</v>
      </c>
      <c r="KH109" s="403" t="str">
        <f>JF$3</f>
        <v>Fiarfax</v>
      </c>
      <c r="KI109" s="404" t="s">
        <v>25</v>
      </c>
      <c r="KJ109" s="403" t="str">
        <f>JF92</f>
        <v>Fairfax</v>
      </c>
      <c r="KL109" s="396" t="s">
        <v>2</v>
      </c>
      <c r="KM109" s="396" t="s">
        <v>3</v>
      </c>
      <c r="KN109" s="397" t="s">
        <v>43</v>
      </c>
      <c r="KO109" s="397" t="s">
        <v>44</v>
      </c>
      <c r="KP109" s="396" t="s">
        <v>40</v>
      </c>
      <c r="KQ109" s="396" t="s">
        <v>41</v>
      </c>
      <c r="KR109" s="396" t="s">
        <v>18</v>
      </c>
      <c r="KS109" s="398" t="s">
        <v>42</v>
      </c>
      <c r="KT109" s="399" t="s">
        <v>16</v>
      </c>
      <c r="KU109" s="400" t="s">
        <v>6</v>
      </c>
      <c r="KV109" s="273"/>
      <c r="KW109" s="401" t="s">
        <v>99</v>
      </c>
      <c r="KX109" s="402" t="s">
        <v>95</v>
      </c>
      <c r="KY109" s="403" t="str">
        <f>JW$3</f>
        <v>Fiarfax</v>
      </c>
      <c r="KZ109" s="404" t="s">
        <v>25</v>
      </c>
      <c r="LA109" s="403" t="str">
        <f>JW92</f>
        <v>Fairfax</v>
      </c>
      <c r="LC109" s="396" t="s">
        <v>2</v>
      </c>
      <c r="LD109" s="396" t="s">
        <v>3</v>
      </c>
      <c r="LE109" s="397" t="s">
        <v>43</v>
      </c>
      <c r="LF109" s="397" t="s">
        <v>44</v>
      </c>
      <c r="LG109" s="396" t="s">
        <v>40</v>
      </c>
      <c r="LH109" s="396" t="s">
        <v>41</v>
      </c>
      <c r="LI109" s="396" t="s">
        <v>18</v>
      </c>
      <c r="LJ109" s="398" t="s">
        <v>42</v>
      </c>
      <c r="LK109" s="399" t="s">
        <v>16</v>
      </c>
      <c r="LL109" s="400" t="s">
        <v>6</v>
      </c>
      <c r="LM109" s="273"/>
      <c r="LN109" s="401" t="s">
        <v>99</v>
      </c>
      <c r="LO109" s="402" t="s">
        <v>95</v>
      </c>
      <c r="LP109" s="403" t="str">
        <f>KN$3</f>
        <v>Fiarfax</v>
      </c>
      <c r="LQ109" s="404" t="s">
        <v>25</v>
      </c>
      <c r="LR109" s="403" t="str">
        <f>KN92</f>
        <v>Fairfax</v>
      </c>
      <c r="LT109" s="396" t="s">
        <v>2</v>
      </c>
      <c r="LU109" s="396" t="s">
        <v>3</v>
      </c>
      <c r="LV109" s="397" t="s">
        <v>43</v>
      </c>
      <c r="LW109" s="397" t="s">
        <v>44</v>
      </c>
      <c r="LX109" s="396" t="s">
        <v>40</v>
      </c>
      <c r="LY109" s="396" t="s">
        <v>41</v>
      </c>
      <c r="LZ109" s="396" t="s">
        <v>18</v>
      </c>
      <c r="MA109" s="398" t="s">
        <v>42</v>
      </c>
      <c r="MB109" s="399" t="s">
        <v>16</v>
      </c>
      <c r="MC109" s="400" t="s">
        <v>6</v>
      </c>
      <c r="MD109" s="273"/>
      <c r="ME109" s="401" t="s">
        <v>99</v>
      </c>
      <c r="MF109" s="402" t="s">
        <v>95</v>
      </c>
      <c r="MG109" s="403" t="str">
        <f>LE$3</f>
        <v>Fiarfax</v>
      </c>
      <c r="MH109" s="404" t="s">
        <v>25</v>
      </c>
      <c r="MI109" s="403" t="str">
        <f>LE92</f>
        <v>Fairfax</v>
      </c>
    </row>
    <row r="110" spans="1:347" ht="14.1" hidden="1" customHeight="1" outlineLevel="1" x14ac:dyDescent="0.15">
      <c r="A110" s="14"/>
      <c r="B110" s="35">
        <f>SLOPE(G96:G105,J96:J105)</f>
        <v>2.6086605732114103</v>
      </c>
      <c r="C110" s="19">
        <f>INTERCEPT(G96:G105,J96:J105)</f>
        <v>-1.6008128567984956</v>
      </c>
      <c r="D110" s="83">
        <f>CORREL(G96:G105,J96:J105)^2</f>
        <v>0.93922983116751335</v>
      </c>
      <c r="E110" s="84">
        <f>D110/((1-D110)*(COUNT(G96:G105)-2))</f>
        <v>5.1518140627874303</v>
      </c>
      <c r="F110" s="85">
        <f>COUNT(G96:G105)-2</f>
        <v>3</v>
      </c>
      <c r="G110" s="86">
        <f>_xlfn.F.DIST.RT(E110,1,F110)</f>
        <v>0.10794889216031466</v>
      </c>
      <c r="I110" s="71">
        <f>U106/S106</f>
        <v>2.5978569361907526</v>
      </c>
      <c r="J110" s="71">
        <f>N107-J107*I110</f>
        <v>-1.6027233306165873</v>
      </c>
      <c r="K110" s="19">
        <f>SQRT(1/S106)</f>
        <v>0.35291875625394403</v>
      </c>
      <c r="L110" s="17">
        <f>SQRT(1/P106+J107^2*K110^2)</f>
        <v>0.24985677256840763</v>
      </c>
      <c r="M110" s="17">
        <f>I110/K110</f>
        <v>7.3610622562702641</v>
      </c>
      <c r="N110" s="17">
        <f>J110/L110</f>
        <v>-6.4145682910307418</v>
      </c>
      <c r="O110" s="25">
        <f>COUNT(L96:L105)-2</f>
        <v>3</v>
      </c>
      <c r="P110" s="29">
        <f>_xlfn.CHISQ.DIST.RT(V106,O110)</f>
        <v>0.28556666091400407</v>
      </c>
      <c r="Q110" s="17">
        <f>V106/O110</f>
        <v>1.2618634748672679</v>
      </c>
      <c r="R110" s="17">
        <f>IF(P110&gt;0.15,1.96^2*K110^2/I110^2,_xlfn.T.INV.2T(0.05,O110)^2*K110^2*Q110/I110^2)</f>
        <v>7.0897539151976857E-2</v>
      </c>
      <c r="S110" s="300"/>
      <c r="T110" s="17">
        <f>ABS(I21-I110)/SQRT(K110^2+K21^2)</f>
        <v>0</v>
      </c>
      <c r="U110" s="14" t="str">
        <f>IF(T110&lt;1.96,"Yes","No")</f>
        <v>Yes</v>
      </c>
      <c r="X110" s="17"/>
      <c r="Y110" s="17"/>
      <c r="Z110" s="306">
        <f>AL106/AJ106</f>
        <v>2.5975635484648367</v>
      </c>
      <c r="AA110" s="306">
        <f>AE107-AA107*Z110</f>
        <v>-1.6025330840343452</v>
      </c>
      <c r="AB110" s="274">
        <f>SQRT(1/AJ106)</f>
        <v>0.35247762060698151</v>
      </c>
      <c r="AC110" s="273">
        <f>SQRT(1/AG106+AA107^2*AB110^2)</f>
        <v>0.24990242149993408</v>
      </c>
      <c r="AD110" s="273">
        <f>Z110/AB110</f>
        <v>7.3694424740830957</v>
      </c>
      <c r="AE110" s="273">
        <f>AA110/AC110</f>
        <v>-6.4126352774647604</v>
      </c>
      <c r="AF110" s="266">
        <f>COUNT(AC96:AC105)-2</f>
        <v>3</v>
      </c>
      <c r="AG110" s="285">
        <f>_xlfn.CHISQ.DIST.RT(AM106,AF110)</f>
        <v>0.28923957081974661</v>
      </c>
      <c r="AH110" s="273">
        <f>AM106/AF110</f>
        <v>1.2514535471592476</v>
      </c>
      <c r="AI110" s="273">
        <f>IF(AG110&gt;0.15,1.96^2*AB110^2/Z110^2,_xlfn.T.INV.2T(0.05,AF110)^2*AB110^2*AH110/Z110^2)</f>
        <v>7.0736387474909485E-2</v>
      </c>
      <c r="AJ110" s="300"/>
      <c r="AK110" s="273">
        <f>ABS(Z21-Z110)/SQRT(AB110^2+AB21^2)</f>
        <v>8.9088916112178064E-16</v>
      </c>
      <c r="AL110" s="272" t="str">
        <f>IF(AK110&lt;1.96,"Yes","No")</f>
        <v>Yes</v>
      </c>
      <c r="AM110" s="280"/>
      <c r="AN110" s="280"/>
      <c r="AO110" s="273"/>
      <c r="AQ110" s="306">
        <f>BC106/BA106</f>
        <v>2.5975632601413317</v>
      </c>
      <c r="AR110" s="306">
        <f>AV107-AR107*AQ110</f>
        <v>-1.6025336730226096</v>
      </c>
      <c r="AS110" s="274">
        <f>SQRT(1/BA106)</f>
        <v>0.35246750051160852</v>
      </c>
      <c r="AT110" s="273">
        <f>SQRT(1/AX106+AR107^2*AS110^2)</f>
        <v>0.24989601002715675</v>
      </c>
      <c r="AU110" s="273">
        <f>AQ110/AS110</f>
        <v>7.3696532485149815</v>
      </c>
      <c r="AV110" s="273">
        <f>AR110/AT110</f>
        <v>-6.4128021605805499</v>
      </c>
      <c r="AW110" s="266">
        <f>COUNT(AT96:AT105)-2</f>
        <v>3</v>
      </c>
      <c r="AX110" s="285">
        <f>_xlfn.CHISQ.DIST.RT(BD106,AW110)</f>
        <v>0.28926738842296296</v>
      </c>
      <c r="AY110" s="273">
        <f>BD106/AW110</f>
        <v>1.2513751589548419</v>
      </c>
      <c r="AZ110" s="273">
        <f>IF(AX110&gt;0.15,1.96^2*AS110^2/AQ110^2,_xlfn.T.INV.2T(0.05,AW110)^2*AS110^2*AY110/AQ110^2)</f>
        <v>7.0732341366314205E-2</v>
      </c>
      <c r="BA110" s="300"/>
      <c r="BB110" s="273">
        <f>ABS(AQ21-AQ110)/SQRT(AS110^2+AS21^2)</f>
        <v>8.9091474045395795E-16</v>
      </c>
      <c r="BC110" s="272" t="str">
        <f>IF(BB110&lt;1.96,"Yes","No")</f>
        <v>Yes</v>
      </c>
      <c r="BD110" s="280"/>
      <c r="BE110" s="280"/>
      <c r="BF110" s="273"/>
      <c r="BH110" s="306">
        <f>BT106/BR106</f>
        <v>2.5975632242569091</v>
      </c>
      <c r="BI110" s="306">
        <f>BM107-BI107*BH110</f>
        <v>-1.6025336496319511</v>
      </c>
      <c r="BJ110" s="274">
        <f>SQRT(1/BR106)</f>
        <v>0.35246748521726839</v>
      </c>
      <c r="BK110" s="273">
        <f>SQRT(1/BO106+BI107^2*BJ110^2)</f>
        <v>0.2498960285082677</v>
      </c>
      <c r="BL110" s="273">
        <f>BH110/BJ110</f>
        <v>7.3696534664912887</v>
      </c>
      <c r="BM110" s="273">
        <f>BI110/BK110</f>
        <v>-6.4128015927189175</v>
      </c>
      <c r="BN110" s="266">
        <f>COUNT(BK96:BK105)-2</f>
        <v>3</v>
      </c>
      <c r="BO110" s="285">
        <f>_xlfn.CHISQ.DIST.RT(BU106,BN110)</f>
        <v>0.28926752044471449</v>
      </c>
      <c r="BP110" s="273">
        <f>BU106/BN110</f>
        <v>1.2513747869422176</v>
      </c>
      <c r="BQ110" s="273">
        <f>IF(BO110&gt;0.15,1.96^2*BJ110^2/BH110^2,_xlfn.T.INV.2T(0.05,BN110)^2*BJ110^2*BP110/BH110^2)</f>
        <v>7.0732337182135285E-2</v>
      </c>
      <c r="BR110" s="300"/>
      <c r="BS110" s="273">
        <f>ABS(BH21-BH110)/SQRT(BJ110^2+BJ21^2)</f>
        <v>8.9091477911271E-16</v>
      </c>
      <c r="BT110" s="272" t="str">
        <f>IF(BS110&lt;1.96,"Yes","No")</f>
        <v>Yes</v>
      </c>
      <c r="BU110" s="280"/>
      <c r="BV110" s="280"/>
      <c r="BW110" s="273"/>
      <c r="BY110" s="306">
        <f>CK106/CI106</f>
        <v>2.5975632242258411</v>
      </c>
      <c r="BZ110" s="306">
        <f>CD107-BZ107*BY110</f>
        <v>-1.602533649706865</v>
      </c>
      <c r="CA110" s="274">
        <f>SQRT(1/CI106)</f>
        <v>0.35246748398039895</v>
      </c>
      <c r="CB110" s="273">
        <f>SQRT(1/CF106+BZ107^2*CA110^2)</f>
        <v>0.24989602772025371</v>
      </c>
      <c r="CC110" s="273">
        <f>BY110/CA110</f>
        <v>7.3696534922645345</v>
      </c>
      <c r="CD110" s="273">
        <f>BZ110/CB110</f>
        <v>-6.4128016132406174</v>
      </c>
      <c r="CE110" s="266">
        <f>COUNT(CB96:CB105)-2</f>
        <v>3</v>
      </c>
      <c r="CF110" s="285">
        <f>_xlfn.CHISQ.DIST.RT(CL106,CE110)</f>
        <v>0.28926752382055232</v>
      </c>
      <c r="CG110" s="273">
        <f>CL106/CE110</f>
        <v>1.2513747774297392</v>
      </c>
      <c r="CH110" s="273">
        <f>IF(CF110&gt;0.15,1.96^2*CA110^2/BY110^2,_xlfn.T.INV.2T(0.05,CE110)^2*CA110^2*CG110/BY110^2)</f>
        <v>7.0732336687403224E-2</v>
      </c>
      <c r="CI110" s="300"/>
      <c r="CJ110" s="273">
        <f>ABS(BY21-BY110)/SQRT(CA110^2+CA21^2)</f>
        <v>2.6727443467172525E-15</v>
      </c>
      <c r="CK110" s="272" t="str">
        <f>IF(CJ110&lt;1.96,"Yes","No")</f>
        <v>Yes</v>
      </c>
      <c r="CL110" s="280"/>
      <c r="CM110" s="280"/>
      <c r="CN110" s="273"/>
      <c r="CP110" s="306">
        <f>DB106/CZ106</f>
        <v>2.5975632242214499</v>
      </c>
      <c r="CQ110" s="306">
        <f>CU107-CQ107*CP110</f>
        <v>-1.6025336497039915</v>
      </c>
      <c r="CR110" s="274">
        <f>SQRT(1/CZ106)</f>
        <v>0.352467483978672</v>
      </c>
      <c r="CS110" s="273">
        <f>SQRT(1/CW106+CQ107^2*CR110^2)</f>
        <v>0.24989602772261074</v>
      </c>
      <c r="CT110" s="273">
        <f>CP110/CR110</f>
        <v>7.3696534922881849</v>
      </c>
      <c r="CU110" s="273">
        <f>CQ110/CS110</f>
        <v>-6.4128016131686323</v>
      </c>
      <c r="CV110" s="266">
        <f>COUNT(CS96:CS105)-2</f>
        <v>3</v>
      </c>
      <c r="CW110" s="285">
        <f>_xlfn.CHISQ.DIST.RT(DC106,CV110)</f>
        <v>0.28926752383632226</v>
      </c>
      <c r="CX110" s="273">
        <f>DC106/CV110</f>
        <v>1.2513747773853026</v>
      </c>
      <c r="CY110" s="273">
        <f>IF(CW110&gt;0.15,1.96^2*CR110^2/CP110^2,_xlfn.T.INV.2T(0.05,CV110)^2*CR110^2*CX110/CP110^2)</f>
        <v>7.0732336686949254E-2</v>
      </c>
      <c r="CZ110" s="300"/>
      <c r="DA110" s="273">
        <f>ABS(CP21-CP110)/SQRT(CR110^2+CR21^2)</f>
        <v>0</v>
      </c>
      <c r="DB110" s="272" t="str">
        <f>IF(DA110&lt;1.96,"Yes","No")</f>
        <v>Yes</v>
      </c>
      <c r="DC110" s="280"/>
      <c r="DD110" s="280"/>
      <c r="DE110" s="273"/>
      <c r="DG110" s="306">
        <f>DS106/DQ106</f>
        <v>2.5975632242214464</v>
      </c>
      <c r="DH110" s="306">
        <f>DL107-DH107*DG110</f>
        <v>-1.6025336497040008</v>
      </c>
      <c r="DI110" s="274">
        <f>SQRT(1/DQ106)</f>
        <v>0.35246748397852068</v>
      </c>
      <c r="DJ110" s="273">
        <f>SQRT(1/DN106+DH107^2*DI110^2)</f>
        <v>0.24989602772251396</v>
      </c>
      <c r="DK110" s="273">
        <f>DG110/DI110</f>
        <v>7.3696534922913388</v>
      </c>
      <c r="DL110" s="273">
        <f>DH110/DJ110</f>
        <v>-6.4128016131711538</v>
      </c>
      <c r="DM110" s="266">
        <f>COUNT(DJ96:DJ105)-2</f>
        <v>3</v>
      </c>
      <c r="DN110" s="285">
        <f>_xlfn.CHISQ.DIST.RT(DT106,DM110)</f>
        <v>0.28926752383673393</v>
      </c>
      <c r="DO110" s="273">
        <f>DT106/DM110</f>
        <v>1.2513747773841424</v>
      </c>
      <c r="DP110" s="273">
        <f>IF(DN110&gt;0.15,1.96^2*DI110^2/DG110^2,_xlfn.T.INV.2T(0.05,DM110)^2*DI110^2*DO110/DG110^2)</f>
        <v>7.0732336686888719E-2</v>
      </c>
      <c r="DQ110" s="300"/>
      <c r="DR110" s="273">
        <f>ABS(DG21-DG110)/SQRT(DI110^2+DI21^2)</f>
        <v>0</v>
      </c>
      <c r="DS110" s="272" t="str">
        <f>IF(DR110&lt;1.96,"Yes","No")</f>
        <v>Yes</v>
      </c>
      <c r="DT110" s="280"/>
      <c r="DU110" s="280"/>
      <c r="DV110" s="273"/>
      <c r="DX110" s="306">
        <f>EJ106/EH106</f>
        <v>2.5975632242214464</v>
      </c>
      <c r="DY110" s="306">
        <f>EC107-DY107*DX110</f>
        <v>-1.6025336497040004</v>
      </c>
      <c r="DZ110" s="274">
        <f>SQRT(1/EH106)</f>
        <v>0.35246748397852046</v>
      </c>
      <c r="EA110" s="273">
        <f>SQRT(1/EE106+DY107^2*DZ110^2)</f>
        <v>0.24989602772251418</v>
      </c>
      <c r="EB110" s="273">
        <f>DX110/DZ110</f>
        <v>7.3696534922913433</v>
      </c>
      <c r="EC110" s="273">
        <f>DY110/EA110</f>
        <v>-6.4128016131711458</v>
      </c>
      <c r="ED110" s="266">
        <f>COUNT(EA96:EA105)-2</f>
        <v>3</v>
      </c>
      <c r="EE110" s="285">
        <f>_xlfn.CHISQ.DIST.RT(EK106,ED110)</f>
        <v>0.28926752383673571</v>
      </c>
      <c r="EF110" s="273">
        <f>EK106/ED110</f>
        <v>1.2513747773841379</v>
      </c>
      <c r="EG110" s="273">
        <f>IF(EE110&gt;0.15,1.96^2*DZ110^2/DX110^2,_xlfn.T.INV.2T(0.05,ED110)^2*DZ110^2*EF110/DX110^2)</f>
        <v>7.0732336686888622E-2</v>
      </c>
      <c r="EH110" s="300"/>
      <c r="EI110" s="273">
        <f>ABS(DX21-DX110)/SQRT(DZ110^2+DZ21^2)</f>
        <v>1.7818295644876645E-15</v>
      </c>
      <c r="EJ110" s="272" t="str">
        <f>IF(EI110&lt;1.96,"Yes","No")</f>
        <v>Yes</v>
      </c>
      <c r="EK110" s="280"/>
      <c r="EL110" s="280"/>
      <c r="EM110" s="273"/>
      <c r="EO110" s="306">
        <f>FA106/EY106</f>
        <v>2.5975632242214464</v>
      </c>
      <c r="EP110" s="306">
        <f>ET107-EP107*EO110</f>
        <v>-1.6025336497040004</v>
      </c>
      <c r="EQ110" s="274">
        <f>SQRT(1/EY106)</f>
        <v>0.35246748397852051</v>
      </c>
      <c r="ER110" s="273">
        <f>SQRT(1/EV106+EP107^2*EQ110^2)</f>
        <v>0.24989602772251421</v>
      </c>
      <c r="ES110" s="273">
        <f>EO110/EQ110</f>
        <v>7.3696534922913424</v>
      </c>
      <c r="ET110" s="273">
        <f>EP110/ER110</f>
        <v>-6.4128016131711449</v>
      </c>
      <c r="EU110" s="266">
        <f>COUNT(ER96:ER105)-2</f>
        <v>3</v>
      </c>
      <c r="EV110" s="285">
        <f>_xlfn.CHISQ.DIST.RT(FB106,EU110)</f>
        <v>0.28926752383673537</v>
      </c>
      <c r="EW110" s="273">
        <f>FB106/EU110</f>
        <v>1.2513747773841384</v>
      </c>
      <c r="EX110" s="273">
        <f>IF(EV110&gt;0.15,1.96^2*EQ110^2/EO110^2,_xlfn.T.INV.2T(0.05,EU110)^2*EQ110^2*EW110/EO110^2)</f>
        <v>7.073233668688865E-2</v>
      </c>
      <c r="EY110" s="300"/>
      <c r="EZ110" s="273">
        <f>ABS(EO21-EO110)/SQRT(EQ110^2+EQ21^2)</f>
        <v>0</v>
      </c>
      <c r="FA110" s="272" t="str">
        <f>IF(EZ110&lt;1.96,"Yes","No")</f>
        <v>Yes</v>
      </c>
      <c r="FB110" s="280"/>
      <c r="FC110" s="280"/>
      <c r="FD110" s="273"/>
      <c r="FF110" s="306">
        <f>FR106/FP106</f>
        <v>2.5975632242214464</v>
      </c>
      <c r="FG110" s="306">
        <f>FK107-FG107*FF110</f>
        <v>-1.6025336497040004</v>
      </c>
      <c r="FH110" s="274">
        <f>SQRT(1/FP106)</f>
        <v>0.35246748397852051</v>
      </c>
      <c r="FI110" s="273">
        <f>SQRT(1/FM106+FG107^2*FH110^2)</f>
        <v>0.24989602772251421</v>
      </c>
      <c r="FJ110" s="273">
        <f>FF110/FH110</f>
        <v>7.3696534922913424</v>
      </c>
      <c r="FK110" s="273">
        <f>FG110/FI110</f>
        <v>-6.4128016131711449</v>
      </c>
      <c r="FL110" s="266">
        <f>COUNT(FI96:FI105)-2</f>
        <v>3</v>
      </c>
      <c r="FM110" s="285">
        <f>_xlfn.CHISQ.DIST.RT(FS106,FL110)</f>
        <v>0.28926752383673537</v>
      </c>
      <c r="FN110" s="273">
        <f>FS106/FL110</f>
        <v>1.2513747773841384</v>
      </c>
      <c r="FO110" s="273">
        <f>IF(FM110&gt;0.15,1.96^2*FH110^2/FF110^2,_xlfn.T.INV.2T(0.05,FL110)^2*FH110^2*FN110/FF110^2)</f>
        <v>7.073233668688865E-2</v>
      </c>
      <c r="FP110" s="300"/>
      <c r="FQ110" s="273">
        <f>ABS(FF21-FF110)/SQRT(FH110^2+FH21^2)</f>
        <v>0</v>
      </c>
      <c r="FR110" s="272" t="str">
        <f>IF(FQ110&lt;1.96,"Yes","No")</f>
        <v>Yes</v>
      </c>
      <c r="FS110" s="280"/>
      <c r="FT110" s="280"/>
      <c r="FU110" s="273"/>
      <c r="FW110" s="306">
        <f>GI106/GG106</f>
        <v>2.5975632242214464</v>
      </c>
      <c r="FX110" s="306">
        <f>GB107-FX107*FW110</f>
        <v>-1.6025336497040004</v>
      </c>
      <c r="FY110" s="274">
        <f>SQRT(1/GG106)</f>
        <v>0.35246748397852051</v>
      </c>
      <c r="FZ110" s="273">
        <f>SQRT(1/GD106+FX107^2*FY110^2)</f>
        <v>0.24989602772251421</v>
      </c>
      <c r="GA110" s="273">
        <f>FW110/FY110</f>
        <v>7.3696534922913424</v>
      </c>
      <c r="GB110" s="273">
        <f>FX110/FZ110</f>
        <v>-6.4128016131711449</v>
      </c>
      <c r="GC110" s="266">
        <f>COUNT(FZ96:FZ105)-2</f>
        <v>3</v>
      </c>
      <c r="GD110" s="285">
        <f>_xlfn.CHISQ.DIST.RT(GJ106,GC110)</f>
        <v>0.28926752383673537</v>
      </c>
      <c r="GE110" s="273">
        <f>GJ106/GC110</f>
        <v>1.2513747773841384</v>
      </c>
      <c r="GF110" s="273">
        <f>IF(GD110&gt;0.15,1.96^2*FY110^2/FW110^2,_xlfn.T.INV.2T(0.05,GC110)^2*FY110^2*GE110/FW110^2)</f>
        <v>7.073233668688865E-2</v>
      </c>
      <c r="GG110" s="300"/>
      <c r="GH110" s="273">
        <f>ABS(FW21-FW110)/SQRT(FY110^2+FY21^2)</f>
        <v>1.7818295644876645E-15</v>
      </c>
      <c r="GI110" s="272" t="str">
        <f>IF(GH110&lt;1.96,"Yes","No")</f>
        <v>Yes</v>
      </c>
      <c r="GJ110" s="280"/>
      <c r="GK110" s="280"/>
      <c r="GL110" s="273"/>
      <c r="GN110" s="306">
        <f>GZ106/GX106</f>
        <v>2.5975632242214464</v>
      </c>
      <c r="GO110" s="306">
        <f>GS107-GO107*GN110</f>
        <v>-1.6025336497040004</v>
      </c>
      <c r="GP110" s="274">
        <f>SQRT(1/GX106)</f>
        <v>0.35246748397852051</v>
      </c>
      <c r="GQ110" s="273">
        <f>SQRT(1/GU106+GO107^2*GP110^2)</f>
        <v>0.24989602772251421</v>
      </c>
      <c r="GR110" s="273">
        <f>GN110/GP110</f>
        <v>7.3696534922913424</v>
      </c>
      <c r="GS110" s="273">
        <f>GO110/GQ110</f>
        <v>-6.4128016131711449</v>
      </c>
      <c r="GT110" s="266">
        <f>COUNT(GQ96:GQ105)-2</f>
        <v>3</v>
      </c>
      <c r="GU110" s="285">
        <f>_xlfn.CHISQ.DIST.RT(HA106,GT110)</f>
        <v>0.28926752383673537</v>
      </c>
      <c r="GV110" s="273">
        <f>HA106/GT110</f>
        <v>1.2513747773841384</v>
      </c>
      <c r="GW110" s="273">
        <f>IF(GU110&gt;0.15,1.96^2*GP110^2/GN110^2,_xlfn.T.INV.2T(0.05,GT110)^2*GP110^2*GV110/GN110^2)</f>
        <v>7.073233668688865E-2</v>
      </c>
      <c r="GX110" s="300"/>
      <c r="GY110" s="273">
        <f>ABS(GN21-GN110)/SQRT(GP110^2+GP21^2)</f>
        <v>0</v>
      </c>
      <c r="GZ110" s="272" t="str">
        <f>IF(GY110&lt;1.96,"Yes","No")</f>
        <v>Yes</v>
      </c>
      <c r="HA110" s="280"/>
      <c r="HB110" s="280"/>
      <c r="HC110" s="273"/>
      <c r="HE110" s="306">
        <f>HQ106/HO106</f>
        <v>2.5975632242214464</v>
      </c>
      <c r="HF110" s="306">
        <f>HJ107-HF107*HE110</f>
        <v>-1.6025336497040004</v>
      </c>
      <c r="HG110" s="274">
        <f>SQRT(1/HO106)</f>
        <v>0.35246748397852051</v>
      </c>
      <c r="HH110" s="273">
        <f>SQRT(1/HL106+HF107^2*HG110^2)</f>
        <v>0.24989602772251421</v>
      </c>
      <c r="HI110" s="273">
        <f>HE110/HG110</f>
        <v>7.3696534922913424</v>
      </c>
      <c r="HJ110" s="273">
        <f>HF110/HH110</f>
        <v>-6.4128016131711449</v>
      </c>
      <c r="HK110" s="266">
        <f>COUNT(HH96:HH105)-2</f>
        <v>3</v>
      </c>
      <c r="HL110" s="285">
        <f>_xlfn.CHISQ.DIST.RT(HR106,HK110)</f>
        <v>0.28926752383673537</v>
      </c>
      <c r="HM110" s="273">
        <f>HR106/HK110</f>
        <v>1.2513747773841384</v>
      </c>
      <c r="HN110" s="273">
        <f>IF(HL110&gt;0.15,1.96^2*HG110^2/HE110^2,_xlfn.T.INV.2T(0.05,HK110)^2*HG110^2*HM110/HE110^2)</f>
        <v>7.073233668688865E-2</v>
      </c>
      <c r="HO110" s="300"/>
      <c r="HP110" s="273">
        <f>ABS(HE21-HE110)/SQRT(HG110^2+HG21^2)</f>
        <v>0</v>
      </c>
      <c r="HQ110" s="272" t="str">
        <f>IF(HP110&lt;1.96,"Yes","No")</f>
        <v>Yes</v>
      </c>
      <c r="HR110" s="280"/>
      <c r="HS110" s="280"/>
      <c r="HT110" s="273"/>
      <c r="HV110" s="306">
        <f>IH106/IF106</f>
        <v>2.5975632242214464</v>
      </c>
      <c r="HW110" s="306">
        <f>IA107-HW107*HV110</f>
        <v>-1.6025336497040004</v>
      </c>
      <c r="HX110" s="274">
        <f>SQRT(1/IF106)</f>
        <v>0.35246748397852051</v>
      </c>
      <c r="HY110" s="273">
        <f>SQRT(1/IC106+HW107^2*HX110^2)</f>
        <v>0.24989602772251421</v>
      </c>
      <c r="HZ110" s="273">
        <f>HV110/HX110</f>
        <v>7.3696534922913424</v>
      </c>
      <c r="IA110" s="273">
        <f>HW110/HY110</f>
        <v>-6.4128016131711449</v>
      </c>
      <c r="IB110" s="266">
        <f>COUNT(HY96:HY105)-2</f>
        <v>3</v>
      </c>
      <c r="IC110" s="285">
        <f>_xlfn.CHISQ.DIST.RT(II106,IB110)</f>
        <v>0.28926752383673537</v>
      </c>
      <c r="ID110" s="273">
        <f>II106/IB110</f>
        <v>1.2513747773841384</v>
      </c>
      <c r="IE110" s="273">
        <f>IF(IC110&gt;0.15,1.96^2*HX110^2/HV110^2,_xlfn.T.INV.2T(0.05,IB110)^2*HX110^2*ID110/HV110^2)</f>
        <v>7.073233668688865E-2</v>
      </c>
      <c r="IF110" s="300"/>
      <c r="IG110" s="273">
        <f>ABS(HV21-HV110)/SQRT(HX110^2+HX21^2)</f>
        <v>1.7818295644876645E-15</v>
      </c>
      <c r="IH110" s="272" t="str">
        <f>IF(IG110&lt;1.96,"Yes","No")</f>
        <v>Yes</v>
      </c>
      <c r="II110" s="280"/>
      <c r="IJ110" s="280"/>
      <c r="IK110" s="273"/>
      <c r="IM110" s="306">
        <f>IY106/IW106</f>
        <v>2.5975632242214464</v>
      </c>
      <c r="IN110" s="306">
        <f>IR107-IN107*IM110</f>
        <v>-1.6025336497040004</v>
      </c>
      <c r="IO110" s="274">
        <f>SQRT(1/IW106)</f>
        <v>0.35246748397852051</v>
      </c>
      <c r="IP110" s="273">
        <f>SQRT(1/IT106+IN107^2*IO110^2)</f>
        <v>0.24989602772251421</v>
      </c>
      <c r="IQ110" s="273">
        <f>IM110/IO110</f>
        <v>7.3696534922913424</v>
      </c>
      <c r="IR110" s="273">
        <f>IN110/IP110</f>
        <v>-6.4128016131711449</v>
      </c>
      <c r="IS110" s="266">
        <f>COUNT(IP96:IP105)-2</f>
        <v>3</v>
      </c>
      <c r="IT110" s="285">
        <f>_xlfn.CHISQ.DIST.RT(IZ106,IS110)</f>
        <v>0.28926752383673537</v>
      </c>
      <c r="IU110" s="273">
        <f>IZ106/IS110</f>
        <v>1.2513747773841384</v>
      </c>
      <c r="IV110" s="273">
        <f>IF(IT110&gt;0.15,1.96^2*IO110^2/IM110^2,_xlfn.T.INV.2T(0.05,IS110)^2*IO110^2*IU110/IM110^2)</f>
        <v>7.073233668688865E-2</v>
      </c>
      <c r="IW110" s="300"/>
      <c r="IX110" s="273">
        <f>ABS(IM21-IM110)/SQRT(IO110^2+IO21^2)</f>
        <v>0</v>
      </c>
      <c r="IY110" s="272" t="str">
        <f>IF(IX110&lt;1.96,"Yes","No")</f>
        <v>Yes</v>
      </c>
      <c r="IZ110" s="280"/>
      <c r="JA110" s="280"/>
      <c r="JB110" s="273"/>
      <c r="JD110" s="306">
        <f>JP106/JN106</f>
        <v>2.5975632242214464</v>
      </c>
      <c r="JE110" s="306">
        <f>JI107-JE107*JD110</f>
        <v>-1.6025336497040004</v>
      </c>
      <c r="JF110" s="274">
        <f>SQRT(1/JN106)</f>
        <v>0.35246748397852051</v>
      </c>
      <c r="JG110" s="273">
        <f>SQRT(1/JK106+JE107^2*JF110^2)</f>
        <v>0.24989602772251421</v>
      </c>
      <c r="JH110" s="273">
        <f>JD110/JF110</f>
        <v>7.3696534922913424</v>
      </c>
      <c r="JI110" s="273">
        <f>JE110/JG110</f>
        <v>-6.4128016131711449</v>
      </c>
      <c r="JJ110" s="266">
        <f>COUNT(JG96:JG105)-2</f>
        <v>3</v>
      </c>
      <c r="JK110" s="285">
        <f>_xlfn.CHISQ.DIST.RT(JQ106,JJ110)</f>
        <v>0.28926752383673537</v>
      </c>
      <c r="JL110" s="273">
        <f>JQ106/JJ110</f>
        <v>1.2513747773841384</v>
      </c>
      <c r="JM110" s="273">
        <f>IF(JK110&gt;0.15,1.96^2*JF110^2/JD110^2,_xlfn.T.INV.2T(0.05,JJ110)^2*JF110^2*JL110/JD110^2)</f>
        <v>7.073233668688865E-2</v>
      </c>
      <c r="JN110" s="300"/>
      <c r="JO110" s="273">
        <f>ABS(JD21-JD110)/SQRT(JF110^2+JF21^2)</f>
        <v>0</v>
      </c>
      <c r="JP110" s="272" t="str">
        <f>IF(JO110&lt;1.96,"Yes","No")</f>
        <v>Yes</v>
      </c>
      <c r="JQ110" s="280"/>
      <c r="JR110" s="280"/>
      <c r="JS110" s="273"/>
      <c r="JU110" s="306">
        <f>KG106/KE106</f>
        <v>2.5975632242214464</v>
      </c>
      <c r="JV110" s="306">
        <f>JZ107-JV107*JU110</f>
        <v>-1.6025336497040004</v>
      </c>
      <c r="JW110" s="274">
        <f>SQRT(1/KE106)</f>
        <v>0.35246748397852051</v>
      </c>
      <c r="JX110" s="273">
        <f>SQRT(1/KB106+JV107^2*JW110^2)</f>
        <v>0.24989602772251421</v>
      </c>
      <c r="JY110" s="273">
        <f>JU110/JW110</f>
        <v>7.3696534922913424</v>
      </c>
      <c r="JZ110" s="273">
        <f>JV110/JX110</f>
        <v>-6.4128016131711449</v>
      </c>
      <c r="KA110" s="266">
        <f>COUNT(JX96:JX105)-2</f>
        <v>3</v>
      </c>
      <c r="KB110" s="285">
        <f>_xlfn.CHISQ.DIST.RT(KH106,KA110)</f>
        <v>0.28926752383673537</v>
      </c>
      <c r="KC110" s="273">
        <f>KH106/KA110</f>
        <v>1.2513747773841384</v>
      </c>
      <c r="KD110" s="273">
        <f>IF(KB110&gt;0.15,1.96^2*JW110^2/JU110^2,_xlfn.T.INV.2T(0.05,KA110)^2*JW110^2*KC110/JU110^2)</f>
        <v>7.073233668688865E-2</v>
      </c>
      <c r="KE110" s="300"/>
      <c r="KF110" s="273">
        <f>ABS(JU21-JU110)/SQRT(JW110^2+JW21^2)</f>
        <v>1.7818295644876645E-15</v>
      </c>
      <c r="KG110" s="272" t="str">
        <f>IF(KF110&lt;1.96,"Yes","No")</f>
        <v>Yes</v>
      </c>
      <c r="KH110" s="280"/>
      <c r="KI110" s="280"/>
      <c r="KJ110" s="273"/>
      <c r="KL110" s="306">
        <f>KX106/KV106</f>
        <v>2.5975632242214464</v>
      </c>
      <c r="KM110" s="306">
        <f>KQ107-KM107*KL110</f>
        <v>-1.6025336497040004</v>
      </c>
      <c r="KN110" s="274">
        <f>SQRT(1/KV106)</f>
        <v>0.35246748397852051</v>
      </c>
      <c r="KO110" s="273">
        <f>SQRT(1/KS106+KM107^2*KN110^2)</f>
        <v>0.24989602772251421</v>
      </c>
      <c r="KP110" s="273">
        <f>KL110/KN110</f>
        <v>7.3696534922913424</v>
      </c>
      <c r="KQ110" s="273">
        <f>KM110/KO110</f>
        <v>-6.4128016131711449</v>
      </c>
      <c r="KR110" s="266">
        <f>COUNT(KO96:KO105)-2</f>
        <v>3</v>
      </c>
      <c r="KS110" s="285">
        <f>_xlfn.CHISQ.DIST.RT(KY106,KR110)</f>
        <v>0.28926752383673537</v>
      </c>
      <c r="KT110" s="273">
        <f>KY106/KR110</f>
        <v>1.2513747773841384</v>
      </c>
      <c r="KU110" s="273">
        <f>IF(KS110&gt;0.15,1.96^2*KN110^2/KL110^2,_xlfn.T.INV.2T(0.05,KR110)^2*KN110^2*KT110/KL110^2)</f>
        <v>7.073233668688865E-2</v>
      </c>
      <c r="KV110" s="300"/>
      <c r="KW110" s="273">
        <f>ABS(KL21-KL110)/SQRT(KN110^2+KN21^2)</f>
        <v>0</v>
      </c>
      <c r="KX110" s="272" t="str">
        <f>IF(KW110&lt;1.96,"Yes","No")</f>
        <v>Yes</v>
      </c>
      <c r="KY110" s="280"/>
      <c r="KZ110" s="280"/>
      <c r="LA110" s="273"/>
      <c r="LC110" s="306">
        <f>LO106/LM106</f>
        <v>2.5975632242214464</v>
      </c>
      <c r="LD110" s="306">
        <f>LH107-LD107*LC110</f>
        <v>-1.6025336497040004</v>
      </c>
      <c r="LE110" s="274">
        <f>SQRT(1/LM106)</f>
        <v>0.35246748397852051</v>
      </c>
      <c r="LF110" s="273">
        <f>SQRT(1/LJ106+LD107^2*LE110^2)</f>
        <v>0.24989602772251421</v>
      </c>
      <c r="LG110" s="273">
        <f>LC110/LE110</f>
        <v>7.3696534922913424</v>
      </c>
      <c r="LH110" s="273">
        <f>LD110/LF110</f>
        <v>-6.4128016131711449</v>
      </c>
      <c r="LI110" s="266">
        <f>COUNT(LF96:LF105)-2</f>
        <v>3</v>
      </c>
      <c r="LJ110" s="285">
        <f>_xlfn.CHISQ.DIST.RT(LP106,LI110)</f>
        <v>0.28926752383673537</v>
      </c>
      <c r="LK110" s="273">
        <f>LP106/LI110</f>
        <v>1.2513747773841384</v>
      </c>
      <c r="LL110" s="273">
        <f>IF(LJ110&gt;0.15,1.96^2*LE110^2/LC110^2,_xlfn.T.INV.2T(0.05,LI110)^2*LE110^2*LK110/LC110^2)</f>
        <v>7.073233668688865E-2</v>
      </c>
      <c r="LM110" s="300"/>
      <c r="LN110" s="273">
        <f>ABS(LC21-LC110)/SQRT(LE110^2+LE21^2)</f>
        <v>0</v>
      </c>
      <c r="LO110" s="272" t="str">
        <f>IF(LN110&lt;1.96,"Yes","No")</f>
        <v>Yes</v>
      </c>
      <c r="LP110" s="280"/>
      <c r="LQ110" s="280"/>
      <c r="LR110" s="273"/>
      <c r="LT110" s="306">
        <f>MF106/MD106</f>
        <v>2.5975632242214464</v>
      </c>
      <c r="LU110" s="306">
        <f>LY107-LU107*LT110</f>
        <v>-1.6025336497040004</v>
      </c>
      <c r="LV110" s="274">
        <f>SQRT(1/MD106)</f>
        <v>0.35246748397852051</v>
      </c>
      <c r="LW110" s="273">
        <f>SQRT(1/MA106+LU107^2*LV110^2)</f>
        <v>0.24989602772251421</v>
      </c>
      <c r="LX110" s="273">
        <f>LT110/LV110</f>
        <v>7.3696534922913424</v>
      </c>
      <c r="LY110" s="273">
        <f>LU110/LW110</f>
        <v>-6.4128016131711449</v>
      </c>
      <c r="LZ110" s="266">
        <f>COUNT(LW96:LW105)-2</f>
        <v>3</v>
      </c>
      <c r="MA110" s="285">
        <f>_xlfn.CHISQ.DIST.RT(MG106,LZ110)</f>
        <v>0.28926752383673537</v>
      </c>
      <c r="MB110" s="273">
        <f>MG106/LZ110</f>
        <v>1.2513747773841384</v>
      </c>
      <c r="MC110" s="273">
        <f>IF(MA110&gt;0.15,1.96^2*LV110^2/LT110^2,_xlfn.T.INV.2T(0.05,LZ110)^2*LV110^2*MB110/LT110^2)</f>
        <v>7.073233668688865E-2</v>
      </c>
      <c r="MD110" s="300"/>
      <c r="ME110" s="273">
        <f>ABS(LT21-LT110)/SQRT(LV110^2+LV21^2)</f>
        <v>1.7818295644876645E-15</v>
      </c>
      <c r="MF110" s="272" t="str">
        <f>IF(ME110&lt;1.96,"Yes","No")</f>
        <v>Yes</v>
      </c>
      <c r="MG110" s="280"/>
      <c r="MH110" s="280"/>
      <c r="MI110" s="273"/>
    </row>
    <row r="111" spans="1:347" ht="14.1" hidden="1" customHeight="1" outlineLevel="1" x14ac:dyDescent="0.15">
      <c r="A111" s="14"/>
      <c r="B111" s="35"/>
      <c r="C111" s="19"/>
      <c r="F111" s="14"/>
      <c r="L111" s="17"/>
      <c r="M111" s="39"/>
      <c r="N111" s="24"/>
      <c r="O111" s="25"/>
      <c r="P111" s="29"/>
      <c r="Q111" s="17"/>
      <c r="R111" s="17"/>
      <c r="S111" s="300"/>
      <c r="T111" s="48"/>
      <c r="X111" s="17"/>
      <c r="Y111" s="17"/>
      <c r="Z111" s="261"/>
      <c r="AA111" s="261"/>
      <c r="AB111" s="261"/>
      <c r="AC111" s="273"/>
      <c r="AD111" s="289"/>
      <c r="AE111" s="277"/>
      <c r="AF111" s="266"/>
      <c r="AG111" s="285"/>
      <c r="AH111" s="273"/>
      <c r="AI111" s="273"/>
      <c r="AJ111" s="300"/>
      <c r="AK111" s="292"/>
      <c r="AL111" s="280"/>
      <c r="AM111" s="280"/>
      <c r="AN111" s="280"/>
      <c r="AO111" s="273"/>
      <c r="AQ111" s="261"/>
      <c r="AR111" s="261"/>
      <c r="AS111" s="261"/>
      <c r="AT111" s="273"/>
      <c r="AU111" s="289"/>
      <c r="AV111" s="277"/>
      <c r="AW111" s="266"/>
      <c r="AX111" s="285"/>
      <c r="AY111" s="273"/>
      <c r="AZ111" s="273"/>
      <c r="BA111" s="300"/>
      <c r="BB111" s="292"/>
      <c r="BC111" s="280"/>
      <c r="BD111" s="280"/>
      <c r="BE111" s="280"/>
      <c r="BF111" s="273"/>
      <c r="BH111" s="261"/>
      <c r="BI111" s="261"/>
      <c r="BJ111" s="261"/>
      <c r="BK111" s="273"/>
      <c r="BL111" s="289"/>
      <c r="BM111" s="277"/>
      <c r="BN111" s="266"/>
      <c r="BO111" s="285"/>
      <c r="BP111" s="273"/>
      <c r="BQ111" s="273"/>
      <c r="BR111" s="300"/>
      <c r="BS111" s="292"/>
      <c r="BT111" s="280"/>
      <c r="BU111" s="280"/>
      <c r="BV111" s="280"/>
      <c r="BW111" s="273"/>
      <c r="BY111" s="261"/>
      <c r="BZ111" s="261"/>
      <c r="CA111" s="261"/>
      <c r="CB111" s="273"/>
      <c r="CC111" s="289"/>
      <c r="CD111" s="277"/>
      <c r="CE111" s="266"/>
      <c r="CF111" s="285"/>
      <c r="CG111" s="273"/>
      <c r="CH111" s="273"/>
      <c r="CI111" s="300"/>
      <c r="CJ111" s="292"/>
      <c r="CK111" s="280"/>
      <c r="CL111" s="280"/>
      <c r="CM111" s="280"/>
      <c r="CN111" s="273"/>
      <c r="CP111" s="261"/>
      <c r="CQ111" s="261"/>
      <c r="CR111" s="261"/>
      <c r="CS111" s="273"/>
      <c r="CT111" s="289"/>
      <c r="CU111" s="277"/>
      <c r="CV111" s="266"/>
      <c r="CW111" s="285"/>
      <c r="CX111" s="273"/>
      <c r="CY111" s="273"/>
      <c r="CZ111" s="300"/>
      <c r="DA111" s="292"/>
      <c r="DB111" s="280"/>
      <c r="DC111" s="280"/>
      <c r="DD111" s="280"/>
      <c r="DE111" s="273"/>
      <c r="DG111" s="261"/>
      <c r="DH111" s="261"/>
      <c r="DI111" s="261"/>
      <c r="DJ111" s="273"/>
      <c r="DK111" s="289"/>
      <c r="DL111" s="277"/>
      <c r="DM111" s="266"/>
      <c r="DN111" s="285"/>
      <c r="DO111" s="273"/>
      <c r="DP111" s="273"/>
      <c r="DQ111" s="300"/>
      <c r="DR111" s="292"/>
      <c r="DS111" s="280"/>
      <c r="DT111" s="280"/>
      <c r="DU111" s="280"/>
      <c r="DV111" s="273"/>
      <c r="DX111" s="261"/>
      <c r="DY111" s="261"/>
      <c r="DZ111" s="261"/>
      <c r="EA111" s="273"/>
      <c r="EB111" s="289"/>
      <c r="EC111" s="277"/>
      <c r="ED111" s="266"/>
      <c r="EE111" s="285"/>
      <c r="EF111" s="273"/>
      <c r="EG111" s="273"/>
      <c r="EH111" s="300"/>
      <c r="EI111" s="292"/>
      <c r="EJ111" s="280"/>
      <c r="EK111" s="280"/>
      <c r="EL111" s="280"/>
      <c r="EM111" s="273"/>
      <c r="EO111" s="261"/>
      <c r="EP111" s="261"/>
      <c r="EQ111" s="261"/>
      <c r="ER111" s="273"/>
      <c r="ES111" s="289"/>
      <c r="ET111" s="277"/>
      <c r="EU111" s="266"/>
      <c r="EV111" s="285"/>
      <c r="EW111" s="273"/>
      <c r="EX111" s="273"/>
      <c r="EY111" s="300"/>
      <c r="EZ111" s="292"/>
      <c r="FA111" s="280"/>
      <c r="FB111" s="280"/>
      <c r="FC111" s="280"/>
      <c r="FD111" s="273"/>
      <c r="FF111" s="261"/>
      <c r="FG111" s="261"/>
      <c r="FH111" s="261"/>
      <c r="FI111" s="273"/>
      <c r="FJ111" s="289"/>
      <c r="FK111" s="277"/>
      <c r="FL111" s="266"/>
      <c r="FM111" s="285"/>
      <c r="FN111" s="273"/>
      <c r="FO111" s="273"/>
      <c r="FP111" s="300"/>
      <c r="FQ111" s="292"/>
      <c r="FR111" s="280"/>
      <c r="FS111" s="280"/>
      <c r="FT111" s="280"/>
      <c r="FU111" s="273"/>
      <c r="FW111" s="261"/>
      <c r="FX111" s="261"/>
      <c r="FY111" s="261"/>
      <c r="FZ111" s="273"/>
      <c r="GA111" s="289"/>
      <c r="GB111" s="277"/>
      <c r="GC111" s="266"/>
      <c r="GD111" s="285"/>
      <c r="GE111" s="273"/>
      <c r="GF111" s="273"/>
      <c r="GG111" s="300"/>
      <c r="GH111" s="292"/>
      <c r="GI111" s="280"/>
      <c r="GJ111" s="280"/>
      <c r="GK111" s="280"/>
      <c r="GL111" s="273"/>
      <c r="GN111" s="261"/>
      <c r="GO111" s="261"/>
      <c r="GP111" s="261"/>
      <c r="GQ111" s="273"/>
      <c r="GR111" s="289"/>
      <c r="GS111" s="277"/>
      <c r="GT111" s="266"/>
      <c r="GU111" s="285"/>
      <c r="GV111" s="273"/>
      <c r="GW111" s="273"/>
      <c r="GX111" s="300"/>
      <c r="GY111" s="292"/>
      <c r="GZ111" s="280"/>
      <c r="HA111" s="280"/>
      <c r="HB111" s="280"/>
      <c r="HC111" s="273"/>
      <c r="HE111" s="261"/>
      <c r="HF111" s="261"/>
      <c r="HG111" s="261"/>
      <c r="HH111" s="273"/>
      <c r="HI111" s="289"/>
      <c r="HJ111" s="277"/>
      <c r="HK111" s="266"/>
      <c r="HL111" s="285"/>
      <c r="HM111" s="273"/>
      <c r="HN111" s="273"/>
      <c r="HO111" s="300"/>
      <c r="HP111" s="292"/>
      <c r="HQ111" s="280"/>
      <c r="HR111" s="280"/>
      <c r="HS111" s="280"/>
      <c r="HT111" s="273"/>
      <c r="HV111" s="261"/>
      <c r="HW111" s="261"/>
      <c r="HX111" s="261"/>
      <c r="HY111" s="273"/>
      <c r="HZ111" s="289"/>
      <c r="IA111" s="277"/>
      <c r="IB111" s="266"/>
      <c r="IC111" s="285"/>
      <c r="ID111" s="273"/>
      <c r="IE111" s="273"/>
      <c r="IF111" s="300"/>
      <c r="IG111" s="292"/>
      <c r="IH111" s="280"/>
      <c r="II111" s="280"/>
      <c r="IJ111" s="280"/>
      <c r="IK111" s="273"/>
      <c r="IM111" s="261"/>
      <c r="IN111" s="261"/>
      <c r="IO111" s="261"/>
      <c r="IP111" s="273"/>
      <c r="IQ111" s="289"/>
      <c r="IR111" s="277"/>
      <c r="IS111" s="266"/>
      <c r="IT111" s="285"/>
      <c r="IU111" s="273"/>
      <c r="IV111" s="273"/>
      <c r="IW111" s="300"/>
      <c r="IX111" s="292"/>
      <c r="IY111" s="280"/>
      <c r="IZ111" s="280"/>
      <c r="JA111" s="280"/>
      <c r="JB111" s="273"/>
      <c r="JD111" s="261"/>
      <c r="JE111" s="261"/>
      <c r="JF111" s="261"/>
      <c r="JG111" s="273"/>
      <c r="JH111" s="289"/>
      <c r="JI111" s="277"/>
      <c r="JJ111" s="266"/>
      <c r="JK111" s="285"/>
      <c r="JL111" s="273"/>
      <c r="JM111" s="273"/>
      <c r="JN111" s="300"/>
      <c r="JO111" s="292"/>
      <c r="JP111" s="280"/>
      <c r="JQ111" s="280"/>
      <c r="JR111" s="280"/>
      <c r="JS111" s="273"/>
      <c r="JU111" s="261"/>
      <c r="JV111" s="261"/>
      <c r="JW111" s="261"/>
      <c r="JX111" s="273"/>
      <c r="JY111" s="289"/>
      <c r="JZ111" s="277"/>
      <c r="KA111" s="266"/>
      <c r="KB111" s="285"/>
      <c r="KC111" s="273"/>
      <c r="KD111" s="273"/>
      <c r="KE111" s="300"/>
      <c r="KF111" s="292"/>
      <c r="KG111" s="280"/>
      <c r="KH111" s="280"/>
      <c r="KI111" s="280"/>
      <c r="KJ111" s="273"/>
      <c r="KL111" s="261"/>
      <c r="KM111" s="261"/>
      <c r="KN111" s="261"/>
      <c r="KO111" s="273"/>
      <c r="KP111" s="289"/>
      <c r="KQ111" s="277"/>
      <c r="KR111" s="266"/>
      <c r="KS111" s="285"/>
      <c r="KT111" s="273"/>
      <c r="KU111" s="273"/>
      <c r="KV111" s="300"/>
      <c r="KW111" s="292"/>
      <c r="KX111" s="280"/>
      <c r="KY111" s="280"/>
      <c r="KZ111" s="280"/>
      <c r="LA111" s="273"/>
      <c r="LC111" s="261"/>
      <c r="LD111" s="261"/>
      <c r="LE111" s="261"/>
      <c r="LF111" s="273"/>
      <c r="LG111" s="289"/>
      <c r="LH111" s="277"/>
      <c r="LI111" s="266"/>
      <c r="LJ111" s="285"/>
      <c r="LK111" s="273"/>
      <c r="LL111" s="273"/>
      <c r="LM111" s="300"/>
      <c r="LN111" s="292"/>
      <c r="LO111" s="280"/>
      <c r="LP111" s="280"/>
      <c r="LQ111" s="280"/>
      <c r="LR111" s="273"/>
      <c r="LT111" s="261"/>
      <c r="LU111" s="261"/>
      <c r="LV111" s="261"/>
      <c r="LW111" s="273"/>
      <c r="LX111" s="289"/>
      <c r="LY111" s="277"/>
      <c r="LZ111" s="266"/>
      <c r="MA111" s="285"/>
      <c r="MB111" s="273"/>
      <c r="MC111" s="273"/>
      <c r="MD111" s="300"/>
      <c r="ME111" s="292"/>
      <c r="MF111" s="280"/>
      <c r="MG111" s="280"/>
      <c r="MH111" s="280"/>
      <c r="MI111" s="273"/>
    </row>
    <row r="112" spans="1:347" ht="14.1" hidden="1" customHeight="1" outlineLevel="1" x14ac:dyDescent="0.15">
      <c r="A112" s="14"/>
      <c r="B112" s="35"/>
      <c r="C112" s="19"/>
      <c r="F112" s="14"/>
      <c r="J112" s="19"/>
      <c r="K112" s="17"/>
      <c r="L112" s="35"/>
      <c r="M112" s="49"/>
      <c r="N112" s="24"/>
      <c r="O112" s="25"/>
      <c r="P112" s="40" t="s">
        <v>124</v>
      </c>
      <c r="Q112" s="17"/>
      <c r="R112" s="17"/>
      <c r="S112" s="300"/>
      <c r="T112" s="48" t="s">
        <v>137</v>
      </c>
      <c r="X112" s="17"/>
      <c r="Y112" s="17"/>
      <c r="Z112" s="261"/>
      <c r="AA112" s="274"/>
      <c r="AB112" s="273"/>
      <c r="AC112" s="269"/>
      <c r="AD112" s="293"/>
      <c r="AE112" s="277"/>
      <c r="AF112" s="266"/>
      <c r="AG112" s="290" t="s">
        <v>120</v>
      </c>
      <c r="AH112" s="273"/>
      <c r="AI112" s="273"/>
      <c r="AJ112" s="300"/>
      <c r="AK112" s="292" t="s">
        <v>137</v>
      </c>
      <c r="AL112" s="280"/>
      <c r="AM112" s="280"/>
      <c r="AN112" s="280"/>
      <c r="AO112" s="273"/>
      <c r="AQ112" s="261"/>
      <c r="AR112" s="274"/>
      <c r="AS112" s="273"/>
      <c r="AT112" s="269"/>
      <c r="AU112" s="293"/>
      <c r="AV112" s="277"/>
      <c r="AW112" s="266"/>
      <c r="AX112" s="290" t="s">
        <v>120</v>
      </c>
      <c r="AY112" s="273"/>
      <c r="AZ112" s="273"/>
      <c r="BA112" s="300"/>
      <c r="BB112" s="292" t="s">
        <v>137</v>
      </c>
      <c r="BC112" s="280"/>
      <c r="BD112" s="280"/>
      <c r="BE112" s="280"/>
      <c r="BF112" s="273"/>
      <c r="BH112" s="261"/>
      <c r="BI112" s="274"/>
      <c r="BJ112" s="273"/>
      <c r="BK112" s="269"/>
      <c r="BL112" s="293"/>
      <c r="BM112" s="277"/>
      <c r="BN112" s="266"/>
      <c r="BO112" s="290" t="s">
        <v>120</v>
      </c>
      <c r="BP112" s="273"/>
      <c r="BQ112" s="273"/>
      <c r="BR112" s="300"/>
      <c r="BS112" s="292" t="s">
        <v>137</v>
      </c>
      <c r="BT112" s="280"/>
      <c r="BU112" s="280"/>
      <c r="BV112" s="280"/>
      <c r="BW112" s="273"/>
      <c r="BY112" s="261"/>
      <c r="BZ112" s="274"/>
      <c r="CA112" s="273"/>
      <c r="CB112" s="269"/>
      <c r="CC112" s="293"/>
      <c r="CD112" s="277"/>
      <c r="CE112" s="266"/>
      <c r="CF112" s="290" t="s">
        <v>120</v>
      </c>
      <c r="CG112" s="273"/>
      <c r="CH112" s="273"/>
      <c r="CI112" s="300"/>
      <c r="CJ112" s="292" t="s">
        <v>137</v>
      </c>
      <c r="CK112" s="280"/>
      <c r="CL112" s="280"/>
      <c r="CM112" s="280"/>
      <c r="CN112" s="273"/>
      <c r="CP112" s="261"/>
      <c r="CQ112" s="274"/>
      <c r="CR112" s="273"/>
      <c r="CS112" s="269"/>
      <c r="CT112" s="293"/>
      <c r="CU112" s="277"/>
      <c r="CV112" s="266"/>
      <c r="CW112" s="290" t="s">
        <v>120</v>
      </c>
      <c r="CX112" s="273"/>
      <c r="CY112" s="273"/>
      <c r="CZ112" s="300"/>
      <c r="DA112" s="292" t="s">
        <v>137</v>
      </c>
      <c r="DB112" s="280"/>
      <c r="DC112" s="280"/>
      <c r="DD112" s="280"/>
      <c r="DE112" s="273"/>
      <c r="DG112" s="261"/>
      <c r="DH112" s="274"/>
      <c r="DI112" s="273"/>
      <c r="DJ112" s="269"/>
      <c r="DK112" s="293"/>
      <c r="DL112" s="277"/>
      <c r="DM112" s="266"/>
      <c r="DN112" s="290" t="s">
        <v>120</v>
      </c>
      <c r="DO112" s="273"/>
      <c r="DP112" s="273"/>
      <c r="DQ112" s="300"/>
      <c r="DR112" s="292" t="s">
        <v>137</v>
      </c>
      <c r="DS112" s="280"/>
      <c r="DT112" s="280"/>
      <c r="DU112" s="280"/>
      <c r="DV112" s="273"/>
      <c r="DX112" s="261"/>
      <c r="DY112" s="274"/>
      <c r="DZ112" s="273"/>
      <c r="EA112" s="269"/>
      <c r="EB112" s="293"/>
      <c r="EC112" s="277"/>
      <c r="ED112" s="266"/>
      <c r="EE112" s="290" t="s">
        <v>120</v>
      </c>
      <c r="EF112" s="273"/>
      <c r="EG112" s="273"/>
      <c r="EH112" s="300"/>
      <c r="EI112" s="292" t="s">
        <v>137</v>
      </c>
      <c r="EJ112" s="280"/>
      <c r="EK112" s="280"/>
      <c r="EL112" s="280"/>
      <c r="EM112" s="273"/>
      <c r="EO112" s="261"/>
      <c r="EP112" s="274"/>
      <c r="EQ112" s="273"/>
      <c r="ER112" s="269"/>
      <c r="ES112" s="293"/>
      <c r="ET112" s="277"/>
      <c r="EU112" s="266"/>
      <c r="EV112" s="290" t="s">
        <v>120</v>
      </c>
      <c r="EW112" s="273"/>
      <c r="EX112" s="273"/>
      <c r="EY112" s="300"/>
      <c r="EZ112" s="292" t="s">
        <v>137</v>
      </c>
      <c r="FA112" s="280"/>
      <c r="FB112" s="280"/>
      <c r="FC112" s="280"/>
      <c r="FD112" s="273"/>
      <c r="FF112" s="261"/>
      <c r="FG112" s="274"/>
      <c r="FH112" s="273"/>
      <c r="FI112" s="269"/>
      <c r="FJ112" s="293"/>
      <c r="FK112" s="277"/>
      <c r="FL112" s="266"/>
      <c r="FM112" s="290" t="s">
        <v>120</v>
      </c>
      <c r="FN112" s="273"/>
      <c r="FO112" s="273"/>
      <c r="FP112" s="300"/>
      <c r="FQ112" s="292" t="s">
        <v>137</v>
      </c>
      <c r="FR112" s="280"/>
      <c r="FS112" s="280"/>
      <c r="FT112" s="280"/>
      <c r="FU112" s="273"/>
      <c r="FW112" s="261"/>
      <c r="FX112" s="274"/>
      <c r="FY112" s="273"/>
      <c r="FZ112" s="269"/>
      <c r="GA112" s="293"/>
      <c r="GB112" s="277"/>
      <c r="GC112" s="266"/>
      <c r="GD112" s="290" t="s">
        <v>120</v>
      </c>
      <c r="GE112" s="273"/>
      <c r="GF112" s="273"/>
      <c r="GG112" s="300"/>
      <c r="GH112" s="292" t="s">
        <v>137</v>
      </c>
      <c r="GI112" s="280"/>
      <c r="GJ112" s="280"/>
      <c r="GK112" s="280"/>
      <c r="GL112" s="273"/>
      <c r="GN112" s="261"/>
      <c r="GO112" s="274"/>
      <c r="GP112" s="273"/>
      <c r="GQ112" s="269"/>
      <c r="GR112" s="293"/>
      <c r="GS112" s="277"/>
      <c r="GT112" s="266"/>
      <c r="GU112" s="290" t="s">
        <v>120</v>
      </c>
      <c r="GV112" s="273"/>
      <c r="GW112" s="273"/>
      <c r="GX112" s="300"/>
      <c r="GY112" s="292" t="s">
        <v>137</v>
      </c>
      <c r="GZ112" s="280"/>
      <c r="HA112" s="280"/>
      <c r="HB112" s="280"/>
      <c r="HC112" s="273"/>
      <c r="HE112" s="261"/>
      <c r="HF112" s="274"/>
      <c r="HG112" s="273"/>
      <c r="HH112" s="269"/>
      <c r="HI112" s="293"/>
      <c r="HJ112" s="277"/>
      <c r="HK112" s="266"/>
      <c r="HL112" s="290" t="s">
        <v>120</v>
      </c>
      <c r="HM112" s="273"/>
      <c r="HN112" s="273"/>
      <c r="HO112" s="300"/>
      <c r="HP112" s="292" t="s">
        <v>137</v>
      </c>
      <c r="HQ112" s="280"/>
      <c r="HR112" s="280"/>
      <c r="HS112" s="280"/>
      <c r="HT112" s="273"/>
      <c r="HV112" s="261"/>
      <c r="HW112" s="274"/>
      <c r="HX112" s="273"/>
      <c r="HY112" s="269"/>
      <c r="HZ112" s="293"/>
      <c r="IA112" s="277"/>
      <c r="IB112" s="266"/>
      <c r="IC112" s="290" t="s">
        <v>120</v>
      </c>
      <c r="ID112" s="273"/>
      <c r="IE112" s="273"/>
      <c r="IF112" s="300"/>
      <c r="IG112" s="292" t="s">
        <v>137</v>
      </c>
      <c r="IH112" s="280"/>
      <c r="II112" s="280"/>
      <c r="IJ112" s="280"/>
      <c r="IK112" s="273"/>
      <c r="IM112" s="261"/>
      <c r="IN112" s="274"/>
      <c r="IO112" s="273"/>
      <c r="IP112" s="269"/>
      <c r="IQ112" s="293"/>
      <c r="IR112" s="277"/>
      <c r="IS112" s="266"/>
      <c r="IT112" s="290" t="s">
        <v>120</v>
      </c>
      <c r="IU112" s="273"/>
      <c r="IV112" s="273"/>
      <c r="IW112" s="300"/>
      <c r="IX112" s="292" t="s">
        <v>137</v>
      </c>
      <c r="IY112" s="280"/>
      <c r="IZ112" s="280"/>
      <c r="JA112" s="280"/>
      <c r="JB112" s="273"/>
      <c r="JD112" s="261"/>
      <c r="JE112" s="274"/>
      <c r="JF112" s="273"/>
      <c r="JG112" s="269"/>
      <c r="JH112" s="293"/>
      <c r="JI112" s="277"/>
      <c r="JJ112" s="266"/>
      <c r="JK112" s="290" t="s">
        <v>120</v>
      </c>
      <c r="JL112" s="273"/>
      <c r="JM112" s="273"/>
      <c r="JN112" s="300"/>
      <c r="JO112" s="292" t="s">
        <v>137</v>
      </c>
      <c r="JP112" s="280"/>
      <c r="JQ112" s="280"/>
      <c r="JR112" s="280"/>
      <c r="JS112" s="273"/>
      <c r="JU112" s="261"/>
      <c r="JV112" s="274"/>
      <c r="JW112" s="273"/>
      <c r="JX112" s="269"/>
      <c r="JY112" s="293"/>
      <c r="JZ112" s="277"/>
      <c r="KA112" s="266"/>
      <c r="KB112" s="290" t="s">
        <v>120</v>
      </c>
      <c r="KC112" s="273"/>
      <c r="KD112" s="273"/>
      <c r="KE112" s="300"/>
      <c r="KF112" s="292" t="s">
        <v>137</v>
      </c>
      <c r="KG112" s="280"/>
      <c r="KH112" s="280"/>
      <c r="KI112" s="280"/>
      <c r="KJ112" s="273"/>
      <c r="KL112" s="261"/>
      <c r="KM112" s="274"/>
      <c r="KN112" s="273"/>
      <c r="KO112" s="269"/>
      <c r="KP112" s="293"/>
      <c r="KQ112" s="277"/>
      <c r="KR112" s="266"/>
      <c r="KS112" s="290" t="s">
        <v>120</v>
      </c>
      <c r="KT112" s="273"/>
      <c r="KU112" s="273"/>
      <c r="KV112" s="300"/>
      <c r="KW112" s="292" t="s">
        <v>137</v>
      </c>
      <c r="KX112" s="280"/>
      <c r="KY112" s="280"/>
      <c r="KZ112" s="280"/>
      <c r="LA112" s="273"/>
      <c r="LC112" s="261"/>
      <c r="LD112" s="274"/>
      <c r="LE112" s="273"/>
      <c r="LF112" s="269"/>
      <c r="LG112" s="293"/>
      <c r="LH112" s="277"/>
      <c r="LI112" s="266"/>
      <c r="LJ112" s="290" t="s">
        <v>120</v>
      </c>
      <c r="LK112" s="273"/>
      <c r="LL112" s="273"/>
      <c r="LM112" s="300"/>
      <c r="LN112" s="292" t="s">
        <v>137</v>
      </c>
      <c r="LO112" s="280"/>
      <c r="LP112" s="280"/>
      <c r="LQ112" s="280"/>
      <c r="LR112" s="273"/>
      <c r="LT112" s="261"/>
      <c r="LU112" s="274"/>
      <c r="LV112" s="273"/>
      <c r="LW112" s="269"/>
      <c r="LX112" s="293"/>
      <c r="LY112" s="277"/>
      <c r="LZ112" s="266"/>
      <c r="MA112" s="290" t="s">
        <v>120</v>
      </c>
      <c r="MB112" s="273"/>
      <c r="MC112" s="273"/>
      <c r="MD112" s="300"/>
      <c r="ME112" s="292" t="s">
        <v>137</v>
      </c>
      <c r="MF112" s="280"/>
      <c r="MG112" s="280"/>
      <c r="MH112" s="280"/>
      <c r="MI112" s="273"/>
    </row>
    <row r="113" spans="1:347" ht="14.1" hidden="1" customHeight="1" outlineLevel="1" thickBot="1" x14ac:dyDescent="0.2">
      <c r="A113" s="14"/>
      <c r="B113" s="1"/>
      <c r="C113" s="7"/>
      <c r="D113" s="7"/>
      <c r="E113" s="7"/>
      <c r="F113" s="6"/>
      <c r="K113" s="14"/>
      <c r="L113" s="36"/>
      <c r="N113" s="34"/>
      <c r="O113" s="40"/>
      <c r="P113" s="61" t="str">
        <f>K92</f>
        <v>Fairfax</v>
      </c>
      <c r="R113" s="22"/>
      <c r="S113" s="276"/>
      <c r="U113" s="62" t="str">
        <f>K3</f>
        <v>Fiarfax</v>
      </c>
      <c r="V113" s="63" t="s">
        <v>25</v>
      </c>
      <c r="W113" s="62" t="str">
        <f>K92</f>
        <v>Fairfax</v>
      </c>
      <c r="Y113" s="22"/>
      <c r="Z113" s="261"/>
      <c r="AA113" s="261"/>
      <c r="AB113" s="272"/>
      <c r="AC113" s="288"/>
      <c r="AD113" s="261"/>
      <c r="AE113" s="271"/>
      <c r="AF113" s="290"/>
      <c r="AG113" s="296" t="str">
        <f>AB92</f>
        <v>Fairfax</v>
      </c>
      <c r="AH113" s="279"/>
      <c r="AI113" s="276"/>
      <c r="AJ113" s="276"/>
      <c r="AK113" s="280"/>
      <c r="AL113" s="297" t="str">
        <f>AB3</f>
        <v>Fiarfax</v>
      </c>
      <c r="AM113" s="298" t="s">
        <v>25</v>
      </c>
      <c r="AN113" s="297" t="str">
        <f>AB92</f>
        <v>Fairfax</v>
      </c>
      <c r="AO113" s="280"/>
      <c r="AQ113" s="261"/>
      <c r="AR113" s="261"/>
      <c r="AS113" s="272"/>
      <c r="AT113" s="288"/>
      <c r="AU113" s="261"/>
      <c r="AV113" s="271"/>
      <c r="AW113" s="290"/>
      <c r="AX113" s="296" t="str">
        <f>AS92</f>
        <v>Fairfax</v>
      </c>
      <c r="AY113" s="279"/>
      <c r="AZ113" s="276"/>
      <c r="BA113" s="276"/>
      <c r="BB113" s="280"/>
      <c r="BC113" s="297" t="str">
        <f>AS3</f>
        <v>Fiarfax</v>
      </c>
      <c r="BD113" s="298" t="s">
        <v>25</v>
      </c>
      <c r="BE113" s="297" t="str">
        <f>AS92</f>
        <v>Fairfax</v>
      </c>
      <c r="BF113" s="280"/>
      <c r="BH113" s="261"/>
      <c r="BI113" s="261"/>
      <c r="BJ113" s="272"/>
      <c r="BK113" s="288"/>
      <c r="BL113" s="261"/>
      <c r="BM113" s="271"/>
      <c r="BN113" s="290"/>
      <c r="BO113" s="296" t="str">
        <f>BJ92</f>
        <v>Fairfax</v>
      </c>
      <c r="BP113" s="279"/>
      <c r="BQ113" s="276"/>
      <c r="BR113" s="276"/>
      <c r="BS113" s="280"/>
      <c r="BT113" s="297" t="str">
        <f>BJ3</f>
        <v>Fiarfax</v>
      </c>
      <c r="BU113" s="298" t="s">
        <v>25</v>
      </c>
      <c r="BV113" s="297" t="str">
        <f>BJ92</f>
        <v>Fairfax</v>
      </c>
      <c r="BW113" s="280"/>
      <c r="BY113" s="261"/>
      <c r="BZ113" s="261"/>
      <c r="CA113" s="272"/>
      <c r="CB113" s="288"/>
      <c r="CC113" s="261"/>
      <c r="CD113" s="271"/>
      <c r="CE113" s="290"/>
      <c r="CF113" s="296" t="str">
        <f>CA92</f>
        <v>Fairfax</v>
      </c>
      <c r="CG113" s="279"/>
      <c r="CH113" s="276"/>
      <c r="CI113" s="276"/>
      <c r="CJ113" s="280"/>
      <c r="CK113" s="297" t="str">
        <f>CA3</f>
        <v>Fiarfax</v>
      </c>
      <c r="CL113" s="298" t="s">
        <v>25</v>
      </c>
      <c r="CM113" s="297" t="str">
        <f>CA92</f>
        <v>Fairfax</v>
      </c>
      <c r="CN113" s="280"/>
      <c r="CP113" s="261"/>
      <c r="CQ113" s="261"/>
      <c r="CR113" s="272"/>
      <c r="CS113" s="288"/>
      <c r="CT113" s="261"/>
      <c r="CU113" s="271"/>
      <c r="CV113" s="290"/>
      <c r="CW113" s="296" t="str">
        <f>CR92</f>
        <v>Fairfax</v>
      </c>
      <c r="CX113" s="279"/>
      <c r="CY113" s="276"/>
      <c r="CZ113" s="276"/>
      <c r="DA113" s="280"/>
      <c r="DB113" s="297" t="str">
        <f>CR3</f>
        <v>Fiarfax</v>
      </c>
      <c r="DC113" s="298" t="s">
        <v>25</v>
      </c>
      <c r="DD113" s="297" t="str">
        <f>CR92</f>
        <v>Fairfax</v>
      </c>
      <c r="DE113" s="280"/>
      <c r="DG113" s="261"/>
      <c r="DH113" s="261"/>
      <c r="DI113" s="272"/>
      <c r="DJ113" s="288"/>
      <c r="DK113" s="261"/>
      <c r="DL113" s="271"/>
      <c r="DM113" s="290"/>
      <c r="DN113" s="296" t="str">
        <f>DI92</f>
        <v>Fairfax</v>
      </c>
      <c r="DO113" s="279"/>
      <c r="DP113" s="276"/>
      <c r="DQ113" s="276"/>
      <c r="DR113" s="280"/>
      <c r="DS113" s="297" t="str">
        <f>DI3</f>
        <v>Fiarfax</v>
      </c>
      <c r="DT113" s="298" t="s">
        <v>25</v>
      </c>
      <c r="DU113" s="297" t="str">
        <f>DI92</f>
        <v>Fairfax</v>
      </c>
      <c r="DV113" s="280"/>
      <c r="DX113" s="261"/>
      <c r="DY113" s="261"/>
      <c r="DZ113" s="272"/>
      <c r="EA113" s="288"/>
      <c r="EB113" s="261"/>
      <c r="EC113" s="271"/>
      <c r="ED113" s="290"/>
      <c r="EE113" s="296" t="str">
        <f>DZ92</f>
        <v>Fairfax</v>
      </c>
      <c r="EF113" s="279"/>
      <c r="EG113" s="276"/>
      <c r="EH113" s="276"/>
      <c r="EI113" s="280"/>
      <c r="EJ113" s="297" t="str">
        <f>DZ3</f>
        <v>Fiarfax</v>
      </c>
      <c r="EK113" s="298" t="s">
        <v>25</v>
      </c>
      <c r="EL113" s="297" t="str">
        <f>DZ92</f>
        <v>Fairfax</v>
      </c>
      <c r="EM113" s="280"/>
      <c r="EO113" s="261"/>
      <c r="EP113" s="261"/>
      <c r="EQ113" s="272"/>
      <c r="ER113" s="288"/>
      <c r="ES113" s="261"/>
      <c r="ET113" s="271"/>
      <c r="EU113" s="290"/>
      <c r="EV113" s="296" t="str">
        <f>EQ92</f>
        <v>Fairfax</v>
      </c>
      <c r="EW113" s="279"/>
      <c r="EX113" s="276"/>
      <c r="EY113" s="276"/>
      <c r="EZ113" s="280"/>
      <c r="FA113" s="297" t="str">
        <f>EQ3</f>
        <v>Fiarfax</v>
      </c>
      <c r="FB113" s="298" t="s">
        <v>25</v>
      </c>
      <c r="FC113" s="297" t="str">
        <f>EQ92</f>
        <v>Fairfax</v>
      </c>
      <c r="FD113" s="280"/>
      <c r="FF113" s="261"/>
      <c r="FG113" s="261"/>
      <c r="FH113" s="272"/>
      <c r="FI113" s="288"/>
      <c r="FJ113" s="261"/>
      <c r="FK113" s="271"/>
      <c r="FL113" s="290"/>
      <c r="FM113" s="296" t="str">
        <f>FH92</f>
        <v>Fairfax</v>
      </c>
      <c r="FN113" s="279"/>
      <c r="FO113" s="276"/>
      <c r="FP113" s="276"/>
      <c r="FQ113" s="280"/>
      <c r="FR113" s="297" t="str">
        <f>FH3</f>
        <v>Fiarfax</v>
      </c>
      <c r="FS113" s="298" t="s">
        <v>25</v>
      </c>
      <c r="FT113" s="297" t="str">
        <f>FH92</f>
        <v>Fairfax</v>
      </c>
      <c r="FU113" s="280"/>
      <c r="FW113" s="261"/>
      <c r="FX113" s="261"/>
      <c r="FY113" s="272"/>
      <c r="FZ113" s="288"/>
      <c r="GA113" s="261"/>
      <c r="GB113" s="271"/>
      <c r="GC113" s="290"/>
      <c r="GD113" s="296" t="str">
        <f>FY92</f>
        <v>Fairfax</v>
      </c>
      <c r="GE113" s="279"/>
      <c r="GF113" s="276"/>
      <c r="GG113" s="276"/>
      <c r="GH113" s="280"/>
      <c r="GI113" s="297" t="str">
        <f>FY3</f>
        <v>Fiarfax</v>
      </c>
      <c r="GJ113" s="298" t="s">
        <v>25</v>
      </c>
      <c r="GK113" s="297" t="str">
        <f>FY92</f>
        <v>Fairfax</v>
      </c>
      <c r="GL113" s="280"/>
      <c r="GN113" s="261"/>
      <c r="GO113" s="261"/>
      <c r="GP113" s="272"/>
      <c r="GQ113" s="288"/>
      <c r="GR113" s="261"/>
      <c r="GS113" s="271"/>
      <c r="GT113" s="290"/>
      <c r="GU113" s="296" t="str">
        <f>GP92</f>
        <v>Fairfax</v>
      </c>
      <c r="GV113" s="279"/>
      <c r="GW113" s="276"/>
      <c r="GX113" s="276"/>
      <c r="GY113" s="280"/>
      <c r="GZ113" s="297" t="str">
        <f>GP3</f>
        <v>Fiarfax</v>
      </c>
      <c r="HA113" s="298" t="s">
        <v>25</v>
      </c>
      <c r="HB113" s="297" t="str">
        <f>GP92</f>
        <v>Fairfax</v>
      </c>
      <c r="HC113" s="280"/>
      <c r="HE113" s="261"/>
      <c r="HF113" s="261"/>
      <c r="HG113" s="272"/>
      <c r="HH113" s="288"/>
      <c r="HI113" s="261"/>
      <c r="HJ113" s="271"/>
      <c r="HK113" s="290"/>
      <c r="HL113" s="296" t="str">
        <f>HG92</f>
        <v>Fairfax</v>
      </c>
      <c r="HM113" s="279"/>
      <c r="HN113" s="276"/>
      <c r="HO113" s="276"/>
      <c r="HP113" s="280"/>
      <c r="HQ113" s="297" t="str">
        <f>HG3</f>
        <v>Fiarfax</v>
      </c>
      <c r="HR113" s="298" t="s">
        <v>25</v>
      </c>
      <c r="HS113" s="297" t="str">
        <f>HG92</f>
        <v>Fairfax</v>
      </c>
      <c r="HT113" s="280"/>
      <c r="HV113" s="261"/>
      <c r="HW113" s="261"/>
      <c r="HX113" s="272"/>
      <c r="HY113" s="288"/>
      <c r="HZ113" s="261"/>
      <c r="IA113" s="271"/>
      <c r="IB113" s="290"/>
      <c r="IC113" s="296" t="str">
        <f>HX92</f>
        <v>Fairfax</v>
      </c>
      <c r="ID113" s="279"/>
      <c r="IE113" s="276"/>
      <c r="IF113" s="276"/>
      <c r="IG113" s="280"/>
      <c r="IH113" s="297" t="str">
        <f>HX3</f>
        <v>Fiarfax</v>
      </c>
      <c r="II113" s="298" t="s">
        <v>25</v>
      </c>
      <c r="IJ113" s="297" t="str">
        <f>HX92</f>
        <v>Fairfax</v>
      </c>
      <c r="IK113" s="280"/>
      <c r="IM113" s="261"/>
      <c r="IN113" s="261"/>
      <c r="IO113" s="272"/>
      <c r="IP113" s="288"/>
      <c r="IQ113" s="261"/>
      <c r="IR113" s="271"/>
      <c r="IS113" s="290"/>
      <c r="IT113" s="296" t="str">
        <f>IO92</f>
        <v>Fairfax</v>
      </c>
      <c r="IU113" s="279"/>
      <c r="IV113" s="276"/>
      <c r="IW113" s="276"/>
      <c r="IX113" s="280"/>
      <c r="IY113" s="297" t="str">
        <f>IO3</f>
        <v>Fiarfax</v>
      </c>
      <c r="IZ113" s="298" t="s">
        <v>25</v>
      </c>
      <c r="JA113" s="297" t="str">
        <f>IO92</f>
        <v>Fairfax</v>
      </c>
      <c r="JB113" s="280"/>
      <c r="JD113" s="261"/>
      <c r="JE113" s="261"/>
      <c r="JF113" s="272"/>
      <c r="JG113" s="288"/>
      <c r="JH113" s="261"/>
      <c r="JI113" s="271"/>
      <c r="JJ113" s="290"/>
      <c r="JK113" s="296" t="str">
        <f>JF92</f>
        <v>Fairfax</v>
      </c>
      <c r="JL113" s="279"/>
      <c r="JM113" s="276"/>
      <c r="JN113" s="276"/>
      <c r="JO113" s="280"/>
      <c r="JP113" s="297" t="str">
        <f>JF3</f>
        <v>Fiarfax</v>
      </c>
      <c r="JQ113" s="298" t="s">
        <v>25</v>
      </c>
      <c r="JR113" s="297" t="str">
        <f>JF92</f>
        <v>Fairfax</v>
      </c>
      <c r="JS113" s="280"/>
      <c r="JU113" s="261"/>
      <c r="JV113" s="261"/>
      <c r="JW113" s="272"/>
      <c r="JX113" s="288"/>
      <c r="JY113" s="261"/>
      <c r="JZ113" s="271"/>
      <c r="KA113" s="290"/>
      <c r="KB113" s="296" t="str">
        <f>JW92</f>
        <v>Fairfax</v>
      </c>
      <c r="KC113" s="279"/>
      <c r="KD113" s="276"/>
      <c r="KE113" s="276"/>
      <c r="KF113" s="280"/>
      <c r="KG113" s="297" t="str">
        <f>JW3</f>
        <v>Fiarfax</v>
      </c>
      <c r="KH113" s="298" t="s">
        <v>25</v>
      </c>
      <c r="KI113" s="297" t="str">
        <f>JW92</f>
        <v>Fairfax</v>
      </c>
      <c r="KJ113" s="280"/>
      <c r="KL113" s="261"/>
      <c r="KM113" s="261"/>
      <c r="KN113" s="272"/>
      <c r="KO113" s="288"/>
      <c r="KP113" s="261"/>
      <c r="KQ113" s="271"/>
      <c r="KR113" s="290"/>
      <c r="KS113" s="296" t="str">
        <f>KN92</f>
        <v>Fairfax</v>
      </c>
      <c r="KT113" s="279"/>
      <c r="KU113" s="276"/>
      <c r="KV113" s="276"/>
      <c r="KW113" s="280"/>
      <c r="KX113" s="297" t="str">
        <f>KN3</f>
        <v>Fiarfax</v>
      </c>
      <c r="KY113" s="298" t="s">
        <v>25</v>
      </c>
      <c r="KZ113" s="297" t="str">
        <f>KN92</f>
        <v>Fairfax</v>
      </c>
      <c r="LA113" s="280"/>
      <c r="LC113" s="261"/>
      <c r="LD113" s="261"/>
      <c r="LE113" s="272"/>
      <c r="LF113" s="288"/>
      <c r="LG113" s="261"/>
      <c r="LH113" s="271"/>
      <c r="LI113" s="290"/>
      <c r="LJ113" s="296" t="str">
        <f>LE92</f>
        <v>Fairfax</v>
      </c>
      <c r="LK113" s="279"/>
      <c r="LL113" s="276"/>
      <c r="LM113" s="276"/>
      <c r="LN113" s="280"/>
      <c r="LO113" s="297" t="str">
        <f>LE3</f>
        <v>Fiarfax</v>
      </c>
      <c r="LP113" s="298" t="s">
        <v>25</v>
      </c>
      <c r="LQ113" s="297" t="str">
        <f>LE92</f>
        <v>Fairfax</v>
      </c>
      <c r="LR113" s="280"/>
      <c r="LT113" s="261"/>
      <c r="LU113" s="261"/>
      <c r="LV113" s="272"/>
      <c r="LW113" s="288"/>
      <c r="LX113" s="261"/>
      <c r="LY113" s="271"/>
      <c r="LZ113" s="290"/>
      <c r="MA113" s="296" t="str">
        <f>LV92</f>
        <v>Fairfax</v>
      </c>
      <c r="MB113" s="279"/>
      <c r="MC113" s="276"/>
      <c r="MD113" s="276"/>
      <c r="ME113" s="280"/>
      <c r="MF113" s="297" t="str">
        <f>LV3</f>
        <v>Fiarfax</v>
      </c>
      <c r="MG113" s="298" t="s">
        <v>25</v>
      </c>
      <c r="MH113" s="297" t="str">
        <f>LV92</f>
        <v>Fairfax</v>
      </c>
      <c r="MI113" s="280"/>
    </row>
    <row r="114" spans="1:347" ht="14.1" hidden="1" customHeight="1" outlineLevel="1" x14ac:dyDescent="0.15">
      <c r="A114" s="14"/>
      <c r="B114" s="58"/>
      <c r="C114" s="10"/>
      <c r="D114" s="10"/>
      <c r="E114" s="19"/>
      <c r="F114" s="19"/>
      <c r="I114" s="405"/>
      <c r="J114" s="406"/>
      <c r="K114" s="406"/>
      <c r="L114" s="403"/>
      <c r="M114" s="407" t="s">
        <v>17</v>
      </c>
      <c r="N114" s="403" t="s">
        <v>65</v>
      </c>
      <c r="O114" s="408"/>
      <c r="P114" s="409"/>
      <c r="Q114" s="410" t="s">
        <v>136</v>
      </c>
      <c r="R114" s="411" t="s">
        <v>66</v>
      </c>
      <c r="S114" s="286"/>
      <c r="T114" s="412"/>
      <c r="U114" s="412"/>
      <c r="V114" s="413"/>
      <c r="W114" s="410" t="s">
        <v>136</v>
      </c>
      <c r="X114" s="411" t="s">
        <v>78</v>
      </c>
      <c r="Z114" s="405"/>
      <c r="AA114" s="406"/>
      <c r="AB114" s="406"/>
      <c r="AC114" s="403"/>
      <c r="AD114" s="407" t="s">
        <v>17</v>
      </c>
      <c r="AE114" s="403" t="s">
        <v>65</v>
      </c>
      <c r="AF114" s="408"/>
      <c r="AG114" s="409"/>
      <c r="AH114" s="410" t="s">
        <v>136</v>
      </c>
      <c r="AI114" s="411" t="s">
        <v>66</v>
      </c>
      <c r="AJ114" s="286"/>
      <c r="AK114" s="412"/>
      <c r="AL114" s="412"/>
      <c r="AM114" s="413"/>
      <c r="AN114" s="410" t="s">
        <v>136</v>
      </c>
      <c r="AO114" s="411" t="s">
        <v>78</v>
      </c>
      <c r="AQ114" s="405"/>
      <c r="AR114" s="406"/>
      <c r="AS114" s="406"/>
      <c r="AT114" s="403"/>
      <c r="AU114" s="407" t="s">
        <v>17</v>
      </c>
      <c r="AV114" s="403" t="s">
        <v>65</v>
      </c>
      <c r="AW114" s="408"/>
      <c r="AX114" s="409"/>
      <c r="AY114" s="410" t="s">
        <v>136</v>
      </c>
      <c r="AZ114" s="411" t="s">
        <v>66</v>
      </c>
      <c r="BA114" s="286"/>
      <c r="BB114" s="412"/>
      <c r="BC114" s="412"/>
      <c r="BD114" s="413"/>
      <c r="BE114" s="410" t="s">
        <v>136</v>
      </c>
      <c r="BF114" s="411" t="s">
        <v>78</v>
      </c>
      <c r="BH114" s="405"/>
      <c r="BI114" s="406"/>
      <c r="BJ114" s="406"/>
      <c r="BK114" s="403"/>
      <c r="BL114" s="407" t="s">
        <v>17</v>
      </c>
      <c r="BM114" s="403" t="s">
        <v>65</v>
      </c>
      <c r="BN114" s="408"/>
      <c r="BO114" s="409"/>
      <c r="BP114" s="410" t="s">
        <v>136</v>
      </c>
      <c r="BQ114" s="411" t="s">
        <v>66</v>
      </c>
      <c r="BR114" s="286"/>
      <c r="BS114" s="412"/>
      <c r="BT114" s="412"/>
      <c r="BU114" s="413"/>
      <c r="BV114" s="410" t="s">
        <v>136</v>
      </c>
      <c r="BW114" s="411" t="s">
        <v>78</v>
      </c>
      <c r="BY114" s="405"/>
      <c r="BZ114" s="406"/>
      <c r="CA114" s="406"/>
      <c r="CB114" s="403"/>
      <c r="CC114" s="407" t="s">
        <v>17</v>
      </c>
      <c r="CD114" s="403" t="s">
        <v>65</v>
      </c>
      <c r="CE114" s="408"/>
      <c r="CF114" s="409"/>
      <c r="CG114" s="410" t="s">
        <v>136</v>
      </c>
      <c r="CH114" s="411" t="s">
        <v>66</v>
      </c>
      <c r="CI114" s="286"/>
      <c r="CJ114" s="412"/>
      <c r="CK114" s="412"/>
      <c r="CL114" s="413"/>
      <c r="CM114" s="410" t="s">
        <v>136</v>
      </c>
      <c r="CN114" s="411" t="s">
        <v>78</v>
      </c>
      <c r="CP114" s="405"/>
      <c r="CQ114" s="406"/>
      <c r="CR114" s="406"/>
      <c r="CS114" s="403"/>
      <c r="CT114" s="407" t="s">
        <v>17</v>
      </c>
      <c r="CU114" s="403" t="s">
        <v>65</v>
      </c>
      <c r="CV114" s="408"/>
      <c r="CW114" s="409"/>
      <c r="CX114" s="410" t="s">
        <v>136</v>
      </c>
      <c r="CY114" s="411" t="s">
        <v>66</v>
      </c>
      <c r="CZ114" s="286"/>
      <c r="DA114" s="412"/>
      <c r="DB114" s="412"/>
      <c r="DC114" s="413"/>
      <c r="DD114" s="410" t="s">
        <v>136</v>
      </c>
      <c r="DE114" s="411" t="s">
        <v>78</v>
      </c>
      <c r="DG114" s="405"/>
      <c r="DH114" s="406"/>
      <c r="DI114" s="406"/>
      <c r="DJ114" s="403"/>
      <c r="DK114" s="407" t="s">
        <v>17</v>
      </c>
      <c r="DL114" s="403" t="s">
        <v>65</v>
      </c>
      <c r="DM114" s="408"/>
      <c r="DN114" s="409"/>
      <c r="DO114" s="410" t="s">
        <v>136</v>
      </c>
      <c r="DP114" s="411" t="s">
        <v>66</v>
      </c>
      <c r="DQ114" s="286"/>
      <c r="DR114" s="412"/>
      <c r="DS114" s="412"/>
      <c r="DT114" s="413"/>
      <c r="DU114" s="410" t="s">
        <v>136</v>
      </c>
      <c r="DV114" s="411" t="s">
        <v>78</v>
      </c>
      <c r="DX114" s="405"/>
      <c r="DY114" s="406"/>
      <c r="DZ114" s="406"/>
      <c r="EA114" s="403"/>
      <c r="EB114" s="407" t="s">
        <v>17</v>
      </c>
      <c r="EC114" s="403" t="s">
        <v>65</v>
      </c>
      <c r="ED114" s="408"/>
      <c r="EE114" s="409"/>
      <c r="EF114" s="410" t="s">
        <v>136</v>
      </c>
      <c r="EG114" s="411" t="s">
        <v>66</v>
      </c>
      <c r="EH114" s="286"/>
      <c r="EI114" s="412"/>
      <c r="EJ114" s="412"/>
      <c r="EK114" s="413"/>
      <c r="EL114" s="410" t="s">
        <v>136</v>
      </c>
      <c r="EM114" s="411" t="s">
        <v>78</v>
      </c>
      <c r="EO114" s="405"/>
      <c r="EP114" s="406"/>
      <c r="EQ114" s="406"/>
      <c r="ER114" s="403"/>
      <c r="ES114" s="407" t="s">
        <v>17</v>
      </c>
      <c r="ET114" s="403" t="s">
        <v>65</v>
      </c>
      <c r="EU114" s="408"/>
      <c r="EV114" s="409"/>
      <c r="EW114" s="410" t="s">
        <v>136</v>
      </c>
      <c r="EX114" s="411" t="s">
        <v>66</v>
      </c>
      <c r="EY114" s="286"/>
      <c r="EZ114" s="412"/>
      <c r="FA114" s="412"/>
      <c r="FB114" s="413"/>
      <c r="FC114" s="410" t="s">
        <v>136</v>
      </c>
      <c r="FD114" s="411" t="s">
        <v>78</v>
      </c>
      <c r="FF114" s="405"/>
      <c r="FG114" s="406"/>
      <c r="FH114" s="406"/>
      <c r="FI114" s="403"/>
      <c r="FJ114" s="407" t="s">
        <v>17</v>
      </c>
      <c r="FK114" s="403" t="s">
        <v>65</v>
      </c>
      <c r="FL114" s="408"/>
      <c r="FM114" s="409"/>
      <c r="FN114" s="410" t="s">
        <v>136</v>
      </c>
      <c r="FO114" s="411" t="s">
        <v>66</v>
      </c>
      <c r="FP114" s="286"/>
      <c r="FQ114" s="412"/>
      <c r="FR114" s="412"/>
      <c r="FS114" s="413"/>
      <c r="FT114" s="410" t="s">
        <v>136</v>
      </c>
      <c r="FU114" s="411" t="s">
        <v>78</v>
      </c>
      <c r="FW114" s="405"/>
      <c r="FX114" s="406"/>
      <c r="FY114" s="406"/>
      <c r="FZ114" s="403"/>
      <c r="GA114" s="407" t="s">
        <v>17</v>
      </c>
      <c r="GB114" s="403" t="s">
        <v>65</v>
      </c>
      <c r="GC114" s="408"/>
      <c r="GD114" s="409"/>
      <c r="GE114" s="410" t="s">
        <v>136</v>
      </c>
      <c r="GF114" s="411" t="s">
        <v>66</v>
      </c>
      <c r="GG114" s="286"/>
      <c r="GH114" s="412"/>
      <c r="GI114" s="412"/>
      <c r="GJ114" s="413"/>
      <c r="GK114" s="410" t="s">
        <v>136</v>
      </c>
      <c r="GL114" s="411" t="s">
        <v>78</v>
      </c>
      <c r="GN114" s="405"/>
      <c r="GO114" s="406"/>
      <c r="GP114" s="406"/>
      <c r="GQ114" s="403"/>
      <c r="GR114" s="407" t="s">
        <v>17</v>
      </c>
      <c r="GS114" s="403" t="s">
        <v>65</v>
      </c>
      <c r="GT114" s="408"/>
      <c r="GU114" s="409"/>
      <c r="GV114" s="410" t="s">
        <v>136</v>
      </c>
      <c r="GW114" s="411" t="s">
        <v>66</v>
      </c>
      <c r="GX114" s="286"/>
      <c r="GY114" s="412"/>
      <c r="GZ114" s="412"/>
      <c r="HA114" s="413"/>
      <c r="HB114" s="410" t="s">
        <v>136</v>
      </c>
      <c r="HC114" s="411" t="s">
        <v>78</v>
      </c>
      <c r="HE114" s="405"/>
      <c r="HF114" s="406"/>
      <c r="HG114" s="406"/>
      <c r="HH114" s="403"/>
      <c r="HI114" s="407" t="s">
        <v>17</v>
      </c>
      <c r="HJ114" s="403" t="s">
        <v>65</v>
      </c>
      <c r="HK114" s="408"/>
      <c r="HL114" s="409"/>
      <c r="HM114" s="410" t="s">
        <v>136</v>
      </c>
      <c r="HN114" s="411" t="s">
        <v>66</v>
      </c>
      <c r="HO114" s="286"/>
      <c r="HP114" s="412"/>
      <c r="HQ114" s="412"/>
      <c r="HR114" s="413"/>
      <c r="HS114" s="410" t="s">
        <v>136</v>
      </c>
      <c r="HT114" s="411" t="s">
        <v>78</v>
      </c>
      <c r="HV114" s="405"/>
      <c r="HW114" s="406"/>
      <c r="HX114" s="406"/>
      <c r="HY114" s="403"/>
      <c r="HZ114" s="407" t="s">
        <v>17</v>
      </c>
      <c r="IA114" s="403" t="s">
        <v>65</v>
      </c>
      <c r="IB114" s="408"/>
      <c r="IC114" s="409"/>
      <c r="ID114" s="410" t="s">
        <v>136</v>
      </c>
      <c r="IE114" s="411" t="s">
        <v>66</v>
      </c>
      <c r="IF114" s="286"/>
      <c r="IG114" s="412"/>
      <c r="IH114" s="412"/>
      <c r="II114" s="413"/>
      <c r="IJ114" s="410" t="s">
        <v>136</v>
      </c>
      <c r="IK114" s="411" t="s">
        <v>78</v>
      </c>
      <c r="IM114" s="405"/>
      <c r="IN114" s="406"/>
      <c r="IO114" s="406"/>
      <c r="IP114" s="403"/>
      <c r="IQ114" s="407" t="s">
        <v>17</v>
      </c>
      <c r="IR114" s="403" t="s">
        <v>65</v>
      </c>
      <c r="IS114" s="408"/>
      <c r="IT114" s="409"/>
      <c r="IU114" s="410" t="s">
        <v>136</v>
      </c>
      <c r="IV114" s="411" t="s">
        <v>66</v>
      </c>
      <c r="IW114" s="286"/>
      <c r="IX114" s="412"/>
      <c r="IY114" s="412"/>
      <c r="IZ114" s="413"/>
      <c r="JA114" s="410" t="s">
        <v>136</v>
      </c>
      <c r="JB114" s="411" t="s">
        <v>78</v>
      </c>
      <c r="JD114" s="405"/>
      <c r="JE114" s="406"/>
      <c r="JF114" s="406"/>
      <c r="JG114" s="403"/>
      <c r="JH114" s="407" t="s">
        <v>17</v>
      </c>
      <c r="JI114" s="403" t="s">
        <v>65</v>
      </c>
      <c r="JJ114" s="408"/>
      <c r="JK114" s="409"/>
      <c r="JL114" s="410" t="s">
        <v>136</v>
      </c>
      <c r="JM114" s="411" t="s">
        <v>66</v>
      </c>
      <c r="JN114" s="286"/>
      <c r="JO114" s="412"/>
      <c r="JP114" s="412"/>
      <c r="JQ114" s="413"/>
      <c r="JR114" s="410" t="s">
        <v>136</v>
      </c>
      <c r="JS114" s="411" t="s">
        <v>78</v>
      </c>
      <c r="JU114" s="405"/>
      <c r="JV114" s="406"/>
      <c r="JW114" s="406"/>
      <c r="JX114" s="403"/>
      <c r="JY114" s="407" t="s">
        <v>17</v>
      </c>
      <c r="JZ114" s="403" t="s">
        <v>65</v>
      </c>
      <c r="KA114" s="408"/>
      <c r="KB114" s="409"/>
      <c r="KC114" s="410" t="s">
        <v>136</v>
      </c>
      <c r="KD114" s="411" t="s">
        <v>66</v>
      </c>
      <c r="KE114" s="286"/>
      <c r="KF114" s="412"/>
      <c r="KG114" s="412"/>
      <c r="KH114" s="413"/>
      <c r="KI114" s="410" t="s">
        <v>136</v>
      </c>
      <c r="KJ114" s="411" t="s">
        <v>78</v>
      </c>
      <c r="KL114" s="405"/>
      <c r="KM114" s="406"/>
      <c r="KN114" s="406"/>
      <c r="KO114" s="403"/>
      <c r="KP114" s="407" t="s">
        <v>17</v>
      </c>
      <c r="KQ114" s="403" t="s">
        <v>65</v>
      </c>
      <c r="KR114" s="408"/>
      <c r="KS114" s="409"/>
      <c r="KT114" s="410" t="s">
        <v>136</v>
      </c>
      <c r="KU114" s="411" t="s">
        <v>66</v>
      </c>
      <c r="KV114" s="286"/>
      <c r="KW114" s="412"/>
      <c r="KX114" s="412"/>
      <c r="KY114" s="413"/>
      <c r="KZ114" s="410" t="s">
        <v>136</v>
      </c>
      <c r="LA114" s="411" t="s">
        <v>78</v>
      </c>
      <c r="LC114" s="405"/>
      <c r="LD114" s="406"/>
      <c r="LE114" s="406"/>
      <c r="LF114" s="403"/>
      <c r="LG114" s="407" t="s">
        <v>17</v>
      </c>
      <c r="LH114" s="403" t="s">
        <v>65</v>
      </c>
      <c r="LI114" s="408"/>
      <c r="LJ114" s="409"/>
      <c r="LK114" s="410" t="s">
        <v>136</v>
      </c>
      <c r="LL114" s="411" t="s">
        <v>66</v>
      </c>
      <c r="LM114" s="286"/>
      <c r="LN114" s="412"/>
      <c r="LO114" s="412"/>
      <c r="LP114" s="413"/>
      <c r="LQ114" s="410" t="s">
        <v>136</v>
      </c>
      <c r="LR114" s="411" t="s">
        <v>78</v>
      </c>
      <c r="LT114" s="405"/>
      <c r="LU114" s="406"/>
      <c r="LV114" s="406"/>
      <c r="LW114" s="403"/>
      <c r="LX114" s="407" t="s">
        <v>17</v>
      </c>
      <c r="LY114" s="403" t="s">
        <v>65</v>
      </c>
      <c r="LZ114" s="408"/>
      <c r="MA114" s="409"/>
      <c r="MB114" s="410" t="s">
        <v>136</v>
      </c>
      <c r="MC114" s="411" t="s">
        <v>66</v>
      </c>
      <c r="MD114" s="286"/>
      <c r="ME114" s="412"/>
      <c r="MF114" s="412"/>
      <c r="MG114" s="413"/>
      <c r="MH114" s="410" t="s">
        <v>136</v>
      </c>
      <c r="MI114" s="411" t="s">
        <v>78</v>
      </c>
    </row>
    <row r="115" spans="1:347" ht="14.1" hidden="1" customHeight="1" outlineLevel="1" x14ac:dyDescent="0.15">
      <c r="A115" s="14"/>
      <c r="B115" s="58"/>
      <c r="C115" s="10"/>
      <c r="D115" s="10"/>
      <c r="E115" s="19"/>
      <c r="F115" s="19"/>
      <c r="I115" s="414" t="s">
        <v>5</v>
      </c>
      <c r="J115" s="394" t="s">
        <v>129</v>
      </c>
      <c r="K115" s="394" t="s">
        <v>67</v>
      </c>
      <c r="L115" s="394" t="s">
        <v>68</v>
      </c>
      <c r="M115" s="394" t="s">
        <v>1</v>
      </c>
      <c r="N115" s="394" t="s">
        <v>0</v>
      </c>
      <c r="O115" s="415" t="s">
        <v>5</v>
      </c>
      <c r="P115" s="416" t="s">
        <v>60</v>
      </c>
      <c r="Q115" s="414" t="s">
        <v>1</v>
      </c>
      <c r="R115" s="417" t="s">
        <v>0</v>
      </c>
      <c r="S115" s="282"/>
      <c r="T115" s="394" t="s">
        <v>79</v>
      </c>
      <c r="U115" s="394" t="s">
        <v>80</v>
      </c>
      <c r="V115" s="418" t="s">
        <v>81</v>
      </c>
      <c r="W115" s="414" t="s">
        <v>1</v>
      </c>
      <c r="X115" s="417" t="s">
        <v>0</v>
      </c>
      <c r="Z115" s="414" t="s">
        <v>5</v>
      </c>
      <c r="AA115" s="394" t="s">
        <v>129</v>
      </c>
      <c r="AB115" s="394" t="s">
        <v>67</v>
      </c>
      <c r="AC115" s="394" t="s">
        <v>68</v>
      </c>
      <c r="AD115" s="394" t="s">
        <v>1</v>
      </c>
      <c r="AE115" s="394" t="s">
        <v>0</v>
      </c>
      <c r="AF115" s="415" t="s">
        <v>5</v>
      </c>
      <c r="AG115" s="416" t="s">
        <v>60</v>
      </c>
      <c r="AH115" s="414" t="s">
        <v>1</v>
      </c>
      <c r="AI115" s="417" t="s">
        <v>0</v>
      </c>
      <c r="AJ115" s="282"/>
      <c r="AK115" s="394" t="s">
        <v>79</v>
      </c>
      <c r="AL115" s="394" t="s">
        <v>80</v>
      </c>
      <c r="AM115" s="418" t="s">
        <v>81</v>
      </c>
      <c r="AN115" s="414" t="s">
        <v>1</v>
      </c>
      <c r="AO115" s="417" t="s">
        <v>0</v>
      </c>
      <c r="AQ115" s="414" t="s">
        <v>5</v>
      </c>
      <c r="AR115" s="394" t="s">
        <v>129</v>
      </c>
      <c r="AS115" s="394" t="s">
        <v>67</v>
      </c>
      <c r="AT115" s="394" t="s">
        <v>68</v>
      </c>
      <c r="AU115" s="394" t="s">
        <v>1</v>
      </c>
      <c r="AV115" s="394" t="s">
        <v>0</v>
      </c>
      <c r="AW115" s="415" t="s">
        <v>5</v>
      </c>
      <c r="AX115" s="416" t="s">
        <v>60</v>
      </c>
      <c r="AY115" s="414" t="s">
        <v>1</v>
      </c>
      <c r="AZ115" s="417" t="s">
        <v>0</v>
      </c>
      <c r="BA115" s="282"/>
      <c r="BB115" s="394" t="s">
        <v>79</v>
      </c>
      <c r="BC115" s="394" t="s">
        <v>80</v>
      </c>
      <c r="BD115" s="418" t="s">
        <v>81</v>
      </c>
      <c r="BE115" s="414" t="s">
        <v>1</v>
      </c>
      <c r="BF115" s="417" t="s">
        <v>0</v>
      </c>
      <c r="BH115" s="414" t="s">
        <v>5</v>
      </c>
      <c r="BI115" s="394" t="s">
        <v>129</v>
      </c>
      <c r="BJ115" s="394" t="s">
        <v>67</v>
      </c>
      <c r="BK115" s="394" t="s">
        <v>68</v>
      </c>
      <c r="BL115" s="394" t="s">
        <v>1</v>
      </c>
      <c r="BM115" s="394" t="s">
        <v>0</v>
      </c>
      <c r="BN115" s="415" t="s">
        <v>5</v>
      </c>
      <c r="BO115" s="416" t="s">
        <v>60</v>
      </c>
      <c r="BP115" s="414" t="s">
        <v>1</v>
      </c>
      <c r="BQ115" s="417" t="s">
        <v>0</v>
      </c>
      <c r="BR115" s="282"/>
      <c r="BS115" s="394" t="s">
        <v>79</v>
      </c>
      <c r="BT115" s="394" t="s">
        <v>80</v>
      </c>
      <c r="BU115" s="418" t="s">
        <v>81</v>
      </c>
      <c r="BV115" s="414" t="s">
        <v>1</v>
      </c>
      <c r="BW115" s="417" t="s">
        <v>0</v>
      </c>
      <c r="BY115" s="414" t="s">
        <v>5</v>
      </c>
      <c r="BZ115" s="394" t="s">
        <v>129</v>
      </c>
      <c r="CA115" s="394" t="s">
        <v>67</v>
      </c>
      <c r="CB115" s="394" t="s">
        <v>68</v>
      </c>
      <c r="CC115" s="394" t="s">
        <v>1</v>
      </c>
      <c r="CD115" s="394" t="s">
        <v>0</v>
      </c>
      <c r="CE115" s="415" t="s">
        <v>5</v>
      </c>
      <c r="CF115" s="416" t="s">
        <v>60</v>
      </c>
      <c r="CG115" s="414" t="s">
        <v>1</v>
      </c>
      <c r="CH115" s="417" t="s">
        <v>0</v>
      </c>
      <c r="CI115" s="282"/>
      <c r="CJ115" s="394" t="s">
        <v>79</v>
      </c>
      <c r="CK115" s="394" t="s">
        <v>80</v>
      </c>
      <c r="CL115" s="418" t="s">
        <v>81</v>
      </c>
      <c r="CM115" s="414" t="s">
        <v>1</v>
      </c>
      <c r="CN115" s="417" t="s">
        <v>0</v>
      </c>
      <c r="CP115" s="414" t="s">
        <v>5</v>
      </c>
      <c r="CQ115" s="394" t="s">
        <v>129</v>
      </c>
      <c r="CR115" s="394" t="s">
        <v>67</v>
      </c>
      <c r="CS115" s="394" t="s">
        <v>68</v>
      </c>
      <c r="CT115" s="394" t="s">
        <v>1</v>
      </c>
      <c r="CU115" s="394" t="s">
        <v>0</v>
      </c>
      <c r="CV115" s="415" t="s">
        <v>5</v>
      </c>
      <c r="CW115" s="416" t="s">
        <v>60</v>
      </c>
      <c r="CX115" s="414" t="s">
        <v>1</v>
      </c>
      <c r="CY115" s="417" t="s">
        <v>0</v>
      </c>
      <c r="CZ115" s="282"/>
      <c r="DA115" s="394" t="s">
        <v>79</v>
      </c>
      <c r="DB115" s="394" t="s">
        <v>80</v>
      </c>
      <c r="DC115" s="418" t="s">
        <v>81</v>
      </c>
      <c r="DD115" s="414" t="s">
        <v>1</v>
      </c>
      <c r="DE115" s="417" t="s">
        <v>0</v>
      </c>
      <c r="DG115" s="414" t="s">
        <v>5</v>
      </c>
      <c r="DH115" s="394" t="s">
        <v>129</v>
      </c>
      <c r="DI115" s="394" t="s">
        <v>67</v>
      </c>
      <c r="DJ115" s="394" t="s">
        <v>68</v>
      </c>
      <c r="DK115" s="394" t="s">
        <v>1</v>
      </c>
      <c r="DL115" s="394" t="s">
        <v>0</v>
      </c>
      <c r="DM115" s="415" t="s">
        <v>5</v>
      </c>
      <c r="DN115" s="416" t="s">
        <v>60</v>
      </c>
      <c r="DO115" s="414" t="s">
        <v>1</v>
      </c>
      <c r="DP115" s="417" t="s">
        <v>0</v>
      </c>
      <c r="DQ115" s="282"/>
      <c r="DR115" s="394" t="s">
        <v>79</v>
      </c>
      <c r="DS115" s="394" t="s">
        <v>80</v>
      </c>
      <c r="DT115" s="418" t="s">
        <v>81</v>
      </c>
      <c r="DU115" s="414" t="s">
        <v>1</v>
      </c>
      <c r="DV115" s="417" t="s">
        <v>0</v>
      </c>
      <c r="DX115" s="414" t="s">
        <v>5</v>
      </c>
      <c r="DY115" s="394" t="s">
        <v>129</v>
      </c>
      <c r="DZ115" s="394" t="s">
        <v>67</v>
      </c>
      <c r="EA115" s="394" t="s">
        <v>68</v>
      </c>
      <c r="EB115" s="394" t="s">
        <v>1</v>
      </c>
      <c r="EC115" s="394" t="s">
        <v>0</v>
      </c>
      <c r="ED115" s="415" t="s">
        <v>5</v>
      </c>
      <c r="EE115" s="416" t="s">
        <v>60</v>
      </c>
      <c r="EF115" s="414" t="s">
        <v>1</v>
      </c>
      <c r="EG115" s="417" t="s">
        <v>0</v>
      </c>
      <c r="EH115" s="282"/>
      <c r="EI115" s="394" t="s">
        <v>79</v>
      </c>
      <c r="EJ115" s="394" t="s">
        <v>80</v>
      </c>
      <c r="EK115" s="418" t="s">
        <v>81</v>
      </c>
      <c r="EL115" s="414" t="s">
        <v>1</v>
      </c>
      <c r="EM115" s="417" t="s">
        <v>0</v>
      </c>
      <c r="EO115" s="414" t="s">
        <v>5</v>
      </c>
      <c r="EP115" s="394" t="s">
        <v>129</v>
      </c>
      <c r="EQ115" s="394" t="s">
        <v>67</v>
      </c>
      <c r="ER115" s="394" t="s">
        <v>68</v>
      </c>
      <c r="ES115" s="394" t="s">
        <v>1</v>
      </c>
      <c r="ET115" s="394" t="s">
        <v>0</v>
      </c>
      <c r="EU115" s="415" t="s">
        <v>5</v>
      </c>
      <c r="EV115" s="416" t="s">
        <v>60</v>
      </c>
      <c r="EW115" s="414" t="s">
        <v>1</v>
      </c>
      <c r="EX115" s="417" t="s">
        <v>0</v>
      </c>
      <c r="EY115" s="282"/>
      <c r="EZ115" s="394" t="s">
        <v>79</v>
      </c>
      <c r="FA115" s="394" t="s">
        <v>80</v>
      </c>
      <c r="FB115" s="418" t="s">
        <v>81</v>
      </c>
      <c r="FC115" s="414" t="s">
        <v>1</v>
      </c>
      <c r="FD115" s="417" t="s">
        <v>0</v>
      </c>
      <c r="FF115" s="414" t="s">
        <v>5</v>
      </c>
      <c r="FG115" s="394" t="s">
        <v>129</v>
      </c>
      <c r="FH115" s="394" t="s">
        <v>67</v>
      </c>
      <c r="FI115" s="394" t="s">
        <v>68</v>
      </c>
      <c r="FJ115" s="394" t="s">
        <v>1</v>
      </c>
      <c r="FK115" s="394" t="s">
        <v>0</v>
      </c>
      <c r="FL115" s="415" t="s">
        <v>5</v>
      </c>
      <c r="FM115" s="416" t="s">
        <v>60</v>
      </c>
      <c r="FN115" s="414" t="s">
        <v>1</v>
      </c>
      <c r="FO115" s="417" t="s">
        <v>0</v>
      </c>
      <c r="FP115" s="282"/>
      <c r="FQ115" s="394" t="s">
        <v>79</v>
      </c>
      <c r="FR115" s="394" t="s">
        <v>80</v>
      </c>
      <c r="FS115" s="418" t="s">
        <v>81</v>
      </c>
      <c r="FT115" s="414" t="s">
        <v>1</v>
      </c>
      <c r="FU115" s="417" t="s">
        <v>0</v>
      </c>
      <c r="FW115" s="414" t="s">
        <v>5</v>
      </c>
      <c r="FX115" s="394" t="s">
        <v>129</v>
      </c>
      <c r="FY115" s="394" t="s">
        <v>67</v>
      </c>
      <c r="FZ115" s="394" t="s">
        <v>68</v>
      </c>
      <c r="GA115" s="394" t="s">
        <v>1</v>
      </c>
      <c r="GB115" s="394" t="s">
        <v>0</v>
      </c>
      <c r="GC115" s="415" t="s">
        <v>5</v>
      </c>
      <c r="GD115" s="416" t="s">
        <v>60</v>
      </c>
      <c r="GE115" s="414" t="s">
        <v>1</v>
      </c>
      <c r="GF115" s="417" t="s">
        <v>0</v>
      </c>
      <c r="GG115" s="282"/>
      <c r="GH115" s="394" t="s">
        <v>79</v>
      </c>
      <c r="GI115" s="394" t="s">
        <v>80</v>
      </c>
      <c r="GJ115" s="418" t="s">
        <v>81</v>
      </c>
      <c r="GK115" s="414" t="s">
        <v>1</v>
      </c>
      <c r="GL115" s="417" t="s">
        <v>0</v>
      </c>
      <c r="GN115" s="414" t="s">
        <v>5</v>
      </c>
      <c r="GO115" s="394" t="s">
        <v>129</v>
      </c>
      <c r="GP115" s="394" t="s">
        <v>67</v>
      </c>
      <c r="GQ115" s="394" t="s">
        <v>68</v>
      </c>
      <c r="GR115" s="394" t="s">
        <v>1</v>
      </c>
      <c r="GS115" s="394" t="s">
        <v>0</v>
      </c>
      <c r="GT115" s="415" t="s">
        <v>5</v>
      </c>
      <c r="GU115" s="416" t="s">
        <v>60</v>
      </c>
      <c r="GV115" s="414" t="s">
        <v>1</v>
      </c>
      <c r="GW115" s="417" t="s">
        <v>0</v>
      </c>
      <c r="GX115" s="282"/>
      <c r="GY115" s="394" t="s">
        <v>79</v>
      </c>
      <c r="GZ115" s="394" t="s">
        <v>80</v>
      </c>
      <c r="HA115" s="418" t="s">
        <v>81</v>
      </c>
      <c r="HB115" s="414" t="s">
        <v>1</v>
      </c>
      <c r="HC115" s="417" t="s">
        <v>0</v>
      </c>
      <c r="HE115" s="414" t="s">
        <v>5</v>
      </c>
      <c r="HF115" s="394" t="s">
        <v>129</v>
      </c>
      <c r="HG115" s="394" t="s">
        <v>67</v>
      </c>
      <c r="HH115" s="394" t="s">
        <v>68</v>
      </c>
      <c r="HI115" s="394" t="s">
        <v>1</v>
      </c>
      <c r="HJ115" s="394" t="s">
        <v>0</v>
      </c>
      <c r="HK115" s="415" t="s">
        <v>5</v>
      </c>
      <c r="HL115" s="416" t="s">
        <v>60</v>
      </c>
      <c r="HM115" s="414" t="s">
        <v>1</v>
      </c>
      <c r="HN115" s="417" t="s">
        <v>0</v>
      </c>
      <c r="HO115" s="282"/>
      <c r="HP115" s="394" t="s">
        <v>79</v>
      </c>
      <c r="HQ115" s="394" t="s">
        <v>80</v>
      </c>
      <c r="HR115" s="418" t="s">
        <v>81</v>
      </c>
      <c r="HS115" s="414" t="s">
        <v>1</v>
      </c>
      <c r="HT115" s="417" t="s">
        <v>0</v>
      </c>
      <c r="HV115" s="414" t="s">
        <v>5</v>
      </c>
      <c r="HW115" s="394" t="s">
        <v>129</v>
      </c>
      <c r="HX115" s="394" t="s">
        <v>67</v>
      </c>
      <c r="HY115" s="394" t="s">
        <v>68</v>
      </c>
      <c r="HZ115" s="394" t="s">
        <v>1</v>
      </c>
      <c r="IA115" s="394" t="s">
        <v>0</v>
      </c>
      <c r="IB115" s="415" t="s">
        <v>5</v>
      </c>
      <c r="IC115" s="416" t="s">
        <v>60</v>
      </c>
      <c r="ID115" s="414" t="s">
        <v>1</v>
      </c>
      <c r="IE115" s="417" t="s">
        <v>0</v>
      </c>
      <c r="IF115" s="282"/>
      <c r="IG115" s="394" t="s">
        <v>79</v>
      </c>
      <c r="IH115" s="394" t="s">
        <v>80</v>
      </c>
      <c r="II115" s="418" t="s">
        <v>81</v>
      </c>
      <c r="IJ115" s="414" t="s">
        <v>1</v>
      </c>
      <c r="IK115" s="417" t="s">
        <v>0</v>
      </c>
      <c r="IM115" s="414" t="s">
        <v>5</v>
      </c>
      <c r="IN115" s="394" t="s">
        <v>129</v>
      </c>
      <c r="IO115" s="394" t="s">
        <v>67</v>
      </c>
      <c r="IP115" s="394" t="s">
        <v>68</v>
      </c>
      <c r="IQ115" s="394" t="s">
        <v>1</v>
      </c>
      <c r="IR115" s="394" t="s">
        <v>0</v>
      </c>
      <c r="IS115" s="415" t="s">
        <v>5</v>
      </c>
      <c r="IT115" s="416" t="s">
        <v>60</v>
      </c>
      <c r="IU115" s="414" t="s">
        <v>1</v>
      </c>
      <c r="IV115" s="417" t="s">
        <v>0</v>
      </c>
      <c r="IW115" s="282"/>
      <c r="IX115" s="394" t="s">
        <v>79</v>
      </c>
      <c r="IY115" s="394" t="s">
        <v>80</v>
      </c>
      <c r="IZ115" s="418" t="s">
        <v>81</v>
      </c>
      <c r="JA115" s="414" t="s">
        <v>1</v>
      </c>
      <c r="JB115" s="417" t="s">
        <v>0</v>
      </c>
      <c r="JD115" s="414" t="s">
        <v>5</v>
      </c>
      <c r="JE115" s="394" t="s">
        <v>129</v>
      </c>
      <c r="JF115" s="394" t="s">
        <v>67</v>
      </c>
      <c r="JG115" s="394" t="s">
        <v>68</v>
      </c>
      <c r="JH115" s="394" t="s">
        <v>1</v>
      </c>
      <c r="JI115" s="394" t="s">
        <v>0</v>
      </c>
      <c r="JJ115" s="415" t="s">
        <v>5</v>
      </c>
      <c r="JK115" s="416" t="s">
        <v>60</v>
      </c>
      <c r="JL115" s="414" t="s">
        <v>1</v>
      </c>
      <c r="JM115" s="417" t="s">
        <v>0</v>
      </c>
      <c r="JN115" s="282"/>
      <c r="JO115" s="394" t="s">
        <v>79</v>
      </c>
      <c r="JP115" s="394" t="s">
        <v>80</v>
      </c>
      <c r="JQ115" s="418" t="s">
        <v>81</v>
      </c>
      <c r="JR115" s="414" t="s">
        <v>1</v>
      </c>
      <c r="JS115" s="417" t="s">
        <v>0</v>
      </c>
      <c r="JU115" s="414" t="s">
        <v>5</v>
      </c>
      <c r="JV115" s="394" t="s">
        <v>129</v>
      </c>
      <c r="JW115" s="394" t="s">
        <v>67</v>
      </c>
      <c r="JX115" s="394" t="s">
        <v>68</v>
      </c>
      <c r="JY115" s="394" t="s">
        <v>1</v>
      </c>
      <c r="JZ115" s="394" t="s">
        <v>0</v>
      </c>
      <c r="KA115" s="415" t="s">
        <v>5</v>
      </c>
      <c r="KB115" s="416" t="s">
        <v>60</v>
      </c>
      <c r="KC115" s="414" t="s">
        <v>1</v>
      </c>
      <c r="KD115" s="417" t="s">
        <v>0</v>
      </c>
      <c r="KE115" s="282"/>
      <c r="KF115" s="394" t="s">
        <v>79</v>
      </c>
      <c r="KG115" s="394" t="s">
        <v>80</v>
      </c>
      <c r="KH115" s="418" t="s">
        <v>81</v>
      </c>
      <c r="KI115" s="414" t="s">
        <v>1</v>
      </c>
      <c r="KJ115" s="417" t="s">
        <v>0</v>
      </c>
      <c r="KL115" s="414" t="s">
        <v>5</v>
      </c>
      <c r="KM115" s="394" t="s">
        <v>129</v>
      </c>
      <c r="KN115" s="394" t="s">
        <v>67</v>
      </c>
      <c r="KO115" s="394" t="s">
        <v>68</v>
      </c>
      <c r="KP115" s="394" t="s">
        <v>1</v>
      </c>
      <c r="KQ115" s="394" t="s">
        <v>0</v>
      </c>
      <c r="KR115" s="415" t="s">
        <v>5</v>
      </c>
      <c r="KS115" s="416" t="s">
        <v>60</v>
      </c>
      <c r="KT115" s="414" t="s">
        <v>1</v>
      </c>
      <c r="KU115" s="417" t="s">
        <v>0</v>
      </c>
      <c r="KV115" s="282"/>
      <c r="KW115" s="394" t="s">
        <v>79</v>
      </c>
      <c r="KX115" s="394" t="s">
        <v>80</v>
      </c>
      <c r="KY115" s="418" t="s">
        <v>81</v>
      </c>
      <c r="KZ115" s="414" t="s">
        <v>1</v>
      </c>
      <c r="LA115" s="417" t="s">
        <v>0</v>
      </c>
      <c r="LC115" s="414" t="s">
        <v>5</v>
      </c>
      <c r="LD115" s="394" t="s">
        <v>129</v>
      </c>
      <c r="LE115" s="394" t="s">
        <v>67</v>
      </c>
      <c r="LF115" s="394" t="s">
        <v>68</v>
      </c>
      <c r="LG115" s="394" t="s">
        <v>1</v>
      </c>
      <c r="LH115" s="394" t="s">
        <v>0</v>
      </c>
      <c r="LI115" s="415" t="s">
        <v>5</v>
      </c>
      <c r="LJ115" s="416" t="s">
        <v>60</v>
      </c>
      <c r="LK115" s="414" t="s">
        <v>1</v>
      </c>
      <c r="LL115" s="417" t="s">
        <v>0</v>
      </c>
      <c r="LM115" s="282"/>
      <c r="LN115" s="394" t="s">
        <v>79</v>
      </c>
      <c r="LO115" s="394" t="s">
        <v>80</v>
      </c>
      <c r="LP115" s="418" t="s">
        <v>81</v>
      </c>
      <c r="LQ115" s="414" t="s">
        <v>1</v>
      </c>
      <c r="LR115" s="417" t="s">
        <v>0</v>
      </c>
      <c r="LT115" s="414" t="s">
        <v>5</v>
      </c>
      <c r="LU115" s="394" t="s">
        <v>129</v>
      </c>
      <c r="LV115" s="394" t="s">
        <v>67</v>
      </c>
      <c r="LW115" s="394" t="s">
        <v>68</v>
      </c>
      <c r="LX115" s="394" t="s">
        <v>1</v>
      </c>
      <c r="LY115" s="394" t="s">
        <v>0</v>
      </c>
      <c r="LZ115" s="415" t="s">
        <v>5</v>
      </c>
      <c r="MA115" s="416" t="s">
        <v>60</v>
      </c>
      <c r="MB115" s="414" t="s">
        <v>1</v>
      </c>
      <c r="MC115" s="417" t="s">
        <v>0</v>
      </c>
      <c r="MD115" s="282"/>
      <c r="ME115" s="394" t="s">
        <v>79</v>
      </c>
      <c r="MF115" s="394" t="s">
        <v>80</v>
      </c>
      <c r="MG115" s="418" t="s">
        <v>81</v>
      </c>
      <c r="MH115" s="414" t="s">
        <v>1</v>
      </c>
      <c r="MI115" s="417" t="s">
        <v>0</v>
      </c>
    </row>
    <row r="116" spans="1:347" ht="14.1" hidden="1" customHeight="1" outlineLevel="1" x14ac:dyDescent="0.15">
      <c r="A116" s="14"/>
      <c r="B116" s="58"/>
      <c r="C116" s="10"/>
      <c r="D116" s="10"/>
      <c r="E116" s="19"/>
      <c r="F116" s="19"/>
      <c r="I116" s="10">
        <v>10</v>
      </c>
      <c r="J116" s="274">
        <f>_xlfn.NORM.S.INV(I116/100)</f>
        <v>-1.2815515655446006</v>
      </c>
      <c r="K116" s="19">
        <f>(J116-J110)/I110</f>
        <v>0.1236295042262497</v>
      </c>
      <c r="L116" s="19">
        <f>SQRT(1/P106+(K116-J107)^2/S106)/I110</f>
        <v>8.0591064693883926E-2</v>
      </c>
      <c r="M116" s="19">
        <f>K116-_xlfn.T.INV.2T(0.05,O110)*L116</f>
        <v>-0.1328472318476816</v>
      </c>
      <c r="N116" s="19">
        <f>K116+_xlfn.T.INV.2T(0.05,O110)*L116</f>
        <v>0.38010624030018098</v>
      </c>
      <c r="O116" s="199">
        <f>I116</f>
        <v>10</v>
      </c>
      <c r="P116" s="26">
        <f>10^K116</f>
        <v>1.3293198939132191</v>
      </c>
      <c r="Q116" s="26">
        <f t="shared" ref="Q116:R119" si="1285">10^M116</f>
        <v>0.7364661124860753</v>
      </c>
      <c r="R116" s="200">
        <f t="shared" si="1285"/>
        <v>2.3994198108970877</v>
      </c>
      <c r="S116" s="26"/>
      <c r="T116" s="26">
        <f>K27-K116</f>
        <v>0</v>
      </c>
      <c r="U116" s="26">
        <f>SQRT(L27^2+L116^2)</f>
        <v>0.11397297669617816</v>
      </c>
      <c r="V116" s="214">
        <f>10^T116</f>
        <v>1</v>
      </c>
      <c r="W116" s="26">
        <f>10^(T116-1.96*U116)</f>
        <v>0.59787854049345213</v>
      </c>
      <c r="X116" s="215">
        <f>10^(T116+1.96*U116)</f>
        <v>1.6725805197401158</v>
      </c>
      <c r="Z116" s="281">
        <v>10</v>
      </c>
      <c r="AA116" s="274">
        <f>_xlfn.NORM.S.INV(Z116/100)</f>
        <v>-1.2815515655446006</v>
      </c>
      <c r="AB116" s="274">
        <f>(AA116-AA110)/Z110</f>
        <v>0.12357022744619478</v>
      </c>
      <c r="AC116" s="274">
        <f>SQRT(1/AG106+(AB116-AA107)^2/AJ106)/Z110</f>
        <v>8.0641128747298271E-2</v>
      </c>
      <c r="AD116" s="274">
        <f>AB116-_xlfn.T.INV.2T(0.05,AF110)*AC116</f>
        <v>-0.13306583478955253</v>
      </c>
      <c r="AE116" s="274">
        <f>AB116+_xlfn.T.INV.2T(0.05,AF110)*AC116</f>
        <v>0.38020628968194209</v>
      </c>
      <c r="AF116" s="199">
        <f>Z116</f>
        <v>10</v>
      </c>
      <c r="AG116" s="267">
        <f>10^AB116</f>
        <v>1.3291384676484319</v>
      </c>
      <c r="AH116" s="267">
        <f t="shared" ref="AH116:AH119" si="1286">10^AD116</f>
        <v>0.73609550416832803</v>
      </c>
      <c r="AI116" s="200">
        <f t="shared" ref="AI116:AI119" si="1287">10^AE116</f>
        <v>2.399972634228777</v>
      </c>
      <c r="AJ116" s="267"/>
      <c r="AK116" s="267">
        <f>AB27-AB116</f>
        <v>-1.5265566588595902E-16</v>
      </c>
      <c r="AL116" s="267">
        <f>SQRT(AC27^2+AC116^2)</f>
        <v>0.11404377795950411</v>
      </c>
      <c r="AM116" s="214">
        <f>10^AK116</f>
        <v>0.99999999999999956</v>
      </c>
      <c r="AN116" s="267">
        <f>10^(AK116-1.96*AL116)</f>
        <v>0.59768753038580702</v>
      </c>
      <c r="AO116" s="215">
        <f>10^(AK116+1.96*AL116)</f>
        <v>1.6731150461755488</v>
      </c>
      <c r="AQ116" s="281">
        <v>10</v>
      </c>
      <c r="AR116" s="274">
        <f>_xlfn.NORM.S.INV(AQ116/100)</f>
        <v>-1.2815515655446006</v>
      </c>
      <c r="AS116" s="274">
        <f>(AR116-AR110)/AQ110</f>
        <v>0.12357046790866014</v>
      </c>
      <c r="AT116" s="274">
        <f>SQRT(1/AX106+(AS116-AR107)^2/BA106)/AQ110</f>
        <v>8.0639107244410632E-2</v>
      </c>
      <c r="AU116" s="274">
        <f>AS116-_xlfn.T.INV.2T(0.05,AW110)*AT116</f>
        <v>-0.13305916100269125</v>
      </c>
      <c r="AV116" s="274">
        <f>AS116+_xlfn.T.INV.2T(0.05,AW110)*AT116</f>
        <v>0.38020009682001155</v>
      </c>
      <c r="AW116" s="199">
        <f>AQ116</f>
        <v>10</v>
      </c>
      <c r="AX116" s="267">
        <f>10^AS116</f>
        <v>1.3291392035730512</v>
      </c>
      <c r="AY116" s="267">
        <f t="shared" ref="AY116:AY119" si="1288">10^AU116</f>
        <v>0.736106815806985</v>
      </c>
      <c r="AZ116" s="200">
        <f t="shared" ref="AZ116:AZ119" si="1289">10^AV116</f>
        <v>2.3999384118432467</v>
      </c>
      <c r="BA116" s="267"/>
      <c r="BB116" s="267">
        <f>AS27-AS116</f>
        <v>3.1918911957973251E-16</v>
      </c>
      <c r="BC116" s="267">
        <f>SQRT(AT27^2+AT116^2)</f>
        <v>0.11404091912270399</v>
      </c>
      <c r="BD116" s="214">
        <f>10^BB116</f>
        <v>1.0000000000000007</v>
      </c>
      <c r="BE116" s="267">
        <f>10^(BB116-1.96*BC116)</f>
        <v>0.59769524187263023</v>
      </c>
      <c r="BF116" s="215">
        <f>10^(BB116+1.96*BC116)</f>
        <v>1.6730934595813678</v>
      </c>
      <c r="BH116" s="281">
        <v>10</v>
      </c>
      <c r="BI116" s="274">
        <f>_xlfn.NORM.S.INV(BH116/100)</f>
        <v>-1.2815515655446006</v>
      </c>
      <c r="BJ116" s="274">
        <f>(BI116-BI110)/BH110</f>
        <v>0.12357046061089605</v>
      </c>
      <c r="BK116" s="274">
        <f>SQRT(1/BO106+(BJ116-BI107)^2/BR106)/BH110</f>
        <v>8.063911670826171E-2</v>
      </c>
      <c r="BL116" s="274">
        <f>BJ116-_xlfn.T.INV.2T(0.05,BN110)*BK116</f>
        <v>-0.13305919841865327</v>
      </c>
      <c r="BM116" s="274">
        <f>BJ116+_xlfn.T.INV.2T(0.05,BN110)*BK116</f>
        <v>0.38020011964044537</v>
      </c>
      <c r="BN116" s="199">
        <f>BH116</f>
        <v>10</v>
      </c>
      <c r="BO116" s="267">
        <f>10^BJ116</f>
        <v>1.3291391812385647</v>
      </c>
      <c r="BP116" s="267">
        <f t="shared" ref="BP116:BP119" si="1290">10^BL116</f>
        <v>0.73610675238885603</v>
      </c>
      <c r="BQ116" s="200">
        <f t="shared" ref="BQ116:BQ119" si="1291">10^BM116</f>
        <v>2.3999385379503919</v>
      </c>
      <c r="BR116" s="267"/>
      <c r="BS116" s="267">
        <f>BJ27-BJ116</f>
        <v>1.3877787807814457E-16</v>
      </c>
      <c r="BT116" s="267">
        <f>SQRT(BK27^2+BK116^2)</f>
        <v>0.11404093250661056</v>
      </c>
      <c r="BU116" s="214">
        <f>10^BS116</f>
        <v>1.0000000000000002</v>
      </c>
      <c r="BV116" s="267">
        <f>10^(BS116-1.96*BT116)</f>
        <v>0.59769520577036572</v>
      </c>
      <c r="BW116" s="215">
        <f>10^(BS116+1.96*BT116)</f>
        <v>1.6730935606403381</v>
      </c>
      <c r="BY116" s="281">
        <v>10</v>
      </c>
      <c r="BZ116" s="274">
        <f>_xlfn.NORM.S.INV(BY116/100)</f>
        <v>-1.2815515655446006</v>
      </c>
      <c r="CA116" s="274">
        <f>(BZ116-BZ110)/BY110</f>
        <v>0.12357046064121405</v>
      </c>
      <c r="CB116" s="274">
        <f>SQRT(1/CF106+(CA116-BZ107)^2/CI106)/BY110</f>
        <v>8.0639116459312196E-2</v>
      </c>
      <c r="CC116" s="274">
        <f>CA116-_xlfn.T.INV.2T(0.05,CE110)*CB116</f>
        <v>-0.1330591975960668</v>
      </c>
      <c r="CD116" s="274">
        <f>CA116+_xlfn.T.INV.2T(0.05,CE110)*CB116</f>
        <v>0.38020011887849492</v>
      </c>
      <c r="CE116" s="199">
        <f>BY116</f>
        <v>10</v>
      </c>
      <c r="CF116" s="267">
        <f>10^CA116</f>
        <v>1.3291391813313516</v>
      </c>
      <c r="CG116" s="267">
        <f t="shared" ref="CG116:CG119" si="1292">10^CC116</f>
        <v>0.73610675378309764</v>
      </c>
      <c r="CH116" s="200">
        <f t="shared" ref="CH116:CH119" si="1293">10^CD116</f>
        <v>2.3999385337398058</v>
      </c>
      <c r="CI116" s="267"/>
      <c r="CJ116" s="267">
        <f>CA27-CA116</f>
        <v>3.7470027081099033E-16</v>
      </c>
      <c r="CK116" s="267">
        <f>SQRT(CB27^2+CB116^2)</f>
        <v>0.11404093215454275</v>
      </c>
      <c r="CL116" s="214">
        <f>10^CJ116</f>
        <v>1.0000000000000009</v>
      </c>
      <c r="CM116" s="267">
        <f>10^(CJ116-1.96*CK116)</f>
        <v>0.59769520672004717</v>
      </c>
      <c r="CN116" s="215">
        <f>10^(CJ116+1.96*CK116)</f>
        <v>1.6730935579819513</v>
      </c>
      <c r="CP116" s="281">
        <v>10</v>
      </c>
      <c r="CQ116" s="274">
        <f>_xlfn.NORM.S.INV(CP116/100)</f>
        <v>-1.2815515655446006</v>
      </c>
      <c r="CR116" s="274">
        <f>(CQ116-CQ110)/CP110</f>
        <v>0.12357046064031672</v>
      </c>
      <c r="CS116" s="274">
        <f>SQRT(1/CW106+(CR116-CQ107)^2/CZ106)/CP110</f>
        <v>8.0639116460500843E-2</v>
      </c>
      <c r="CT116" s="274">
        <f>CR116-_xlfn.T.INV.2T(0.05,CV110)*CS116</f>
        <v>-0.13305919760074691</v>
      </c>
      <c r="CU116" s="274">
        <f>CR116+_xlfn.T.INV.2T(0.05,CV110)*CS116</f>
        <v>0.38020011888138039</v>
      </c>
      <c r="CV116" s="199">
        <f>CP116</f>
        <v>10</v>
      </c>
      <c r="CW116" s="267">
        <f>10^CR116</f>
        <v>1.3291391813286053</v>
      </c>
      <c r="CX116" s="267">
        <f t="shared" ref="CX116:CX119" si="1294">10^CT116</f>
        <v>0.7361067537751651</v>
      </c>
      <c r="CY116" s="200">
        <f t="shared" ref="CY116:CY119" si="1295">10^CU116</f>
        <v>2.3999385337557508</v>
      </c>
      <c r="CZ116" s="267"/>
      <c r="DA116" s="267">
        <f>CR27-CR116</f>
        <v>0</v>
      </c>
      <c r="DB116" s="267">
        <f>SQRT(CS27^2+CS116^2)</f>
        <v>0.11404093215622381</v>
      </c>
      <c r="DC116" s="214">
        <f>10^DA116</f>
        <v>1</v>
      </c>
      <c r="DD116" s="267">
        <f>10^(DA116-1.96*DB116)</f>
        <v>0.59769520671551213</v>
      </c>
      <c r="DE116" s="215">
        <f>10^(DA116+1.96*DB116)</f>
        <v>1.6730935579946433</v>
      </c>
      <c r="DG116" s="281">
        <v>10</v>
      </c>
      <c r="DH116" s="274">
        <f>_xlfn.NORM.S.INV(DG116/100)</f>
        <v>-1.2815515655446006</v>
      </c>
      <c r="DI116" s="274">
        <f>(DH116-DH110)/DG110</f>
        <v>0.12357046064032048</v>
      </c>
      <c r="DJ116" s="274">
        <f>SQRT(1/DN106+(DI116-DH107)^2/DQ106)/DG110</f>
        <v>8.0639116460470242E-2</v>
      </c>
      <c r="DK116" s="274">
        <f>DI116-_xlfn.T.INV.2T(0.05,DM110)*DJ116</f>
        <v>-0.13305919760064575</v>
      </c>
      <c r="DL116" s="274">
        <f>DI116+_xlfn.T.INV.2T(0.05,DM110)*DJ116</f>
        <v>0.38020011888128669</v>
      </c>
      <c r="DM116" s="199">
        <f>DG116</f>
        <v>10</v>
      </c>
      <c r="DN116" s="267">
        <f>10^DI116</f>
        <v>1.3291391813286169</v>
      </c>
      <c r="DO116" s="267">
        <f t="shared" ref="DO116:DO119" si="1296">10^DK116</f>
        <v>0.73610675377533652</v>
      </c>
      <c r="DP116" s="200">
        <f t="shared" ref="DP116:DP119" si="1297">10^DL116</f>
        <v>2.399938533755233</v>
      </c>
      <c r="DQ116" s="267"/>
      <c r="DR116" s="267">
        <f>DI27-DI116</f>
        <v>0</v>
      </c>
      <c r="DS116" s="267">
        <f>SQRT(DJ27^2+DJ116^2)</f>
        <v>0.11404093215618051</v>
      </c>
      <c r="DT116" s="214">
        <f>10^DR116</f>
        <v>1</v>
      </c>
      <c r="DU116" s="267">
        <f>10^(DR116-1.96*DS116)</f>
        <v>0.59769520671562892</v>
      </c>
      <c r="DV116" s="215">
        <f>10^(DR116+1.96*DS116)</f>
        <v>1.6730935579943165</v>
      </c>
      <c r="DX116" s="281">
        <v>10</v>
      </c>
      <c r="DY116" s="274">
        <f>_xlfn.NORM.S.INV(DX116/100)</f>
        <v>-1.2815515655446006</v>
      </c>
      <c r="DZ116" s="274">
        <f>(DY116-DY110)/DX110</f>
        <v>0.12357046064032032</v>
      </c>
      <c r="EA116" s="274">
        <f>SQRT(1/EE106+(DZ116-DY107)^2/EH106)/DX110</f>
        <v>8.0639116460470367E-2</v>
      </c>
      <c r="EB116" s="274">
        <f>DZ116-_xlfn.T.INV.2T(0.05,ED110)*EA116</f>
        <v>-0.13305919760064636</v>
      </c>
      <c r="EC116" s="274">
        <f>DZ116+_xlfn.T.INV.2T(0.05,ED110)*EA116</f>
        <v>0.38020011888128702</v>
      </c>
      <c r="ED116" s="199">
        <f>DX116</f>
        <v>10</v>
      </c>
      <c r="EE116" s="267">
        <f>10^DZ116</f>
        <v>1.3291391813286162</v>
      </c>
      <c r="EF116" s="267">
        <f t="shared" ref="EF116:EF119" si="1298">10^EB116</f>
        <v>0.73610675377533552</v>
      </c>
      <c r="EG116" s="200">
        <f t="shared" ref="EG116:EG119" si="1299">10^EC116</f>
        <v>2.3999385337552348</v>
      </c>
      <c r="EH116" s="267"/>
      <c r="EI116" s="267">
        <f>DZ27-DZ116</f>
        <v>-1.2490009027033011E-16</v>
      </c>
      <c r="EJ116" s="267">
        <f>SQRT(EA27^2+EA116^2)</f>
        <v>0.1140409321561807</v>
      </c>
      <c r="EK116" s="214">
        <f>10^EI116</f>
        <v>0.99999999999999978</v>
      </c>
      <c r="EL116" s="267">
        <f>10^(EI116-1.96*EJ116)</f>
        <v>0.59769520671562826</v>
      </c>
      <c r="EM116" s="215">
        <f>10^(EI116+1.96*EJ116)</f>
        <v>1.6730935579943174</v>
      </c>
      <c r="EO116" s="281">
        <v>10</v>
      </c>
      <c r="EP116" s="274">
        <f>_xlfn.NORM.S.INV(EO116/100)</f>
        <v>-1.2815515655446006</v>
      </c>
      <c r="EQ116" s="274">
        <f>(EP116-EP110)/EO110</f>
        <v>0.12357046064032032</v>
      </c>
      <c r="ER116" s="274">
        <f>SQRT(1/EV106+(EQ116-EP107)^2/EY106)/EO110</f>
        <v>8.0639116460470367E-2</v>
      </c>
      <c r="ES116" s="274">
        <f>EQ116-_xlfn.T.INV.2T(0.05,EU110)*ER116</f>
        <v>-0.13305919760064636</v>
      </c>
      <c r="ET116" s="274">
        <f>EQ116+_xlfn.T.INV.2T(0.05,EU110)*ER116</f>
        <v>0.38020011888128702</v>
      </c>
      <c r="EU116" s="199">
        <f>EO116</f>
        <v>10</v>
      </c>
      <c r="EV116" s="267">
        <f>10^EQ116</f>
        <v>1.3291391813286162</v>
      </c>
      <c r="EW116" s="267">
        <f t="shared" ref="EW116:EW119" si="1300">10^ES116</f>
        <v>0.73610675377533552</v>
      </c>
      <c r="EX116" s="200">
        <f t="shared" ref="EX116:EX119" si="1301">10^ET116</f>
        <v>2.3999385337552348</v>
      </c>
      <c r="EY116" s="267"/>
      <c r="EZ116" s="267">
        <f>EQ27-EQ116</f>
        <v>0</v>
      </c>
      <c r="FA116" s="267">
        <f>SQRT(ER27^2+ER116^2)</f>
        <v>0.11404093215618068</v>
      </c>
      <c r="FB116" s="214">
        <f>10^EZ116</f>
        <v>1</v>
      </c>
      <c r="FC116" s="267">
        <f>10^(EZ116-1.96*FA116)</f>
        <v>0.59769520671562848</v>
      </c>
      <c r="FD116" s="215">
        <f>10^(EZ116+1.96*FA116)</f>
        <v>1.6730935579943176</v>
      </c>
      <c r="FF116" s="281">
        <v>10</v>
      </c>
      <c r="FG116" s="274">
        <f>_xlfn.NORM.S.INV(FF116/100)</f>
        <v>-1.2815515655446006</v>
      </c>
      <c r="FH116" s="274">
        <f>(FG116-FG110)/FF110</f>
        <v>0.12357046064032032</v>
      </c>
      <c r="FI116" s="274">
        <f>SQRT(1/FM106+(FH116-FG107)^2/FP106)/FF110</f>
        <v>8.0639116460470367E-2</v>
      </c>
      <c r="FJ116" s="274">
        <f>FH116-_xlfn.T.INV.2T(0.05,FL110)*FI116</f>
        <v>-0.13305919760064636</v>
      </c>
      <c r="FK116" s="274">
        <f>FH116+_xlfn.T.INV.2T(0.05,FL110)*FI116</f>
        <v>0.38020011888128702</v>
      </c>
      <c r="FL116" s="199">
        <f>FF116</f>
        <v>10</v>
      </c>
      <c r="FM116" s="267">
        <f>10^FH116</f>
        <v>1.3291391813286162</v>
      </c>
      <c r="FN116" s="267">
        <f t="shared" ref="FN116:FN119" si="1302">10^FJ116</f>
        <v>0.73610675377533552</v>
      </c>
      <c r="FO116" s="200">
        <f t="shared" ref="FO116:FO119" si="1303">10^FK116</f>
        <v>2.3999385337552348</v>
      </c>
      <c r="FP116" s="267"/>
      <c r="FQ116" s="267">
        <f>FH27-FH116</f>
        <v>2.4980018054066022E-16</v>
      </c>
      <c r="FR116" s="267">
        <f>SQRT(FI27^2+FI116^2)</f>
        <v>0.11404093215618069</v>
      </c>
      <c r="FS116" s="214">
        <f>10^FQ116</f>
        <v>1.0000000000000007</v>
      </c>
      <c r="FT116" s="267">
        <f>10^(FQ116-1.96*FR116)</f>
        <v>0.59769520671562881</v>
      </c>
      <c r="FU116" s="215">
        <f>10^(FQ116+1.96*FR116)</f>
        <v>1.6730935579943187</v>
      </c>
      <c r="FW116" s="281">
        <v>10</v>
      </c>
      <c r="FX116" s="274">
        <f>_xlfn.NORM.S.INV(FW116/100)</f>
        <v>-1.2815515655446006</v>
      </c>
      <c r="FY116" s="274">
        <f>(FX116-FX110)/FW110</f>
        <v>0.12357046064032032</v>
      </c>
      <c r="FZ116" s="274">
        <f>SQRT(1/GD106+(FY116-FX107)^2/GG106)/FW110</f>
        <v>8.0639116460470367E-2</v>
      </c>
      <c r="GA116" s="274">
        <f>FY116-_xlfn.T.INV.2T(0.05,GC110)*FZ116</f>
        <v>-0.13305919760064636</v>
      </c>
      <c r="GB116" s="274">
        <f>FY116+_xlfn.T.INV.2T(0.05,GC110)*FZ116</f>
        <v>0.38020011888128702</v>
      </c>
      <c r="GC116" s="199">
        <f>FW116</f>
        <v>10</v>
      </c>
      <c r="GD116" s="267">
        <f>10^FY116</f>
        <v>1.3291391813286162</v>
      </c>
      <c r="GE116" s="267">
        <f t="shared" ref="GE116:GE119" si="1304">10^GA116</f>
        <v>0.73610675377533552</v>
      </c>
      <c r="GF116" s="200">
        <f t="shared" ref="GF116:GF119" si="1305">10^GB116</f>
        <v>2.3999385337552348</v>
      </c>
      <c r="GG116" s="267"/>
      <c r="GH116" s="267">
        <f>FY27-FY116</f>
        <v>-1.2490009027033011E-16</v>
      </c>
      <c r="GI116" s="267">
        <f>SQRT(FZ27^2+FZ116^2)</f>
        <v>0.1140409321561807</v>
      </c>
      <c r="GJ116" s="214">
        <f>10^GH116</f>
        <v>0.99999999999999978</v>
      </c>
      <c r="GK116" s="267">
        <f>10^(GH116-1.96*GI116)</f>
        <v>0.59769520671562826</v>
      </c>
      <c r="GL116" s="215">
        <f>10^(GH116+1.96*GI116)</f>
        <v>1.6730935579943174</v>
      </c>
      <c r="GN116" s="281">
        <v>10</v>
      </c>
      <c r="GO116" s="274">
        <f>_xlfn.NORM.S.INV(GN116/100)</f>
        <v>-1.2815515655446006</v>
      </c>
      <c r="GP116" s="274">
        <f>(GO116-GO110)/GN110</f>
        <v>0.12357046064032032</v>
      </c>
      <c r="GQ116" s="274">
        <f>SQRT(1/GU106+(GP116-GO107)^2/GX106)/GN110</f>
        <v>8.0639116460470367E-2</v>
      </c>
      <c r="GR116" s="274">
        <f>GP116-_xlfn.T.INV.2T(0.05,GT110)*GQ116</f>
        <v>-0.13305919760064636</v>
      </c>
      <c r="GS116" s="274">
        <f>GP116+_xlfn.T.INV.2T(0.05,GT110)*GQ116</f>
        <v>0.38020011888128702</v>
      </c>
      <c r="GT116" s="199">
        <f>GN116</f>
        <v>10</v>
      </c>
      <c r="GU116" s="267">
        <f>10^GP116</f>
        <v>1.3291391813286162</v>
      </c>
      <c r="GV116" s="267">
        <f t="shared" ref="GV116:GV119" si="1306">10^GR116</f>
        <v>0.73610675377533552</v>
      </c>
      <c r="GW116" s="200">
        <f t="shared" ref="GW116:GW119" si="1307">10^GS116</f>
        <v>2.3999385337552348</v>
      </c>
      <c r="GX116" s="267"/>
      <c r="GY116" s="267">
        <f>GP27-GP116</f>
        <v>0</v>
      </c>
      <c r="GZ116" s="267">
        <f>SQRT(GQ27^2+GQ116^2)</f>
        <v>0.11404093215618068</v>
      </c>
      <c r="HA116" s="214">
        <f>10^GY116</f>
        <v>1</v>
      </c>
      <c r="HB116" s="267">
        <f>10^(GY116-1.96*GZ116)</f>
        <v>0.59769520671562848</v>
      </c>
      <c r="HC116" s="215">
        <f>10^(GY116+1.96*GZ116)</f>
        <v>1.6730935579943176</v>
      </c>
      <c r="HE116" s="281">
        <v>10</v>
      </c>
      <c r="HF116" s="274">
        <f>_xlfn.NORM.S.INV(HE116/100)</f>
        <v>-1.2815515655446006</v>
      </c>
      <c r="HG116" s="274">
        <f>(HF116-HF110)/HE110</f>
        <v>0.12357046064032032</v>
      </c>
      <c r="HH116" s="274">
        <f>SQRT(1/HL106+(HG116-HF107)^2/HO106)/HE110</f>
        <v>8.0639116460470367E-2</v>
      </c>
      <c r="HI116" s="274">
        <f>HG116-_xlfn.T.INV.2T(0.05,HK110)*HH116</f>
        <v>-0.13305919760064636</v>
      </c>
      <c r="HJ116" s="274">
        <f>HG116+_xlfn.T.INV.2T(0.05,HK110)*HH116</f>
        <v>0.38020011888128702</v>
      </c>
      <c r="HK116" s="199">
        <f>HE116</f>
        <v>10</v>
      </c>
      <c r="HL116" s="267">
        <f>10^HG116</f>
        <v>1.3291391813286162</v>
      </c>
      <c r="HM116" s="267">
        <f t="shared" ref="HM116:HM119" si="1308">10^HI116</f>
        <v>0.73610675377533552</v>
      </c>
      <c r="HN116" s="200">
        <f t="shared" ref="HN116:HN119" si="1309">10^HJ116</f>
        <v>2.3999385337552348</v>
      </c>
      <c r="HO116" s="267"/>
      <c r="HP116" s="267">
        <f>HG27-HG116</f>
        <v>2.4980018054066022E-16</v>
      </c>
      <c r="HQ116" s="267">
        <f>SQRT(HH27^2+HH116^2)</f>
        <v>0.11404093215618069</v>
      </c>
      <c r="HR116" s="214">
        <f>10^HP116</f>
        <v>1.0000000000000007</v>
      </c>
      <c r="HS116" s="267">
        <f>10^(HP116-1.96*HQ116)</f>
        <v>0.59769520671562881</v>
      </c>
      <c r="HT116" s="215">
        <f>10^(HP116+1.96*HQ116)</f>
        <v>1.6730935579943187</v>
      </c>
      <c r="HV116" s="281">
        <v>10</v>
      </c>
      <c r="HW116" s="274">
        <f>_xlfn.NORM.S.INV(HV116/100)</f>
        <v>-1.2815515655446006</v>
      </c>
      <c r="HX116" s="274">
        <f>(HW116-HW110)/HV110</f>
        <v>0.12357046064032032</v>
      </c>
      <c r="HY116" s="274">
        <f>SQRT(1/IC106+(HX116-HW107)^2/IF106)/HV110</f>
        <v>8.0639116460470367E-2</v>
      </c>
      <c r="HZ116" s="274">
        <f>HX116-_xlfn.T.INV.2T(0.05,IB110)*HY116</f>
        <v>-0.13305919760064636</v>
      </c>
      <c r="IA116" s="274">
        <f>HX116+_xlfn.T.INV.2T(0.05,IB110)*HY116</f>
        <v>0.38020011888128702</v>
      </c>
      <c r="IB116" s="199">
        <f>HV116</f>
        <v>10</v>
      </c>
      <c r="IC116" s="267">
        <f>10^HX116</f>
        <v>1.3291391813286162</v>
      </c>
      <c r="ID116" s="267">
        <f t="shared" ref="ID116:ID119" si="1310">10^HZ116</f>
        <v>0.73610675377533552</v>
      </c>
      <c r="IE116" s="200">
        <f t="shared" ref="IE116:IE119" si="1311">10^IA116</f>
        <v>2.3999385337552348</v>
      </c>
      <c r="IF116" s="267"/>
      <c r="IG116" s="267">
        <f>HX27-HX116</f>
        <v>-1.2490009027033011E-16</v>
      </c>
      <c r="IH116" s="267">
        <f>SQRT(HY27^2+HY116^2)</f>
        <v>0.1140409321561807</v>
      </c>
      <c r="II116" s="214">
        <f>10^IG116</f>
        <v>0.99999999999999978</v>
      </c>
      <c r="IJ116" s="267">
        <f>10^(IG116-1.96*IH116)</f>
        <v>0.59769520671562826</v>
      </c>
      <c r="IK116" s="215">
        <f>10^(IG116+1.96*IH116)</f>
        <v>1.6730935579943174</v>
      </c>
      <c r="IM116" s="281">
        <v>10</v>
      </c>
      <c r="IN116" s="274">
        <f>_xlfn.NORM.S.INV(IM116/100)</f>
        <v>-1.2815515655446006</v>
      </c>
      <c r="IO116" s="274">
        <f>(IN116-IN110)/IM110</f>
        <v>0.12357046064032032</v>
      </c>
      <c r="IP116" s="274">
        <f>SQRT(1/IT106+(IO116-IN107)^2/IW106)/IM110</f>
        <v>8.0639116460470367E-2</v>
      </c>
      <c r="IQ116" s="274">
        <f>IO116-_xlfn.T.INV.2T(0.05,IS110)*IP116</f>
        <v>-0.13305919760064636</v>
      </c>
      <c r="IR116" s="274">
        <f>IO116+_xlfn.T.INV.2T(0.05,IS110)*IP116</f>
        <v>0.38020011888128702</v>
      </c>
      <c r="IS116" s="199">
        <f>IM116</f>
        <v>10</v>
      </c>
      <c r="IT116" s="267">
        <f>10^IO116</f>
        <v>1.3291391813286162</v>
      </c>
      <c r="IU116" s="267">
        <f t="shared" ref="IU116:IU119" si="1312">10^IQ116</f>
        <v>0.73610675377533552</v>
      </c>
      <c r="IV116" s="200">
        <f t="shared" ref="IV116:IV119" si="1313">10^IR116</f>
        <v>2.3999385337552348</v>
      </c>
      <c r="IW116" s="267"/>
      <c r="IX116" s="267">
        <f>IO27-IO116</f>
        <v>0</v>
      </c>
      <c r="IY116" s="267">
        <f>SQRT(IP27^2+IP116^2)</f>
        <v>0.11404093215618068</v>
      </c>
      <c r="IZ116" s="214">
        <f>10^IX116</f>
        <v>1</v>
      </c>
      <c r="JA116" s="267">
        <f>10^(IX116-1.96*IY116)</f>
        <v>0.59769520671562848</v>
      </c>
      <c r="JB116" s="215">
        <f>10^(IX116+1.96*IY116)</f>
        <v>1.6730935579943176</v>
      </c>
      <c r="JD116" s="281">
        <v>10</v>
      </c>
      <c r="JE116" s="274">
        <f>_xlfn.NORM.S.INV(JD116/100)</f>
        <v>-1.2815515655446006</v>
      </c>
      <c r="JF116" s="274">
        <f>(JE116-JE110)/JD110</f>
        <v>0.12357046064032032</v>
      </c>
      <c r="JG116" s="274">
        <f>SQRT(1/JK106+(JF116-JE107)^2/JN106)/JD110</f>
        <v>8.0639116460470367E-2</v>
      </c>
      <c r="JH116" s="274">
        <f>JF116-_xlfn.T.INV.2T(0.05,JJ110)*JG116</f>
        <v>-0.13305919760064636</v>
      </c>
      <c r="JI116" s="274">
        <f>JF116+_xlfn.T.INV.2T(0.05,JJ110)*JG116</f>
        <v>0.38020011888128702</v>
      </c>
      <c r="JJ116" s="199">
        <f>JD116</f>
        <v>10</v>
      </c>
      <c r="JK116" s="267">
        <f>10^JF116</f>
        <v>1.3291391813286162</v>
      </c>
      <c r="JL116" s="267">
        <f t="shared" ref="JL116:JL119" si="1314">10^JH116</f>
        <v>0.73610675377533552</v>
      </c>
      <c r="JM116" s="200">
        <f t="shared" ref="JM116:JM119" si="1315">10^JI116</f>
        <v>2.3999385337552348</v>
      </c>
      <c r="JN116" s="267"/>
      <c r="JO116" s="267">
        <f>JF27-JF116</f>
        <v>2.4980018054066022E-16</v>
      </c>
      <c r="JP116" s="267">
        <f>SQRT(JG27^2+JG116^2)</f>
        <v>0.11404093215618069</v>
      </c>
      <c r="JQ116" s="214">
        <f>10^JO116</f>
        <v>1.0000000000000007</v>
      </c>
      <c r="JR116" s="267">
        <f>10^(JO116-1.96*JP116)</f>
        <v>0.59769520671562881</v>
      </c>
      <c r="JS116" s="215">
        <f>10^(JO116+1.96*JP116)</f>
        <v>1.6730935579943187</v>
      </c>
      <c r="JU116" s="281">
        <v>10</v>
      </c>
      <c r="JV116" s="274">
        <f>_xlfn.NORM.S.INV(JU116/100)</f>
        <v>-1.2815515655446006</v>
      </c>
      <c r="JW116" s="274">
        <f>(JV116-JV110)/JU110</f>
        <v>0.12357046064032032</v>
      </c>
      <c r="JX116" s="274">
        <f>SQRT(1/KB106+(JW116-JV107)^2/KE106)/JU110</f>
        <v>8.0639116460470367E-2</v>
      </c>
      <c r="JY116" s="274">
        <f>JW116-_xlfn.T.INV.2T(0.05,KA110)*JX116</f>
        <v>-0.13305919760064636</v>
      </c>
      <c r="JZ116" s="274">
        <f>JW116+_xlfn.T.INV.2T(0.05,KA110)*JX116</f>
        <v>0.38020011888128702</v>
      </c>
      <c r="KA116" s="199">
        <f>JU116</f>
        <v>10</v>
      </c>
      <c r="KB116" s="267">
        <f>10^JW116</f>
        <v>1.3291391813286162</v>
      </c>
      <c r="KC116" s="267">
        <f t="shared" ref="KC116:KC119" si="1316">10^JY116</f>
        <v>0.73610675377533552</v>
      </c>
      <c r="KD116" s="200">
        <f t="shared" ref="KD116:KD119" si="1317">10^JZ116</f>
        <v>2.3999385337552348</v>
      </c>
      <c r="KE116" s="267"/>
      <c r="KF116" s="267">
        <f>JW27-JW116</f>
        <v>-1.2490009027033011E-16</v>
      </c>
      <c r="KG116" s="267">
        <f>SQRT(JX27^2+JX116^2)</f>
        <v>0.1140409321561807</v>
      </c>
      <c r="KH116" s="214">
        <f>10^KF116</f>
        <v>0.99999999999999978</v>
      </c>
      <c r="KI116" s="267">
        <f>10^(KF116-1.96*KG116)</f>
        <v>0.59769520671562826</v>
      </c>
      <c r="KJ116" s="215">
        <f>10^(KF116+1.96*KG116)</f>
        <v>1.6730935579943174</v>
      </c>
      <c r="KL116" s="281">
        <v>10</v>
      </c>
      <c r="KM116" s="274">
        <f>_xlfn.NORM.S.INV(KL116/100)</f>
        <v>-1.2815515655446006</v>
      </c>
      <c r="KN116" s="274">
        <f>(KM116-KM110)/KL110</f>
        <v>0.12357046064032032</v>
      </c>
      <c r="KO116" s="274">
        <f>SQRT(1/KS106+(KN116-KM107)^2/KV106)/KL110</f>
        <v>8.0639116460470367E-2</v>
      </c>
      <c r="KP116" s="274">
        <f>KN116-_xlfn.T.INV.2T(0.05,KR110)*KO116</f>
        <v>-0.13305919760064636</v>
      </c>
      <c r="KQ116" s="274">
        <f>KN116+_xlfn.T.INV.2T(0.05,KR110)*KO116</f>
        <v>0.38020011888128702</v>
      </c>
      <c r="KR116" s="199">
        <f>KL116</f>
        <v>10</v>
      </c>
      <c r="KS116" s="267">
        <f>10^KN116</f>
        <v>1.3291391813286162</v>
      </c>
      <c r="KT116" s="267">
        <f t="shared" ref="KT116:KT119" si="1318">10^KP116</f>
        <v>0.73610675377533552</v>
      </c>
      <c r="KU116" s="200">
        <f t="shared" ref="KU116:KU119" si="1319">10^KQ116</f>
        <v>2.3999385337552348</v>
      </c>
      <c r="KV116" s="267"/>
      <c r="KW116" s="267">
        <f>KN27-KN116</f>
        <v>0</v>
      </c>
      <c r="KX116" s="267">
        <f>SQRT(KO27^2+KO116^2)</f>
        <v>0.11404093215618068</v>
      </c>
      <c r="KY116" s="214">
        <f>10^KW116</f>
        <v>1</v>
      </c>
      <c r="KZ116" s="267">
        <f>10^(KW116-1.96*KX116)</f>
        <v>0.59769520671562848</v>
      </c>
      <c r="LA116" s="215">
        <f>10^(KW116+1.96*KX116)</f>
        <v>1.6730935579943176</v>
      </c>
      <c r="LC116" s="281">
        <v>10</v>
      </c>
      <c r="LD116" s="274">
        <f>_xlfn.NORM.S.INV(LC116/100)</f>
        <v>-1.2815515655446006</v>
      </c>
      <c r="LE116" s="274">
        <f>(LD116-LD110)/LC110</f>
        <v>0.12357046064032032</v>
      </c>
      <c r="LF116" s="274">
        <f>SQRT(1/LJ106+(LE116-LD107)^2/LM106)/LC110</f>
        <v>8.0639116460470367E-2</v>
      </c>
      <c r="LG116" s="274">
        <f>LE116-_xlfn.T.INV.2T(0.05,LI110)*LF116</f>
        <v>-0.13305919760064636</v>
      </c>
      <c r="LH116" s="274">
        <f>LE116+_xlfn.T.INV.2T(0.05,LI110)*LF116</f>
        <v>0.38020011888128702</v>
      </c>
      <c r="LI116" s="199">
        <f>LC116</f>
        <v>10</v>
      </c>
      <c r="LJ116" s="267">
        <f>10^LE116</f>
        <v>1.3291391813286162</v>
      </c>
      <c r="LK116" s="267">
        <f t="shared" ref="LK116:LK119" si="1320">10^LG116</f>
        <v>0.73610675377533552</v>
      </c>
      <c r="LL116" s="200">
        <f t="shared" ref="LL116:LL119" si="1321">10^LH116</f>
        <v>2.3999385337552348</v>
      </c>
      <c r="LM116" s="267"/>
      <c r="LN116" s="267">
        <f>LE27-LE116</f>
        <v>2.4980018054066022E-16</v>
      </c>
      <c r="LO116" s="267">
        <f>SQRT(LF27^2+LF116^2)</f>
        <v>0.11404093215618069</v>
      </c>
      <c r="LP116" s="214">
        <f>10^LN116</f>
        <v>1.0000000000000007</v>
      </c>
      <c r="LQ116" s="267">
        <f>10^(LN116-1.96*LO116)</f>
        <v>0.59769520671562881</v>
      </c>
      <c r="LR116" s="215">
        <f>10^(LN116+1.96*LO116)</f>
        <v>1.6730935579943187</v>
      </c>
      <c r="LT116" s="281">
        <v>10</v>
      </c>
      <c r="LU116" s="274">
        <f>_xlfn.NORM.S.INV(LT116/100)</f>
        <v>-1.2815515655446006</v>
      </c>
      <c r="LV116" s="274">
        <f>(LU116-LU110)/LT110</f>
        <v>0.12357046064032032</v>
      </c>
      <c r="LW116" s="274">
        <f>SQRT(1/MA106+(LV116-LU107)^2/MD106)/LT110</f>
        <v>8.0639116460470367E-2</v>
      </c>
      <c r="LX116" s="274">
        <f>LV116-_xlfn.T.INV.2T(0.05,LZ110)*LW116</f>
        <v>-0.13305919760064636</v>
      </c>
      <c r="LY116" s="274">
        <f>LV116+_xlfn.T.INV.2T(0.05,LZ110)*LW116</f>
        <v>0.38020011888128702</v>
      </c>
      <c r="LZ116" s="199">
        <f>LT116</f>
        <v>10</v>
      </c>
      <c r="MA116" s="267">
        <f>10^LV116</f>
        <v>1.3291391813286162</v>
      </c>
      <c r="MB116" s="267">
        <f t="shared" ref="MB116:MB119" si="1322">10^LX116</f>
        <v>0.73610675377533552</v>
      </c>
      <c r="MC116" s="200">
        <f t="shared" ref="MC116:MC119" si="1323">10^LY116</f>
        <v>2.3999385337552348</v>
      </c>
      <c r="MD116" s="267"/>
      <c r="ME116" s="267">
        <f>LV27-LV116</f>
        <v>-1.2490009027033011E-16</v>
      </c>
      <c r="MF116" s="267">
        <f>SQRT(LW27^2+LW116^2)</f>
        <v>0.1140409321561807</v>
      </c>
      <c r="MG116" s="214">
        <f>10^ME116</f>
        <v>0.99999999999999978</v>
      </c>
      <c r="MH116" s="267">
        <f>10^(ME116-1.96*MF116)</f>
        <v>0.59769520671562826</v>
      </c>
      <c r="MI116" s="215">
        <f>10^(ME116+1.96*MF116)</f>
        <v>1.6730935579943174</v>
      </c>
    </row>
    <row r="117" spans="1:347" ht="14.1" hidden="1" customHeight="1" outlineLevel="1" x14ac:dyDescent="0.15">
      <c r="A117" s="14"/>
      <c r="B117" s="58"/>
      <c r="C117" s="10"/>
      <c r="D117" s="10"/>
      <c r="E117" s="19"/>
      <c r="F117" s="19"/>
      <c r="I117" s="99">
        <v>50</v>
      </c>
      <c r="J117" s="324">
        <f t="shared" ref="J117:J119" si="1324">_xlfn.NORM.S.INV(I117/100)</f>
        <v>0</v>
      </c>
      <c r="K117" s="100">
        <f>(J117-J110)/I110</f>
        <v>0.61694056677603903</v>
      </c>
      <c r="L117" s="100">
        <f>SQRT(1/P106+(K117-J107)^2/S106)/I110</f>
        <v>3.3427028792658658E-2</v>
      </c>
      <c r="M117" s="100">
        <f>K117-_xlfn.T.INV.2T(0.05,O110)*L117</f>
        <v>0.51056084249823031</v>
      </c>
      <c r="N117" s="100">
        <f>K117+_xlfn.T.INV.2T(0.05,O110)*L117</f>
        <v>0.72332029105384776</v>
      </c>
      <c r="O117" s="201">
        <f>I117</f>
        <v>50</v>
      </c>
      <c r="P117" s="94">
        <f>10^K117</f>
        <v>4.1394302281774884</v>
      </c>
      <c r="Q117" s="94">
        <f t="shared" si="1285"/>
        <v>3.2401181169966611</v>
      </c>
      <c r="R117" s="202">
        <f t="shared" si="1285"/>
        <v>5.2883512252424465</v>
      </c>
      <c r="S117" s="26"/>
      <c r="T117" s="94">
        <f>K28-K117</f>
        <v>0</v>
      </c>
      <c r="U117" s="94">
        <f>SQRT(L28^2+L117^2)</f>
        <v>4.7272957468413819E-2</v>
      </c>
      <c r="V117" s="216">
        <f>10^T117</f>
        <v>1</v>
      </c>
      <c r="W117" s="94">
        <f>10^(T117-1.96*U117)</f>
        <v>0.8078765522111494</v>
      </c>
      <c r="X117" s="217">
        <f>10^(T117+1.96*U117)</f>
        <v>1.2378128778004645</v>
      </c>
      <c r="Z117" s="323">
        <v>50</v>
      </c>
      <c r="AA117" s="324">
        <f t="shared" ref="AA117:AA119" si="1325">_xlfn.NORM.S.INV(Z117/100)</f>
        <v>0</v>
      </c>
      <c r="AB117" s="324">
        <f>(AA117-AA110)/Z110</f>
        <v>0.61693700813650709</v>
      </c>
      <c r="AC117" s="324">
        <f>SQRT(1/AG106+(AB117-AA107)^2/AJ106)/Z110</f>
        <v>3.3423656971310368E-2</v>
      </c>
      <c r="AD117" s="324">
        <f>AB117-_xlfn.T.INV.2T(0.05,AF110)*AC117</f>
        <v>0.51056801449909028</v>
      </c>
      <c r="AE117" s="324">
        <f>AB117+_xlfn.T.INV.2T(0.05,AF110)*AC117</f>
        <v>0.7233060017739239</v>
      </c>
      <c r="AF117" s="201">
        <f>Z117</f>
        <v>50</v>
      </c>
      <c r="AG117" s="321">
        <f>10^AB117</f>
        <v>4.1393963095340078</v>
      </c>
      <c r="AH117" s="321">
        <f t="shared" si="1286"/>
        <v>3.240171625210027</v>
      </c>
      <c r="AI117" s="202">
        <f t="shared" si="1287"/>
        <v>5.2881772292765827</v>
      </c>
      <c r="AJ117" s="267"/>
      <c r="AK117" s="321">
        <f>AB28-AB117</f>
        <v>0</v>
      </c>
      <c r="AL117" s="321">
        <f>SQRT(AC28^2+AC117^2)</f>
        <v>4.7268188992933169E-2</v>
      </c>
      <c r="AM117" s="216">
        <f>10^AK117</f>
        <v>1</v>
      </c>
      <c r="AN117" s="321">
        <f>10^(AK117-1.96*AL117)</f>
        <v>0.80789393826379619</v>
      </c>
      <c r="AO117" s="217">
        <f>10^(AK117+1.96*AL117)</f>
        <v>1.2377862397990622</v>
      </c>
      <c r="AQ117" s="323">
        <v>50</v>
      </c>
      <c r="AR117" s="324">
        <f t="shared" ref="AR117:AR119" si="1326">_xlfn.NORM.S.INV(AQ117/100)</f>
        <v>0</v>
      </c>
      <c r="AS117" s="324">
        <f>(AR117-AR110)/AQ110</f>
        <v>0.61693730336154229</v>
      </c>
      <c r="AT117" s="324">
        <f>SQRT(1/AX106+(AS117-AR107)^2/BA106)/AQ110</f>
        <v>3.342310529708882E-2</v>
      </c>
      <c r="AU117" s="324">
        <f>AS117-_xlfn.T.INV.2T(0.05,AW110)*AT117</f>
        <v>0.51057006539771366</v>
      </c>
      <c r="AV117" s="324">
        <f>AS117+_xlfn.T.INV.2T(0.05,AW110)*AT117</f>
        <v>0.72330454132537092</v>
      </c>
      <c r="AW117" s="201">
        <f>AQ117</f>
        <v>50</v>
      </c>
      <c r="AX117" s="321">
        <f>10^AS117</f>
        <v>4.1393991234169549</v>
      </c>
      <c r="AY117" s="321">
        <f t="shared" si="1288"/>
        <v>3.2401869265308894</v>
      </c>
      <c r="AZ117" s="202">
        <f t="shared" si="1289"/>
        <v>5.2881594461867252</v>
      </c>
      <c r="BA117" s="267"/>
      <c r="BB117" s="321">
        <f>AS28-AS117</f>
        <v>0</v>
      </c>
      <c r="BC117" s="321">
        <f>SQRT(AT28^2+AT117^2)</f>
        <v>4.7267408807767038E-2</v>
      </c>
      <c r="BD117" s="216">
        <f>10^BB117</f>
        <v>1</v>
      </c>
      <c r="BE117" s="321">
        <f>10^(BB117-1.96*BC117)</f>
        <v>0.8078967828857857</v>
      </c>
      <c r="BF117" s="217">
        <f>10^(BB117+1.96*BC117)</f>
        <v>1.2377818815270272</v>
      </c>
      <c r="BH117" s="323">
        <v>50</v>
      </c>
      <c r="BI117" s="324">
        <f t="shared" ref="BI117:BI119" si="1327">_xlfn.NORM.S.INV(BH117/100)</f>
        <v>0</v>
      </c>
      <c r="BJ117" s="324">
        <f>(BI117-BI110)/BH110</f>
        <v>0.61693730287946758</v>
      </c>
      <c r="BK117" s="324">
        <f>SQRT(1/BO106+(BJ117-BI107)^2/BR106)/BH110</f>
        <v>3.3423106409127247E-2</v>
      </c>
      <c r="BL117" s="324">
        <f>BJ117-_xlfn.T.INV.2T(0.05,BN110)*BK117</f>
        <v>0.5105700613766363</v>
      </c>
      <c r="BM117" s="324">
        <f>BJ117+_xlfn.T.INV.2T(0.05,BN110)*BK117</f>
        <v>0.72330454438229885</v>
      </c>
      <c r="BN117" s="201">
        <f>BH117</f>
        <v>50</v>
      </c>
      <c r="BO117" s="321">
        <f>10^BJ117</f>
        <v>4.1393991188221468</v>
      </c>
      <c r="BP117" s="321">
        <f t="shared" si="1290"/>
        <v>3.2401868965304108</v>
      </c>
      <c r="BQ117" s="202">
        <f t="shared" si="1291"/>
        <v>5.2881594834092152</v>
      </c>
      <c r="BR117" s="267"/>
      <c r="BS117" s="321">
        <f>BJ28-BJ117</f>
        <v>0</v>
      </c>
      <c r="BT117" s="321">
        <f>SQRT(BK28^2+BK117^2)</f>
        <v>4.7267410380426859E-2</v>
      </c>
      <c r="BU117" s="216">
        <f>10^BS117</f>
        <v>1</v>
      </c>
      <c r="BV117" s="321">
        <f>10^(BS117-1.96*BT117)</f>
        <v>0.80789677715172314</v>
      </c>
      <c r="BW117" s="217">
        <f>10^(BS117+1.96*BT117)</f>
        <v>1.2377818903122073</v>
      </c>
      <c r="BY117" s="323">
        <v>50</v>
      </c>
      <c r="BZ117" s="324">
        <f t="shared" ref="BZ117:BZ119" si="1328">_xlfn.NORM.S.INV(BY117/100)</f>
        <v>0</v>
      </c>
      <c r="CA117" s="324">
        <f>(BZ117-BZ110)/BY110</f>
        <v>0.61693730291568649</v>
      </c>
      <c r="CB117" s="324">
        <f>SQRT(1/CF106+(CA117-BZ107)^2/CI106)/BY110</f>
        <v>3.3423106341414627E-2</v>
      </c>
      <c r="CC117" s="324">
        <f>CA117-_xlfn.T.INV.2T(0.05,CE110)*CB117</f>
        <v>0.51057006162834706</v>
      </c>
      <c r="CD117" s="324">
        <f>CA117+_xlfn.T.INV.2T(0.05,CE110)*CB117</f>
        <v>0.72330454420302592</v>
      </c>
      <c r="CE117" s="201">
        <f>BY117</f>
        <v>50</v>
      </c>
      <c r="CF117" s="321">
        <f>10^CA117</f>
        <v>4.1393991191673605</v>
      </c>
      <c r="CG117" s="321">
        <f t="shared" si="1292"/>
        <v>3.2401868984083761</v>
      </c>
      <c r="CH117" s="202">
        <f t="shared" si="1293"/>
        <v>5.2881594812263097</v>
      </c>
      <c r="CI117" s="267"/>
      <c r="CJ117" s="321">
        <f>CA28-CA117</f>
        <v>0</v>
      </c>
      <c r="CK117" s="321">
        <f>SQRT(CB28^2+CB117^2)</f>
        <v>4.7267410284666751E-2</v>
      </c>
      <c r="CL117" s="216">
        <f>10^CJ117</f>
        <v>1</v>
      </c>
      <c r="CM117" s="321">
        <f>10^(CJ117-1.96*CK117)</f>
        <v>0.8078967775008733</v>
      </c>
      <c r="CN117" s="217">
        <f>10^(CJ117+1.96*CK117)</f>
        <v>1.237781889777273</v>
      </c>
      <c r="CP117" s="323">
        <v>50</v>
      </c>
      <c r="CQ117" s="324">
        <f t="shared" ref="CQ117:CQ119" si="1329">_xlfn.NORM.S.INV(CP117/100)</f>
        <v>0</v>
      </c>
      <c r="CR117" s="324">
        <f>(CQ117-CQ110)/CP110</f>
        <v>0.61693730291562321</v>
      </c>
      <c r="CS117" s="324">
        <f>SQRT(1/CW106+(CR117-CQ107)^2/CZ106)/CP110</f>
        <v>3.3423106341558845E-2</v>
      </c>
      <c r="CT117" s="324">
        <f>CR117-_xlfn.T.INV.2T(0.05,CV110)*CS117</f>
        <v>0.51057006162782481</v>
      </c>
      <c r="CU117" s="324">
        <f>CR117+_xlfn.T.INV.2T(0.05,CV110)*CS117</f>
        <v>0.72330454420342161</v>
      </c>
      <c r="CV117" s="201">
        <f>CP117</f>
        <v>50</v>
      </c>
      <c r="CW117" s="321">
        <f>10^CR117</f>
        <v>4.1393991191667583</v>
      </c>
      <c r="CX117" s="321">
        <f t="shared" si="1294"/>
        <v>3.2401868984044797</v>
      </c>
      <c r="CY117" s="202">
        <f t="shared" si="1295"/>
        <v>5.2881594812311281</v>
      </c>
      <c r="CZ117" s="267"/>
      <c r="DA117" s="321">
        <f>CR28-CR117</f>
        <v>0</v>
      </c>
      <c r="DB117" s="321">
        <f>SQRT(CS28^2+CS117^2)</f>
        <v>4.726741028487072E-2</v>
      </c>
      <c r="DC117" s="216">
        <f>10^DA117</f>
        <v>1</v>
      </c>
      <c r="DD117" s="321">
        <f>10^(DA117-1.96*DB117)</f>
        <v>0.80789677750012967</v>
      </c>
      <c r="DE117" s="217">
        <f>10^(DA117+1.96*DB117)</f>
        <v>1.2377818897784123</v>
      </c>
      <c r="DG117" s="323">
        <v>50</v>
      </c>
      <c r="DH117" s="324">
        <f t="shared" ref="DH117:DH119" si="1330">_xlfn.NORM.S.INV(DG117/100)</f>
        <v>0</v>
      </c>
      <c r="DI117" s="324">
        <f>(DH117-DH110)/DG110</f>
        <v>0.61693730291562765</v>
      </c>
      <c r="DJ117" s="324">
        <f>SQRT(1/DN106+(DI117-DH107)^2/DQ106)/DG110</f>
        <v>3.3423106341550539E-2</v>
      </c>
      <c r="DK117" s="324">
        <f>DI117-_xlfn.T.INV.2T(0.05,DM110)*DJ117</f>
        <v>0.51057006162785568</v>
      </c>
      <c r="DL117" s="324">
        <f>DI117+_xlfn.T.INV.2T(0.05,DM110)*DJ117</f>
        <v>0.72330454420339962</v>
      </c>
      <c r="DM117" s="201">
        <f>DG117</f>
        <v>50</v>
      </c>
      <c r="DN117" s="321">
        <f>10^DI117</f>
        <v>4.1393991191668</v>
      </c>
      <c r="DO117" s="321">
        <f t="shared" si="1296"/>
        <v>3.2401868984047097</v>
      </c>
      <c r="DP117" s="202">
        <f t="shared" si="1297"/>
        <v>5.2881594812308599</v>
      </c>
      <c r="DQ117" s="267"/>
      <c r="DR117" s="321">
        <f>DI28-DI117</f>
        <v>0</v>
      </c>
      <c r="DS117" s="321">
        <f>SQRT(DJ28^2+DJ117^2)</f>
        <v>4.7267410284858973E-2</v>
      </c>
      <c r="DT117" s="216">
        <f>10^DR117</f>
        <v>1</v>
      </c>
      <c r="DU117" s="321">
        <f>10^(DR117-1.96*DS117)</f>
        <v>0.80789677750017241</v>
      </c>
      <c r="DV117" s="217">
        <f>10^(DR117+1.96*DS117)</f>
        <v>1.2377818897783468</v>
      </c>
      <c r="DX117" s="323">
        <v>50</v>
      </c>
      <c r="DY117" s="324">
        <f t="shared" ref="DY117:DY119" si="1331">_xlfn.NORM.S.INV(DX117/100)</f>
        <v>0</v>
      </c>
      <c r="DZ117" s="324">
        <f>(DY117-DY110)/DX110</f>
        <v>0.61693730291562743</v>
      </c>
      <c r="EA117" s="324">
        <f>SQRT(1/EE106+(DZ117-DY107)^2/EH106)/DX110</f>
        <v>3.3423106341550546E-2</v>
      </c>
      <c r="EB117" s="324">
        <f>DZ117-_xlfn.T.INV.2T(0.05,ED110)*EA117</f>
        <v>0.51057006162785534</v>
      </c>
      <c r="EC117" s="324">
        <f>DZ117+_xlfn.T.INV.2T(0.05,ED110)*EA117</f>
        <v>0.72330454420339951</v>
      </c>
      <c r="ED117" s="201">
        <f>DX117</f>
        <v>50</v>
      </c>
      <c r="EE117" s="321">
        <f>10^DZ117</f>
        <v>4.1393991191667983</v>
      </c>
      <c r="EF117" s="321">
        <f t="shared" si="1298"/>
        <v>3.240186898404708</v>
      </c>
      <c r="EG117" s="202">
        <f t="shared" si="1299"/>
        <v>5.288159481230859</v>
      </c>
      <c r="EH117" s="267"/>
      <c r="EI117" s="321">
        <f>DZ28-DZ117</f>
        <v>0</v>
      </c>
      <c r="EJ117" s="321">
        <f>SQRT(EA28^2+EA117^2)</f>
        <v>4.7267410284858993E-2</v>
      </c>
      <c r="EK117" s="216">
        <f>10^EI117</f>
        <v>1</v>
      </c>
      <c r="EL117" s="321">
        <f>10^(EI117-1.96*EJ117)</f>
        <v>0.80789677750017241</v>
      </c>
      <c r="EM117" s="217">
        <f>10^(EI117+1.96*EJ117)</f>
        <v>1.2377818897783468</v>
      </c>
      <c r="EO117" s="323">
        <v>50</v>
      </c>
      <c r="EP117" s="324">
        <f t="shared" ref="EP117:EP119" si="1332">_xlfn.NORM.S.INV(EO117/100)</f>
        <v>0</v>
      </c>
      <c r="EQ117" s="324">
        <f>(EP117-EP110)/EO110</f>
        <v>0.61693730291562743</v>
      </c>
      <c r="ER117" s="324">
        <f>SQRT(1/EV106+(EQ117-EP107)^2/EY106)/EO110</f>
        <v>3.3423106341550546E-2</v>
      </c>
      <c r="ES117" s="324">
        <f>EQ117-_xlfn.T.INV.2T(0.05,EU110)*ER117</f>
        <v>0.51057006162785534</v>
      </c>
      <c r="ET117" s="324">
        <f>EQ117+_xlfn.T.INV.2T(0.05,EU110)*ER117</f>
        <v>0.72330454420339951</v>
      </c>
      <c r="EU117" s="201">
        <f>EO117</f>
        <v>50</v>
      </c>
      <c r="EV117" s="321">
        <f>10^EQ117</f>
        <v>4.1393991191667983</v>
      </c>
      <c r="EW117" s="321">
        <f t="shared" si="1300"/>
        <v>3.240186898404708</v>
      </c>
      <c r="EX117" s="202">
        <f t="shared" si="1301"/>
        <v>5.288159481230859</v>
      </c>
      <c r="EY117" s="267"/>
      <c r="EZ117" s="321">
        <f>EQ28-EQ117</f>
        <v>0</v>
      </c>
      <c r="FA117" s="321">
        <f>SQRT(ER28^2+ER117^2)</f>
        <v>4.7267410284858979E-2</v>
      </c>
      <c r="FB117" s="216">
        <f>10^EZ117</f>
        <v>1</v>
      </c>
      <c r="FC117" s="321">
        <f>10^(EZ117-1.96*FA117)</f>
        <v>0.80789677750017241</v>
      </c>
      <c r="FD117" s="217">
        <f>10^(EZ117+1.96*FA117)</f>
        <v>1.2377818897783468</v>
      </c>
      <c r="FF117" s="323">
        <v>50</v>
      </c>
      <c r="FG117" s="324">
        <f t="shared" ref="FG117:FG119" si="1333">_xlfn.NORM.S.INV(FF117/100)</f>
        <v>0</v>
      </c>
      <c r="FH117" s="324">
        <f>(FG117-FG110)/FF110</f>
        <v>0.61693730291562743</v>
      </c>
      <c r="FI117" s="324">
        <f>SQRT(1/FM106+(FH117-FG107)^2/FP106)/FF110</f>
        <v>3.3423106341550546E-2</v>
      </c>
      <c r="FJ117" s="324">
        <f>FH117-_xlfn.T.INV.2T(0.05,FL110)*FI117</f>
        <v>0.51057006162785534</v>
      </c>
      <c r="FK117" s="324">
        <f>FH117+_xlfn.T.INV.2T(0.05,FL110)*FI117</f>
        <v>0.72330454420339951</v>
      </c>
      <c r="FL117" s="201">
        <f>FF117</f>
        <v>50</v>
      </c>
      <c r="FM117" s="321">
        <f>10^FH117</f>
        <v>4.1393991191667983</v>
      </c>
      <c r="FN117" s="321">
        <f t="shared" si="1302"/>
        <v>3.240186898404708</v>
      </c>
      <c r="FO117" s="202">
        <f t="shared" si="1303"/>
        <v>5.288159481230859</v>
      </c>
      <c r="FP117" s="267"/>
      <c r="FQ117" s="321">
        <f>FH28-FH117</f>
        <v>0</v>
      </c>
      <c r="FR117" s="321">
        <f>SQRT(FI28^2+FI117^2)</f>
        <v>4.7267410284858979E-2</v>
      </c>
      <c r="FS117" s="216">
        <f>10^FQ117</f>
        <v>1</v>
      </c>
      <c r="FT117" s="321">
        <f>10^(FQ117-1.96*FR117)</f>
        <v>0.80789677750017241</v>
      </c>
      <c r="FU117" s="217">
        <f>10^(FQ117+1.96*FR117)</f>
        <v>1.2377818897783468</v>
      </c>
      <c r="FW117" s="323">
        <v>50</v>
      </c>
      <c r="FX117" s="324">
        <f t="shared" ref="FX117:FX119" si="1334">_xlfn.NORM.S.INV(FW117/100)</f>
        <v>0</v>
      </c>
      <c r="FY117" s="324">
        <f>(FX117-FX110)/FW110</f>
        <v>0.61693730291562743</v>
      </c>
      <c r="FZ117" s="324">
        <f>SQRT(1/GD106+(FY117-FX107)^2/GG106)/FW110</f>
        <v>3.3423106341550546E-2</v>
      </c>
      <c r="GA117" s="324">
        <f>FY117-_xlfn.T.INV.2T(0.05,GC110)*FZ117</f>
        <v>0.51057006162785534</v>
      </c>
      <c r="GB117" s="324">
        <f>FY117+_xlfn.T.INV.2T(0.05,GC110)*FZ117</f>
        <v>0.72330454420339951</v>
      </c>
      <c r="GC117" s="201">
        <f>FW117</f>
        <v>50</v>
      </c>
      <c r="GD117" s="321">
        <f>10^FY117</f>
        <v>4.1393991191667983</v>
      </c>
      <c r="GE117" s="321">
        <f t="shared" si="1304"/>
        <v>3.240186898404708</v>
      </c>
      <c r="GF117" s="202">
        <f t="shared" si="1305"/>
        <v>5.288159481230859</v>
      </c>
      <c r="GG117" s="267"/>
      <c r="GH117" s="321">
        <f>FY28-FY117</f>
        <v>0</v>
      </c>
      <c r="GI117" s="321">
        <f>SQRT(FZ28^2+FZ117^2)</f>
        <v>4.7267410284858993E-2</v>
      </c>
      <c r="GJ117" s="216">
        <f>10^GH117</f>
        <v>1</v>
      </c>
      <c r="GK117" s="321">
        <f>10^(GH117-1.96*GI117)</f>
        <v>0.80789677750017241</v>
      </c>
      <c r="GL117" s="217">
        <f>10^(GH117+1.96*GI117)</f>
        <v>1.2377818897783468</v>
      </c>
      <c r="GN117" s="323">
        <v>50</v>
      </c>
      <c r="GO117" s="324">
        <f t="shared" ref="GO117:GO119" si="1335">_xlfn.NORM.S.INV(GN117/100)</f>
        <v>0</v>
      </c>
      <c r="GP117" s="324">
        <f>(GO117-GO110)/GN110</f>
        <v>0.61693730291562743</v>
      </c>
      <c r="GQ117" s="324">
        <f>SQRT(1/GU106+(GP117-GO107)^2/GX106)/GN110</f>
        <v>3.3423106341550546E-2</v>
      </c>
      <c r="GR117" s="324">
        <f>GP117-_xlfn.T.INV.2T(0.05,GT110)*GQ117</f>
        <v>0.51057006162785534</v>
      </c>
      <c r="GS117" s="324">
        <f>GP117+_xlfn.T.INV.2T(0.05,GT110)*GQ117</f>
        <v>0.72330454420339951</v>
      </c>
      <c r="GT117" s="201">
        <f>GN117</f>
        <v>50</v>
      </c>
      <c r="GU117" s="321">
        <f>10^GP117</f>
        <v>4.1393991191667983</v>
      </c>
      <c r="GV117" s="321">
        <f t="shared" si="1306"/>
        <v>3.240186898404708</v>
      </c>
      <c r="GW117" s="202">
        <f t="shared" si="1307"/>
        <v>5.288159481230859</v>
      </c>
      <c r="GX117" s="267"/>
      <c r="GY117" s="321">
        <f>GP28-GP117</f>
        <v>0</v>
      </c>
      <c r="GZ117" s="321">
        <f>SQRT(GQ28^2+GQ117^2)</f>
        <v>4.7267410284858979E-2</v>
      </c>
      <c r="HA117" s="216">
        <f>10^GY117</f>
        <v>1</v>
      </c>
      <c r="HB117" s="321">
        <f>10^(GY117-1.96*GZ117)</f>
        <v>0.80789677750017241</v>
      </c>
      <c r="HC117" s="217">
        <f>10^(GY117+1.96*GZ117)</f>
        <v>1.2377818897783468</v>
      </c>
      <c r="HE117" s="323">
        <v>50</v>
      </c>
      <c r="HF117" s="324">
        <f t="shared" ref="HF117:HF119" si="1336">_xlfn.NORM.S.INV(HE117/100)</f>
        <v>0</v>
      </c>
      <c r="HG117" s="324">
        <f>(HF117-HF110)/HE110</f>
        <v>0.61693730291562743</v>
      </c>
      <c r="HH117" s="324">
        <f>SQRT(1/HL106+(HG117-HF107)^2/HO106)/HE110</f>
        <v>3.3423106341550546E-2</v>
      </c>
      <c r="HI117" s="324">
        <f>HG117-_xlfn.T.INV.2T(0.05,HK110)*HH117</f>
        <v>0.51057006162785534</v>
      </c>
      <c r="HJ117" s="324">
        <f>HG117+_xlfn.T.INV.2T(0.05,HK110)*HH117</f>
        <v>0.72330454420339951</v>
      </c>
      <c r="HK117" s="201">
        <f>HE117</f>
        <v>50</v>
      </c>
      <c r="HL117" s="321">
        <f>10^HG117</f>
        <v>4.1393991191667983</v>
      </c>
      <c r="HM117" s="321">
        <f t="shared" si="1308"/>
        <v>3.240186898404708</v>
      </c>
      <c r="HN117" s="202">
        <f t="shared" si="1309"/>
        <v>5.288159481230859</v>
      </c>
      <c r="HO117" s="267"/>
      <c r="HP117" s="321">
        <f>HG28-HG117</f>
        <v>0</v>
      </c>
      <c r="HQ117" s="321">
        <f>SQRT(HH28^2+HH117^2)</f>
        <v>4.7267410284858979E-2</v>
      </c>
      <c r="HR117" s="216">
        <f>10^HP117</f>
        <v>1</v>
      </c>
      <c r="HS117" s="321">
        <f>10^(HP117-1.96*HQ117)</f>
        <v>0.80789677750017241</v>
      </c>
      <c r="HT117" s="217">
        <f>10^(HP117+1.96*HQ117)</f>
        <v>1.2377818897783468</v>
      </c>
      <c r="HV117" s="323">
        <v>50</v>
      </c>
      <c r="HW117" s="324">
        <f t="shared" ref="HW117:HW119" si="1337">_xlfn.NORM.S.INV(HV117/100)</f>
        <v>0</v>
      </c>
      <c r="HX117" s="324">
        <f>(HW117-HW110)/HV110</f>
        <v>0.61693730291562743</v>
      </c>
      <c r="HY117" s="324">
        <f>SQRT(1/IC106+(HX117-HW107)^2/IF106)/HV110</f>
        <v>3.3423106341550546E-2</v>
      </c>
      <c r="HZ117" s="324">
        <f>HX117-_xlfn.T.INV.2T(0.05,IB110)*HY117</f>
        <v>0.51057006162785534</v>
      </c>
      <c r="IA117" s="324">
        <f>HX117+_xlfn.T.INV.2T(0.05,IB110)*HY117</f>
        <v>0.72330454420339951</v>
      </c>
      <c r="IB117" s="201">
        <f>HV117</f>
        <v>50</v>
      </c>
      <c r="IC117" s="321">
        <f>10^HX117</f>
        <v>4.1393991191667983</v>
      </c>
      <c r="ID117" s="321">
        <f t="shared" si="1310"/>
        <v>3.240186898404708</v>
      </c>
      <c r="IE117" s="202">
        <f t="shared" si="1311"/>
        <v>5.288159481230859</v>
      </c>
      <c r="IF117" s="267"/>
      <c r="IG117" s="321">
        <f>HX28-HX117</f>
        <v>0</v>
      </c>
      <c r="IH117" s="321">
        <f>SQRT(HY28^2+HY117^2)</f>
        <v>4.7267410284858993E-2</v>
      </c>
      <c r="II117" s="216">
        <f>10^IG117</f>
        <v>1</v>
      </c>
      <c r="IJ117" s="321">
        <f>10^(IG117-1.96*IH117)</f>
        <v>0.80789677750017241</v>
      </c>
      <c r="IK117" s="217">
        <f>10^(IG117+1.96*IH117)</f>
        <v>1.2377818897783468</v>
      </c>
      <c r="IM117" s="323">
        <v>50</v>
      </c>
      <c r="IN117" s="324">
        <f t="shared" ref="IN117:IN119" si="1338">_xlfn.NORM.S.INV(IM117/100)</f>
        <v>0</v>
      </c>
      <c r="IO117" s="324">
        <f>(IN117-IN110)/IM110</f>
        <v>0.61693730291562743</v>
      </c>
      <c r="IP117" s="324">
        <f>SQRT(1/IT106+(IO117-IN107)^2/IW106)/IM110</f>
        <v>3.3423106341550546E-2</v>
      </c>
      <c r="IQ117" s="324">
        <f>IO117-_xlfn.T.INV.2T(0.05,IS110)*IP117</f>
        <v>0.51057006162785534</v>
      </c>
      <c r="IR117" s="324">
        <f>IO117+_xlfn.T.INV.2T(0.05,IS110)*IP117</f>
        <v>0.72330454420339951</v>
      </c>
      <c r="IS117" s="201">
        <f>IM117</f>
        <v>50</v>
      </c>
      <c r="IT117" s="321">
        <f>10^IO117</f>
        <v>4.1393991191667983</v>
      </c>
      <c r="IU117" s="321">
        <f t="shared" si="1312"/>
        <v>3.240186898404708</v>
      </c>
      <c r="IV117" s="202">
        <f t="shared" si="1313"/>
        <v>5.288159481230859</v>
      </c>
      <c r="IW117" s="267"/>
      <c r="IX117" s="321">
        <f>IO28-IO117</f>
        <v>0</v>
      </c>
      <c r="IY117" s="321">
        <f>SQRT(IP28^2+IP117^2)</f>
        <v>4.7267410284858979E-2</v>
      </c>
      <c r="IZ117" s="216">
        <f>10^IX117</f>
        <v>1</v>
      </c>
      <c r="JA117" s="321">
        <f>10^(IX117-1.96*IY117)</f>
        <v>0.80789677750017241</v>
      </c>
      <c r="JB117" s="217">
        <f>10^(IX117+1.96*IY117)</f>
        <v>1.2377818897783468</v>
      </c>
      <c r="JD117" s="323">
        <v>50</v>
      </c>
      <c r="JE117" s="324">
        <f t="shared" ref="JE117:JE119" si="1339">_xlfn.NORM.S.INV(JD117/100)</f>
        <v>0</v>
      </c>
      <c r="JF117" s="324">
        <f>(JE117-JE110)/JD110</f>
        <v>0.61693730291562743</v>
      </c>
      <c r="JG117" s="324">
        <f>SQRT(1/JK106+(JF117-JE107)^2/JN106)/JD110</f>
        <v>3.3423106341550546E-2</v>
      </c>
      <c r="JH117" s="324">
        <f>JF117-_xlfn.T.INV.2T(0.05,JJ110)*JG117</f>
        <v>0.51057006162785534</v>
      </c>
      <c r="JI117" s="324">
        <f>JF117+_xlfn.T.INV.2T(0.05,JJ110)*JG117</f>
        <v>0.72330454420339951</v>
      </c>
      <c r="JJ117" s="201">
        <f>JD117</f>
        <v>50</v>
      </c>
      <c r="JK117" s="321">
        <f>10^JF117</f>
        <v>4.1393991191667983</v>
      </c>
      <c r="JL117" s="321">
        <f t="shared" si="1314"/>
        <v>3.240186898404708</v>
      </c>
      <c r="JM117" s="202">
        <f t="shared" si="1315"/>
        <v>5.288159481230859</v>
      </c>
      <c r="JN117" s="267"/>
      <c r="JO117" s="321">
        <f>JF28-JF117</f>
        <v>0</v>
      </c>
      <c r="JP117" s="321">
        <f>SQRT(JG28^2+JG117^2)</f>
        <v>4.7267410284858979E-2</v>
      </c>
      <c r="JQ117" s="216">
        <f>10^JO117</f>
        <v>1</v>
      </c>
      <c r="JR117" s="321">
        <f>10^(JO117-1.96*JP117)</f>
        <v>0.80789677750017241</v>
      </c>
      <c r="JS117" s="217">
        <f>10^(JO117+1.96*JP117)</f>
        <v>1.2377818897783468</v>
      </c>
      <c r="JU117" s="323">
        <v>50</v>
      </c>
      <c r="JV117" s="324">
        <f t="shared" ref="JV117:JV119" si="1340">_xlfn.NORM.S.INV(JU117/100)</f>
        <v>0</v>
      </c>
      <c r="JW117" s="324">
        <f>(JV117-JV110)/JU110</f>
        <v>0.61693730291562743</v>
      </c>
      <c r="JX117" s="324">
        <f>SQRT(1/KB106+(JW117-JV107)^2/KE106)/JU110</f>
        <v>3.3423106341550546E-2</v>
      </c>
      <c r="JY117" s="324">
        <f>JW117-_xlfn.T.INV.2T(0.05,KA110)*JX117</f>
        <v>0.51057006162785534</v>
      </c>
      <c r="JZ117" s="324">
        <f>JW117+_xlfn.T.INV.2T(0.05,KA110)*JX117</f>
        <v>0.72330454420339951</v>
      </c>
      <c r="KA117" s="201">
        <f>JU117</f>
        <v>50</v>
      </c>
      <c r="KB117" s="321">
        <f>10^JW117</f>
        <v>4.1393991191667983</v>
      </c>
      <c r="KC117" s="321">
        <f t="shared" si="1316"/>
        <v>3.240186898404708</v>
      </c>
      <c r="KD117" s="202">
        <f t="shared" si="1317"/>
        <v>5.288159481230859</v>
      </c>
      <c r="KE117" s="267"/>
      <c r="KF117" s="321">
        <f>JW28-JW117</f>
        <v>0</v>
      </c>
      <c r="KG117" s="321">
        <f>SQRT(JX28^2+JX117^2)</f>
        <v>4.7267410284858993E-2</v>
      </c>
      <c r="KH117" s="216">
        <f>10^KF117</f>
        <v>1</v>
      </c>
      <c r="KI117" s="321">
        <f>10^(KF117-1.96*KG117)</f>
        <v>0.80789677750017241</v>
      </c>
      <c r="KJ117" s="217">
        <f>10^(KF117+1.96*KG117)</f>
        <v>1.2377818897783468</v>
      </c>
      <c r="KL117" s="323">
        <v>50</v>
      </c>
      <c r="KM117" s="324">
        <f t="shared" ref="KM117:KM119" si="1341">_xlfn.NORM.S.INV(KL117/100)</f>
        <v>0</v>
      </c>
      <c r="KN117" s="324">
        <f>(KM117-KM110)/KL110</f>
        <v>0.61693730291562743</v>
      </c>
      <c r="KO117" s="324">
        <f>SQRT(1/KS106+(KN117-KM107)^2/KV106)/KL110</f>
        <v>3.3423106341550546E-2</v>
      </c>
      <c r="KP117" s="324">
        <f>KN117-_xlfn.T.INV.2T(0.05,KR110)*KO117</f>
        <v>0.51057006162785534</v>
      </c>
      <c r="KQ117" s="324">
        <f>KN117+_xlfn.T.INV.2T(0.05,KR110)*KO117</f>
        <v>0.72330454420339951</v>
      </c>
      <c r="KR117" s="201">
        <f>KL117</f>
        <v>50</v>
      </c>
      <c r="KS117" s="321">
        <f>10^KN117</f>
        <v>4.1393991191667983</v>
      </c>
      <c r="KT117" s="321">
        <f t="shared" si="1318"/>
        <v>3.240186898404708</v>
      </c>
      <c r="KU117" s="202">
        <f t="shared" si="1319"/>
        <v>5.288159481230859</v>
      </c>
      <c r="KV117" s="267"/>
      <c r="KW117" s="321">
        <f>KN28-KN117</f>
        <v>0</v>
      </c>
      <c r="KX117" s="321">
        <f>SQRT(KO28^2+KO117^2)</f>
        <v>4.7267410284858979E-2</v>
      </c>
      <c r="KY117" s="216">
        <f>10^KW117</f>
        <v>1</v>
      </c>
      <c r="KZ117" s="321">
        <f>10^(KW117-1.96*KX117)</f>
        <v>0.80789677750017241</v>
      </c>
      <c r="LA117" s="217">
        <f>10^(KW117+1.96*KX117)</f>
        <v>1.2377818897783468</v>
      </c>
      <c r="LC117" s="323">
        <v>50</v>
      </c>
      <c r="LD117" s="324">
        <f t="shared" ref="LD117:LD119" si="1342">_xlfn.NORM.S.INV(LC117/100)</f>
        <v>0</v>
      </c>
      <c r="LE117" s="324">
        <f>(LD117-LD110)/LC110</f>
        <v>0.61693730291562743</v>
      </c>
      <c r="LF117" s="324">
        <f>SQRT(1/LJ106+(LE117-LD107)^2/LM106)/LC110</f>
        <v>3.3423106341550546E-2</v>
      </c>
      <c r="LG117" s="324">
        <f>LE117-_xlfn.T.INV.2T(0.05,LI110)*LF117</f>
        <v>0.51057006162785534</v>
      </c>
      <c r="LH117" s="324">
        <f>LE117+_xlfn.T.INV.2T(0.05,LI110)*LF117</f>
        <v>0.72330454420339951</v>
      </c>
      <c r="LI117" s="201">
        <f>LC117</f>
        <v>50</v>
      </c>
      <c r="LJ117" s="321">
        <f>10^LE117</f>
        <v>4.1393991191667983</v>
      </c>
      <c r="LK117" s="321">
        <f t="shared" si="1320"/>
        <v>3.240186898404708</v>
      </c>
      <c r="LL117" s="202">
        <f t="shared" si="1321"/>
        <v>5.288159481230859</v>
      </c>
      <c r="LM117" s="267"/>
      <c r="LN117" s="321">
        <f>LE28-LE117</f>
        <v>0</v>
      </c>
      <c r="LO117" s="321">
        <f>SQRT(LF28^2+LF117^2)</f>
        <v>4.7267410284858979E-2</v>
      </c>
      <c r="LP117" s="216">
        <f>10^LN117</f>
        <v>1</v>
      </c>
      <c r="LQ117" s="321">
        <f>10^(LN117-1.96*LO117)</f>
        <v>0.80789677750017241</v>
      </c>
      <c r="LR117" s="217">
        <f>10^(LN117+1.96*LO117)</f>
        <v>1.2377818897783468</v>
      </c>
      <c r="LT117" s="323">
        <v>50</v>
      </c>
      <c r="LU117" s="324">
        <f t="shared" ref="LU117:LU119" si="1343">_xlfn.NORM.S.INV(LT117/100)</f>
        <v>0</v>
      </c>
      <c r="LV117" s="324">
        <f>(LU117-LU110)/LT110</f>
        <v>0.61693730291562743</v>
      </c>
      <c r="LW117" s="324">
        <f>SQRT(1/MA106+(LV117-LU107)^2/MD106)/LT110</f>
        <v>3.3423106341550546E-2</v>
      </c>
      <c r="LX117" s="324">
        <f>LV117-_xlfn.T.INV.2T(0.05,LZ110)*LW117</f>
        <v>0.51057006162785534</v>
      </c>
      <c r="LY117" s="324">
        <f>LV117+_xlfn.T.INV.2T(0.05,LZ110)*LW117</f>
        <v>0.72330454420339951</v>
      </c>
      <c r="LZ117" s="201">
        <f>LT117</f>
        <v>50</v>
      </c>
      <c r="MA117" s="321">
        <f>10^LV117</f>
        <v>4.1393991191667983</v>
      </c>
      <c r="MB117" s="321">
        <f t="shared" si="1322"/>
        <v>3.240186898404708</v>
      </c>
      <c r="MC117" s="202">
        <f t="shared" si="1323"/>
        <v>5.288159481230859</v>
      </c>
      <c r="MD117" s="267"/>
      <c r="ME117" s="321">
        <f>LV28-LV117</f>
        <v>0</v>
      </c>
      <c r="MF117" s="321">
        <f>SQRT(LW28^2+LW117^2)</f>
        <v>4.7267410284858993E-2</v>
      </c>
      <c r="MG117" s="216">
        <f>10^ME117</f>
        <v>1</v>
      </c>
      <c r="MH117" s="321">
        <f>10^(ME117-1.96*MF117)</f>
        <v>0.80789677750017241</v>
      </c>
      <c r="MI117" s="217">
        <f>10^(ME117+1.96*MF117)</f>
        <v>1.2377818897783468</v>
      </c>
    </row>
    <row r="118" spans="1:347" ht="14.1" hidden="1" customHeight="1" outlineLevel="1" x14ac:dyDescent="0.15">
      <c r="A118" s="14"/>
      <c r="B118" s="58"/>
      <c r="C118" s="10"/>
      <c r="D118" s="10"/>
      <c r="E118" s="19"/>
      <c r="F118" s="19"/>
      <c r="I118" s="10">
        <v>90</v>
      </c>
      <c r="J118" s="274">
        <f t="shared" si="1324"/>
        <v>1.2815515655446006</v>
      </c>
      <c r="K118" s="19">
        <f>(J118-J110)/I110</f>
        <v>1.1102516293258284</v>
      </c>
      <c r="L118" s="19">
        <f>SQRT(1/P106+(K118-J107)^2/S106)/I110</f>
        <v>6.8718107583779262E-2</v>
      </c>
      <c r="M118" s="19">
        <f>K118-_xlfn.T.INV.2T(0.05,O110)*L118</f>
        <v>0.89155994173974173</v>
      </c>
      <c r="N118" s="19">
        <f>K118+_xlfn.T.INV.2T(0.05,O110)*L118</f>
        <v>1.3289433169119151</v>
      </c>
      <c r="O118" s="199">
        <f>I118</f>
        <v>90</v>
      </c>
      <c r="P118" s="26">
        <f>10^K118</f>
        <v>12.88996177098373</v>
      </c>
      <c r="Q118" s="26">
        <f t="shared" si="1285"/>
        <v>7.7904033102528336</v>
      </c>
      <c r="R118" s="200">
        <f t="shared" si="1285"/>
        <v>21.327665313393084</v>
      </c>
      <c r="S118" s="26"/>
      <c r="T118" s="26">
        <f>K29-K118</f>
        <v>0</v>
      </c>
      <c r="U118" s="26">
        <f>SQRT(L29^2+L118^2)</f>
        <v>9.7182079725594075E-2</v>
      </c>
      <c r="V118" s="214">
        <f>10^T118</f>
        <v>1</v>
      </c>
      <c r="W118" s="26">
        <f>10^(T118-1.96*U118)</f>
        <v>0.64494565868180598</v>
      </c>
      <c r="X118" s="215">
        <f>10^(T118+1.96*U118)</f>
        <v>1.5505182282238845</v>
      </c>
      <c r="Z118" s="281">
        <v>90</v>
      </c>
      <c r="AA118" s="274">
        <f t="shared" si="1325"/>
        <v>1.2815515655446006</v>
      </c>
      <c r="AB118" s="274">
        <f>(AA118-AA110)/Z110</f>
        <v>1.1103037888268195</v>
      </c>
      <c r="AC118" s="274">
        <f>SQRT(1/AG106+(AB118-AA107)^2/AJ106)/Z110</f>
        <v>6.8521989240398123E-2</v>
      </c>
      <c r="AD118" s="274">
        <f>AB118-_xlfn.T.INV.2T(0.05,AF110)*AC118</f>
        <v>0.89223623733802437</v>
      </c>
      <c r="AE118" s="274">
        <f>AB118+_xlfn.T.INV.2T(0.05,AF110)*AC118</f>
        <v>1.3283713403156145</v>
      </c>
      <c r="AF118" s="199">
        <f>Z118</f>
        <v>90</v>
      </c>
      <c r="AG118" s="267">
        <f>10^AB118</f>
        <v>12.891509970138046</v>
      </c>
      <c r="AH118" s="267">
        <f t="shared" si="1286"/>
        <v>7.8025441963005884</v>
      </c>
      <c r="AI118" s="200">
        <f t="shared" si="1287"/>
        <v>21.299594738465522</v>
      </c>
      <c r="AJ118" s="267"/>
      <c r="AK118" s="267">
        <f>AB29-AB118</f>
        <v>0</v>
      </c>
      <c r="AL118" s="267">
        <f>SQRT(AC29^2+AC118^2)</f>
        <v>9.6904726504554325E-2</v>
      </c>
      <c r="AM118" s="214">
        <f>10^AK118</f>
        <v>1</v>
      </c>
      <c r="AN118" s="267">
        <f>10^(AK118-1.96*AL118)</f>
        <v>0.64575345139683094</v>
      </c>
      <c r="AO118" s="215">
        <f>10^(AK118+1.96*AL118)</f>
        <v>1.5485786376161017</v>
      </c>
      <c r="AQ118" s="281">
        <v>90</v>
      </c>
      <c r="AR118" s="274">
        <f t="shared" si="1326"/>
        <v>1.2815515655446006</v>
      </c>
      <c r="AS118" s="274">
        <f>(AR118-AR110)/AQ110</f>
        <v>1.1103041388144246</v>
      </c>
      <c r="AT118" s="274">
        <f>SQRT(1/AX106+(AS118-AR107)^2/BA106)/AQ110</f>
        <v>6.8520103143998354E-2</v>
      </c>
      <c r="AU118" s="274">
        <f>AS118-_xlfn.T.INV.2T(0.05,AW110)*AT118</f>
        <v>0.89224258972614834</v>
      </c>
      <c r="AV118" s="274">
        <f>AS118+_xlfn.T.INV.2T(0.05,AW110)*AT118</f>
        <v>1.3283656879027008</v>
      </c>
      <c r="AW118" s="199">
        <f>AQ118</f>
        <v>90</v>
      </c>
      <c r="AX118" s="267">
        <f>10^AS118</f>
        <v>12.891520359103843</v>
      </c>
      <c r="AY118" s="267">
        <f t="shared" si="1288"/>
        <v>7.8026583242797498</v>
      </c>
      <c r="AZ118" s="200">
        <f t="shared" si="1289"/>
        <v>21.299317522599555</v>
      </c>
      <c r="BA118" s="267"/>
      <c r="BB118" s="267">
        <f>AS29-AS118</f>
        <v>0</v>
      </c>
      <c r="BC118" s="267">
        <f>SQRT(AT29^2+AT118^2)</f>
        <v>9.69020591614458E-2</v>
      </c>
      <c r="BD118" s="214">
        <f>10^BB118</f>
        <v>1</v>
      </c>
      <c r="BE118" s="267">
        <f>10^(BB118-1.96*BC118)</f>
        <v>0.64576122495752941</v>
      </c>
      <c r="BF118" s="215">
        <f>10^(BB118+1.96*BC118)</f>
        <v>1.54855999609727</v>
      </c>
      <c r="BH118" s="281">
        <v>90</v>
      </c>
      <c r="BI118" s="274">
        <f t="shared" si="1327"/>
        <v>1.2815515655446006</v>
      </c>
      <c r="BJ118" s="274">
        <f>(BI118-BI110)/BH110</f>
        <v>1.1103041451480391</v>
      </c>
      <c r="BK118" s="274">
        <f>SQRT(1/BO106+(BJ118-BI107)^2/BR106)/BH110</f>
        <v>6.852009102914125E-2</v>
      </c>
      <c r="BL118" s="274">
        <f>BJ118-_xlfn.T.INV.2T(0.05,BN110)*BK118</f>
        <v>0.89224263461464515</v>
      </c>
      <c r="BM118" s="274">
        <f>BJ118+_xlfn.T.INV.2T(0.05,BN110)*BK118</f>
        <v>1.3283656556814332</v>
      </c>
      <c r="BN118" s="199">
        <f>BH118</f>
        <v>90</v>
      </c>
      <c r="BO118" s="267">
        <f>10^BJ118</f>
        <v>12.891520547109739</v>
      </c>
      <c r="BP118" s="267">
        <f t="shared" si="1290"/>
        <v>7.8026591307593067</v>
      </c>
      <c r="BQ118" s="200">
        <f t="shared" si="1291"/>
        <v>21.299315942356163</v>
      </c>
      <c r="BR118" s="267"/>
      <c r="BS118" s="267">
        <f>BJ29-BJ118</f>
        <v>0</v>
      </c>
      <c r="BT118" s="267">
        <f>SQRT(BK29^2+BK118^2)</f>
        <v>9.6902042028450583E-2</v>
      </c>
      <c r="BU118" s="214">
        <f>10^BS118</f>
        <v>1</v>
      </c>
      <c r="BV118" s="267">
        <f>10^(BS118-1.96*BT118)</f>
        <v>0.64576127488930779</v>
      </c>
      <c r="BW118" s="215">
        <f>10^(BS118+1.96*BT118)</f>
        <v>1.5485598763589741</v>
      </c>
      <c r="BY118" s="281">
        <v>90</v>
      </c>
      <c r="BZ118" s="274">
        <f t="shared" si="1328"/>
        <v>1.2815515655446006</v>
      </c>
      <c r="CA118" s="274">
        <f>(BZ118-BZ110)/BY110</f>
        <v>1.1103041451901587</v>
      </c>
      <c r="CB118" s="274">
        <f>SQRT(1/CF106+(CA118-BZ107)^2/CI106)/BY110</f>
        <v>6.8520090800139932E-2</v>
      </c>
      <c r="CC118" s="274">
        <f>CA118-_xlfn.T.INV.2T(0.05,CE110)*CB118</f>
        <v>0.89224263538554915</v>
      </c>
      <c r="CD118" s="274">
        <f>CA118+_xlfn.T.INV.2T(0.05,CE110)*CB118</f>
        <v>1.3283656549947684</v>
      </c>
      <c r="CE118" s="199">
        <f>BY118</f>
        <v>90</v>
      </c>
      <c r="CF118" s="267">
        <f>10^CA118</f>
        <v>12.891520548360006</v>
      </c>
      <c r="CG118" s="267">
        <f t="shared" si="1292"/>
        <v>7.8026591446095885</v>
      </c>
      <c r="CH118" s="200">
        <f t="shared" si="1293"/>
        <v>21.299315908679727</v>
      </c>
      <c r="CI118" s="267"/>
      <c r="CJ118" s="267">
        <f>CA29-CA118</f>
        <v>0</v>
      </c>
      <c r="CK118" s="267">
        <f>SQRT(CB29^2+CB118^2)</f>
        <v>9.6902041704593808E-2</v>
      </c>
      <c r="CL118" s="214">
        <f>10^CJ118</f>
        <v>1</v>
      </c>
      <c r="CM118" s="267">
        <f>10^(CJ118-1.96*CK118)</f>
        <v>0.64576127583314424</v>
      </c>
      <c r="CN118" s="215">
        <f>10^(CJ118+1.96*CK118)</f>
        <v>1.5485598740956188</v>
      </c>
      <c r="CP118" s="281">
        <v>90</v>
      </c>
      <c r="CQ118" s="274">
        <f t="shared" si="1329"/>
        <v>1.2815515655446006</v>
      </c>
      <c r="CR118" s="274">
        <f>(CQ118-CQ110)/CP110</f>
        <v>1.1103041451909297</v>
      </c>
      <c r="CS118" s="274">
        <f>SQRT(1/CW106+(CR118-CQ107)^2/CZ106)/CP110</f>
        <v>6.8520090798683111E-2</v>
      </c>
      <c r="CT118" s="274">
        <f>CR118-_xlfn.T.INV.2T(0.05,CV110)*CS118</f>
        <v>0.89224263539095627</v>
      </c>
      <c r="CU118" s="274">
        <f>CR118+_xlfn.T.INV.2T(0.05,CV110)*CS118</f>
        <v>1.3283656549909031</v>
      </c>
      <c r="CV118" s="199">
        <f>CP118</f>
        <v>90</v>
      </c>
      <c r="CW118" s="267">
        <f>10^CR118</f>
        <v>12.891520548382895</v>
      </c>
      <c r="CX118" s="267">
        <f t="shared" si="1294"/>
        <v>7.8026591447067357</v>
      </c>
      <c r="CY118" s="200">
        <f t="shared" si="1295"/>
        <v>21.299315908490154</v>
      </c>
      <c r="CZ118" s="267"/>
      <c r="DA118" s="267">
        <f>CR29-CR118</f>
        <v>0</v>
      </c>
      <c r="DB118" s="267">
        <f>SQRT(CS29^2+CS118^2)</f>
        <v>9.6902041702533567E-2</v>
      </c>
      <c r="DC118" s="214">
        <f>10^DA118</f>
        <v>1</v>
      </c>
      <c r="DD118" s="267">
        <f>10^(DA118-1.96*DB118)</f>
        <v>0.64576127583914855</v>
      </c>
      <c r="DE118" s="215">
        <f>10^(DA118+1.96*DB118)</f>
        <v>1.5485598740812203</v>
      </c>
      <c r="DG118" s="281">
        <v>90</v>
      </c>
      <c r="DH118" s="274">
        <f t="shared" si="1330"/>
        <v>1.2815515655446006</v>
      </c>
      <c r="DI118" s="274">
        <f>(DH118-DH110)/DG110</f>
        <v>1.1103041451909348</v>
      </c>
      <c r="DJ118" s="274">
        <f>SQRT(1/DN106+(DI118-DH107)^2/DQ106)/DG110</f>
        <v>6.8520090798655245E-2</v>
      </c>
      <c r="DK118" s="274">
        <f>DI118-_xlfn.T.INV.2T(0.05,DM110)*DJ118</f>
        <v>0.8922426353910502</v>
      </c>
      <c r="DL118" s="274">
        <f>DI118+_xlfn.T.INV.2T(0.05,DM110)*DJ118</f>
        <v>1.3283656549908194</v>
      </c>
      <c r="DM118" s="199">
        <f>DG118</f>
        <v>90</v>
      </c>
      <c r="DN118" s="267">
        <f>10^DI118</f>
        <v>12.891520548383044</v>
      </c>
      <c r="DO118" s="267">
        <f t="shared" si="1296"/>
        <v>7.8026591447084233</v>
      </c>
      <c r="DP118" s="200">
        <f t="shared" si="1297"/>
        <v>21.299315908486047</v>
      </c>
      <c r="DQ118" s="267"/>
      <c r="DR118" s="267">
        <f>DI29-DI118</f>
        <v>0</v>
      </c>
      <c r="DS118" s="267">
        <f>SQRT(DJ29^2+DJ118^2)</f>
        <v>9.6902041702494168E-2</v>
      </c>
      <c r="DT118" s="214">
        <f>10^DR118</f>
        <v>1</v>
      </c>
      <c r="DU118" s="267">
        <f>10^(DR118-1.96*DS118)</f>
        <v>0.64576127583926335</v>
      </c>
      <c r="DV118" s="215">
        <f>10^(DR118+1.96*DS118)</f>
        <v>1.548559874080945</v>
      </c>
      <c r="DX118" s="281">
        <v>90</v>
      </c>
      <c r="DY118" s="274">
        <f t="shared" si="1331"/>
        <v>1.2815515655446006</v>
      </c>
      <c r="DZ118" s="274">
        <f>(DY118-DY110)/DX110</f>
        <v>1.1103041451909346</v>
      </c>
      <c r="EA118" s="274">
        <f>SQRT(1/EE106+(DZ118-DY107)^2/EH106)/DX110</f>
        <v>6.8520090798655037E-2</v>
      </c>
      <c r="EB118" s="274">
        <f>DZ118-_xlfn.T.INV.2T(0.05,ED110)*EA118</f>
        <v>0.89224263539105064</v>
      </c>
      <c r="EC118" s="274">
        <f>DZ118+_xlfn.T.INV.2T(0.05,ED110)*EA118</f>
        <v>1.3283656549908185</v>
      </c>
      <c r="ED118" s="199">
        <f>DX118</f>
        <v>90</v>
      </c>
      <c r="EE118" s="267">
        <f>10^DZ118</f>
        <v>12.891520548383038</v>
      </c>
      <c r="EF118" s="267">
        <f t="shared" si="1298"/>
        <v>7.8026591447084304</v>
      </c>
      <c r="EG118" s="200">
        <f t="shared" si="1299"/>
        <v>21.299315908486008</v>
      </c>
      <c r="EH118" s="267"/>
      <c r="EI118" s="267">
        <f>DZ29-DZ118</f>
        <v>0</v>
      </c>
      <c r="EJ118" s="267">
        <f>SQRT(EA29^2+EA118^2)</f>
        <v>9.6902041702493891E-2</v>
      </c>
      <c r="EK118" s="214">
        <f>10^EI118</f>
        <v>1</v>
      </c>
      <c r="EL118" s="267">
        <f>10^(EI118-1.96*EJ118)</f>
        <v>0.64576127583926413</v>
      </c>
      <c r="EM118" s="215">
        <f>10^(EI118+1.96*EJ118)</f>
        <v>1.548559874080943</v>
      </c>
      <c r="EO118" s="281">
        <v>90</v>
      </c>
      <c r="EP118" s="274">
        <f t="shared" si="1332"/>
        <v>1.2815515655446006</v>
      </c>
      <c r="EQ118" s="274">
        <f>(EP118-EP110)/EO110</f>
        <v>1.1103041451909346</v>
      </c>
      <c r="ER118" s="274">
        <f>SQRT(1/EV106+(EQ118-EP107)^2/EY106)/EO110</f>
        <v>6.8520090798655051E-2</v>
      </c>
      <c r="ES118" s="274">
        <f>EQ118-_xlfn.T.INV.2T(0.05,EU110)*ER118</f>
        <v>0.89224263539105053</v>
      </c>
      <c r="ET118" s="274">
        <f>EQ118+_xlfn.T.INV.2T(0.05,EU110)*ER118</f>
        <v>1.3283656549908187</v>
      </c>
      <c r="EU118" s="199">
        <f>EO118</f>
        <v>90</v>
      </c>
      <c r="EV118" s="267">
        <f>10^EQ118</f>
        <v>12.891520548383038</v>
      </c>
      <c r="EW118" s="267">
        <f t="shared" si="1300"/>
        <v>7.8026591447084268</v>
      </c>
      <c r="EX118" s="200">
        <f t="shared" si="1301"/>
        <v>21.299315908486019</v>
      </c>
      <c r="EY118" s="267"/>
      <c r="EZ118" s="267">
        <f>EQ29-EQ118</f>
        <v>0</v>
      </c>
      <c r="FA118" s="267">
        <f>SQRT(ER29^2+ER118^2)</f>
        <v>9.6902041702493877E-2</v>
      </c>
      <c r="FB118" s="214">
        <f>10^EZ118</f>
        <v>1</v>
      </c>
      <c r="FC118" s="267">
        <f>10^(EZ118-1.96*FA118)</f>
        <v>0.64576127583926413</v>
      </c>
      <c r="FD118" s="215">
        <f>10^(EZ118+1.96*FA118)</f>
        <v>1.548559874080943</v>
      </c>
      <c r="FF118" s="281">
        <v>90</v>
      </c>
      <c r="FG118" s="274">
        <f t="shared" si="1333"/>
        <v>1.2815515655446006</v>
      </c>
      <c r="FH118" s="274">
        <f>(FG118-FG110)/FF110</f>
        <v>1.1103041451909346</v>
      </c>
      <c r="FI118" s="274">
        <f>SQRT(1/FM106+(FH118-FG107)^2/FP106)/FF110</f>
        <v>6.8520090798655051E-2</v>
      </c>
      <c r="FJ118" s="274">
        <f>FH118-_xlfn.T.INV.2T(0.05,FL110)*FI118</f>
        <v>0.89224263539105053</v>
      </c>
      <c r="FK118" s="274">
        <f>FH118+_xlfn.T.INV.2T(0.05,FL110)*FI118</f>
        <v>1.3283656549908187</v>
      </c>
      <c r="FL118" s="199">
        <f>FF118</f>
        <v>90</v>
      </c>
      <c r="FM118" s="267">
        <f>10^FH118</f>
        <v>12.891520548383038</v>
      </c>
      <c r="FN118" s="267">
        <f t="shared" si="1302"/>
        <v>7.8026591447084268</v>
      </c>
      <c r="FO118" s="200">
        <f t="shared" si="1303"/>
        <v>21.299315908486019</v>
      </c>
      <c r="FP118" s="267"/>
      <c r="FQ118" s="267">
        <f>FH29-FH118</f>
        <v>0</v>
      </c>
      <c r="FR118" s="267">
        <f>SQRT(FI29^2+FI118^2)</f>
        <v>9.6902041702493905E-2</v>
      </c>
      <c r="FS118" s="214">
        <f>10^FQ118</f>
        <v>1</v>
      </c>
      <c r="FT118" s="267">
        <f>10^(FQ118-1.96*FR118)</f>
        <v>0.64576127583926413</v>
      </c>
      <c r="FU118" s="215">
        <f>10^(FQ118+1.96*FR118)</f>
        <v>1.548559874080943</v>
      </c>
      <c r="FW118" s="281">
        <v>90</v>
      </c>
      <c r="FX118" s="274">
        <f t="shared" si="1334"/>
        <v>1.2815515655446006</v>
      </c>
      <c r="FY118" s="274">
        <f>(FX118-FX110)/FW110</f>
        <v>1.1103041451909346</v>
      </c>
      <c r="FZ118" s="274">
        <f>SQRT(1/GD106+(FY118-FX107)^2/GG106)/FW110</f>
        <v>6.8520090798655051E-2</v>
      </c>
      <c r="GA118" s="274">
        <f>FY118-_xlfn.T.INV.2T(0.05,GC110)*FZ118</f>
        <v>0.89224263539105053</v>
      </c>
      <c r="GB118" s="274">
        <f>FY118+_xlfn.T.INV.2T(0.05,GC110)*FZ118</f>
        <v>1.3283656549908187</v>
      </c>
      <c r="GC118" s="199">
        <f>FW118</f>
        <v>90</v>
      </c>
      <c r="GD118" s="267">
        <f>10^FY118</f>
        <v>12.891520548383038</v>
      </c>
      <c r="GE118" s="267">
        <f t="shared" si="1304"/>
        <v>7.8026591447084268</v>
      </c>
      <c r="GF118" s="200">
        <f t="shared" si="1305"/>
        <v>21.299315908486019</v>
      </c>
      <c r="GG118" s="267"/>
      <c r="GH118" s="267">
        <f>FY29-FY118</f>
        <v>0</v>
      </c>
      <c r="GI118" s="267">
        <f>SQRT(FZ29^2+FZ118^2)</f>
        <v>9.6902041702493905E-2</v>
      </c>
      <c r="GJ118" s="214">
        <f>10^GH118</f>
        <v>1</v>
      </c>
      <c r="GK118" s="267">
        <f>10^(GH118-1.96*GI118)</f>
        <v>0.64576127583926413</v>
      </c>
      <c r="GL118" s="215">
        <f>10^(GH118+1.96*GI118)</f>
        <v>1.548559874080943</v>
      </c>
      <c r="GN118" s="281">
        <v>90</v>
      </c>
      <c r="GO118" s="274">
        <f t="shared" si="1335"/>
        <v>1.2815515655446006</v>
      </c>
      <c r="GP118" s="274">
        <f>(GO118-GO110)/GN110</f>
        <v>1.1103041451909346</v>
      </c>
      <c r="GQ118" s="274">
        <f>SQRT(1/GU106+(GP118-GO107)^2/GX106)/GN110</f>
        <v>6.8520090798655051E-2</v>
      </c>
      <c r="GR118" s="274">
        <f>GP118-_xlfn.T.INV.2T(0.05,GT110)*GQ118</f>
        <v>0.89224263539105053</v>
      </c>
      <c r="GS118" s="274">
        <f>GP118+_xlfn.T.INV.2T(0.05,GT110)*GQ118</f>
        <v>1.3283656549908187</v>
      </c>
      <c r="GT118" s="199">
        <f>GN118</f>
        <v>90</v>
      </c>
      <c r="GU118" s="267">
        <f>10^GP118</f>
        <v>12.891520548383038</v>
      </c>
      <c r="GV118" s="267">
        <f t="shared" si="1306"/>
        <v>7.8026591447084268</v>
      </c>
      <c r="GW118" s="200">
        <f t="shared" si="1307"/>
        <v>21.299315908486019</v>
      </c>
      <c r="GX118" s="267"/>
      <c r="GY118" s="267">
        <f>GP29-GP118</f>
        <v>0</v>
      </c>
      <c r="GZ118" s="267">
        <f>SQRT(GQ29^2+GQ118^2)</f>
        <v>9.6902041702493877E-2</v>
      </c>
      <c r="HA118" s="214">
        <f>10^GY118</f>
        <v>1</v>
      </c>
      <c r="HB118" s="267">
        <f>10^(GY118-1.96*GZ118)</f>
        <v>0.64576127583926413</v>
      </c>
      <c r="HC118" s="215">
        <f>10^(GY118+1.96*GZ118)</f>
        <v>1.548559874080943</v>
      </c>
      <c r="HE118" s="281">
        <v>90</v>
      </c>
      <c r="HF118" s="274">
        <f t="shared" si="1336"/>
        <v>1.2815515655446006</v>
      </c>
      <c r="HG118" s="274">
        <f>(HF118-HF110)/HE110</f>
        <v>1.1103041451909346</v>
      </c>
      <c r="HH118" s="274">
        <f>SQRT(1/HL106+(HG118-HF107)^2/HO106)/HE110</f>
        <v>6.8520090798655051E-2</v>
      </c>
      <c r="HI118" s="274">
        <f>HG118-_xlfn.T.INV.2T(0.05,HK110)*HH118</f>
        <v>0.89224263539105053</v>
      </c>
      <c r="HJ118" s="274">
        <f>HG118+_xlfn.T.INV.2T(0.05,HK110)*HH118</f>
        <v>1.3283656549908187</v>
      </c>
      <c r="HK118" s="199">
        <f>HE118</f>
        <v>90</v>
      </c>
      <c r="HL118" s="267">
        <f>10^HG118</f>
        <v>12.891520548383038</v>
      </c>
      <c r="HM118" s="267">
        <f t="shared" si="1308"/>
        <v>7.8026591447084268</v>
      </c>
      <c r="HN118" s="200">
        <f t="shared" si="1309"/>
        <v>21.299315908486019</v>
      </c>
      <c r="HO118" s="267"/>
      <c r="HP118" s="267">
        <f>HG29-HG118</f>
        <v>0</v>
      </c>
      <c r="HQ118" s="267">
        <f>SQRT(HH29^2+HH118^2)</f>
        <v>9.6902041702493905E-2</v>
      </c>
      <c r="HR118" s="214">
        <f>10^HP118</f>
        <v>1</v>
      </c>
      <c r="HS118" s="267">
        <f>10^(HP118-1.96*HQ118)</f>
        <v>0.64576127583926413</v>
      </c>
      <c r="HT118" s="215">
        <f>10^(HP118+1.96*HQ118)</f>
        <v>1.548559874080943</v>
      </c>
      <c r="HV118" s="281">
        <v>90</v>
      </c>
      <c r="HW118" s="274">
        <f t="shared" si="1337"/>
        <v>1.2815515655446006</v>
      </c>
      <c r="HX118" s="274">
        <f>(HW118-HW110)/HV110</f>
        <v>1.1103041451909346</v>
      </c>
      <c r="HY118" s="274">
        <f>SQRT(1/IC106+(HX118-HW107)^2/IF106)/HV110</f>
        <v>6.8520090798655051E-2</v>
      </c>
      <c r="HZ118" s="274">
        <f>HX118-_xlfn.T.INV.2T(0.05,IB110)*HY118</f>
        <v>0.89224263539105053</v>
      </c>
      <c r="IA118" s="274">
        <f>HX118+_xlfn.T.INV.2T(0.05,IB110)*HY118</f>
        <v>1.3283656549908187</v>
      </c>
      <c r="IB118" s="199">
        <f>HV118</f>
        <v>90</v>
      </c>
      <c r="IC118" s="267">
        <f>10^HX118</f>
        <v>12.891520548383038</v>
      </c>
      <c r="ID118" s="267">
        <f t="shared" si="1310"/>
        <v>7.8026591447084268</v>
      </c>
      <c r="IE118" s="200">
        <f t="shared" si="1311"/>
        <v>21.299315908486019</v>
      </c>
      <c r="IF118" s="267"/>
      <c r="IG118" s="267">
        <f>HX29-HX118</f>
        <v>0</v>
      </c>
      <c r="IH118" s="267">
        <f>SQRT(HY29^2+HY118^2)</f>
        <v>9.6902041702493905E-2</v>
      </c>
      <c r="II118" s="214">
        <f>10^IG118</f>
        <v>1</v>
      </c>
      <c r="IJ118" s="267">
        <f>10^(IG118-1.96*IH118)</f>
        <v>0.64576127583926413</v>
      </c>
      <c r="IK118" s="215">
        <f>10^(IG118+1.96*IH118)</f>
        <v>1.548559874080943</v>
      </c>
      <c r="IM118" s="281">
        <v>90</v>
      </c>
      <c r="IN118" s="274">
        <f t="shared" si="1338"/>
        <v>1.2815515655446006</v>
      </c>
      <c r="IO118" s="274">
        <f>(IN118-IN110)/IM110</f>
        <v>1.1103041451909346</v>
      </c>
      <c r="IP118" s="274">
        <f>SQRT(1/IT106+(IO118-IN107)^2/IW106)/IM110</f>
        <v>6.8520090798655051E-2</v>
      </c>
      <c r="IQ118" s="274">
        <f>IO118-_xlfn.T.INV.2T(0.05,IS110)*IP118</f>
        <v>0.89224263539105053</v>
      </c>
      <c r="IR118" s="274">
        <f>IO118+_xlfn.T.INV.2T(0.05,IS110)*IP118</f>
        <v>1.3283656549908187</v>
      </c>
      <c r="IS118" s="199">
        <f>IM118</f>
        <v>90</v>
      </c>
      <c r="IT118" s="267">
        <f>10^IO118</f>
        <v>12.891520548383038</v>
      </c>
      <c r="IU118" s="267">
        <f t="shared" si="1312"/>
        <v>7.8026591447084268</v>
      </c>
      <c r="IV118" s="200">
        <f t="shared" si="1313"/>
        <v>21.299315908486019</v>
      </c>
      <c r="IW118" s="267"/>
      <c r="IX118" s="267">
        <f>IO29-IO118</f>
        <v>0</v>
      </c>
      <c r="IY118" s="267">
        <f>SQRT(IP29^2+IP118^2)</f>
        <v>9.6902041702493877E-2</v>
      </c>
      <c r="IZ118" s="214">
        <f>10^IX118</f>
        <v>1</v>
      </c>
      <c r="JA118" s="267">
        <f>10^(IX118-1.96*IY118)</f>
        <v>0.64576127583926413</v>
      </c>
      <c r="JB118" s="215">
        <f>10^(IX118+1.96*IY118)</f>
        <v>1.548559874080943</v>
      </c>
      <c r="JD118" s="281">
        <v>90</v>
      </c>
      <c r="JE118" s="274">
        <f t="shared" si="1339"/>
        <v>1.2815515655446006</v>
      </c>
      <c r="JF118" s="274">
        <f>(JE118-JE110)/JD110</f>
        <v>1.1103041451909346</v>
      </c>
      <c r="JG118" s="274">
        <f>SQRT(1/JK106+(JF118-JE107)^2/JN106)/JD110</f>
        <v>6.8520090798655051E-2</v>
      </c>
      <c r="JH118" s="274">
        <f>JF118-_xlfn.T.INV.2T(0.05,JJ110)*JG118</f>
        <v>0.89224263539105053</v>
      </c>
      <c r="JI118" s="274">
        <f>JF118+_xlfn.T.INV.2T(0.05,JJ110)*JG118</f>
        <v>1.3283656549908187</v>
      </c>
      <c r="JJ118" s="199">
        <f>JD118</f>
        <v>90</v>
      </c>
      <c r="JK118" s="267">
        <f>10^JF118</f>
        <v>12.891520548383038</v>
      </c>
      <c r="JL118" s="267">
        <f t="shared" si="1314"/>
        <v>7.8026591447084268</v>
      </c>
      <c r="JM118" s="200">
        <f t="shared" si="1315"/>
        <v>21.299315908486019</v>
      </c>
      <c r="JN118" s="267"/>
      <c r="JO118" s="267">
        <f>JF29-JF118</f>
        <v>0</v>
      </c>
      <c r="JP118" s="267">
        <f>SQRT(JG29^2+JG118^2)</f>
        <v>9.6902041702493905E-2</v>
      </c>
      <c r="JQ118" s="214">
        <f>10^JO118</f>
        <v>1</v>
      </c>
      <c r="JR118" s="267">
        <f>10^(JO118-1.96*JP118)</f>
        <v>0.64576127583926413</v>
      </c>
      <c r="JS118" s="215">
        <f>10^(JO118+1.96*JP118)</f>
        <v>1.548559874080943</v>
      </c>
      <c r="JU118" s="281">
        <v>90</v>
      </c>
      <c r="JV118" s="274">
        <f t="shared" si="1340"/>
        <v>1.2815515655446006</v>
      </c>
      <c r="JW118" s="274">
        <f>(JV118-JV110)/JU110</f>
        <v>1.1103041451909346</v>
      </c>
      <c r="JX118" s="274">
        <f>SQRT(1/KB106+(JW118-JV107)^2/KE106)/JU110</f>
        <v>6.8520090798655051E-2</v>
      </c>
      <c r="JY118" s="274">
        <f>JW118-_xlfn.T.INV.2T(0.05,KA110)*JX118</f>
        <v>0.89224263539105053</v>
      </c>
      <c r="JZ118" s="274">
        <f>JW118+_xlfn.T.INV.2T(0.05,KA110)*JX118</f>
        <v>1.3283656549908187</v>
      </c>
      <c r="KA118" s="199">
        <f>JU118</f>
        <v>90</v>
      </c>
      <c r="KB118" s="267">
        <f>10^JW118</f>
        <v>12.891520548383038</v>
      </c>
      <c r="KC118" s="267">
        <f t="shared" si="1316"/>
        <v>7.8026591447084268</v>
      </c>
      <c r="KD118" s="200">
        <f t="shared" si="1317"/>
        <v>21.299315908486019</v>
      </c>
      <c r="KE118" s="267"/>
      <c r="KF118" s="267">
        <f>JW29-JW118</f>
        <v>0</v>
      </c>
      <c r="KG118" s="267">
        <f>SQRT(JX29^2+JX118^2)</f>
        <v>9.6902041702493905E-2</v>
      </c>
      <c r="KH118" s="214">
        <f>10^KF118</f>
        <v>1</v>
      </c>
      <c r="KI118" s="267">
        <f>10^(KF118-1.96*KG118)</f>
        <v>0.64576127583926413</v>
      </c>
      <c r="KJ118" s="215">
        <f>10^(KF118+1.96*KG118)</f>
        <v>1.548559874080943</v>
      </c>
      <c r="KL118" s="281">
        <v>90</v>
      </c>
      <c r="KM118" s="274">
        <f t="shared" si="1341"/>
        <v>1.2815515655446006</v>
      </c>
      <c r="KN118" s="274">
        <f>(KM118-KM110)/KL110</f>
        <v>1.1103041451909346</v>
      </c>
      <c r="KO118" s="274">
        <f>SQRT(1/KS106+(KN118-KM107)^2/KV106)/KL110</f>
        <v>6.8520090798655051E-2</v>
      </c>
      <c r="KP118" s="274">
        <f>KN118-_xlfn.T.INV.2T(0.05,KR110)*KO118</f>
        <v>0.89224263539105053</v>
      </c>
      <c r="KQ118" s="274">
        <f>KN118+_xlfn.T.INV.2T(0.05,KR110)*KO118</f>
        <v>1.3283656549908187</v>
      </c>
      <c r="KR118" s="199">
        <f>KL118</f>
        <v>90</v>
      </c>
      <c r="KS118" s="267">
        <f>10^KN118</f>
        <v>12.891520548383038</v>
      </c>
      <c r="KT118" s="267">
        <f t="shared" si="1318"/>
        <v>7.8026591447084268</v>
      </c>
      <c r="KU118" s="200">
        <f t="shared" si="1319"/>
        <v>21.299315908486019</v>
      </c>
      <c r="KV118" s="267"/>
      <c r="KW118" s="267">
        <f>KN29-KN118</f>
        <v>0</v>
      </c>
      <c r="KX118" s="267">
        <f>SQRT(KO29^2+KO118^2)</f>
        <v>9.6902041702493877E-2</v>
      </c>
      <c r="KY118" s="214">
        <f>10^KW118</f>
        <v>1</v>
      </c>
      <c r="KZ118" s="267">
        <f>10^(KW118-1.96*KX118)</f>
        <v>0.64576127583926413</v>
      </c>
      <c r="LA118" s="215">
        <f>10^(KW118+1.96*KX118)</f>
        <v>1.548559874080943</v>
      </c>
      <c r="LC118" s="281">
        <v>90</v>
      </c>
      <c r="LD118" s="274">
        <f t="shared" si="1342"/>
        <v>1.2815515655446006</v>
      </c>
      <c r="LE118" s="274">
        <f>(LD118-LD110)/LC110</f>
        <v>1.1103041451909346</v>
      </c>
      <c r="LF118" s="274">
        <f>SQRT(1/LJ106+(LE118-LD107)^2/LM106)/LC110</f>
        <v>6.8520090798655051E-2</v>
      </c>
      <c r="LG118" s="274">
        <f>LE118-_xlfn.T.INV.2T(0.05,LI110)*LF118</f>
        <v>0.89224263539105053</v>
      </c>
      <c r="LH118" s="274">
        <f>LE118+_xlfn.T.INV.2T(0.05,LI110)*LF118</f>
        <v>1.3283656549908187</v>
      </c>
      <c r="LI118" s="199">
        <f>LC118</f>
        <v>90</v>
      </c>
      <c r="LJ118" s="267">
        <f>10^LE118</f>
        <v>12.891520548383038</v>
      </c>
      <c r="LK118" s="267">
        <f t="shared" si="1320"/>
        <v>7.8026591447084268</v>
      </c>
      <c r="LL118" s="200">
        <f t="shared" si="1321"/>
        <v>21.299315908486019</v>
      </c>
      <c r="LM118" s="267"/>
      <c r="LN118" s="267">
        <f>LE29-LE118</f>
        <v>0</v>
      </c>
      <c r="LO118" s="267">
        <f>SQRT(LF29^2+LF118^2)</f>
        <v>9.6902041702493905E-2</v>
      </c>
      <c r="LP118" s="214">
        <f>10^LN118</f>
        <v>1</v>
      </c>
      <c r="LQ118" s="267">
        <f>10^(LN118-1.96*LO118)</f>
        <v>0.64576127583926413</v>
      </c>
      <c r="LR118" s="215">
        <f>10^(LN118+1.96*LO118)</f>
        <v>1.548559874080943</v>
      </c>
      <c r="LT118" s="281">
        <v>90</v>
      </c>
      <c r="LU118" s="274">
        <f t="shared" si="1343"/>
        <v>1.2815515655446006</v>
      </c>
      <c r="LV118" s="274">
        <f>(LU118-LU110)/LT110</f>
        <v>1.1103041451909346</v>
      </c>
      <c r="LW118" s="274">
        <f>SQRT(1/MA106+(LV118-LU107)^2/MD106)/LT110</f>
        <v>6.8520090798655051E-2</v>
      </c>
      <c r="LX118" s="274">
        <f>LV118-_xlfn.T.INV.2T(0.05,LZ110)*LW118</f>
        <v>0.89224263539105053</v>
      </c>
      <c r="LY118" s="274">
        <f>LV118+_xlfn.T.INV.2T(0.05,LZ110)*LW118</f>
        <v>1.3283656549908187</v>
      </c>
      <c r="LZ118" s="199">
        <f>LT118</f>
        <v>90</v>
      </c>
      <c r="MA118" s="267">
        <f>10^LV118</f>
        <v>12.891520548383038</v>
      </c>
      <c r="MB118" s="267">
        <f t="shared" si="1322"/>
        <v>7.8026591447084268</v>
      </c>
      <c r="MC118" s="200">
        <f t="shared" si="1323"/>
        <v>21.299315908486019</v>
      </c>
      <c r="MD118" s="267"/>
      <c r="ME118" s="267">
        <f>LV29-LV118</f>
        <v>0</v>
      </c>
      <c r="MF118" s="267">
        <f>SQRT(LW29^2+LW118^2)</f>
        <v>9.6902041702493905E-2</v>
      </c>
      <c r="MG118" s="214">
        <f>10^ME118</f>
        <v>1</v>
      </c>
      <c r="MH118" s="267">
        <f>10^(ME118-1.96*MF118)</f>
        <v>0.64576127583926413</v>
      </c>
      <c r="MI118" s="215">
        <f>10^(ME118+1.96*MF118)</f>
        <v>1.548559874080943</v>
      </c>
    </row>
    <row r="119" spans="1:347" ht="14.1" hidden="1" customHeight="1" outlineLevel="1" thickBot="1" x14ac:dyDescent="0.2">
      <c r="A119" s="14"/>
      <c r="B119" s="58"/>
      <c r="C119" s="35"/>
      <c r="D119" s="35"/>
      <c r="E119" s="14"/>
      <c r="F119" s="19"/>
      <c r="I119" s="192">
        <v>99</v>
      </c>
      <c r="J119" s="324">
        <f t="shared" si="1324"/>
        <v>2.3263478740408408</v>
      </c>
      <c r="K119" s="100">
        <f>(J119-J110)/I110</f>
        <v>1.5124278592564224</v>
      </c>
      <c r="L119" s="100">
        <f>SQRT(1/P106+(K119-J107)^2/S106)/I110</f>
        <v>0.1196142193786106</v>
      </c>
      <c r="M119" s="100">
        <f>K119-_xlfn.T.INV.2T(0.05,O110)*L119</f>
        <v>1.1317620287355681</v>
      </c>
      <c r="N119" s="100">
        <f>K119+_xlfn.T.INV.2T(0.05,O110)*L119</f>
        <v>1.8930936897772768</v>
      </c>
      <c r="O119" s="203">
        <f>I119</f>
        <v>99</v>
      </c>
      <c r="P119" s="204">
        <f>10^K119</f>
        <v>32.540772546576918</v>
      </c>
      <c r="Q119" s="204">
        <f t="shared" si="1285"/>
        <v>13.544470409605623</v>
      </c>
      <c r="R119" s="205">
        <f t="shared" si="1285"/>
        <v>78.179644231574457</v>
      </c>
      <c r="S119" s="26"/>
      <c r="T119" s="94">
        <f>K30-K119</f>
        <v>0</v>
      </c>
      <c r="U119" s="94">
        <f>SQRT(L30^2+L119^2)</f>
        <v>0.16916005129790179</v>
      </c>
      <c r="V119" s="218">
        <f>10^T119</f>
        <v>1</v>
      </c>
      <c r="W119" s="204">
        <f>10^(T119-1.96*U119)</f>
        <v>0.46606479549338325</v>
      </c>
      <c r="X119" s="219">
        <f>10^(T119+1.96*U119)</f>
        <v>2.1456244060257434</v>
      </c>
      <c r="Z119" s="192">
        <v>99</v>
      </c>
      <c r="AA119" s="324">
        <f t="shared" si="1325"/>
        <v>2.3263478740408408</v>
      </c>
      <c r="AB119" s="324">
        <f>(AA119-AA110)/Z110</f>
        <v>1.5125254434668824</v>
      </c>
      <c r="AC119" s="324">
        <f>SQRT(1/AG106+(AB119-AA107)^2/AJ106)/Z110</f>
        <v>0.1193535813715482</v>
      </c>
      <c r="AD119" s="324">
        <f>AB119-_xlfn.T.INV.2T(0.05,AF110)*AC119</f>
        <v>1.1326890794086204</v>
      </c>
      <c r="AE119" s="324">
        <f>AB119+_xlfn.T.INV.2T(0.05,AF110)*AC119</f>
        <v>1.8923618075251445</v>
      </c>
      <c r="AF119" s="203">
        <f>Z119</f>
        <v>99</v>
      </c>
      <c r="AG119" s="204">
        <f>10^AB119</f>
        <v>32.548085147848411</v>
      </c>
      <c r="AH119" s="204">
        <f t="shared" si="1286"/>
        <v>13.573413493187738</v>
      </c>
      <c r="AI119" s="205">
        <f t="shared" si="1287"/>
        <v>78.048005192155529</v>
      </c>
      <c r="AJ119" s="267"/>
      <c r="AK119" s="321">
        <f>AB30-AB119</f>
        <v>0</v>
      </c>
      <c r="AL119" s="321">
        <f>SQRT(AC30^2+AC119^2)</f>
        <v>0.16879145349344427</v>
      </c>
      <c r="AM119" s="218">
        <f>10^AK119</f>
        <v>1</v>
      </c>
      <c r="AN119" s="204">
        <f>10^(AK119-1.96*AL119)</f>
        <v>0.46684074253105301</v>
      </c>
      <c r="AO119" s="219">
        <f>10^(AK119+1.96*AL119)</f>
        <v>2.1420581129623293</v>
      </c>
      <c r="AQ119" s="192">
        <v>99</v>
      </c>
      <c r="AR119" s="324">
        <f t="shared" si="1326"/>
        <v>2.3263478740408408</v>
      </c>
      <c r="AS119" s="324">
        <f>(AR119-AR110)/AQ110</f>
        <v>1.5125258381001594</v>
      </c>
      <c r="AT119" s="324">
        <f>SQRT(1/AX106+(AS119-AR107)^2/BA106)/AQ110</f>
        <v>0.11935015845560681</v>
      </c>
      <c r="AU119" s="324">
        <f>AS119-_xlfn.T.INV.2T(0.05,AW110)*AT119</f>
        <v>1.1327003672880882</v>
      </c>
      <c r="AV119" s="324">
        <f>AS119+_xlfn.T.INV.2T(0.05,AW110)*AT119</f>
        <v>1.8923513089122306</v>
      </c>
      <c r="AW119" s="203">
        <f>AQ119</f>
        <v>99</v>
      </c>
      <c r="AX119" s="204">
        <f>10^AS119</f>
        <v>32.548114723548473</v>
      </c>
      <c r="AY119" s="204">
        <f t="shared" si="1288"/>
        <v>13.573766288475285</v>
      </c>
      <c r="AZ119" s="205">
        <f t="shared" si="1289"/>
        <v>78.046118486416887</v>
      </c>
      <c r="BA119" s="267"/>
      <c r="BB119" s="321">
        <f>AS30-AS119</f>
        <v>0</v>
      </c>
      <c r="BC119" s="321">
        <f>SQRT(AT30^2+AT119^2)</f>
        <v>0.16878661275929707</v>
      </c>
      <c r="BD119" s="218">
        <f>10^BB119</f>
        <v>1</v>
      </c>
      <c r="BE119" s="204">
        <f>10^(BB119-1.96*BC119)</f>
        <v>0.46685094150510836</v>
      </c>
      <c r="BF119" s="219">
        <f>10^(BB119+1.96*BC119)</f>
        <v>2.1420113168799464</v>
      </c>
      <c r="BH119" s="192">
        <v>99</v>
      </c>
      <c r="BI119" s="324">
        <f t="shared" si="1327"/>
        <v>2.3263478740408408</v>
      </c>
      <c r="BJ119" s="324">
        <f>(BI119-BI110)/BH110</f>
        <v>1.5125258499903256</v>
      </c>
      <c r="BK119" s="324">
        <f>SQRT(1/BO106+(BJ119-BI107)^2/BR106)/BH110</f>
        <v>0.11935014470014745</v>
      </c>
      <c r="BL119" s="324">
        <f>BJ119-_xlfn.T.INV.2T(0.05,BN110)*BK119</f>
        <v>1.1327004229542652</v>
      </c>
      <c r="BM119" s="324">
        <f>BJ119+_xlfn.T.INV.2T(0.05,BN110)*BK119</f>
        <v>1.8923512770263859</v>
      </c>
      <c r="BN119" s="203">
        <f>BH119</f>
        <v>99</v>
      </c>
      <c r="BO119" s="204">
        <f>10^BJ119</f>
        <v>32.54811561465467</v>
      </c>
      <c r="BP119" s="204">
        <f t="shared" si="1290"/>
        <v>13.573768028307953</v>
      </c>
      <c r="BQ119" s="205">
        <f t="shared" si="1291"/>
        <v>78.046112756281147</v>
      </c>
      <c r="BR119" s="267"/>
      <c r="BS119" s="321">
        <f>BJ30-BJ119</f>
        <v>0</v>
      </c>
      <c r="BT119" s="321">
        <f>SQRT(BK30^2+BK119^2)</f>
        <v>0.16878659330613982</v>
      </c>
      <c r="BU119" s="218">
        <f>10^BS119</f>
        <v>1</v>
      </c>
      <c r="BV119" s="204">
        <f>10^(BS119-1.96*BT119)</f>
        <v>0.46685098249154061</v>
      </c>
      <c r="BW119" s="219">
        <f>10^(BS119+1.96*BT119)</f>
        <v>2.1420111288255028</v>
      </c>
      <c r="BY119" s="192">
        <v>99</v>
      </c>
      <c r="BZ119" s="324">
        <f t="shared" si="1328"/>
        <v>2.3263478740408408</v>
      </c>
      <c r="CA119" s="324">
        <f>(BZ119-BZ110)/BY110</f>
        <v>1.512525850037256</v>
      </c>
      <c r="CB119" s="324">
        <f>SQRT(1/CF106+(CA119-BZ107)^2/CI106)/BY110</f>
        <v>0.11935014428326832</v>
      </c>
      <c r="CC119" s="324">
        <f>CA119-_xlfn.T.INV.2T(0.05,CE110)*CB119</f>
        <v>1.1327004243278913</v>
      </c>
      <c r="CD119" s="324">
        <f>CA119+_xlfn.T.INV.2T(0.05,CE110)*CB119</f>
        <v>1.8923512757466208</v>
      </c>
      <c r="CE119" s="203">
        <f>BY119</f>
        <v>99</v>
      </c>
      <c r="CF119" s="204">
        <f>10^CA119</f>
        <v>32.548115618171849</v>
      </c>
      <c r="CG119" s="204">
        <f t="shared" si="1292"/>
        <v>13.5737680712403</v>
      </c>
      <c r="CH119" s="205">
        <f t="shared" si="1293"/>
        <v>78.046112526297335</v>
      </c>
      <c r="CI119" s="267"/>
      <c r="CJ119" s="321">
        <f>CA30-CA119</f>
        <v>0</v>
      </c>
      <c r="CK119" s="321">
        <f>SQRT(CB30^2+CB119^2)</f>
        <v>0.16878659271658372</v>
      </c>
      <c r="CL119" s="218">
        <f>10^CJ119</f>
        <v>1</v>
      </c>
      <c r="CM119" s="204">
        <f>10^(CJ119-1.96*CK119)</f>
        <v>0.46685098373369388</v>
      </c>
      <c r="CN119" s="219">
        <f>10^(CJ119+1.96*CK119)</f>
        <v>2.1420111231262409</v>
      </c>
      <c r="CP119" s="192">
        <v>99</v>
      </c>
      <c r="CQ119" s="324">
        <f t="shared" si="1329"/>
        <v>2.3263478740408408</v>
      </c>
      <c r="CR119" s="324">
        <f>(CQ119-CQ110)/CP110</f>
        <v>1.5125258500387067</v>
      </c>
      <c r="CS119" s="324">
        <f>SQRT(1/CW106+(CR119-CQ107)^2/CZ106)/CP110</f>
        <v>0.11935014428163272</v>
      </c>
      <c r="CT119" s="324">
        <f>CR119-_xlfn.T.INV.2T(0.05,CV110)*CS119</f>
        <v>1.1327004243345469</v>
      </c>
      <c r="CU119" s="324">
        <f>CR119+_xlfn.T.INV.2T(0.05,CV110)*CS119</f>
        <v>1.8923512757428664</v>
      </c>
      <c r="CV119" s="203">
        <f>CP119</f>
        <v>99</v>
      </c>
      <c r="CW119" s="204">
        <f>10^CR119</f>
        <v>32.548115618280576</v>
      </c>
      <c r="CX119" s="204">
        <f t="shared" si="1294"/>
        <v>13.573768071448319</v>
      </c>
      <c r="CY119" s="205">
        <f t="shared" si="1295"/>
        <v>78.046112525622661</v>
      </c>
      <c r="CZ119" s="267"/>
      <c r="DA119" s="321">
        <f>CR30-CR119</f>
        <v>0</v>
      </c>
      <c r="DB119" s="321">
        <f>SQRT(CS30^2+CS119^2)</f>
        <v>0.16878659271427071</v>
      </c>
      <c r="DC119" s="218">
        <f>10^DA119</f>
        <v>1</v>
      </c>
      <c r="DD119" s="204">
        <f>10^(DA119-1.96*DB119)</f>
        <v>0.4668509837385672</v>
      </c>
      <c r="DE119" s="219">
        <f>10^(DA119+1.96*DB119)</f>
        <v>2.142011123103881</v>
      </c>
      <c r="DG119" s="192">
        <v>99</v>
      </c>
      <c r="DH119" s="324">
        <f t="shared" si="1330"/>
        <v>2.3263478740408408</v>
      </c>
      <c r="DI119" s="324">
        <f>(DH119-DH110)/DG110</f>
        <v>1.5125258500387124</v>
      </c>
      <c r="DJ119" s="324">
        <f>SQRT(1/DN106+(DI119-DH107)^2/DQ106)/DG110</f>
        <v>0.11935014428158187</v>
      </c>
      <c r="DK119" s="324">
        <f>DI119-_xlfn.T.INV.2T(0.05,DM110)*DJ119</f>
        <v>1.1327004243347145</v>
      </c>
      <c r="DL119" s="324">
        <f>DI119+_xlfn.T.INV.2T(0.05,DM110)*DJ119</f>
        <v>1.8923512757427103</v>
      </c>
      <c r="DM119" s="203">
        <f>DG119</f>
        <v>99</v>
      </c>
      <c r="DN119" s="204">
        <f>10^DI119</f>
        <v>32.54811561828101</v>
      </c>
      <c r="DO119" s="204">
        <f t="shared" si="1296"/>
        <v>13.573768071453557</v>
      </c>
      <c r="DP119" s="205">
        <f t="shared" si="1297"/>
        <v>78.046112525594651</v>
      </c>
      <c r="DQ119" s="267"/>
      <c r="DR119" s="321">
        <f>DI30-DI119</f>
        <v>0</v>
      </c>
      <c r="DS119" s="321">
        <f>SQRT(DJ30^2+DJ119^2)</f>
        <v>0.16878659271419877</v>
      </c>
      <c r="DT119" s="218">
        <f>10^DR119</f>
        <v>1</v>
      </c>
      <c r="DU119" s="204">
        <f>10^(DR119-1.96*DS119)</f>
        <v>0.46685098373871875</v>
      </c>
      <c r="DV119" s="219">
        <f>10^(DR119+1.96*DS119)</f>
        <v>2.1420111231031855</v>
      </c>
      <c r="DX119" s="192">
        <v>99</v>
      </c>
      <c r="DY119" s="324">
        <f t="shared" si="1331"/>
        <v>2.3263478740408408</v>
      </c>
      <c r="DZ119" s="324">
        <f>(DY119-DY110)/DX110</f>
        <v>1.5125258500387122</v>
      </c>
      <c r="EA119" s="324">
        <f>SQRT(1/EE106+(DZ119-DY107)^2/EH106)/DX110</f>
        <v>0.11935014428158162</v>
      </c>
      <c r="EB119" s="324">
        <f>DZ119-_xlfn.T.INV.2T(0.05,ED110)*EA119</f>
        <v>1.1327004243347152</v>
      </c>
      <c r="EC119" s="324">
        <f>DZ119+_xlfn.T.INV.2T(0.05,ED110)*EA119</f>
        <v>1.8923512757427092</v>
      </c>
      <c r="ED119" s="203">
        <f>DX119</f>
        <v>99</v>
      </c>
      <c r="EE119" s="204">
        <f>10^DZ119</f>
        <v>32.548115618280981</v>
      </c>
      <c r="EF119" s="204">
        <f t="shared" si="1298"/>
        <v>13.573768071453575</v>
      </c>
      <c r="EG119" s="205">
        <f t="shared" si="1299"/>
        <v>78.046112525594452</v>
      </c>
      <c r="EH119" s="267"/>
      <c r="EI119" s="321">
        <f>DZ30-DZ119</f>
        <v>0</v>
      </c>
      <c r="EJ119" s="321">
        <f>SQRT(EA30^2+EA119^2)</f>
        <v>0.16878659271419849</v>
      </c>
      <c r="EK119" s="218">
        <f>10^EI119</f>
        <v>1</v>
      </c>
      <c r="EL119" s="204">
        <f>10^(EI119-1.96*EJ119)</f>
        <v>0.46685098373871936</v>
      </c>
      <c r="EM119" s="219">
        <f>10^(EI119+1.96*EJ119)</f>
        <v>2.1420111231031829</v>
      </c>
      <c r="EO119" s="192">
        <v>99</v>
      </c>
      <c r="EP119" s="324">
        <f t="shared" si="1332"/>
        <v>2.3263478740408408</v>
      </c>
      <c r="EQ119" s="324">
        <f>(EP119-EP110)/EO110</f>
        <v>1.5125258500387122</v>
      </c>
      <c r="ER119" s="324">
        <f>SQRT(1/EV106+(EQ119-EP107)^2/EY106)/EO110</f>
        <v>0.11935014428158167</v>
      </c>
      <c r="ES119" s="324">
        <f>EQ119-_xlfn.T.INV.2T(0.05,EU110)*ER119</f>
        <v>1.132700424334715</v>
      </c>
      <c r="ET119" s="324">
        <f>EQ119+_xlfn.T.INV.2T(0.05,EU110)*ER119</f>
        <v>1.8923512757427094</v>
      </c>
      <c r="EU119" s="203">
        <f>EO119</f>
        <v>99</v>
      </c>
      <c r="EV119" s="204">
        <f>10^EQ119</f>
        <v>32.548115618280981</v>
      </c>
      <c r="EW119" s="204">
        <f t="shared" si="1300"/>
        <v>13.57376807145357</v>
      </c>
      <c r="EX119" s="205">
        <f t="shared" si="1301"/>
        <v>78.046112525594452</v>
      </c>
      <c r="EY119" s="267"/>
      <c r="EZ119" s="321">
        <f>EQ30-EQ119</f>
        <v>0</v>
      </c>
      <c r="FA119" s="321">
        <f>SQRT(ER30^2+ER119^2)</f>
        <v>0.16878659271419846</v>
      </c>
      <c r="FB119" s="218">
        <f>10^EZ119</f>
        <v>1</v>
      </c>
      <c r="FC119" s="204">
        <f>10^(EZ119-1.96*FA119)</f>
        <v>0.46685098373871947</v>
      </c>
      <c r="FD119" s="219">
        <f>10^(EZ119+1.96*FA119)</f>
        <v>2.1420111231031824</v>
      </c>
      <c r="FF119" s="192">
        <v>99</v>
      </c>
      <c r="FG119" s="324">
        <f t="shared" si="1333"/>
        <v>2.3263478740408408</v>
      </c>
      <c r="FH119" s="324">
        <f>(FG119-FG110)/FF110</f>
        <v>1.5125258500387122</v>
      </c>
      <c r="FI119" s="324">
        <f>SQRT(1/FM106+(FH119-FG107)^2/FP106)/FF110</f>
        <v>0.11935014428158167</v>
      </c>
      <c r="FJ119" s="324">
        <f>FH119-_xlfn.T.INV.2T(0.05,FL110)*FI119</f>
        <v>1.132700424334715</v>
      </c>
      <c r="FK119" s="324">
        <f>FH119+_xlfn.T.INV.2T(0.05,FL110)*FI119</f>
        <v>1.8923512757427094</v>
      </c>
      <c r="FL119" s="203">
        <f>FF119</f>
        <v>99</v>
      </c>
      <c r="FM119" s="204">
        <f>10^FH119</f>
        <v>32.548115618280981</v>
      </c>
      <c r="FN119" s="204">
        <f t="shared" si="1302"/>
        <v>13.57376807145357</v>
      </c>
      <c r="FO119" s="205">
        <f t="shared" si="1303"/>
        <v>78.046112525594452</v>
      </c>
      <c r="FP119" s="267"/>
      <c r="FQ119" s="321">
        <f>FH30-FH119</f>
        <v>0</v>
      </c>
      <c r="FR119" s="321">
        <f>SQRT(FI30^2+FI119^2)</f>
        <v>0.16878659271419846</v>
      </c>
      <c r="FS119" s="218">
        <f>10^FQ119</f>
        <v>1</v>
      </c>
      <c r="FT119" s="204">
        <f>10^(FQ119-1.96*FR119)</f>
        <v>0.46685098373871947</v>
      </c>
      <c r="FU119" s="219">
        <f>10^(FQ119+1.96*FR119)</f>
        <v>2.1420111231031824</v>
      </c>
      <c r="FW119" s="192">
        <v>99</v>
      </c>
      <c r="FX119" s="324">
        <f t="shared" si="1334"/>
        <v>2.3263478740408408</v>
      </c>
      <c r="FY119" s="324">
        <f>(FX119-FX110)/FW110</f>
        <v>1.5125258500387122</v>
      </c>
      <c r="FZ119" s="324">
        <f>SQRT(1/GD106+(FY119-FX107)^2/GG106)/FW110</f>
        <v>0.11935014428158167</v>
      </c>
      <c r="GA119" s="324">
        <f>FY119-_xlfn.T.INV.2T(0.05,GC110)*FZ119</f>
        <v>1.132700424334715</v>
      </c>
      <c r="GB119" s="324">
        <f>FY119+_xlfn.T.INV.2T(0.05,GC110)*FZ119</f>
        <v>1.8923512757427094</v>
      </c>
      <c r="GC119" s="203">
        <f>FW119</f>
        <v>99</v>
      </c>
      <c r="GD119" s="204">
        <f>10^FY119</f>
        <v>32.548115618280981</v>
      </c>
      <c r="GE119" s="204">
        <f t="shared" si="1304"/>
        <v>13.57376807145357</v>
      </c>
      <c r="GF119" s="205">
        <f t="shared" si="1305"/>
        <v>78.046112525594452</v>
      </c>
      <c r="GG119" s="267"/>
      <c r="GH119" s="321">
        <f>FY30-FY119</f>
        <v>0</v>
      </c>
      <c r="GI119" s="321">
        <f>SQRT(FZ30^2+FZ119^2)</f>
        <v>0.16878659271419852</v>
      </c>
      <c r="GJ119" s="218">
        <f>10^GH119</f>
        <v>1</v>
      </c>
      <c r="GK119" s="204">
        <f>10^(GH119-1.96*GI119)</f>
        <v>0.46685098373871925</v>
      </c>
      <c r="GL119" s="219">
        <f>10^(GH119+1.96*GI119)</f>
        <v>2.1420111231031833</v>
      </c>
      <c r="GN119" s="192">
        <v>99</v>
      </c>
      <c r="GO119" s="324">
        <f t="shared" si="1335"/>
        <v>2.3263478740408408</v>
      </c>
      <c r="GP119" s="324">
        <f>(GO119-GO110)/GN110</f>
        <v>1.5125258500387122</v>
      </c>
      <c r="GQ119" s="324">
        <f>SQRT(1/GU106+(GP119-GO107)^2/GX106)/GN110</f>
        <v>0.11935014428158167</v>
      </c>
      <c r="GR119" s="324">
        <f>GP119-_xlfn.T.INV.2T(0.05,GT110)*GQ119</f>
        <v>1.132700424334715</v>
      </c>
      <c r="GS119" s="324">
        <f>GP119+_xlfn.T.INV.2T(0.05,GT110)*GQ119</f>
        <v>1.8923512757427094</v>
      </c>
      <c r="GT119" s="203">
        <f>GN119</f>
        <v>99</v>
      </c>
      <c r="GU119" s="204">
        <f>10^GP119</f>
        <v>32.548115618280981</v>
      </c>
      <c r="GV119" s="204">
        <f t="shared" si="1306"/>
        <v>13.57376807145357</v>
      </c>
      <c r="GW119" s="205">
        <f t="shared" si="1307"/>
        <v>78.046112525594452</v>
      </c>
      <c r="GX119" s="267"/>
      <c r="GY119" s="321">
        <f>GP30-GP119</f>
        <v>0</v>
      </c>
      <c r="GZ119" s="321">
        <f>SQRT(GQ30^2+GQ119^2)</f>
        <v>0.16878659271419846</v>
      </c>
      <c r="HA119" s="218">
        <f>10^GY119</f>
        <v>1</v>
      </c>
      <c r="HB119" s="204">
        <f>10^(GY119-1.96*GZ119)</f>
        <v>0.46685098373871947</v>
      </c>
      <c r="HC119" s="219">
        <f>10^(GY119+1.96*GZ119)</f>
        <v>2.1420111231031824</v>
      </c>
      <c r="HE119" s="192">
        <v>99</v>
      </c>
      <c r="HF119" s="324">
        <f t="shared" si="1336"/>
        <v>2.3263478740408408</v>
      </c>
      <c r="HG119" s="324">
        <f>(HF119-HF110)/HE110</f>
        <v>1.5125258500387122</v>
      </c>
      <c r="HH119" s="324">
        <f>SQRT(1/HL106+(HG119-HF107)^2/HO106)/HE110</f>
        <v>0.11935014428158167</v>
      </c>
      <c r="HI119" s="324">
        <f>HG119-_xlfn.T.INV.2T(0.05,HK110)*HH119</f>
        <v>1.132700424334715</v>
      </c>
      <c r="HJ119" s="324">
        <f>HG119+_xlfn.T.INV.2T(0.05,HK110)*HH119</f>
        <v>1.8923512757427094</v>
      </c>
      <c r="HK119" s="203">
        <f>HE119</f>
        <v>99</v>
      </c>
      <c r="HL119" s="204">
        <f>10^HG119</f>
        <v>32.548115618280981</v>
      </c>
      <c r="HM119" s="204">
        <f t="shared" si="1308"/>
        <v>13.57376807145357</v>
      </c>
      <c r="HN119" s="205">
        <f t="shared" si="1309"/>
        <v>78.046112525594452</v>
      </c>
      <c r="HO119" s="267"/>
      <c r="HP119" s="321">
        <f>HG30-HG119</f>
        <v>0</v>
      </c>
      <c r="HQ119" s="321">
        <f>SQRT(HH30^2+HH119^2)</f>
        <v>0.16878659271419846</v>
      </c>
      <c r="HR119" s="218">
        <f>10^HP119</f>
        <v>1</v>
      </c>
      <c r="HS119" s="204">
        <f>10^(HP119-1.96*HQ119)</f>
        <v>0.46685098373871947</v>
      </c>
      <c r="HT119" s="219">
        <f>10^(HP119+1.96*HQ119)</f>
        <v>2.1420111231031824</v>
      </c>
      <c r="HV119" s="192">
        <v>99</v>
      </c>
      <c r="HW119" s="324">
        <f t="shared" si="1337"/>
        <v>2.3263478740408408</v>
      </c>
      <c r="HX119" s="324">
        <f>(HW119-HW110)/HV110</f>
        <v>1.5125258500387122</v>
      </c>
      <c r="HY119" s="324">
        <f>SQRT(1/IC106+(HX119-HW107)^2/IF106)/HV110</f>
        <v>0.11935014428158167</v>
      </c>
      <c r="HZ119" s="324">
        <f>HX119-_xlfn.T.INV.2T(0.05,IB110)*HY119</f>
        <v>1.132700424334715</v>
      </c>
      <c r="IA119" s="324">
        <f>HX119+_xlfn.T.INV.2T(0.05,IB110)*HY119</f>
        <v>1.8923512757427094</v>
      </c>
      <c r="IB119" s="203">
        <f>HV119</f>
        <v>99</v>
      </c>
      <c r="IC119" s="204">
        <f>10^HX119</f>
        <v>32.548115618280981</v>
      </c>
      <c r="ID119" s="204">
        <f t="shared" si="1310"/>
        <v>13.57376807145357</v>
      </c>
      <c r="IE119" s="205">
        <f t="shared" si="1311"/>
        <v>78.046112525594452</v>
      </c>
      <c r="IF119" s="267"/>
      <c r="IG119" s="321">
        <f>HX30-HX119</f>
        <v>0</v>
      </c>
      <c r="IH119" s="321">
        <f>SQRT(HY30^2+HY119^2)</f>
        <v>0.16878659271419852</v>
      </c>
      <c r="II119" s="218">
        <f>10^IG119</f>
        <v>1</v>
      </c>
      <c r="IJ119" s="204">
        <f>10^(IG119-1.96*IH119)</f>
        <v>0.46685098373871925</v>
      </c>
      <c r="IK119" s="219">
        <f>10^(IG119+1.96*IH119)</f>
        <v>2.1420111231031833</v>
      </c>
      <c r="IM119" s="192">
        <v>99</v>
      </c>
      <c r="IN119" s="324">
        <f t="shared" si="1338"/>
        <v>2.3263478740408408</v>
      </c>
      <c r="IO119" s="324">
        <f>(IN119-IN110)/IM110</f>
        <v>1.5125258500387122</v>
      </c>
      <c r="IP119" s="324">
        <f>SQRT(1/IT106+(IO119-IN107)^2/IW106)/IM110</f>
        <v>0.11935014428158167</v>
      </c>
      <c r="IQ119" s="324">
        <f>IO119-_xlfn.T.INV.2T(0.05,IS110)*IP119</f>
        <v>1.132700424334715</v>
      </c>
      <c r="IR119" s="324">
        <f>IO119+_xlfn.T.INV.2T(0.05,IS110)*IP119</f>
        <v>1.8923512757427094</v>
      </c>
      <c r="IS119" s="203">
        <f>IM119</f>
        <v>99</v>
      </c>
      <c r="IT119" s="204">
        <f>10^IO119</f>
        <v>32.548115618280981</v>
      </c>
      <c r="IU119" s="204">
        <f t="shared" si="1312"/>
        <v>13.57376807145357</v>
      </c>
      <c r="IV119" s="205">
        <f t="shared" si="1313"/>
        <v>78.046112525594452</v>
      </c>
      <c r="IW119" s="267"/>
      <c r="IX119" s="321">
        <f>IO30-IO119</f>
        <v>0</v>
      </c>
      <c r="IY119" s="321">
        <f>SQRT(IP30^2+IP119^2)</f>
        <v>0.16878659271419846</v>
      </c>
      <c r="IZ119" s="218">
        <f>10^IX119</f>
        <v>1</v>
      </c>
      <c r="JA119" s="204">
        <f>10^(IX119-1.96*IY119)</f>
        <v>0.46685098373871947</v>
      </c>
      <c r="JB119" s="219">
        <f>10^(IX119+1.96*IY119)</f>
        <v>2.1420111231031824</v>
      </c>
      <c r="JD119" s="192">
        <v>99</v>
      </c>
      <c r="JE119" s="324">
        <f t="shared" si="1339"/>
        <v>2.3263478740408408</v>
      </c>
      <c r="JF119" s="324">
        <f>(JE119-JE110)/JD110</f>
        <v>1.5125258500387122</v>
      </c>
      <c r="JG119" s="324">
        <f>SQRT(1/JK106+(JF119-JE107)^2/JN106)/JD110</f>
        <v>0.11935014428158167</v>
      </c>
      <c r="JH119" s="324">
        <f>JF119-_xlfn.T.INV.2T(0.05,JJ110)*JG119</f>
        <v>1.132700424334715</v>
      </c>
      <c r="JI119" s="324">
        <f>JF119+_xlfn.T.INV.2T(0.05,JJ110)*JG119</f>
        <v>1.8923512757427094</v>
      </c>
      <c r="JJ119" s="203">
        <f>JD119</f>
        <v>99</v>
      </c>
      <c r="JK119" s="204">
        <f>10^JF119</f>
        <v>32.548115618280981</v>
      </c>
      <c r="JL119" s="204">
        <f t="shared" si="1314"/>
        <v>13.57376807145357</v>
      </c>
      <c r="JM119" s="205">
        <f t="shared" si="1315"/>
        <v>78.046112525594452</v>
      </c>
      <c r="JN119" s="267"/>
      <c r="JO119" s="321">
        <f>JF30-JF119</f>
        <v>0</v>
      </c>
      <c r="JP119" s="321">
        <f>SQRT(JG30^2+JG119^2)</f>
        <v>0.16878659271419846</v>
      </c>
      <c r="JQ119" s="218">
        <f>10^JO119</f>
        <v>1</v>
      </c>
      <c r="JR119" s="204">
        <f>10^(JO119-1.96*JP119)</f>
        <v>0.46685098373871947</v>
      </c>
      <c r="JS119" s="219">
        <f>10^(JO119+1.96*JP119)</f>
        <v>2.1420111231031824</v>
      </c>
      <c r="JU119" s="192">
        <v>99</v>
      </c>
      <c r="JV119" s="324">
        <f t="shared" si="1340"/>
        <v>2.3263478740408408</v>
      </c>
      <c r="JW119" s="324">
        <f>(JV119-JV110)/JU110</f>
        <v>1.5125258500387122</v>
      </c>
      <c r="JX119" s="324">
        <f>SQRT(1/KB106+(JW119-JV107)^2/KE106)/JU110</f>
        <v>0.11935014428158167</v>
      </c>
      <c r="JY119" s="324">
        <f>JW119-_xlfn.T.INV.2T(0.05,KA110)*JX119</f>
        <v>1.132700424334715</v>
      </c>
      <c r="JZ119" s="324">
        <f>JW119+_xlfn.T.INV.2T(0.05,KA110)*JX119</f>
        <v>1.8923512757427094</v>
      </c>
      <c r="KA119" s="203">
        <f>JU119</f>
        <v>99</v>
      </c>
      <c r="KB119" s="204">
        <f>10^JW119</f>
        <v>32.548115618280981</v>
      </c>
      <c r="KC119" s="204">
        <f t="shared" si="1316"/>
        <v>13.57376807145357</v>
      </c>
      <c r="KD119" s="205">
        <f t="shared" si="1317"/>
        <v>78.046112525594452</v>
      </c>
      <c r="KE119" s="267"/>
      <c r="KF119" s="321">
        <f>JW30-JW119</f>
        <v>0</v>
      </c>
      <c r="KG119" s="321">
        <f>SQRT(JX30^2+JX119^2)</f>
        <v>0.16878659271419852</v>
      </c>
      <c r="KH119" s="218">
        <f>10^KF119</f>
        <v>1</v>
      </c>
      <c r="KI119" s="204">
        <f>10^(KF119-1.96*KG119)</f>
        <v>0.46685098373871925</v>
      </c>
      <c r="KJ119" s="219">
        <f>10^(KF119+1.96*KG119)</f>
        <v>2.1420111231031833</v>
      </c>
      <c r="KL119" s="192">
        <v>99</v>
      </c>
      <c r="KM119" s="324">
        <f t="shared" si="1341"/>
        <v>2.3263478740408408</v>
      </c>
      <c r="KN119" s="324">
        <f>(KM119-KM110)/KL110</f>
        <v>1.5125258500387122</v>
      </c>
      <c r="KO119" s="324">
        <f>SQRT(1/KS106+(KN119-KM107)^2/KV106)/KL110</f>
        <v>0.11935014428158167</v>
      </c>
      <c r="KP119" s="324">
        <f>KN119-_xlfn.T.INV.2T(0.05,KR110)*KO119</f>
        <v>1.132700424334715</v>
      </c>
      <c r="KQ119" s="324">
        <f>KN119+_xlfn.T.INV.2T(0.05,KR110)*KO119</f>
        <v>1.8923512757427094</v>
      </c>
      <c r="KR119" s="203">
        <f>KL119</f>
        <v>99</v>
      </c>
      <c r="KS119" s="204">
        <f>10^KN119</f>
        <v>32.548115618280981</v>
      </c>
      <c r="KT119" s="204">
        <f t="shared" si="1318"/>
        <v>13.57376807145357</v>
      </c>
      <c r="KU119" s="205">
        <f t="shared" si="1319"/>
        <v>78.046112525594452</v>
      </c>
      <c r="KV119" s="267"/>
      <c r="KW119" s="321">
        <f>KN30-KN119</f>
        <v>0</v>
      </c>
      <c r="KX119" s="321">
        <f>SQRT(KO30^2+KO119^2)</f>
        <v>0.16878659271419846</v>
      </c>
      <c r="KY119" s="218">
        <f>10^KW119</f>
        <v>1</v>
      </c>
      <c r="KZ119" s="204">
        <f>10^(KW119-1.96*KX119)</f>
        <v>0.46685098373871947</v>
      </c>
      <c r="LA119" s="219">
        <f>10^(KW119+1.96*KX119)</f>
        <v>2.1420111231031824</v>
      </c>
      <c r="LC119" s="192">
        <v>99</v>
      </c>
      <c r="LD119" s="324">
        <f t="shared" si="1342"/>
        <v>2.3263478740408408</v>
      </c>
      <c r="LE119" s="324">
        <f>(LD119-LD110)/LC110</f>
        <v>1.5125258500387122</v>
      </c>
      <c r="LF119" s="324">
        <f>SQRT(1/LJ106+(LE119-LD107)^2/LM106)/LC110</f>
        <v>0.11935014428158167</v>
      </c>
      <c r="LG119" s="324">
        <f>LE119-_xlfn.T.INV.2T(0.05,LI110)*LF119</f>
        <v>1.132700424334715</v>
      </c>
      <c r="LH119" s="324">
        <f>LE119+_xlfn.T.INV.2T(0.05,LI110)*LF119</f>
        <v>1.8923512757427094</v>
      </c>
      <c r="LI119" s="203">
        <f>LC119</f>
        <v>99</v>
      </c>
      <c r="LJ119" s="204">
        <f>10^LE119</f>
        <v>32.548115618280981</v>
      </c>
      <c r="LK119" s="204">
        <f t="shared" si="1320"/>
        <v>13.57376807145357</v>
      </c>
      <c r="LL119" s="205">
        <f t="shared" si="1321"/>
        <v>78.046112525594452</v>
      </c>
      <c r="LM119" s="267"/>
      <c r="LN119" s="321">
        <f>LE30-LE119</f>
        <v>0</v>
      </c>
      <c r="LO119" s="321">
        <f>SQRT(LF30^2+LF119^2)</f>
        <v>0.16878659271419846</v>
      </c>
      <c r="LP119" s="218">
        <f>10^LN119</f>
        <v>1</v>
      </c>
      <c r="LQ119" s="204">
        <f>10^(LN119-1.96*LO119)</f>
        <v>0.46685098373871947</v>
      </c>
      <c r="LR119" s="219">
        <f>10^(LN119+1.96*LO119)</f>
        <v>2.1420111231031824</v>
      </c>
      <c r="LT119" s="192">
        <v>99</v>
      </c>
      <c r="LU119" s="324">
        <f t="shared" si="1343"/>
        <v>2.3263478740408408</v>
      </c>
      <c r="LV119" s="324">
        <f>(LU119-LU110)/LT110</f>
        <v>1.5125258500387122</v>
      </c>
      <c r="LW119" s="324">
        <f>SQRT(1/MA106+(LV119-LU107)^2/MD106)/LT110</f>
        <v>0.11935014428158167</v>
      </c>
      <c r="LX119" s="324">
        <f>LV119-_xlfn.T.INV.2T(0.05,LZ110)*LW119</f>
        <v>1.132700424334715</v>
      </c>
      <c r="LY119" s="324">
        <f>LV119+_xlfn.T.INV.2T(0.05,LZ110)*LW119</f>
        <v>1.8923512757427094</v>
      </c>
      <c r="LZ119" s="203">
        <f>LT119</f>
        <v>99</v>
      </c>
      <c r="MA119" s="204">
        <f>10^LV119</f>
        <v>32.548115618280981</v>
      </c>
      <c r="MB119" s="204">
        <f t="shared" si="1322"/>
        <v>13.57376807145357</v>
      </c>
      <c r="MC119" s="205">
        <f t="shared" si="1323"/>
        <v>78.046112525594452</v>
      </c>
      <c r="MD119" s="267"/>
      <c r="ME119" s="321">
        <f>LV30-LV119</f>
        <v>0</v>
      </c>
      <c r="MF119" s="321">
        <f>SQRT(LW30^2+LW119^2)</f>
        <v>0.16878659271419852</v>
      </c>
      <c r="MG119" s="218">
        <f>10^ME119</f>
        <v>1</v>
      </c>
      <c r="MH119" s="204">
        <f>10^(ME119-1.96*MF119)</f>
        <v>0.46685098373871925</v>
      </c>
      <c r="MI119" s="219">
        <f>10^(ME119+1.96*MF119)</f>
        <v>2.1420111231031833</v>
      </c>
    </row>
    <row r="120" spans="1:347" ht="14.1" hidden="1" customHeight="1" outlineLevel="1" x14ac:dyDescent="0.15">
      <c r="AA120" s="43"/>
      <c r="AH120" s="45"/>
      <c r="AI120" s="45"/>
      <c r="AJ120" s="46"/>
      <c r="AK120" s="46"/>
      <c r="AL120" s="46"/>
      <c r="AM120" s="46"/>
      <c r="AN120" s="46"/>
      <c r="AO120" s="46"/>
      <c r="AY120" s="45"/>
      <c r="AZ120" s="45"/>
      <c r="BA120" s="46"/>
      <c r="BB120" s="46"/>
      <c r="BC120" s="46"/>
      <c r="BD120" s="46"/>
      <c r="BE120" s="46"/>
      <c r="BF120" s="46"/>
      <c r="BP120" s="45"/>
      <c r="BQ120" s="45"/>
      <c r="BR120" s="46"/>
      <c r="BS120" s="46"/>
      <c r="BT120" s="46"/>
      <c r="BU120" s="46"/>
      <c r="BV120" s="46"/>
      <c r="BW120" s="46"/>
      <c r="CG120" s="45"/>
      <c r="CH120" s="45"/>
      <c r="CI120" s="46"/>
      <c r="CJ120" s="46"/>
      <c r="CK120" s="46"/>
      <c r="CL120" s="46"/>
      <c r="CM120" s="46"/>
      <c r="CN120" s="46"/>
      <c r="CX120" s="45"/>
      <c r="CY120" s="45"/>
      <c r="CZ120" s="46"/>
      <c r="DA120" s="46"/>
      <c r="DB120" s="46"/>
      <c r="DC120" s="46"/>
      <c r="DD120" s="46"/>
      <c r="DE120" s="46"/>
      <c r="DO120" s="45"/>
      <c r="DP120" s="45"/>
      <c r="DQ120" s="46"/>
      <c r="DR120" s="46"/>
      <c r="DS120" s="46"/>
      <c r="DT120" s="46"/>
      <c r="DU120" s="46"/>
      <c r="DV120" s="46"/>
      <c r="EF120" s="45"/>
      <c r="EG120" s="45"/>
      <c r="EH120" s="46"/>
      <c r="EI120" s="46"/>
      <c r="EJ120" s="46"/>
      <c r="EK120" s="46"/>
      <c r="EL120" s="46"/>
      <c r="EM120" s="46"/>
      <c r="EW120" s="45"/>
      <c r="EX120" s="45"/>
      <c r="EY120" s="46"/>
      <c r="EZ120" s="46"/>
      <c r="FA120" s="46"/>
      <c r="FB120" s="46"/>
      <c r="FC120" s="46"/>
      <c r="FD120" s="46"/>
      <c r="FN120" s="45"/>
      <c r="FO120" s="45"/>
      <c r="FP120" s="46"/>
      <c r="FQ120" s="46"/>
      <c r="FR120" s="46"/>
      <c r="FS120" s="46"/>
      <c r="FT120" s="46"/>
      <c r="FU120" s="46"/>
      <c r="GE120" s="45"/>
      <c r="GF120" s="45"/>
      <c r="GG120" s="46"/>
      <c r="GH120" s="46"/>
      <c r="GI120" s="46"/>
      <c r="GJ120" s="46"/>
      <c r="GK120" s="46"/>
      <c r="GL120" s="46"/>
      <c r="GV120" s="45"/>
      <c r="GW120" s="45"/>
      <c r="GX120" s="46"/>
      <c r="GY120" s="46"/>
      <c r="GZ120" s="46"/>
      <c r="HA120" s="46"/>
      <c r="HB120" s="46"/>
      <c r="HC120" s="46"/>
      <c r="HM120" s="45"/>
      <c r="HN120" s="45"/>
      <c r="HO120" s="46"/>
      <c r="HP120" s="46"/>
      <c r="HQ120" s="46"/>
      <c r="HR120" s="46"/>
      <c r="HS120" s="46"/>
      <c r="HT120" s="46"/>
      <c r="ID120" s="45"/>
      <c r="IE120" s="45"/>
      <c r="IF120" s="46"/>
      <c r="IG120" s="46"/>
      <c r="IH120" s="46"/>
      <c r="II120" s="46"/>
      <c r="IJ120" s="46"/>
      <c r="IK120" s="46"/>
      <c r="IU120" s="45"/>
      <c r="IV120" s="45"/>
      <c r="IW120" s="46"/>
      <c r="IX120" s="46"/>
      <c r="IY120" s="46"/>
      <c r="IZ120" s="46"/>
      <c r="JA120" s="46"/>
      <c r="JB120" s="46"/>
      <c r="JL120" s="45"/>
      <c r="JM120" s="45"/>
      <c r="JN120" s="46"/>
      <c r="JO120" s="46"/>
      <c r="JP120" s="46"/>
      <c r="JQ120" s="46"/>
      <c r="JR120" s="46"/>
      <c r="JS120" s="46"/>
      <c r="KC120" s="45"/>
      <c r="KD120" s="45"/>
      <c r="KE120" s="46"/>
      <c r="KF120" s="46"/>
      <c r="KG120" s="46"/>
      <c r="KH120" s="46"/>
      <c r="KI120" s="46"/>
      <c r="KJ120" s="46"/>
      <c r="KT120" s="45"/>
      <c r="KU120" s="45"/>
      <c r="KV120" s="46"/>
      <c r="KW120" s="46"/>
      <c r="KX120" s="46"/>
      <c r="KY120" s="46"/>
      <c r="KZ120" s="46"/>
      <c r="LA120" s="46"/>
      <c r="LK120" s="45"/>
      <c r="LL120" s="45"/>
      <c r="LM120" s="46"/>
      <c r="LN120" s="46"/>
      <c r="LO120" s="46"/>
      <c r="LP120" s="46"/>
      <c r="LQ120" s="46"/>
      <c r="LR120" s="46"/>
      <c r="MB120" s="45"/>
      <c r="MC120" s="45"/>
      <c r="MD120" s="46"/>
      <c r="ME120" s="46"/>
      <c r="MF120" s="46"/>
      <c r="MG120" s="46"/>
      <c r="MH120" s="46"/>
      <c r="MI120" s="46"/>
    </row>
    <row r="121" spans="1:347" ht="14.1" customHeight="1" collapsed="1" x14ac:dyDescent="0.15">
      <c r="AA121" s="43"/>
      <c r="AH121" s="45"/>
      <c r="AI121" s="45"/>
      <c r="AJ121" s="46"/>
      <c r="AK121" s="46"/>
      <c r="AL121" s="46"/>
      <c r="AM121" s="46"/>
      <c r="AN121" s="46"/>
      <c r="AO121" s="46"/>
      <c r="AY121" s="45"/>
      <c r="AZ121" s="45"/>
      <c r="BA121" s="46"/>
      <c r="BB121" s="46"/>
      <c r="BC121" s="46"/>
      <c r="BD121" s="46"/>
      <c r="BE121" s="46"/>
      <c r="BF121" s="46"/>
      <c r="BP121" s="45"/>
      <c r="BQ121" s="45"/>
      <c r="BR121" s="46"/>
      <c r="BS121" s="46"/>
      <c r="BT121" s="46"/>
      <c r="BU121" s="46"/>
      <c r="BV121" s="46"/>
      <c r="BW121" s="46"/>
      <c r="CG121" s="45"/>
      <c r="CH121" s="45"/>
      <c r="CI121" s="46"/>
      <c r="CJ121" s="46"/>
      <c r="CK121" s="46"/>
      <c r="CL121" s="46"/>
      <c r="CM121" s="46"/>
      <c r="CN121" s="46"/>
      <c r="CX121" s="45"/>
      <c r="CY121" s="45"/>
      <c r="CZ121" s="46"/>
      <c r="DA121" s="46"/>
      <c r="DB121" s="46"/>
      <c r="DC121" s="46"/>
      <c r="DD121" s="46"/>
      <c r="DE121" s="46"/>
      <c r="DO121" s="45"/>
      <c r="DP121" s="45"/>
      <c r="DQ121" s="46"/>
      <c r="DR121" s="46"/>
      <c r="DS121" s="46"/>
      <c r="DT121" s="46"/>
      <c r="DU121" s="46"/>
      <c r="DV121" s="46"/>
      <c r="EF121" s="45"/>
      <c r="EG121" s="45"/>
      <c r="EH121" s="46"/>
      <c r="EI121" s="46"/>
      <c r="EJ121" s="46"/>
      <c r="EK121" s="46"/>
      <c r="EL121" s="46"/>
      <c r="EM121" s="46"/>
      <c r="EW121" s="45"/>
      <c r="EX121" s="45"/>
      <c r="EY121" s="46"/>
      <c r="EZ121" s="46"/>
      <c r="FA121" s="46"/>
      <c r="FB121" s="46"/>
      <c r="FC121" s="46"/>
      <c r="FD121" s="46"/>
      <c r="FN121" s="45"/>
      <c r="FO121" s="45"/>
      <c r="FP121" s="46"/>
      <c r="FQ121" s="46"/>
      <c r="FR121" s="46"/>
      <c r="FS121" s="46"/>
      <c r="FT121" s="46"/>
      <c r="FU121" s="46"/>
      <c r="GE121" s="45"/>
      <c r="GF121" s="45"/>
      <c r="GG121" s="46"/>
      <c r="GH121" s="46"/>
      <c r="GI121" s="46"/>
      <c r="GJ121" s="46"/>
      <c r="GK121" s="46"/>
      <c r="GL121" s="46"/>
      <c r="GV121" s="45"/>
      <c r="GW121" s="45"/>
      <c r="GX121" s="46"/>
      <c r="GY121" s="46"/>
      <c r="GZ121" s="46"/>
      <c r="HA121" s="46"/>
      <c r="HB121" s="46"/>
      <c r="HC121" s="46"/>
      <c r="HM121" s="45"/>
      <c r="HN121" s="45"/>
      <c r="HO121" s="46"/>
      <c r="HP121" s="46"/>
      <c r="HQ121" s="46"/>
      <c r="HR121" s="46"/>
      <c r="HS121" s="46"/>
      <c r="HT121" s="46"/>
      <c r="ID121" s="45"/>
      <c r="IE121" s="45"/>
      <c r="IF121" s="46"/>
      <c r="IG121" s="46"/>
      <c r="IH121" s="46"/>
      <c r="II121" s="46"/>
      <c r="IJ121" s="46"/>
      <c r="IK121" s="46"/>
      <c r="IU121" s="45"/>
      <c r="IV121" s="45"/>
      <c r="IW121" s="46"/>
      <c r="IX121" s="46"/>
      <c r="IY121" s="46"/>
      <c r="IZ121" s="46"/>
      <c r="JA121" s="46"/>
      <c r="JB121" s="46"/>
      <c r="JL121" s="45"/>
      <c r="JM121" s="45"/>
      <c r="JN121" s="46"/>
      <c r="JO121" s="46"/>
      <c r="JP121" s="46"/>
      <c r="JQ121" s="46"/>
      <c r="JR121" s="46"/>
      <c r="JS121" s="46"/>
      <c r="KC121" s="45"/>
      <c r="KD121" s="45"/>
      <c r="KE121" s="46"/>
      <c r="KF121" s="46"/>
      <c r="KG121" s="46"/>
      <c r="KH121" s="46"/>
      <c r="KI121" s="46"/>
      <c r="KJ121" s="46"/>
      <c r="KT121" s="45"/>
      <c r="KU121" s="45"/>
      <c r="KV121" s="46"/>
      <c r="KW121" s="46"/>
      <c r="KX121" s="46"/>
      <c r="KY121" s="46"/>
      <c r="KZ121" s="46"/>
      <c r="LA121" s="46"/>
      <c r="LK121" s="45"/>
      <c r="LL121" s="45"/>
      <c r="LM121" s="46"/>
      <c r="LN121" s="46"/>
      <c r="LO121" s="46"/>
      <c r="LP121" s="46"/>
      <c r="LQ121" s="46"/>
      <c r="LR121" s="46"/>
      <c r="MB121" s="45"/>
      <c r="MC121" s="45"/>
      <c r="MD121" s="46"/>
      <c r="ME121" s="46"/>
      <c r="MF121" s="46"/>
      <c r="MG121" s="46"/>
      <c r="MH121" s="46"/>
      <c r="MI121" s="46"/>
    </row>
    <row r="122" spans="1:347" x14ac:dyDescent="0.15">
      <c r="AA122" s="43"/>
      <c r="AH122" s="45"/>
      <c r="AI122" s="45"/>
      <c r="AJ122" s="46"/>
      <c r="AK122" s="46"/>
      <c r="AL122" s="46"/>
      <c r="AM122" s="46"/>
      <c r="AN122" s="46"/>
      <c r="AO122" s="46"/>
      <c r="AY122" s="45"/>
      <c r="AZ122" s="45"/>
      <c r="BA122" s="46"/>
      <c r="BB122" s="46"/>
      <c r="BC122" s="46"/>
      <c r="BD122" s="46"/>
      <c r="BE122" s="46"/>
      <c r="BF122" s="46"/>
      <c r="BP122" s="45"/>
      <c r="BQ122" s="45"/>
      <c r="BR122" s="46"/>
      <c r="BS122" s="46"/>
      <c r="BT122" s="46"/>
      <c r="BU122" s="46"/>
      <c r="BV122" s="46"/>
      <c r="BW122" s="46"/>
      <c r="CG122" s="45"/>
      <c r="CH122" s="45"/>
      <c r="CI122" s="46"/>
      <c r="CJ122" s="46"/>
      <c r="CK122" s="46"/>
      <c r="CL122" s="46"/>
      <c r="CM122" s="46"/>
      <c r="CN122" s="46"/>
      <c r="CX122" s="45"/>
      <c r="CY122" s="45"/>
      <c r="CZ122" s="46"/>
      <c r="DA122" s="46"/>
      <c r="DB122" s="46"/>
      <c r="DC122" s="46"/>
      <c r="DD122" s="46"/>
      <c r="DE122" s="46"/>
      <c r="DO122" s="45"/>
      <c r="DP122" s="45"/>
      <c r="DQ122" s="46"/>
      <c r="DR122" s="46"/>
      <c r="DS122" s="46"/>
      <c r="DT122" s="46"/>
      <c r="DU122" s="46"/>
      <c r="DV122" s="46"/>
      <c r="EF122" s="45"/>
      <c r="EG122" s="45"/>
      <c r="EH122" s="46"/>
      <c r="EI122" s="46"/>
      <c r="EJ122" s="46"/>
      <c r="EK122" s="46"/>
      <c r="EL122" s="46"/>
      <c r="EM122" s="46"/>
      <c r="EW122" s="45"/>
      <c r="EX122" s="45"/>
      <c r="EY122" s="46"/>
      <c r="EZ122" s="46"/>
      <c r="FA122" s="46"/>
      <c r="FB122" s="46"/>
      <c r="FC122" s="46"/>
      <c r="FD122" s="46"/>
      <c r="FN122" s="45"/>
      <c r="FO122" s="45"/>
      <c r="FP122" s="46"/>
      <c r="FQ122" s="46"/>
      <c r="FR122" s="46"/>
      <c r="FS122" s="46"/>
      <c r="FT122" s="46"/>
      <c r="FU122" s="46"/>
      <c r="GE122" s="45"/>
      <c r="GF122" s="45"/>
      <c r="GG122" s="46"/>
      <c r="GH122" s="46"/>
      <c r="GI122" s="46"/>
      <c r="GJ122" s="46"/>
      <c r="GK122" s="46"/>
      <c r="GL122" s="46"/>
      <c r="GV122" s="45"/>
      <c r="GW122" s="45"/>
      <c r="GX122" s="46"/>
      <c r="GY122" s="46"/>
      <c r="GZ122" s="46"/>
      <c r="HA122" s="46"/>
      <c r="HB122" s="46"/>
      <c r="HC122" s="46"/>
      <c r="HM122" s="45"/>
      <c r="HN122" s="45"/>
      <c r="HO122" s="46"/>
      <c r="HP122" s="46"/>
      <c r="HQ122" s="46"/>
      <c r="HR122" s="46"/>
      <c r="HS122" s="46"/>
      <c r="HT122" s="46"/>
      <c r="ID122" s="45"/>
      <c r="IE122" s="45"/>
      <c r="IF122" s="46"/>
      <c r="IG122" s="46"/>
      <c r="IH122" s="46"/>
      <c r="II122" s="46"/>
      <c r="IJ122" s="46"/>
      <c r="IK122" s="46"/>
      <c r="IU122" s="45"/>
      <c r="IV122" s="45"/>
      <c r="IW122" s="46"/>
      <c r="IX122" s="46"/>
      <c r="IY122" s="46"/>
      <c r="IZ122" s="46"/>
      <c r="JA122" s="46"/>
      <c r="JB122" s="46"/>
      <c r="JL122" s="45"/>
      <c r="JM122" s="45"/>
      <c r="JN122" s="46"/>
      <c r="JO122" s="46"/>
      <c r="JP122" s="46"/>
      <c r="JQ122" s="46"/>
      <c r="JR122" s="46"/>
      <c r="JS122" s="46"/>
      <c r="KC122" s="45"/>
      <c r="KD122" s="45"/>
      <c r="KE122" s="46"/>
      <c r="KF122" s="46"/>
      <c r="KG122" s="46"/>
      <c r="KH122" s="46"/>
      <c r="KI122" s="46"/>
      <c r="KJ122" s="46"/>
      <c r="KT122" s="45"/>
      <c r="KU122" s="45"/>
      <c r="KV122" s="46"/>
      <c r="KW122" s="46"/>
      <c r="KX122" s="46"/>
      <c r="KY122" s="46"/>
      <c r="KZ122" s="46"/>
      <c r="LA122" s="46"/>
      <c r="LK122" s="45"/>
      <c r="LL122" s="45"/>
      <c r="LM122" s="46"/>
      <c r="LN122" s="46"/>
      <c r="LO122" s="46"/>
      <c r="LP122" s="46"/>
      <c r="LQ122" s="46"/>
      <c r="LR122" s="46"/>
      <c r="MB122" s="45"/>
      <c r="MC122" s="45"/>
      <c r="MD122" s="46"/>
      <c r="ME122" s="46"/>
      <c r="MF122" s="46"/>
      <c r="MG122" s="46"/>
      <c r="MH122" s="46"/>
      <c r="MI122" s="46"/>
    </row>
    <row r="123" spans="1:347" x14ac:dyDescent="0.15">
      <c r="AA123" s="43"/>
      <c r="AH123" s="45"/>
      <c r="AI123" s="45"/>
      <c r="AJ123" s="46"/>
      <c r="AK123" s="46"/>
      <c r="AL123" s="46"/>
      <c r="AM123" s="46"/>
      <c r="AN123" s="46"/>
      <c r="AO123" s="46"/>
      <c r="AY123" s="45"/>
      <c r="AZ123" s="45"/>
      <c r="BA123" s="46"/>
      <c r="BB123" s="46"/>
      <c r="BC123" s="46"/>
      <c r="BD123" s="46"/>
      <c r="BE123" s="46"/>
      <c r="BF123" s="46"/>
      <c r="BP123" s="45"/>
      <c r="BQ123" s="45"/>
      <c r="BR123" s="46"/>
      <c r="BS123" s="46"/>
      <c r="BT123" s="46"/>
      <c r="BU123" s="46"/>
      <c r="BV123" s="46"/>
      <c r="BW123" s="46"/>
      <c r="CG123" s="45"/>
      <c r="CH123" s="45"/>
      <c r="CI123" s="46"/>
      <c r="CJ123" s="46"/>
      <c r="CK123" s="46"/>
      <c r="CL123" s="46"/>
      <c r="CM123" s="46"/>
      <c r="CN123" s="46"/>
      <c r="CX123" s="45"/>
      <c r="CY123" s="45"/>
      <c r="CZ123" s="46"/>
      <c r="DA123" s="46"/>
      <c r="DB123" s="46"/>
      <c r="DC123" s="46"/>
      <c r="DD123" s="46"/>
      <c r="DE123" s="46"/>
      <c r="DO123" s="45"/>
      <c r="DP123" s="45"/>
      <c r="DQ123" s="46"/>
      <c r="DR123" s="46"/>
      <c r="DS123" s="46"/>
      <c r="DT123" s="46"/>
      <c r="DU123" s="46"/>
      <c r="DV123" s="46"/>
      <c r="EF123" s="45"/>
      <c r="EG123" s="45"/>
      <c r="EH123" s="46"/>
      <c r="EI123" s="46"/>
      <c r="EJ123" s="46"/>
      <c r="EK123" s="46"/>
      <c r="EL123" s="46"/>
      <c r="EM123" s="46"/>
      <c r="EW123" s="45"/>
      <c r="EX123" s="45"/>
      <c r="EY123" s="46"/>
      <c r="EZ123" s="46"/>
      <c r="FA123" s="46"/>
      <c r="FB123" s="46"/>
      <c r="FC123" s="46"/>
      <c r="FD123" s="46"/>
      <c r="FN123" s="45"/>
      <c r="FO123" s="45"/>
      <c r="FP123" s="46"/>
      <c r="FQ123" s="46"/>
      <c r="FR123" s="46"/>
      <c r="FS123" s="46"/>
      <c r="FT123" s="46"/>
      <c r="FU123" s="46"/>
      <c r="GE123" s="45"/>
      <c r="GF123" s="45"/>
      <c r="GG123" s="46"/>
      <c r="GH123" s="46"/>
      <c r="GI123" s="46"/>
      <c r="GJ123" s="46"/>
      <c r="GK123" s="46"/>
      <c r="GL123" s="46"/>
      <c r="GV123" s="45"/>
      <c r="GW123" s="45"/>
      <c r="GX123" s="46"/>
      <c r="GY123" s="46"/>
      <c r="GZ123" s="46"/>
      <c r="HA123" s="46"/>
      <c r="HB123" s="46"/>
      <c r="HC123" s="46"/>
      <c r="HM123" s="45"/>
      <c r="HN123" s="45"/>
      <c r="HO123" s="46"/>
      <c r="HP123" s="46"/>
      <c r="HQ123" s="46"/>
      <c r="HR123" s="46"/>
      <c r="HS123" s="46"/>
      <c r="HT123" s="46"/>
      <c r="ID123" s="45"/>
      <c r="IE123" s="45"/>
      <c r="IF123" s="46"/>
      <c r="IG123" s="46"/>
      <c r="IH123" s="46"/>
      <c r="II123" s="46"/>
      <c r="IJ123" s="46"/>
      <c r="IK123" s="46"/>
      <c r="IU123" s="45"/>
      <c r="IV123" s="45"/>
      <c r="IW123" s="46"/>
      <c r="IX123" s="46"/>
      <c r="IY123" s="46"/>
      <c r="IZ123" s="46"/>
      <c r="JA123" s="46"/>
      <c r="JB123" s="46"/>
      <c r="JL123" s="45"/>
      <c r="JM123" s="45"/>
      <c r="JN123" s="46"/>
      <c r="JO123" s="46"/>
      <c r="JP123" s="46"/>
      <c r="JQ123" s="46"/>
      <c r="JR123" s="46"/>
      <c r="JS123" s="46"/>
      <c r="KC123" s="45"/>
      <c r="KD123" s="45"/>
      <c r="KE123" s="46"/>
      <c r="KF123" s="46"/>
      <c r="KG123" s="46"/>
      <c r="KH123" s="46"/>
      <c r="KI123" s="46"/>
      <c r="KJ123" s="46"/>
      <c r="KT123" s="45"/>
      <c r="KU123" s="45"/>
      <c r="KV123" s="46"/>
      <c r="KW123" s="46"/>
      <c r="KX123" s="46"/>
      <c r="KY123" s="46"/>
      <c r="KZ123" s="46"/>
      <c r="LA123" s="46"/>
      <c r="LK123" s="45"/>
      <c r="LL123" s="45"/>
      <c r="LM123" s="46"/>
      <c r="LN123" s="46"/>
      <c r="LO123" s="46"/>
      <c r="LP123" s="46"/>
      <c r="LQ123" s="46"/>
      <c r="LR123" s="46"/>
      <c r="MB123" s="45"/>
      <c r="MC123" s="45"/>
      <c r="MD123" s="46"/>
      <c r="ME123" s="46"/>
      <c r="MF123" s="46"/>
      <c r="MG123" s="46"/>
      <c r="MH123" s="46"/>
      <c r="MI123" s="46"/>
    </row>
    <row r="124" spans="1:347" x14ac:dyDescent="0.15">
      <c r="AA124" s="43"/>
      <c r="AH124" s="45"/>
      <c r="AI124" s="45"/>
      <c r="AJ124" s="46"/>
      <c r="AK124" s="46"/>
      <c r="AL124" s="46"/>
      <c r="AM124" s="46"/>
      <c r="AN124" s="46"/>
      <c r="AO124" s="46"/>
      <c r="AY124" s="45"/>
      <c r="AZ124" s="45"/>
      <c r="BA124" s="46"/>
      <c r="BB124" s="46"/>
      <c r="BC124" s="46"/>
      <c r="BD124" s="46"/>
      <c r="BE124" s="46"/>
      <c r="BF124" s="46"/>
      <c r="BP124" s="45"/>
      <c r="BQ124" s="45"/>
      <c r="BR124" s="46"/>
      <c r="BS124" s="46"/>
      <c r="BT124" s="46"/>
      <c r="BU124" s="46"/>
      <c r="BV124" s="46"/>
      <c r="BW124" s="46"/>
      <c r="CG124" s="45"/>
      <c r="CH124" s="45"/>
      <c r="CI124" s="46"/>
      <c r="CJ124" s="46"/>
      <c r="CK124" s="46"/>
      <c r="CL124" s="46"/>
      <c r="CM124" s="46"/>
      <c r="CN124" s="46"/>
      <c r="CX124" s="45"/>
      <c r="CY124" s="45"/>
      <c r="CZ124" s="46"/>
      <c r="DA124" s="46"/>
      <c r="DB124" s="46"/>
      <c r="DC124" s="46"/>
      <c r="DD124" s="46"/>
      <c r="DE124" s="46"/>
      <c r="DO124" s="45"/>
      <c r="DP124" s="45"/>
      <c r="DQ124" s="46"/>
      <c r="DR124" s="46"/>
      <c r="DS124" s="46"/>
      <c r="DT124" s="46"/>
      <c r="DU124" s="46"/>
      <c r="DV124" s="46"/>
      <c r="EF124" s="45"/>
      <c r="EG124" s="45"/>
      <c r="EH124" s="46"/>
      <c r="EI124" s="46"/>
      <c r="EJ124" s="46"/>
      <c r="EK124" s="46"/>
      <c r="EL124" s="46"/>
      <c r="EM124" s="46"/>
      <c r="EW124" s="45"/>
      <c r="EX124" s="45"/>
      <c r="EY124" s="46"/>
      <c r="EZ124" s="46"/>
      <c r="FA124" s="46"/>
      <c r="FB124" s="46"/>
      <c r="FC124" s="46"/>
      <c r="FD124" s="46"/>
      <c r="FN124" s="45"/>
      <c r="FO124" s="45"/>
      <c r="FP124" s="46"/>
      <c r="FQ124" s="46"/>
      <c r="FR124" s="46"/>
      <c r="FS124" s="46"/>
      <c r="FT124" s="46"/>
      <c r="FU124" s="46"/>
      <c r="GE124" s="45"/>
      <c r="GF124" s="45"/>
      <c r="GG124" s="46"/>
      <c r="GH124" s="46"/>
      <c r="GI124" s="46"/>
      <c r="GJ124" s="46"/>
      <c r="GK124" s="46"/>
      <c r="GL124" s="46"/>
      <c r="GV124" s="45"/>
      <c r="GW124" s="45"/>
      <c r="GX124" s="46"/>
      <c r="GY124" s="46"/>
      <c r="GZ124" s="46"/>
      <c r="HA124" s="46"/>
      <c r="HB124" s="46"/>
      <c r="HC124" s="46"/>
      <c r="HM124" s="45"/>
      <c r="HN124" s="45"/>
      <c r="HO124" s="46"/>
      <c r="HP124" s="46"/>
      <c r="HQ124" s="46"/>
      <c r="HR124" s="46"/>
      <c r="HS124" s="46"/>
      <c r="HT124" s="46"/>
      <c r="ID124" s="45"/>
      <c r="IE124" s="45"/>
      <c r="IF124" s="46"/>
      <c r="IG124" s="46"/>
      <c r="IH124" s="46"/>
      <c r="II124" s="46"/>
      <c r="IJ124" s="46"/>
      <c r="IK124" s="46"/>
      <c r="IU124" s="45"/>
      <c r="IV124" s="45"/>
      <c r="IW124" s="46"/>
      <c r="IX124" s="46"/>
      <c r="IY124" s="46"/>
      <c r="IZ124" s="46"/>
      <c r="JA124" s="46"/>
      <c r="JB124" s="46"/>
      <c r="JL124" s="45"/>
      <c r="JM124" s="45"/>
      <c r="JN124" s="46"/>
      <c r="JO124" s="46"/>
      <c r="JP124" s="46"/>
      <c r="JQ124" s="46"/>
      <c r="JR124" s="46"/>
      <c r="JS124" s="46"/>
      <c r="KC124" s="45"/>
      <c r="KD124" s="45"/>
      <c r="KE124" s="46"/>
      <c r="KF124" s="46"/>
      <c r="KG124" s="46"/>
      <c r="KH124" s="46"/>
      <c r="KI124" s="46"/>
      <c r="KJ124" s="46"/>
      <c r="KT124" s="45"/>
      <c r="KU124" s="45"/>
      <c r="KV124" s="46"/>
      <c r="KW124" s="46"/>
      <c r="KX124" s="46"/>
      <c r="KY124" s="46"/>
      <c r="KZ124" s="46"/>
      <c r="LA124" s="46"/>
      <c r="LK124" s="45"/>
      <c r="LL124" s="45"/>
      <c r="LM124" s="46"/>
      <c r="LN124" s="46"/>
      <c r="LO124" s="46"/>
      <c r="LP124" s="46"/>
      <c r="LQ124" s="46"/>
      <c r="LR124" s="46"/>
      <c r="MB124" s="45"/>
      <c r="MC124" s="45"/>
      <c r="MD124" s="46"/>
      <c r="ME124" s="46"/>
      <c r="MF124" s="46"/>
      <c r="MG124" s="46"/>
      <c r="MH124" s="46"/>
      <c r="MI124" s="46"/>
    </row>
    <row r="125" spans="1:347" x14ac:dyDescent="0.15">
      <c r="AA125" s="43"/>
      <c r="AH125" s="45"/>
      <c r="AI125" s="45"/>
      <c r="AJ125" s="46"/>
      <c r="AK125" s="46"/>
      <c r="AL125" s="46"/>
      <c r="AM125" s="46"/>
      <c r="AN125" s="46"/>
      <c r="AO125" s="46"/>
      <c r="AY125" s="45"/>
      <c r="AZ125" s="45"/>
      <c r="BA125" s="46"/>
      <c r="BB125" s="46"/>
      <c r="BC125" s="46"/>
      <c r="BD125" s="46"/>
      <c r="BE125" s="46"/>
      <c r="BF125" s="46"/>
      <c r="BP125" s="45"/>
      <c r="BQ125" s="45"/>
      <c r="BR125" s="46"/>
      <c r="BS125" s="46"/>
      <c r="BT125" s="46"/>
      <c r="BU125" s="46"/>
      <c r="BV125" s="46"/>
      <c r="BW125" s="46"/>
      <c r="CG125" s="45"/>
      <c r="CH125" s="45"/>
      <c r="CI125" s="46"/>
      <c r="CJ125" s="46"/>
      <c r="CK125" s="46"/>
      <c r="CL125" s="46"/>
      <c r="CM125" s="46"/>
      <c r="CN125" s="46"/>
      <c r="CX125" s="45"/>
      <c r="CY125" s="45"/>
      <c r="CZ125" s="46"/>
      <c r="DA125" s="46"/>
      <c r="DB125" s="46"/>
      <c r="DC125" s="46"/>
      <c r="DD125" s="46"/>
      <c r="DE125" s="46"/>
      <c r="DO125" s="45"/>
      <c r="DP125" s="45"/>
      <c r="DQ125" s="46"/>
      <c r="DR125" s="46"/>
      <c r="DS125" s="46"/>
      <c r="DT125" s="46"/>
      <c r="DU125" s="46"/>
      <c r="DV125" s="46"/>
      <c r="EF125" s="45"/>
      <c r="EG125" s="45"/>
      <c r="EH125" s="46"/>
      <c r="EI125" s="46"/>
      <c r="EJ125" s="46"/>
      <c r="EK125" s="46"/>
      <c r="EL125" s="46"/>
      <c r="EM125" s="46"/>
      <c r="EW125" s="45"/>
      <c r="EX125" s="45"/>
      <c r="EY125" s="46"/>
      <c r="EZ125" s="46"/>
      <c r="FA125" s="46"/>
      <c r="FB125" s="46"/>
      <c r="FC125" s="46"/>
      <c r="FD125" s="46"/>
      <c r="FN125" s="45"/>
      <c r="FO125" s="45"/>
      <c r="FP125" s="46"/>
      <c r="FQ125" s="46"/>
      <c r="FR125" s="46"/>
      <c r="FS125" s="46"/>
      <c r="FT125" s="46"/>
      <c r="FU125" s="46"/>
      <c r="GE125" s="45"/>
      <c r="GF125" s="45"/>
      <c r="GG125" s="46"/>
      <c r="GH125" s="46"/>
      <c r="GI125" s="46"/>
      <c r="GJ125" s="46"/>
      <c r="GK125" s="46"/>
      <c r="GL125" s="46"/>
      <c r="GV125" s="45"/>
      <c r="GW125" s="45"/>
      <c r="GX125" s="46"/>
      <c r="GY125" s="46"/>
      <c r="GZ125" s="46"/>
      <c r="HA125" s="46"/>
      <c r="HB125" s="46"/>
      <c r="HC125" s="46"/>
      <c r="HM125" s="45"/>
      <c r="HN125" s="45"/>
      <c r="HO125" s="46"/>
      <c r="HP125" s="46"/>
      <c r="HQ125" s="46"/>
      <c r="HR125" s="46"/>
      <c r="HS125" s="46"/>
      <c r="HT125" s="46"/>
      <c r="ID125" s="45"/>
      <c r="IE125" s="45"/>
      <c r="IF125" s="46"/>
      <c r="IG125" s="46"/>
      <c r="IH125" s="46"/>
      <c r="II125" s="46"/>
      <c r="IJ125" s="46"/>
      <c r="IK125" s="46"/>
      <c r="IU125" s="45"/>
      <c r="IV125" s="45"/>
      <c r="IW125" s="46"/>
      <c r="IX125" s="46"/>
      <c r="IY125" s="46"/>
      <c r="IZ125" s="46"/>
      <c r="JA125" s="46"/>
      <c r="JB125" s="46"/>
      <c r="JL125" s="45"/>
      <c r="JM125" s="45"/>
      <c r="JN125" s="46"/>
      <c r="JO125" s="46"/>
      <c r="JP125" s="46"/>
      <c r="JQ125" s="46"/>
      <c r="JR125" s="46"/>
      <c r="JS125" s="46"/>
      <c r="KC125" s="45"/>
      <c r="KD125" s="45"/>
      <c r="KE125" s="46"/>
      <c r="KF125" s="46"/>
      <c r="KG125" s="46"/>
      <c r="KH125" s="46"/>
      <c r="KI125" s="46"/>
      <c r="KJ125" s="46"/>
      <c r="KT125" s="45"/>
      <c r="KU125" s="45"/>
      <c r="KV125" s="46"/>
      <c r="KW125" s="46"/>
      <c r="KX125" s="46"/>
      <c r="KY125" s="46"/>
      <c r="KZ125" s="46"/>
      <c r="LA125" s="46"/>
      <c r="LK125" s="45"/>
      <c r="LL125" s="45"/>
      <c r="LM125" s="46"/>
      <c r="LN125" s="46"/>
      <c r="LO125" s="46"/>
      <c r="LP125" s="46"/>
      <c r="LQ125" s="46"/>
      <c r="LR125" s="46"/>
      <c r="MB125" s="45"/>
      <c r="MC125" s="45"/>
      <c r="MD125" s="46"/>
      <c r="ME125" s="46"/>
      <c r="MF125" s="46"/>
      <c r="MG125" s="46"/>
      <c r="MH125" s="46"/>
      <c r="MI125" s="46"/>
    </row>
    <row r="126" spans="1:347" x14ac:dyDescent="0.15">
      <c r="AA126" s="43"/>
      <c r="AH126" s="45"/>
      <c r="AI126" s="45"/>
      <c r="AJ126" s="46"/>
      <c r="AK126" s="46"/>
      <c r="AL126" s="46"/>
      <c r="AM126" s="46"/>
      <c r="AN126" s="46"/>
      <c r="AO126" s="46"/>
      <c r="AY126" s="45"/>
      <c r="AZ126" s="45"/>
      <c r="BA126" s="46"/>
      <c r="BB126" s="46"/>
      <c r="BC126" s="46"/>
      <c r="BD126" s="46"/>
      <c r="BE126" s="46"/>
      <c r="BF126" s="46"/>
      <c r="BP126" s="45"/>
      <c r="BQ126" s="45"/>
      <c r="BR126" s="46"/>
      <c r="BS126" s="46"/>
      <c r="BT126" s="46"/>
      <c r="BU126" s="46"/>
      <c r="BV126" s="46"/>
      <c r="BW126" s="46"/>
      <c r="CG126" s="45"/>
      <c r="CH126" s="45"/>
      <c r="CI126" s="46"/>
      <c r="CJ126" s="46"/>
      <c r="CK126" s="46"/>
      <c r="CL126" s="46"/>
      <c r="CM126" s="46"/>
      <c r="CN126" s="46"/>
      <c r="CX126" s="45"/>
      <c r="CY126" s="45"/>
      <c r="CZ126" s="46"/>
      <c r="DA126" s="46"/>
      <c r="DB126" s="46"/>
      <c r="DC126" s="46"/>
      <c r="DD126" s="46"/>
      <c r="DE126" s="46"/>
      <c r="DO126" s="45"/>
      <c r="DP126" s="45"/>
      <c r="DQ126" s="46"/>
      <c r="DR126" s="46"/>
      <c r="DS126" s="46"/>
      <c r="DT126" s="46"/>
      <c r="DU126" s="46"/>
      <c r="DV126" s="46"/>
      <c r="EF126" s="45"/>
      <c r="EG126" s="45"/>
      <c r="EH126" s="46"/>
      <c r="EI126" s="46"/>
      <c r="EJ126" s="46"/>
      <c r="EK126" s="46"/>
      <c r="EL126" s="46"/>
      <c r="EM126" s="46"/>
      <c r="EW126" s="45"/>
      <c r="EX126" s="45"/>
      <c r="EY126" s="46"/>
      <c r="EZ126" s="46"/>
      <c r="FA126" s="46"/>
      <c r="FB126" s="46"/>
      <c r="FC126" s="46"/>
      <c r="FD126" s="46"/>
      <c r="FN126" s="45"/>
      <c r="FO126" s="45"/>
      <c r="FP126" s="46"/>
      <c r="FQ126" s="46"/>
      <c r="FR126" s="46"/>
      <c r="FS126" s="46"/>
      <c r="FT126" s="46"/>
      <c r="FU126" s="46"/>
      <c r="GE126" s="45"/>
      <c r="GF126" s="45"/>
      <c r="GG126" s="46"/>
      <c r="GH126" s="46"/>
      <c r="GI126" s="46"/>
      <c r="GJ126" s="46"/>
      <c r="GK126" s="46"/>
      <c r="GL126" s="46"/>
      <c r="GV126" s="45"/>
      <c r="GW126" s="45"/>
      <c r="GX126" s="46"/>
      <c r="GY126" s="46"/>
      <c r="GZ126" s="46"/>
      <c r="HA126" s="46"/>
      <c r="HB126" s="46"/>
      <c r="HC126" s="46"/>
      <c r="HM126" s="45"/>
      <c r="HN126" s="45"/>
      <c r="HO126" s="46"/>
      <c r="HP126" s="46"/>
      <c r="HQ126" s="46"/>
      <c r="HR126" s="46"/>
      <c r="HS126" s="46"/>
      <c r="HT126" s="46"/>
      <c r="ID126" s="45"/>
      <c r="IE126" s="45"/>
      <c r="IF126" s="46"/>
      <c r="IG126" s="46"/>
      <c r="IH126" s="46"/>
      <c r="II126" s="46"/>
      <c r="IJ126" s="46"/>
      <c r="IK126" s="46"/>
      <c r="IU126" s="45"/>
      <c r="IV126" s="45"/>
      <c r="IW126" s="46"/>
      <c r="IX126" s="46"/>
      <c r="IY126" s="46"/>
      <c r="IZ126" s="46"/>
      <c r="JA126" s="46"/>
      <c r="JB126" s="46"/>
      <c r="JL126" s="45"/>
      <c r="JM126" s="45"/>
      <c r="JN126" s="46"/>
      <c r="JO126" s="46"/>
      <c r="JP126" s="46"/>
      <c r="JQ126" s="46"/>
      <c r="JR126" s="46"/>
      <c r="JS126" s="46"/>
      <c r="KC126" s="45"/>
      <c r="KD126" s="45"/>
      <c r="KE126" s="46"/>
      <c r="KF126" s="46"/>
      <c r="KG126" s="46"/>
      <c r="KH126" s="46"/>
      <c r="KI126" s="46"/>
      <c r="KJ126" s="46"/>
      <c r="KT126" s="45"/>
      <c r="KU126" s="45"/>
      <c r="KV126" s="46"/>
      <c r="KW126" s="46"/>
      <c r="KX126" s="46"/>
      <c r="KY126" s="46"/>
      <c r="KZ126" s="46"/>
      <c r="LA126" s="46"/>
      <c r="LK126" s="45"/>
      <c r="LL126" s="45"/>
      <c r="LM126" s="46"/>
      <c r="LN126" s="46"/>
      <c r="LO126" s="46"/>
      <c r="LP126" s="46"/>
      <c r="LQ126" s="46"/>
      <c r="LR126" s="46"/>
      <c r="MB126" s="45"/>
      <c r="MC126" s="45"/>
      <c r="MD126" s="46"/>
      <c r="ME126" s="46"/>
      <c r="MF126" s="46"/>
      <c r="MG126" s="46"/>
      <c r="MH126" s="46"/>
      <c r="MI126" s="46"/>
    </row>
    <row r="127" spans="1:347" x14ac:dyDescent="0.15">
      <c r="AA127" s="43"/>
      <c r="AH127" s="45"/>
      <c r="AI127" s="45"/>
      <c r="AJ127" s="46"/>
      <c r="AK127" s="46"/>
      <c r="AL127" s="46"/>
      <c r="AM127" s="46"/>
      <c r="AN127" s="46"/>
      <c r="AO127" s="46"/>
      <c r="AY127" s="45"/>
      <c r="AZ127" s="45"/>
      <c r="BA127" s="46"/>
      <c r="BB127" s="46"/>
      <c r="BC127" s="46"/>
      <c r="BD127" s="46"/>
      <c r="BE127" s="46"/>
      <c r="BF127" s="46"/>
      <c r="BP127" s="45"/>
      <c r="BQ127" s="45"/>
      <c r="BR127" s="46"/>
      <c r="BS127" s="46"/>
      <c r="BT127" s="46"/>
      <c r="BU127" s="46"/>
      <c r="BV127" s="46"/>
      <c r="BW127" s="46"/>
      <c r="CG127" s="45"/>
      <c r="CH127" s="45"/>
      <c r="CI127" s="46"/>
      <c r="CJ127" s="46"/>
      <c r="CK127" s="46"/>
      <c r="CL127" s="46"/>
      <c r="CM127" s="46"/>
      <c r="CN127" s="46"/>
      <c r="CX127" s="45"/>
      <c r="CY127" s="45"/>
      <c r="CZ127" s="46"/>
      <c r="DA127" s="46"/>
      <c r="DB127" s="46"/>
      <c r="DC127" s="46"/>
      <c r="DD127" s="46"/>
      <c r="DE127" s="46"/>
      <c r="DO127" s="45"/>
      <c r="DP127" s="45"/>
      <c r="DQ127" s="46"/>
      <c r="DR127" s="46"/>
      <c r="DS127" s="46"/>
      <c r="DT127" s="46"/>
      <c r="DU127" s="46"/>
      <c r="DV127" s="46"/>
      <c r="EF127" s="45"/>
      <c r="EG127" s="45"/>
      <c r="EH127" s="46"/>
      <c r="EI127" s="46"/>
      <c r="EJ127" s="46"/>
      <c r="EK127" s="46"/>
      <c r="EL127" s="46"/>
      <c r="EM127" s="46"/>
      <c r="EW127" s="45"/>
      <c r="EX127" s="45"/>
      <c r="EY127" s="46"/>
      <c r="EZ127" s="46"/>
      <c r="FA127" s="46"/>
      <c r="FB127" s="46"/>
      <c r="FC127" s="46"/>
      <c r="FD127" s="46"/>
      <c r="FN127" s="45"/>
      <c r="FO127" s="45"/>
      <c r="FP127" s="46"/>
      <c r="FQ127" s="46"/>
      <c r="FR127" s="46"/>
      <c r="FS127" s="46"/>
      <c r="FT127" s="46"/>
      <c r="FU127" s="46"/>
      <c r="GE127" s="45"/>
      <c r="GF127" s="45"/>
      <c r="GG127" s="46"/>
      <c r="GH127" s="46"/>
      <c r="GI127" s="46"/>
      <c r="GJ127" s="46"/>
      <c r="GK127" s="46"/>
      <c r="GL127" s="46"/>
      <c r="GV127" s="45"/>
      <c r="GW127" s="45"/>
      <c r="GX127" s="46"/>
      <c r="GY127" s="46"/>
      <c r="GZ127" s="46"/>
      <c r="HA127" s="46"/>
      <c r="HB127" s="46"/>
      <c r="HC127" s="46"/>
      <c r="HM127" s="45"/>
      <c r="HN127" s="45"/>
      <c r="HO127" s="46"/>
      <c r="HP127" s="46"/>
      <c r="HQ127" s="46"/>
      <c r="HR127" s="46"/>
      <c r="HS127" s="46"/>
      <c r="HT127" s="46"/>
      <c r="ID127" s="45"/>
      <c r="IE127" s="45"/>
      <c r="IF127" s="46"/>
      <c r="IG127" s="46"/>
      <c r="IH127" s="46"/>
      <c r="II127" s="46"/>
      <c r="IJ127" s="46"/>
      <c r="IK127" s="46"/>
      <c r="IU127" s="45"/>
      <c r="IV127" s="45"/>
      <c r="IW127" s="46"/>
      <c r="IX127" s="46"/>
      <c r="IY127" s="46"/>
      <c r="IZ127" s="46"/>
      <c r="JA127" s="46"/>
      <c r="JB127" s="46"/>
      <c r="JL127" s="45"/>
      <c r="JM127" s="45"/>
      <c r="JN127" s="46"/>
      <c r="JO127" s="46"/>
      <c r="JP127" s="46"/>
      <c r="JQ127" s="46"/>
      <c r="JR127" s="46"/>
      <c r="JS127" s="46"/>
      <c r="KC127" s="45"/>
      <c r="KD127" s="45"/>
      <c r="KE127" s="46"/>
      <c r="KF127" s="46"/>
      <c r="KG127" s="46"/>
      <c r="KH127" s="46"/>
      <c r="KI127" s="46"/>
      <c r="KJ127" s="46"/>
      <c r="KT127" s="45"/>
      <c r="KU127" s="45"/>
      <c r="KV127" s="46"/>
      <c r="KW127" s="46"/>
      <c r="KX127" s="46"/>
      <c r="KY127" s="46"/>
      <c r="KZ127" s="46"/>
      <c r="LA127" s="46"/>
      <c r="LK127" s="45"/>
      <c r="LL127" s="45"/>
      <c r="LM127" s="46"/>
      <c r="LN127" s="46"/>
      <c r="LO127" s="46"/>
      <c r="LP127" s="46"/>
      <c r="LQ127" s="46"/>
      <c r="LR127" s="46"/>
      <c r="MB127" s="45"/>
      <c r="MC127" s="45"/>
      <c r="MD127" s="46"/>
      <c r="ME127" s="46"/>
      <c r="MF127" s="46"/>
      <c r="MG127" s="46"/>
      <c r="MH127" s="46"/>
      <c r="MI127" s="4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J127"/>
  <sheetViews>
    <sheetView zoomScaleNormal="100" workbookViewId="0"/>
  </sheetViews>
  <sheetFormatPr defaultRowHeight="14.25" outlineLevelRow="1" x14ac:dyDescent="0.15"/>
  <cols>
    <col min="1" max="1" width="3.375" style="9" customWidth="1"/>
    <col min="2" max="2" width="6.125" style="43" customWidth="1"/>
    <col min="3" max="3" width="5.625" style="43" customWidth="1"/>
    <col min="4" max="4" width="4.625" style="43" customWidth="1"/>
    <col min="5" max="5" width="5.25" style="43" customWidth="1"/>
    <col min="6" max="6" width="5.375" style="43" customWidth="1"/>
    <col min="7" max="7" width="5.5" style="43" customWidth="1"/>
    <col min="8" max="8" width="1.5" style="43" customWidth="1"/>
    <col min="9" max="9" width="5.375" style="43" hidden="1" customWidth="1"/>
    <col min="10" max="10" width="6.25" style="43" hidden="1" customWidth="1"/>
    <col min="11" max="11" width="5.875" style="43" hidden="1" customWidth="1"/>
    <col min="12" max="13" width="6.25" style="43" hidden="1" customWidth="1"/>
    <col min="14" max="14" width="6.5" style="43" hidden="1" customWidth="1"/>
    <col min="15" max="15" width="6" style="43" hidden="1" customWidth="1"/>
    <col min="16" max="16" width="7.375" style="43" hidden="1" customWidth="1"/>
    <col min="17" max="17" width="6.75" style="45" hidden="1" customWidth="1"/>
    <col min="18" max="18" width="7.5" style="45" hidden="1" customWidth="1"/>
    <col min="19" max="19" width="7.25" style="46" hidden="1" customWidth="1"/>
    <col min="20" max="20" width="6.375" style="46" hidden="1" customWidth="1"/>
    <col min="21" max="21" width="6.875" style="46" hidden="1" customWidth="1"/>
    <col min="22" max="22" width="6.375" style="46" hidden="1" customWidth="1"/>
    <col min="23" max="23" width="6" style="46" hidden="1" customWidth="1"/>
    <col min="24" max="24" width="6.125" style="46" hidden="1" customWidth="1"/>
    <col min="25" max="25" width="1.125" style="46" hidden="1" customWidth="1"/>
    <col min="26" max="26" width="5.25" style="46" hidden="1" customWidth="1"/>
    <col min="27" max="27" width="6.125" style="46" hidden="1" customWidth="1"/>
    <col min="28" max="34" width="6.625" style="43" hidden="1" customWidth="1"/>
    <col min="35" max="35" width="7" style="43" hidden="1" customWidth="1"/>
    <col min="36" max="38" width="6.625" style="43" hidden="1" customWidth="1"/>
    <col min="39" max="41" width="6.25" style="43" hidden="1" customWidth="1"/>
    <col min="42" max="42" width="1.125" style="43" hidden="1" customWidth="1"/>
    <col min="43" max="43" width="5.875" style="43" hidden="1" customWidth="1"/>
    <col min="44" max="51" width="6.5" style="43" hidden="1" customWidth="1"/>
    <col min="52" max="58" width="6.875" style="43" hidden="1" customWidth="1"/>
    <col min="59" max="59" width="0.875" style="43" hidden="1" customWidth="1"/>
    <col min="60" max="60" width="5.5" style="43" hidden="1" customWidth="1"/>
    <col min="61" max="65" width="6.375" style="43" hidden="1" customWidth="1"/>
    <col min="66" max="71" width="6.875" style="43" hidden="1" customWidth="1"/>
    <col min="72" max="72" width="7.375" style="43" hidden="1" customWidth="1"/>
    <col min="73" max="75" width="6.5" style="43" hidden="1" customWidth="1"/>
    <col min="76" max="76" width="0.875" style="43" hidden="1" customWidth="1"/>
    <col min="77" max="77" width="6.5" style="43" hidden="1" customWidth="1"/>
    <col min="78" max="85" width="6.125" style="43" hidden="1" customWidth="1"/>
    <col min="86" max="92" width="6.875" style="43" hidden="1" customWidth="1"/>
    <col min="93" max="93" width="0.75" style="43" hidden="1" customWidth="1"/>
    <col min="94" max="94" width="6.25" style="43" hidden="1" customWidth="1"/>
    <col min="95" max="109" width="6" style="43" hidden="1" customWidth="1"/>
    <col min="110" max="110" width="0.875" style="43" hidden="1" customWidth="1"/>
    <col min="111" max="111" width="5.25" style="43" hidden="1" customWidth="1"/>
    <col min="112" max="116" width="6.25" style="43" hidden="1" customWidth="1"/>
    <col min="117" max="121" width="6.75" style="43" hidden="1" customWidth="1"/>
    <col min="122" max="126" width="6.625" style="43" hidden="1" customWidth="1"/>
    <col min="127" max="127" width="0.75" style="43" hidden="1" customWidth="1"/>
    <col min="128" max="128" width="5.75" style="43" hidden="1" customWidth="1"/>
    <col min="129" max="143" width="6.5" style="43" hidden="1" customWidth="1"/>
    <col min="144" max="144" width="1.25" style="43" hidden="1" customWidth="1"/>
    <col min="145" max="145" width="6.125" style="43" hidden="1" customWidth="1"/>
    <col min="146" max="158" width="6" style="43" hidden="1" customWidth="1"/>
    <col min="159" max="160" width="6.25" style="43" hidden="1" customWidth="1"/>
    <col min="161" max="161" width="0.75" style="43" hidden="1" customWidth="1"/>
    <col min="162" max="162" width="6.375" style="43" hidden="1" customWidth="1"/>
    <col min="163" max="165" width="6.5" style="43" hidden="1" customWidth="1"/>
    <col min="166" max="166" width="6.75" style="43" hidden="1" customWidth="1"/>
    <col min="167" max="177" width="6.5" style="43" hidden="1" customWidth="1"/>
    <col min="178" max="178" width="1" style="43" hidden="1" customWidth="1"/>
    <col min="179" max="179" width="5.5" style="43" hidden="1" customWidth="1"/>
    <col min="180" max="180" width="6.5" style="43" hidden="1" customWidth="1"/>
    <col min="181" max="186" width="6.75" style="43" hidden="1" customWidth="1"/>
    <col min="187" max="194" width="6.375" style="43" hidden="1" customWidth="1"/>
    <col min="195" max="195" width="0.75" style="43" hidden="1" customWidth="1"/>
    <col min="196" max="196" width="5.75" style="43" hidden="1" customWidth="1"/>
    <col min="197" max="198" width="6.375" style="43" hidden="1" customWidth="1"/>
    <col min="199" max="211" width="6.875" style="43" hidden="1" customWidth="1"/>
    <col min="212" max="212" width="0.875" style="43" hidden="1" customWidth="1"/>
    <col min="213" max="213" width="6.125" style="43" hidden="1" customWidth="1"/>
    <col min="214" max="216" width="6.5" style="43" hidden="1" customWidth="1"/>
    <col min="217" max="217" width="7.125" style="43" hidden="1" customWidth="1"/>
    <col min="218" max="227" width="6.5" style="43" hidden="1" customWidth="1"/>
    <col min="228" max="228" width="6.25" style="43" hidden="1" customWidth="1"/>
    <col min="229" max="229" width="0.875" style="43" hidden="1" customWidth="1"/>
    <col min="230" max="230" width="6.125" style="43" hidden="1" customWidth="1"/>
    <col min="231" max="245" width="6.375" style="43" hidden="1" customWidth="1"/>
    <col min="246" max="246" width="1.125" style="43" hidden="1" customWidth="1"/>
    <col min="247" max="247" width="5.5" style="43" hidden="1" customWidth="1"/>
    <col min="248" max="251" width="6.375" style="43" hidden="1" customWidth="1"/>
    <col min="252" max="262" width="6.25" style="43" hidden="1" customWidth="1"/>
    <col min="263" max="263" width="0.75" style="43" hidden="1" customWidth="1"/>
    <col min="264" max="264" width="6.125" style="43" hidden="1" customWidth="1"/>
    <col min="265" max="273" width="6.25" style="43" hidden="1" customWidth="1"/>
    <col min="274" max="279" width="6" style="43" hidden="1" customWidth="1"/>
    <col min="280" max="280" width="0.875" style="43" hidden="1" customWidth="1"/>
    <col min="281" max="281" width="6.625" style="43" hidden="1" customWidth="1"/>
    <col min="282" max="296" width="6" style="43" hidden="1" customWidth="1"/>
    <col min="297" max="297" width="0.75" style="43" hidden="1" customWidth="1"/>
    <col min="298" max="313" width="6" style="43" hidden="1" customWidth="1"/>
    <col min="314" max="314" width="0.75" style="43" hidden="1" customWidth="1"/>
    <col min="315" max="315" width="5.25" style="43" hidden="1" customWidth="1"/>
    <col min="316" max="317" width="6" style="43" hidden="1" customWidth="1"/>
    <col min="318" max="321" width="6.125" style="43" hidden="1" customWidth="1"/>
    <col min="322" max="322" width="7.625" style="43" hidden="1" customWidth="1"/>
    <col min="323" max="323" width="7.875" style="43" hidden="1" customWidth="1"/>
    <col min="324" max="324" width="8.875" style="43" hidden="1" customWidth="1"/>
    <col min="325" max="327" width="6.125" style="43" hidden="1" customWidth="1"/>
    <col min="328" max="328" width="6.625" style="43" hidden="1" customWidth="1"/>
    <col min="329" max="330" width="6.125" style="43" hidden="1" customWidth="1"/>
    <col min="331" max="331" width="0.75" style="43" hidden="1" customWidth="1"/>
    <col min="332" max="332" width="5.25" style="43" customWidth="1"/>
    <col min="333" max="336" width="6.125" style="43" customWidth="1"/>
    <col min="337" max="337" width="7.75" style="43" customWidth="1"/>
    <col min="338" max="338" width="6.125" style="43" customWidth="1"/>
    <col min="339" max="339" width="6.75" style="43" customWidth="1"/>
    <col min="340" max="340" width="7.125" style="43" customWidth="1"/>
    <col min="341" max="342" width="7.75" style="43" customWidth="1"/>
    <col min="343" max="343" width="7.25" style="43" customWidth="1"/>
    <col min="344" max="344" width="7.75" style="43" customWidth="1"/>
    <col min="345" max="347" width="6.5" style="43" customWidth="1"/>
    <col min="348" max="348" width="1.75" style="43" customWidth="1"/>
    <col min="349" max="355" width="6.5" style="43" customWidth="1"/>
    <col min="356" max="373" width="6.625" style="43" customWidth="1"/>
    <col min="374" max="392" width="6.5" style="43" customWidth="1"/>
    <col min="393" max="408" width="6" style="43" customWidth="1"/>
    <col min="409" max="16384" width="9" style="43"/>
  </cols>
  <sheetData>
    <row r="1" spans="1:347" x14ac:dyDescent="0.15">
      <c r="LT1" s="46" t="s">
        <v>146</v>
      </c>
    </row>
    <row r="2" spans="1:347" ht="15.75" customHeight="1" x14ac:dyDescent="0.15">
      <c r="A2" s="4"/>
      <c r="C2" s="4"/>
      <c r="D2" s="4"/>
      <c r="E2" s="4"/>
      <c r="F2" s="4"/>
      <c r="G2" s="11"/>
      <c r="H2" s="11"/>
      <c r="I2" s="11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  <c r="X2" s="5"/>
      <c r="Y2" s="5"/>
      <c r="Z2" s="5"/>
      <c r="AA2" s="5"/>
    </row>
    <row r="3" spans="1:347" ht="15.75" customHeight="1" outlineLevel="1" x14ac:dyDescent="0.15">
      <c r="A3" s="14"/>
      <c r="B3" s="42" t="s">
        <v>26</v>
      </c>
      <c r="C3" s="14"/>
      <c r="D3" s="62" t="s">
        <v>113</v>
      </c>
      <c r="E3" s="14"/>
      <c r="F3" s="14"/>
      <c r="G3" s="32"/>
      <c r="H3" s="32"/>
      <c r="I3" s="42" t="s">
        <v>26</v>
      </c>
      <c r="J3" s="14"/>
      <c r="K3" s="64" t="str">
        <f>D3</f>
        <v>BugRes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42" t="s">
        <v>26</v>
      </c>
      <c r="AA3" s="14"/>
      <c r="AB3" s="64" t="str">
        <f>K3</f>
        <v>BugRes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Q3" s="42" t="s">
        <v>26</v>
      </c>
      <c r="AR3" s="14"/>
      <c r="AS3" s="64" t="str">
        <f>AB3</f>
        <v>BugRes</v>
      </c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H3" s="42" t="s">
        <v>26</v>
      </c>
      <c r="BI3" s="14"/>
      <c r="BJ3" s="64" t="str">
        <f>AS3</f>
        <v>BugRes</v>
      </c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Y3" s="42" t="s">
        <v>26</v>
      </c>
      <c r="BZ3" s="14"/>
      <c r="CA3" s="64" t="str">
        <f>BJ3</f>
        <v>BugRes</v>
      </c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P3" s="42" t="s">
        <v>26</v>
      </c>
      <c r="CQ3" s="14"/>
      <c r="CR3" s="64" t="str">
        <f>CA3</f>
        <v>BugRes</v>
      </c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G3" s="42" t="s">
        <v>26</v>
      </c>
      <c r="DH3" s="14"/>
      <c r="DI3" s="64" t="str">
        <f>CR3</f>
        <v>BugRes</v>
      </c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X3" s="42" t="s">
        <v>26</v>
      </c>
      <c r="DY3" s="14"/>
      <c r="DZ3" s="64" t="str">
        <f>DI3</f>
        <v>BugRes</v>
      </c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O3" s="42" t="s">
        <v>26</v>
      </c>
      <c r="EP3" s="14"/>
      <c r="EQ3" s="64" t="str">
        <f>DZ3</f>
        <v>BugRes</v>
      </c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F3" s="42" t="s">
        <v>26</v>
      </c>
      <c r="FG3" s="14"/>
      <c r="FH3" s="64" t="str">
        <f>EQ3</f>
        <v>BugRes</v>
      </c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W3" s="42" t="s">
        <v>26</v>
      </c>
      <c r="FX3" s="14"/>
      <c r="FY3" s="64" t="str">
        <f>FH3</f>
        <v>BugRes</v>
      </c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N3" s="42" t="s">
        <v>26</v>
      </c>
      <c r="GO3" s="14"/>
      <c r="GP3" s="64" t="str">
        <f>FY3</f>
        <v>BugRes</v>
      </c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E3" s="42" t="s">
        <v>26</v>
      </c>
      <c r="HF3" s="14"/>
      <c r="HG3" s="64" t="str">
        <f>GP3</f>
        <v>BugRes</v>
      </c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V3" s="42" t="s">
        <v>26</v>
      </c>
      <c r="HW3" s="14"/>
      <c r="HX3" s="64" t="str">
        <f>HG3</f>
        <v>BugRes</v>
      </c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M3" s="42" t="s">
        <v>26</v>
      </c>
      <c r="IN3" s="14"/>
      <c r="IO3" s="64" t="str">
        <f>HX3</f>
        <v>BugRes</v>
      </c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D3" s="42" t="s">
        <v>26</v>
      </c>
      <c r="JE3" s="14"/>
      <c r="JF3" s="64" t="str">
        <f>IO3</f>
        <v>BugRes</v>
      </c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U3" s="42" t="s">
        <v>26</v>
      </c>
      <c r="JV3" s="14"/>
      <c r="JW3" s="64" t="str">
        <f>JF3</f>
        <v>BugRes</v>
      </c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L3" s="42" t="s">
        <v>26</v>
      </c>
      <c r="KM3" s="14"/>
      <c r="KN3" s="64" t="str">
        <f>JW3</f>
        <v>BugRes</v>
      </c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C3" s="42" t="s">
        <v>26</v>
      </c>
      <c r="LD3" s="14"/>
      <c r="LE3" s="64" t="str">
        <f>KN3</f>
        <v>BugRes</v>
      </c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T3" s="42" t="s">
        <v>26</v>
      </c>
      <c r="LU3" s="14"/>
      <c r="LV3" s="64" t="str">
        <f>LE3</f>
        <v>BugRes</v>
      </c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</row>
    <row r="4" spans="1:347" s="46" customFormat="1" ht="15" customHeight="1" outlineLevel="1" x14ac:dyDescent="0.15">
      <c r="A4" s="14"/>
      <c r="B4" s="41" t="s">
        <v>15</v>
      </c>
      <c r="C4" s="14"/>
      <c r="D4" s="14"/>
      <c r="E4" s="14"/>
      <c r="F4" s="14"/>
      <c r="G4" s="14"/>
      <c r="H4" s="14"/>
      <c r="I4" s="40" t="s">
        <v>82</v>
      </c>
      <c r="J4" s="64"/>
      <c r="K4" s="64"/>
      <c r="M4" s="64"/>
      <c r="N4" s="64"/>
      <c r="O4" s="64"/>
      <c r="P4" s="64"/>
      <c r="Q4" s="69"/>
      <c r="R4" s="69"/>
      <c r="S4" s="64"/>
      <c r="T4" s="64"/>
      <c r="U4" s="64"/>
      <c r="V4" s="64"/>
      <c r="W4" s="64"/>
      <c r="X4" s="64"/>
      <c r="Y4" s="64"/>
      <c r="Z4" s="40" t="s">
        <v>84</v>
      </c>
      <c r="AA4" s="64"/>
      <c r="AB4" s="64"/>
      <c r="AD4" s="64"/>
      <c r="AE4" s="64"/>
      <c r="AF4" s="64"/>
      <c r="AG4" s="64"/>
      <c r="AH4" s="69"/>
      <c r="AI4" s="69"/>
      <c r="AJ4" s="64"/>
      <c r="AK4" s="64"/>
      <c r="AL4" s="64"/>
      <c r="AM4" s="64"/>
      <c r="AN4" s="64"/>
      <c r="AO4" s="64"/>
      <c r="AP4" s="68"/>
      <c r="AQ4" s="40" t="s">
        <v>85</v>
      </c>
      <c r="AR4" s="64"/>
      <c r="AS4" s="64"/>
      <c r="AU4" s="64"/>
      <c r="AV4" s="64"/>
      <c r="AW4" s="64"/>
      <c r="AX4" s="64"/>
      <c r="AY4" s="69"/>
      <c r="AZ4" s="69"/>
      <c r="BA4" s="64"/>
      <c r="BB4" s="64"/>
      <c r="BC4" s="64"/>
      <c r="BD4" s="64"/>
      <c r="BE4" s="64"/>
      <c r="BF4" s="64"/>
      <c r="BG4" s="68"/>
      <c r="BH4" s="40" t="s">
        <v>100</v>
      </c>
      <c r="BI4" s="64"/>
      <c r="BJ4" s="64"/>
      <c r="BL4" s="64"/>
      <c r="BM4" s="64"/>
      <c r="BN4" s="64"/>
      <c r="BO4" s="64"/>
      <c r="BP4" s="69"/>
      <c r="BQ4" s="69"/>
      <c r="BR4" s="64"/>
      <c r="BS4" s="64"/>
      <c r="BT4" s="64"/>
      <c r="BU4" s="64"/>
      <c r="BV4" s="64"/>
      <c r="BW4" s="64"/>
      <c r="BX4" s="68"/>
      <c r="BY4" s="40" t="s">
        <v>86</v>
      </c>
      <c r="BZ4" s="64"/>
      <c r="CA4" s="64"/>
      <c r="CC4" s="64"/>
      <c r="CD4" s="64"/>
      <c r="CE4" s="64"/>
      <c r="CF4" s="64"/>
      <c r="CG4" s="69"/>
      <c r="CH4" s="69"/>
      <c r="CI4" s="64"/>
      <c r="CJ4" s="64"/>
      <c r="CK4" s="64"/>
      <c r="CL4" s="64"/>
      <c r="CM4" s="64"/>
      <c r="CN4" s="64"/>
      <c r="CO4" s="68"/>
      <c r="CP4" s="40" t="s">
        <v>87</v>
      </c>
      <c r="CQ4" s="64"/>
      <c r="CR4" s="64"/>
      <c r="CT4" s="64"/>
      <c r="CU4" s="64"/>
      <c r="CV4" s="64"/>
      <c r="CW4" s="64"/>
      <c r="CX4" s="69"/>
      <c r="CY4" s="69"/>
      <c r="CZ4" s="64"/>
      <c r="DA4" s="64"/>
      <c r="DB4" s="64"/>
      <c r="DC4" s="64"/>
      <c r="DD4" s="64"/>
      <c r="DE4" s="64"/>
      <c r="DF4" s="68"/>
      <c r="DG4" s="40" t="s">
        <v>88</v>
      </c>
      <c r="DH4" s="64"/>
      <c r="DI4" s="64"/>
      <c r="DK4" s="64"/>
      <c r="DL4" s="64"/>
      <c r="DM4" s="64"/>
      <c r="DN4" s="64"/>
      <c r="DO4" s="69"/>
      <c r="DP4" s="69"/>
      <c r="DQ4" s="64"/>
      <c r="DR4" s="64"/>
      <c r="DS4" s="64"/>
      <c r="DT4" s="64"/>
      <c r="DU4" s="64"/>
      <c r="DV4" s="64"/>
      <c r="DW4" s="68"/>
      <c r="DX4" s="40" t="s">
        <v>101</v>
      </c>
      <c r="DY4" s="64"/>
      <c r="DZ4" s="64"/>
      <c r="EB4" s="64"/>
      <c r="EC4" s="64"/>
      <c r="ED4" s="64"/>
      <c r="EE4" s="64"/>
      <c r="EF4" s="69"/>
      <c r="EG4" s="69"/>
      <c r="EH4" s="64"/>
      <c r="EI4" s="64"/>
      <c r="EJ4" s="64"/>
      <c r="EK4" s="64"/>
      <c r="EL4" s="64"/>
      <c r="EM4" s="64"/>
      <c r="EN4" s="68"/>
      <c r="EO4" s="40" t="s">
        <v>102</v>
      </c>
      <c r="EP4" s="64"/>
      <c r="EQ4" s="64"/>
      <c r="ES4" s="64"/>
      <c r="ET4" s="64"/>
      <c r="EU4" s="64"/>
      <c r="EV4" s="64"/>
      <c r="EW4" s="69"/>
      <c r="EX4" s="69"/>
      <c r="EY4" s="64"/>
      <c r="EZ4" s="64"/>
      <c r="FA4" s="64"/>
      <c r="FB4" s="64"/>
      <c r="FC4" s="64"/>
      <c r="FD4" s="64"/>
      <c r="FE4" s="68"/>
      <c r="FF4" s="40" t="s">
        <v>89</v>
      </c>
      <c r="FG4" s="64"/>
      <c r="FH4" s="64"/>
      <c r="FJ4" s="64"/>
      <c r="FK4" s="64"/>
      <c r="FL4" s="64"/>
      <c r="FM4" s="64"/>
      <c r="FN4" s="69"/>
      <c r="FO4" s="69"/>
      <c r="FP4" s="64"/>
      <c r="FQ4" s="64"/>
      <c r="FR4" s="64"/>
      <c r="FS4" s="64"/>
      <c r="FT4" s="64"/>
      <c r="FU4" s="64"/>
      <c r="FV4" s="68"/>
      <c r="FW4" s="40" t="s">
        <v>103</v>
      </c>
      <c r="FX4" s="64"/>
      <c r="FY4" s="64"/>
      <c r="GA4" s="64"/>
      <c r="GB4" s="64"/>
      <c r="GC4" s="64"/>
      <c r="GD4" s="64"/>
      <c r="GE4" s="69"/>
      <c r="GF4" s="69"/>
      <c r="GG4" s="64"/>
      <c r="GH4" s="64"/>
      <c r="GI4" s="64"/>
      <c r="GJ4" s="64"/>
      <c r="GK4" s="64"/>
      <c r="GL4" s="64"/>
      <c r="GM4" s="68"/>
      <c r="GN4" s="40" t="s">
        <v>104</v>
      </c>
      <c r="GO4" s="64"/>
      <c r="GP4" s="64"/>
      <c r="GR4" s="64"/>
      <c r="GS4" s="64"/>
      <c r="GT4" s="64"/>
      <c r="GU4" s="64"/>
      <c r="GV4" s="69"/>
      <c r="GW4" s="69"/>
      <c r="GX4" s="64"/>
      <c r="GY4" s="64"/>
      <c r="GZ4" s="64"/>
      <c r="HA4" s="64"/>
      <c r="HB4" s="64"/>
      <c r="HC4" s="64"/>
      <c r="HD4" s="68"/>
      <c r="HE4" s="40" t="s">
        <v>94</v>
      </c>
      <c r="HF4" s="64"/>
      <c r="HG4" s="64"/>
      <c r="HI4" s="64"/>
      <c r="HJ4" s="64"/>
      <c r="HK4" s="64"/>
      <c r="HL4" s="64"/>
      <c r="HM4" s="69"/>
      <c r="HN4" s="69"/>
      <c r="HO4" s="64"/>
      <c r="HP4" s="64"/>
      <c r="HQ4" s="64"/>
      <c r="HR4" s="64"/>
      <c r="HS4" s="64"/>
      <c r="HT4" s="64"/>
      <c r="HU4" s="68"/>
      <c r="HV4" s="40" t="s">
        <v>105</v>
      </c>
      <c r="HW4" s="64"/>
      <c r="HX4" s="64"/>
      <c r="HZ4" s="64"/>
      <c r="IA4" s="64"/>
      <c r="IB4" s="64"/>
      <c r="IC4" s="64"/>
      <c r="ID4" s="69"/>
      <c r="IE4" s="69"/>
      <c r="IF4" s="64"/>
      <c r="IG4" s="64"/>
      <c r="IH4" s="64"/>
      <c r="II4" s="64"/>
      <c r="IJ4" s="64"/>
      <c r="IK4" s="64"/>
      <c r="IL4" s="68"/>
      <c r="IM4" s="40" t="s">
        <v>93</v>
      </c>
      <c r="IN4" s="64"/>
      <c r="IO4" s="64"/>
      <c r="IQ4" s="64"/>
      <c r="IR4" s="64"/>
      <c r="IS4" s="64"/>
      <c r="IT4" s="64"/>
      <c r="IU4" s="69"/>
      <c r="IV4" s="69"/>
      <c r="IW4" s="64"/>
      <c r="IX4" s="64"/>
      <c r="IY4" s="64"/>
      <c r="IZ4" s="64"/>
      <c r="JA4" s="64"/>
      <c r="JB4" s="64"/>
      <c r="JC4" s="68"/>
      <c r="JD4" s="40" t="s">
        <v>92</v>
      </c>
      <c r="JE4" s="64"/>
      <c r="JF4" s="64"/>
      <c r="JH4" s="64"/>
      <c r="JI4" s="64"/>
      <c r="JJ4" s="64"/>
      <c r="JK4" s="64"/>
      <c r="JL4" s="69"/>
      <c r="JM4" s="69"/>
      <c r="JN4" s="64"/>
      <c r="JO4" s="64"/>
      <c r="JP4" s="64"/>
      <c r="JQ4" s="64"/>
      <c r="JR4" s="64"/>
      <c r="JS4" s="64"/>
      <c r="JT4" s="68"/>
      <c r="JU4" s="40" t="s">
        <v>91</v>
      </c>
      <c r="JV4" s="64"/>
      <c r="JW4" s="64"/>
      <c r="JY4" s="64"/>
      <c r="JZ4" s="64"/>
      <c r="KA4" s="64"/>
      <c r="KB4" s="64"/>
      <c r="KC4" s="69"/>
      <c r="KD4" s="69"/>
      <c r="KE4" s="64"/>
      <c r="KF4" s="64"/>
      <c r="KG4" s="64"/>
      <c r="KH4" s="64"/>
      <c r="KI4" s="64"/>
      <c r="KJ4" s="64"/>
      <c r="KK4" s="68"/>
      <c r="KL4" s="40" t="s">
        <v>106</v>
      </c>
      <c r="KM4" s="64"/>
      <c r="KN4" s="64"/>
      <c r="KP4" s="64"/>
      <c r="KQ4" s="64"/>
      <c r="KR4" s="64"/>
      <c r="KS4" s="64"/>
      <c r="KT4" s="69"/>
      <c r="KU4" s="69"/>
      <c r="KV4" s="64"/>
      <c r="KW4" s="64"/>
      <c r="KX4" s="64"/>
      <c r="KY4" s="64"/>
      <c r="KZ4" s="64"/>
      <c r="LA4" s="64"/>
      <c r="LB4" s="68"/>
      <c r="LC4" s="40" t="s">
        <v>90</v>
      </c>
      <c r="LD4" s="64"/>
      <c r="LE4" s="64"/>
      <c r="LG4" s="64"/>
      <c r="LH4" s="64"/>
      <c r="LI4" s="64"/>
      <c r="LJ4" s="64"/>
      <c r="LK4" s="69"/>
      <c r="LL4" s="69"/>
      <c r="LM4" s="64"/>
      <c r="LN4" s="64"/>
      <c r="LO4" s="64"/>
      <c r="LP4" s="64"/>
      <c r="LQ4" s="64"/>
      <c r="LR4" s="64"/>
      <c r="LS4" s="68"/>
      <c r="LT4" s="40" t="s">
        <v>107</v>
      </c>
      <c r="LU4" s="64"/>
      <c r="LV4" s="64"/>
      <c r="LX4" s="64"/>
      <c r="LY4" s="64"/>
      <c r="LZ4" s="64"/>
      <c r="MA4" s="64"/>
      <c r="MB4" s="69"/>
      <c r="MC4" s="69"/>
      <c r="MD4" s="64"/>
      <c r="ME4" s="64"/>
      <c r="MF4" s="64"/>
      <c r="MG4" s="64"/>
      <c r="MH4" s="64"/>
      <c r="MI4" s="64"/>
    </row>
    <row r="5" spans="1:347" s="46" customFormat="1" ht="24" customHeight="1" outlineLevel="1" x14ac:dyDescent="0.15">
      <c r="A5" s="258" t="s">
        <v>122</v>
      </c>
      <c r="B5" s="79" t="s">
        <v>31</v>
      </c>
      <c r="C5" s="102" t="s">
        <v>9</v>
      </c>
      <c r="D5" s="102" t="s">
        <v>8</v>
      </c>
      <c r="E5" s="78" t="s">
        <v>34</v>
      </c>
      <c r="F5" s="77" t="s">
        <v>35</v>
      </c>
      <c r="G5" s="77" t="s">
        <v>36</v>
      </c>
      <c r="H5" s="38"/>
      <c r="I5" s="72" t="s">
        <v>123</v>
      </c>
      <c r="J5" s="72" t="s">
        <v>7</v>
      </c>
      <c r="K5" s="73" t="s">
        <v>13</v>
      </c>
      <c r="L5" s="73" t="s">
        <v>12</v>
      </c>
      <c r="M5" s="73" t="s">
        <v>14</v>
      </c>
      <c r="N5" s="73" t="s">
        <v>10</v>
      </c>
      <c r="O5" s="73" t="s">
        <v>11</v>
      </c>
      <c r="P5" s="73" t="s">
        <v>32</v>
      </c>
      <c r="Q5" s="73" t="s">
        <v>142</v>
      </c>
      <c r="R5" s="73" t="s">
        <v>141</v>
      </c>
      <c r="S5" s="74" t="s">
        <v>37</v>
      </c>
      <c r="T5" s="74" t="s">
        <v>38</v>
      </c>
      <c r="U5" s="74" t="s">
        <v>39</v>
      </c>
      <c r="V5" s="75" t="s">
        <v>97</v>
      </c>
      <c r="W5" s="76" t="s">
        <v>23</v>
      </c>
      <c r="X5" s="76" t="s">
        <v>30</v>
      </c>
      <c r="Y5" s="44"/>
      <c r="Z5" s="307" t="s">
        <v>123</v>
      </c>
      <c r="AA5" s="307" t="s">
        <v>7</v>
      </c>
      <c r="AB5" s="308" t="s">
        <v>13</v>
      </c>
      <c r="AC5" s="308" t="s">
        <v>12</v>
      </c>
      <c r="AD5" s="308" t="s">
        <v>14</v>
      </c>
      <c r="AE5" s="308" t="s">
        <v>10</v>
      </c>
      <c r="AF5" s="308" t="s">
        <v>11</v>
      </c>
      <c r="AG5" s="308" t="s">
        <v>32</v>
      </c>
      <c r="AH5" s="308" t="s">
        <v>142</v>
      </c>
      <c r="AI5" s="308" t="s">
        <v>141</v>
      </c>
      <c r="AJ5" s="309" t="s">
        <v>37</v>
      </c>
      <c r="AK5" s="309" t="s">
        <v>38</v>
      </c>
      <c r="AL5" s="309" t="s">
        <v>39</v>
      </c>
      <c r="AM5" s="310" t="s">
        <v>97</v>
      </c>
      <c r="AN5" s="311" t="s">
        <v>23</v>
      </c>
      <c r="AO5" s="311" t="s">
        <v>30</v>
      </c>
      <c r="AP5" s="44"/>
      <c r="AQ5" s="307" t="s">
        <v>123</v>
      </c>
      <c r="AR5" s="307" t="s">
        <v>7</v>
      </c>
      <c r="AS5" s="308" t="s">
        <v>13</v>
      </c>
      <c r="AT5" s="308" t="s">
        <v>12</v>
      </c>
      <c r="AU5" s="308" t="s">
        <v>14</v>
      </c>
      <c r="AV5" s="308" t="s">
        <v>10</v>
      </c>
      <c r="AW5" s="308" t="s">
        <v>11</v>
      </c>
      <c r="AX5" s="308" t="s">
        <v>32</v>
      </c>
      <c r="AY5" s="308" t="s">
        <v>142</v>
      </c>
      <c r="AZ5" s="308" t="s">
        <v>141</v>
      </c>
      <c r="BA5" s="309" t="s">
        <v>37</v>
      </c>
      <c r="BB5" s="309" t="s">
        <v>38</v>
      </c>
      <c r="BC5" s="309" t="s">
        <v>39</v>
      </c>
      <c r="BD5" s="310" t="s">
        <v>97</v>
      </c>
      <c r="BE5" s="311" t="s">
        <v>23</v>
      </c>
      <c r="BF5" s="311" t="s">
        <v>30</v>
      </c>
      <c r="BH5" s="307" t="s">
        <v>123</v>
      </c>
      <c r="BI5" s="307" t="s">
        <v>7</v>
      </c>
      <c r="BJ5" s="308" t="s">
        <v>13</v>
      </c>
      <c r="BK5" s="308" t="s">
        <v>12</v>
      </c>
      <c r="BL5" s="308" t="s">
        <v>14</v>
      </c>
      <c r="BM5" s="308" t="s">
        <v>10</v>
      </c>
      <c r="BN5" s="308" t="s">
        <v>11</v>
      </c>
      <c r="BO5" s="308" t="s">
        <v>32</v>
      </c>
      <c r="BP5" s="308" t="s">
        <v>142</v>
      </c>
      <c r="BQ5" s="308" t="s">
        <v>141</v>
      </c>
      <c r="BR5" s="309" t="s">
        <v>37</v>
      </c>
      <c r="BS5" s="309" t="s">
        <v>38</v>
      </c>
      <c r="BT5" s="309" t="s">
        <v>39</v>
      </c>
      <c r="BU5" s="310" t="s">
        <v>97</v>
      </c>
      <c r="BV5" s="311" t="s">
        <v>23</v>
      </c>
      <c r="BW5" s="311" t="s">
        <v>30</v>
      </c>
      <c r="BY5" s="307" t="s">
        <v>123</v>
      </c>
      <c r="BZ5" s="307" t="s">
        <v>7</v>
      </c>
      <c r="CA5" s="308" t="s">
        <v>13</v>
      </c>
      <c r="CB5" s="308" t="s">
        <v>12</v>
      </c>
      <c r="CC5" s="308" t="s">
        <v>14</v>
      </c>
      <c r="CD5" s="308" t="s">
        <v>10</v>
      </c>
      <c r="CE5" s="308" t="s">
        <v>11</v>
      </c>
      <c r="CF5" s="308" t="s">
        <v>32</v>
      </c>
      <c r="CG5" s="308" t="s">
        <v>142</v>
      </c>
      <c r="CH5" s="308" t="s">
        <v>141</v>
      </c>
      <c r="CI5" s="309" t="s">
        <v>37</v>
      </c>
      <c r="CJ5" s="309" t="s">
        <v>38</v>
      </c>
      <c r="CK5" s="309" t="s">
        <v>39</v>
      </c>
      <c r="CL5" s="310" t="s">
        <v>97</v>
      </c>
      <c r="CM5" s="311" t="s">
        <v>23</v>
      </c>
      <c r="CN5" s="311" t="s">
        <v>30</v>
      </c>
      <c r="CP5" s="307" t="s">
        <v>123</v>
      </c>
      <c r="CQ5" s="307" t="s">
        <v>7</v>
      </c>
      <c r="CR5" s="308" t="s">
        <v>13</v>
      </c>
      <c r="CS5" s="308" t="s">
        <v>12</v>
      </c>
      <c r="CT5" s="308" t="s">
        <v>14</v>
      </c>
      <c r="CU5" s="308" t="s">
        <v>10</v>
      </c>
      <c r="CV5" s="308" t="s">
        <v>11</v>
      </c>
      <c r="CW5" s="308" t="s">
        <v>32</v>
      </c>
      <c r="CX5" s="308" t="s">
        <v>142</v>
      </c>
      <c r="CY5" s="308" t="s">
        <v>141</v>
      </c>
      <c r="CZ5" s="309" t="s">
        <v>37</v>
      </c>
      <c r="DA5" s="309" t="s">
        <v>38</v>
      </c>
      <c r="DB5" s="309" t="s">
        <v>39</v>
      </c>
      <c r="DC5" s="310" t="s">
        <v>97</v>
      </c>
      <c r="DD5" s="311" t="s">
        <v>23</v>
      </c>
      <c r="DE5" s="311" t="s">
        <v>30</v>
      </c>
      <c r="DG5" s="307" t="s">
        <v>123</v>
      </c>
      <c r="DH5" s="307" t="s">
        <v>7</v>
      </c>
      <c r="DI5" s="308" t="s">
        <v>13</v>
      </c>
      <c r="DJ5" s="308" t="s">
        <v>12</v>
      </c>
      <c r="DK5" s="308" t="s">
        <v>14</v>
      </c>
      <c r="DL5" s="308" t="s">
        <v>10</v>
      </c>
      <c r="DM5" s="308" t="s">
        <v>11</v>
      </c>
      <c r="DN5" s="308" t="s">
        <v>32</v>
      </c>
      <c r="DO5" s="308" t="s">
        <v>142</v>
      </c>
      <c r="DP5" s="308" t="s">
        <v>141</v>
      </c>
      <c r="DQ5" s="309" t="s">
        <v>37</v>
      </c>
      <c r="DR5" s="309" t="s">
        <v>38</v>
      </c>
      <c r="DS5" s="309" t="s">
        <v>39</v>
      </c>
      <c r="DT5" s="310" t="s">
        <v>97</v>
      </c>
      <c r="DU5" s="311" t="s">
        <v>23</v>
      </c>
      <c r="DV5" s="311" t="s">
        <v>30</v>
      </c>
      <c r="DX5" s="307" t="s">
        <v>123</v>
      </c>
      <c r="DY5" s="307" t="s">
        <v>7</v>
      </c>
      <c r="DZ5" s="308" t="s">
        <v>13</v>
      </c>
      <c r="EA5" s="308" t="s">
        <v>12</v>
      </c>
      <c r="EB5" s="308" t="s">
        <v>14</v>
      </c>
      <c r="EC5" s="308" t="s">
        <v>10</v>
      </c>
      <c r="ED5" s="308" t="s">
        <v>11</v>
      </c>
      <c r="EE5" s="308" t="s">
        <v>32</v>
      </c>
      <c r="EF5" s="308" t="s">
        <v>142</v>
      </c>
      <c r="EG5" s="308" t="s">
        <v>141</v>
      </c>
      <c r="EH5" s="309" t="s">
        <v>37</v>
      </c>
      <c r="EI5" s="309" t="s">
        <v>38</v>
      </c>
      <c r="EJ5" s="309" t="s">
        <v>39</v>
      </c>
      <c r="EK5" s="310" t="s">
        <v>97</v>
      </c>
      <c r="EL5" s="311" t="s">
        <v>23</v>
      </c>
      <c r="EM5" s="311" t="s">
        <v>30</v>
      </c>
      <c r="EO5" s="307" t="s">
        <v>123</v>
      </c>
      <c r="EP5" s="307" t="s">
        <v>7</v>
      </c>
      <c r="EQ5" s="308" t="s">
        <v>13</v>
      </c>
      <c r="ER5" s="308" t="s">
        <v>12</v>
      </c>
      <c r="ES5" s="308" t="s">
        <v>14</v>
      </c>
      <c r="ET5" s="308" t="s">
        <v>10</v>
      </c>
      <c r="EU5" s="308" t="s">
        <v>11</v>
      </c>
      <c r="EV5" s="308" t="s">
        <v>32</v>
      </c>
      <c r="EW5" s="308" t="s">
        <v>142</v>
      </c>
      <c r="EX5" s="308" t="s">
        <v>141</v>
      </c>
      <c r="EY5" s="309" t="s">
        <v>37</v>
      </c>
      <c r="EZ5" s="309" t="s">
        <v>38</v>
      </c>
      <c r="FA5" s="309" t="s">
        <v>39</v>
      </c>
      <c r="FB5" s="310" t="s">
        <v>97</v>
      </c>
      <c r="FC5" s="311" t="s">
        <v>23</v>
      </c>
      <c r="FD5" s="311" t="s">
        <v>30</v>
      </c>
      <c r="FF5" s="307" t="s">
        <v>123</v>
      </c>
      <c r="FG5" s="307" t="s">
        <v>7</v>
      </c>
      <c r="FH5" s="308" t="s">
        <v>13</v>
      </c>
      <c r="FI5" s="308" t="s">
        <v>12</v>
      </c>
      <c r="FJ5" s="308" t="s">
        <v>14</v>
      </c>
      <c r="FK5" s="308" t="s">
        <v>10</v>
      </c>
      <c r="FL5" s="308" t="s">
        <v>11</v>
      </c>
      <c r="FM5" s="308" t="s">
        <v>32</v>
      </c>
      <c r="FN5" s="308" t="s">
        <v>142</v>
      </c>
      <c r="FO5" s="308" t="s">
        <v>141</v>
      </c>
      <c r="FP5" s="309" t="s">
        <v>37</v>
      </c>
      <c r="FQ5" s="309" t="s">
        <v>38</v>
      </c>
      <c r="FR5" s="309" t="s">
        <v>39</v>
      </c>
      <c r="FS5" s="310" t="s">
        <v>97</v>
      </c>
      <c r="FT5" s="311" t="s">
        <v>23</v>
      </c>
      <c r="FU5" s="311" t="s">
        <v>30</v>
      </c>
      <c r="FW5" s="307" t="s">
        <v>123</v>
      </c>
      <c r="FX5" s="307" t="s">
        <v>7</v>
      </c>
      <c r="FY5" s="308" t="s">
        <v>13</v>
      </c>
      <c r="FZ5" s="308" t="s">
        <v>12</v>
      </c>
      <c r="GA5" s="308" t="s">
        <v>14</v>
      </c>
      <c r="GB5" s="308" t="s">
        <v>10</v>
      </c>
      <c r="GC5" s="308" t="s">
        <v>11</v>
      </c>
      <c r="GD5" s="308" t="s">
        <v>32</v>
      </c>
      <c r="GE5" s="308" t="s">
        <v>142</v>
      </c>
      <c r="GF5" s="308" t="s">
        <v>141</v>
      </c>
      <c r="GG5" s="309" t="s">
        <v>37</v>
      </c>
      <c r="GH5" s="309" t="s">
        <v>38</v>
      </c>
      <c r="GI5" s="309" t="s">
        <v>39</v>
      </c>
      <c r="GJ5" s="310" t="s">
        <v>97</v>
      </c>
      <c r="GK5" s="311" t="s">
        <v>23</v>
      </c>
      <c r="GL5" s="311" t="s">
        <v>30</v>
      </c>
      <c r="GN5" s="307" t="s">
        <v>123</v>
      </c>
      <c r="GO5" s="307" t="s">
        <v>7</v>
      </c>
      <c r="GP5" s="308" t="s">
        <v>13</v>
      </c>
      <c r="GQ5" s="308" t="s">
        <v>12</v>
      </c>
      <c r="GR5" s="308" t="s">
        <v>14</v>
      </c>
      <c r="GS5" s="308" t="s">
        <v>10</v>
      </c>
      <c r="GT5" s="308" t="s">
        <v>11</v>
      </c>
      <c r="GU5" s="308" t="s">
        <v>32</v>
      </c>
      <c r="GV5" s="308" t="s">
        <v>142</v>
      </c>
      <c r="GW5" s="308" t="s">
        <v>141</v>
      </c>
      <c r="GX5" s="309" t="s">
        <v>37</v>
      </c>
      <c r="GY5" s="309" t="s">
        <v>38</v>
      </c>
      <c r="GZ5" s="309" t="s">
        <v>39</v>
      </c>
      <c r="HA5" s="310" t="s">
        <v>97</v>
      </c>
      <c r="HB5" s="311" t="s">
        <v>23</v>
      </c>
      <c r="HC5" s="311" t="s">
        <v>30</v>
      </c>
      <c r="HE5" s="307" t="s">
        <v>123</v>
      </c>
      <c r="HF5" s="307" t="s">
        <v>7</v>
      </c>
      <c r="HG5" s="308" t="s">
        <v>13</v>
      </c>
      <c r="HH5" s="308" t="s">
        <v>12</v>
      </c>
      <c r="HI5" s="308" t="s">
        <v>14</v>
      </c>
      <c r="HJ5" s="308" t="s">
        <v>10</v>
      </c>
      <c r="HK5" s="308" t="s">
        <v>11</v>
      </c>
      <c r="HL5" s="308" t="s">
        <v>32</v>
      </c>
      <c r="HM5" s="308" t="s">
        <v>142</v>
      </c>
      <c r="HN5" s="308" t="s">
        <v>141</v>
      </c>
      <c r="HO5" s="309" t="s">
        <v>37</v>
      </c>
      <c r="HP5" s="309" t="s">
        <v>38</v>
      </c>
      <c r="HQ5" s="309" t="s">
        <v>39</v>
      </c>
      <c r="HR5" s="310" t="s">
        <v>97</v>
      </c>
      <c r="HS5" s="311" t="s">
        <v>23</v>
      </c>
      <c r="HT5" s="311" t="s">
        <v>30</v>
      </c>
      <c r="HV5" s="307" t="s">
        <v>123</v>
      </c>
      <c r="HW5" s="307" t="s">
        <v>7</v>
      </c>
      <c r="HX5" s="308" t="s">
        <v>13</v>
      </c>
      <c r="HY5" s="308" t="s">
        <v>12</v>
      </c>
      <c r="HZ5" s="308" t="s">
        <v>14</v>
      </c>
      <c r="IA5" s="308" t="s">
        <v>10</v>
      </c>
      <c r="IB5" s="308" t="s">
        <v>11</v>
      </c>
      <c r="IC5" s="308" t="s">
        <v>32</v>
      </c>
      <c r="ID5" s="308" t="s">
        <v>142</v>
      </c>
      <c r="IE5" s="308" t="s">
        <v>141</v>
      </c>
      <c r="IF5" s="309" t="s">
        <v>37</v>
      </c>
      <c r="IG5" s="309" t="s">
        <v>38</v>
      </c>
      <c r="IH5" s="309" t="s">
        <v>39</v>
      </c>
      <c r="II5" s="310" t="s">
        <v>97</v>
      </c>
      <c r="IJ5" s="311" t="s">
        <v>23</v>
      </c>
      <c r="IK5" s="311" t="s">
        <v>30</v>
      </c>
      <c r="IM5" s="307" t="s">
        <v>123</v>
      </c>
      <c r="IN5" s="307" t="s">
        <v>7</v>
      </c>
      <c r="IO5" s="308" t="s">
        <v>13</v>
      </c>
      <c r="IP5" s="308" t="s">
        <v>12</v>
      </c>
      <c r="IQ5" s="308" t="s">
        <v>14</v>
      </c>
      <c r="IR5" s="308" t="s">
        <v>10</v>
      </c>
      <c r="IS5" s="308" t="s">
        <v>11</v>
      </c>
      <c r="IT5" s="308" t="s">
        <v>32</v>
      </c>
      <c r="IU5" s="308" t="s">
        <v>142</v>
      </c>
      <c r="IV5" s="308" t="s">
        <v>141</v>
      </c>
      <c r="IW5" s="309" t="s">
        <v>37</v>
      </c>
      <c r="IX5" s="309" t="s">
        <v>38</v>
      </c>
      <c r="IY5" s="309" t="s">
        <v>39</v>
      </c>
      <c r="IZ5" s="310" t="s">
        <v>97</v>
      </c>
      <c r="JA5" s="311" t="s">
        <v>23</v>
      </c>
      <c r="JB5" s="311" t="s">
        <v>30</v>
      </c>
      <c r="JD5" s="307" t="s">
        <v>123</v>
      </c>
      <c r="JE5" s="307" t="s">
        <v>7</v>
      </c>
      <c r="JF5" s="308" t="s">
        <v>13</v>
      </c>
      <c r="JG5" s="308" t="s">
        <v>12</v>
      </c>
      <c r="JH5" s="308" t="s">
        <v>14</v>
      </c>
      <c r="JI5" s="308" t="s">
        <v>10</v>
      </c>
      <c r="JJ5" s="308" t="s">
        <v>11</v>
      </c>
      <c r="JK5" s="308" t="s">
        <v>32</v>
      </c>
      <c r="JL5" s="308" t="s">
        <v>142</v>
      </c>
      <c r="JM5" s="308" t="s">
        <v>141</v>
      </c>
      <c r="JN5" s="309" t="s">
        <v>37</v>
      </c>
      <c r="JO5" s="309" t="s">
        <v>38</v>
      </c>
      <c r="JP5" s="309" t="s">
        <v>39</v>
      </c>
      <c r="JQ5" s="310" t="s">
        <v>97</v>
      </c>
      <c r="JR5" s="311" t="s">
        <v>23</v>
      </c>
      <c r="JS5" s="311" t="s">
        <v>30</v>
      </c>
      <c r="JU5" s="307" t="s">
        <v>123</v>
      </c>
      <c r="JV5" s="307" t="s">
        <v>7</v>
      </c>
      <c r="JW5" s="308" t="s">
        <v>13</v>
      </c>
      <c r="JX5" s="308" t="s">
        <v>12</v>
      </c>
      <c r="JY5" s="308" t="s">
        <v>14</v>
      </c>
      <c r="JZ5" s="308" t="s">
        <v>10</v>
      </c>
      <c r="KA5" s="308" t="s">
        <v>11</v>
      </c>
      <c r="KB5" s="308" t="s">
        <v>32</v>
      </c>
      <c r="KC5" s="308" t="s">
        <v>142</v>
      </c>
      <c r="KD5" s="308" t="s">
        <v>141</v>
      </c>
      <c r="KE5" s="309" t="s">
        <v>37</v>
      </c>
      <c r="KF5" s="309" t="s">
        <v>38</v>
      </c>
      <c r="KG5" s="309" t="s">
        <v>39</v>
      </c>
      <c r="KH5" s="310" t="s">
        <v>97</v>
      </c>
      <c r="KI5" s="311" t="s">
        <v>23</v>
      </c>
      <c r="KJ5" s="311" t="s">
        <v>30</v>
      </c>
      <c r="KL5" s="307" t="s">
        <v>123</v>
      </c>
      <c r="KM5" s="307" t="s">
        <v>7</v>
      </c>
      <c r="KN5" s="308" t="s">
        <v>13</v>
      </c>
      <c r="KO5" s="308" t="s">
        <v>12</v>
      </c>
      <c r="KP5" s="308" t="s">
        <v>14</v>
      </c>
      <c r="KQ5" s="308" t="s">
        <v>10</v>
      </c>
      <c r="KR5" s="308" t="s">
        <v>11</v>
      </c>
      <c r="KS5" s="308" t="s">
        <v>32</v>
      </c>
      <c r="KT5" s="308" t="s">
        <v>142</v>
      </c>
      <c r="KU5" s="308" t="s">
        <v>141</v>
      </c>
      <c r="KV5" s="309" t="s">
        <v>37</v>
      </c>
      <c r="KW5" s="309" t="s">
        <v>38</v>
      </c>
      <c r="KX5" s="309" t="s">
        <v>39</v>
      </c>
      <c r="KY5" s="310" t="s">
        <v>97</v>
      </c>
      <c r="KZ5" s="311" t="s">
        <v>23</v>
      </c>
      <c r="LA5" s="311" t="s">
        <v>30</v>
      </c>
      <c r="LC5" s="307" t="s">
        <v>123</v>
      </c>
      <c r="LD5" s="307" t="s">
        <v>7</v>
      </c>
      <c r="LE5" s="308" t="s">
        <v>13</v>
      </c>
      <c r="LF5" s="308" t="s">
        <v>12</v>
      </c>
      <c r="LG5" s="308" t="s">
        <v>14</v>
      </c>
      <c r="LH5" s="308" t="s">
        <v>10</v>
      </c>
      <c r="LI5" s="308" t="s">
        <v>11</v>
      </c>
      <c r="LJ5" s="308" t="s">
        <v>32</v>
      </c>
      <c r="LK5" s="308" t="s">
        <v>142</v>
      </c>
      <c r="LL5" s="308" t="s">
        <v>141</v>
      </c>
      <c r="LM5" s="309" t="s">
        <v>37</v>
      </c>
      <c r="LN5" s="309" t="s">
        <v>38</v>
      </c>
      <c r="LO5" s="309" t="s">
        <v>39</v>
      </c>
      <c r="LP5" s="310" t="s">
        <v>97</v>
      </c>
      <c r="LQ5" s="311" t="s">
        <v>23</v>
      </c>
      <c r="LR5" s="311" t="s">
        <v>30</v>
      </c>
      <c r="LT5" s="307" t="s">
        <v>123</v>
      </c>
      <c r="LU5" s="307" t="s">
        <v>7</v>
      </c>
      <c r="LV5" s="308" t="s">
        <v>13</v>
      </c>
      <c r="LW5" s="308" t="s">
        <v>12</v>
      </c>
      <c r="LX5" s="308" t="s">
        <v>14</v>
      </c>
      <c r="LY5" s="308" t="s">
        <v>10</v>
      </c>
      <c r="LZ5" s="308" t="s">
        <v>11</v>
      </c>
      <c r="MA5" s="308" t="s">
        <v>32</v>
      </c>
      <c r="MB5" s="308" t="s">
        <v>142</v>
      </c>
      <c r="MC5" s="308" t="s">
        <v>141</v>
      </c>
      <c r="MD5" s="309" t="s">
        <v>37</v>
      </c>
      <c r="ME5" s="309" t="s">
        <v>38</v>
      </c>
      <c r="MF5" s="309" t="s">
        <v>39</v>
      </c>
      <c r="MG5" s="310" t="s">
        <v>97</v>
      </c>
      <c r="MH5" s="311" t="s">
        <v>23</v>
      </c>
      <c r="MI5" s="311" t="s">
        <v>30</v>
      </c>
    </row>
    <row r="6" spans="1:347" ht="14.1" customHeight="1" outlineLevel="1" x14ac:dyDescent="0.15">
      <c r="A6" s="15" t="s">
        <v>22</v>
      </c>
      <c r="B6" s="468">
        <v>0</v>
      </c>
      <c r="C6" s="52">
        <v>60</v>
      </c>
      <c r="D6" s="55">
        <v>3</v>
      </c>
      <c r="E6" s="23">
        <f>D6/C6</f>
        <v>0.05</v>
      </c>
      <c r="F6" s="14" t="s">
        <v>4</v>
      </c>
      <c r="G6" s="14" t="s">
        <v>4</v>
      </c>
      <c r="H6" s="14"/>
      <c r="I6" s="14"/>
      <c r="J6" s="58" t="s">
        <v>4</v>
      </c>
      <c r="K6" s="14"/>
      <c r="L6" s="17"/>
      <c r="M6" s="17"/>
      <c r="N6" s="17"/>
      <c r="O6" s="17"/>
      <c r="P6" s="34"/>
      <c r="Q6" s="16"/>
      <c r="R6" s="16"/>
      <c r="S6" s="34"/>
      <c r="T6" s="34"/>
      <c r="U6" s="34"/>
      <c r="V6" s="34"/>
      <c r="X6" s="34"/>
      <c r="Y6" s="44"/>
      <c r="Z6" s="272"/>
      <c r="AA6" s="282" t="s">
        <v>4</v>
      </c>
      <c r="AB6" s="272"/>
      <c r="AC6" s="273"/>
      <c r="AD6" s="273"/>
      <c r="AE6" s="273"/>
      <c r="AF6" s="273"/>
      <c r="AG6" s="271"/>
      <c r="AH6" s="262"/>
      <c r="AI6" s="262"/>
      <c r="AJ6" s="271"/>
      <c r="AK6" s="271"/>
      <c r="AL6" s="271"/>
      <c r="AM6" s="271"/>
      <c r="AN6" s="280"/>
      <c r="AO6" s="271"/>
      <c r="AP6" s="44"/>
      <c r="AQ6" s="272"/>
      <c r="AR6" s="282" t="s">
        <v>4</v>
      </c>
      <c r="AS6" s="272"/>
      <c r="AT6" s="273"/>
      <c r="AU6" s="273"/>
      <c r="AV6" s="273"/>
      <c r="AW6" s="273"/>
      <c r="AX6" s="271"/>
      <c r="AY6" s="262"/>
      <c r="AZ6" s="262"/>
      <c r="BA6" s="271"/>
      <c r="BB6" s="271"/>
      <c r="BC6" s="271"/>
      <c r="BD6" s="271"/>
      <c r="BE6" s="280"/>
      <c r="BF6" s="271"/>
      <c r="BH6" s="272"/>
      <c r="BI6" s="282" t="s">
        <v>4</v>
      </c>
      <c r="BJ6" s="272"/>
      <c r="BK6" s="273"/>
      <c r="BL6" s="273"/>
      <c r="BM6" s="273"/>
      <c r="BN6" s="273"/>
      <c r="BO6" s="271"/>
      <c r="BP6" s="262"/>
      <c r="BQ6" s="262"/>
      <c r="BR6" s="271"/>
      <c r="BS6" s="271"/>
      <c r="BT6" s="271"/>
      <c r="BU6" s="271"/>
      <c r="BV6" s="280"/>
      <c r="BW6" s="271"/>
      <c r="BY6" s="272"/>
      <c r="BZ6" s="282" t="s">
        <v>4</v>
      </c>
      <c r="CA6" s="272"/>
      <c r="CB6" s="273"/>
      <c r="CC6" s="273"/>
      <c r="CD6" s="273"/>
      <c r="CE6" s="273"/>
      <c r="CF6" s="271"/>
      <c r="CG6" s="262"/>
      <c r="CH6" s="262"/>
      <c r="CI6" s="271"/>
      <c r="CJ6" s="271"/>
      <c r="CK6" s="271"/>
      <c r="CL6" s="271"/>
      <c r="CM6" s="280"/>
      <c r="CN6" s="271"/>
      <c r="CP6" s="272"/>
      <c r="CQ6" s="282" t="s">
        <v>4</v>
      </c>
      <c r="CR6" s="272"/>
      <c r="CS6" s="273"/>
      <c r="CT6" s="273"/>
      <c r="CU6" s="273"/>
      <c r="CV6" s="273"/>
      <c r="CW6" s="271"/>
      <c r="CX6" s="262"/>
      <c r="CY6" s="262"/>
      <c r="CZ6" s="271"/>
      <c r="DA6" s="271"/>
      <c r="DB6" s="271"/>
      <c r="DC6" s="271"/>
      <c r="DD6" s="280"/>
      <c r="DE6" s="271"/>
      <c r="DG6" s="272"/>
      <c r="DH6" s="282" t="s">
        <v>4</v>
      </c>
      <c r="DI6" s="272"/>
      <c r="DJ6" s="273"/>
      <c r="DK6" s="273"/>
      <c r="DL6" s="273"/>
      <c r="DM6" s="273"/>
      <c r="DN6" s="271"/>
      <c r="DO6" s="262"/>
      <c r="DP6" s="262"/>
      <c r="DQ6" s="271"/>
      <c r="DR6" s="271"/>
      <c r="DS6" s="271"/>
      <c r="DT6" s="271"/>
      <c r="DU6" s="280"/>
      <c r="DV6" s="271"/>
      <c r="DX6" s="272"/>
      <c r="DY6" s="282" t="s">
        <v>4</v>
      </c>
      <c r="DZ6" s="272"/>
      <c r="EA6" s="273"/>
      <c r="EB6" s="273"/>
      <c r="EC6" s="273"/>
      <c r="ED6" s="273"/>
      <c r="EE6" s="271"/>
      <c r="EF6" s="262"/>
      <c r="EG6" s="262"/>
      <c r="EH6" s="271"/>
      <c r="EI6" s="271"/>
      <c r="EJ6" s="271"/>
      <c r="EK6" s="271"/>
      <c r="EL6" s="280"/>
      <c r="EM6" s="271"/>
      <c r="EO6" s="272"/>
      <c r="EP6" s="282" t="s">
        <v>4</v>
      </c>
      <c r="EQ6" s="272"/>
      <c r="ER6" s="273"/>
      <c r="ES6" s="273"/>
      <c r="ET6" s="273"/>
      <c r="EU6" s="273"/>
      <c r="EV6" s="271"/>
      <c r="EW6" s="262"/>
      <c r="EX6" s="262"/>
      <c r="EY6" s="271"/>
      <c r="EZ6" s="271"/>
      <c r="FA6" s="271"/>
      <c r="FB6" s="271"/>
      <c r="FC6" s="280"/>
      <c r="FD6" s="271"/>
      <c r="FF6" s="272"/>
      <c r="FG6" s="282" t="s">
        <v>4</v>
      </c>
      <c r="FH6" s="272"/>
      <c r="FI6" s="273"/>
      <c r="FJ6" s="273"/>
      <c r="FK6" s="273"/>
      <c r="FL6" s="273"/>
      <c r="FM6" s="271"/>
      <c r="FN6" s="262"/>
      <c r="FO6" s="262"/>
      <c r="FP6" s="271"/>
      <c r="FQ6" s="271"/>
      <c r="FR6" s="271"/>
      <c r="FS6" s="271"/>
      <c r="FT6" s="280"/>
      <c r="FU6" s="271"/>
      <c r="FW6" s="272"/>
      <c r="FX6" s="282" t="s">
        <v>4</v>
      </c>
      <c r="FY6" s="272"/>
      <c r="FZ6" s="273"/>
      <c r="GA6" s="273"/>
      <c r="GB6" s="273"/>
      <c r="GC6" s="273"/>
      <c r="GD6" s="271"/>
      <c r="GE6" s="262"/>
      <c r="GF6" s="262"/>
      <c r="GG6" s="271"/>
      <c r="GH6" s="271"/>
      <c r="GI6" s="271"/>
      <c r="GJ6" s="271"/>
      <c r="GK6" s="280"/>
      <c r="GL6" s="271"/>
      <c r="GN6" s="272"/>
      <c r="GO6" s="282" t="s">
        <v>4</v>
      </c>
      <c r="GP6" s="272"/>
      <c r="GQ6" s="273"/>
      <c r="GR6" s="273"/>
      <c r="GS6" s="273"/>
      <c r="GT6" s="273"/>
      <c r="GU6" s="271"/>
      <c r="GV6" s="262"/>
      <c r="GW6" s="262"/>
      <c r="GX6" s="271"/>
      <c r="GY6" s="271"/>
      <c r="GZ6" s="271"/>
      <c r="HA6" s="271"/>
      <c r="HB6" s="280"/>
      <c r="HC6" s="271"/>
      <c r="HE6" s="272"/>
      <c r="HF6" s="282" t="s">
        <v>4</v>
      </c>
      <c r="HG6" s="272"/>
      <c r="HH6" s="273"/>
      <c r="HI6" s="273"/>
      <c r="HJ6" s="273"/>
      <c r="HK6" s="273"/>
      <c r="HL6" s="271"/>
      <c r="HM6" s="262"/>
      <c r="HN6" s="262"/>
      <c r="HO6" s="271"/>
      <c r="HP6" s="271"/>
      <c r="HQ6" s="271"/>
      <c r="HR6" s="271"/>
      <c r="HS6" s="280"/>
      <c r="HT6" s="271"/>
      <c r="HV6" s="272"/>
      <c r="HW6" s="282" t="s">
        <v>4</v>
      </c>
      <c r="HX6" s="272"/>
      <c r="HY6" s="273"/>
      <c r="HZ6" s="273"/>
      <c r="IA6" s="273"/>
      <c r="IB6" s="273"/>
      <c r="IC6" s="271"/>
      <c r="ID6" s="262"/>
      <c r="IE6" s="262"/>
      <c r="IF6" s="271"/>
      <c r="IG6" s="271"/>
      <c r="IH6" s="271"/>
      <c r="II6" s="271"/>
      <c r="IJ6" s="280"/>
      <c r="IK6" s="271"/>
      <c r="IM6" s="272"/>
      <c r="IN6" s="282" t="s">
        <v>4</v>
      </c>
      <c r="IO6" s="272"/>
      <c r="IP6" s="273"/>
      <c r="IQ6" s="273"/>
      <c r="IR6" s="273"/>
      <c r="IS6" s="273"/>
      <c r="IT6" s="271"/>
      <c r="IU6" s="262"/>
      <c r="IV6" s="262"/>
      <c r="IW6" s="271"/>
      <c r="IX6" s="271"/>
      <c r="IY6" s="271"/>
      <c r="IZ6" s="271"/>
      <c r="JA6" s="280"/>
      <c r="JB6" s="271"/>
      <c r="JD6" s="272"/>
      <c r="JE6" s="282" t="s">
        <v>4</v>
      </c>
      <c r="JF6" s="272"/>
      <c r="JG6" s="273"/>
      <c r="JH6" s="273"/>
      <c r="JI6" s="273"/>
      <c r="JJ6" s="273"/>
      <c r="JK6" s="271"/>
      <c r="JL6" s="262"/>
      <c r="JM6" s="262"/>
      <c r="JN6" s="271"/>
      <c r="JO6" s="271"/>
      <c r="JP6" s="271"/>
      <c r="JQ6" s="271"/>
      <c r="JR6" s="280"/>
      <c r="JS6" s="271"/>
      <c r="JU6" s="272"/>
      <c r="JV6" s="282" t="s">
        <v>4</v>
      </c>
      <c r="JW6" s="272"/>
      <c r="JX6" s="273"/>
      <c r="JY6" s="273"/>
      <c r="JZ6" s="273"/>
      <c r="KA6" s="273"/>
      <c r="KB6" s="271"/>
      <c r="KC6" s="262"/>
      <c r="KD6" s="262"/>
      <c r="KE6" s="271"/>
      <c r="KF6" s="271"/>
      <c r="KG6" s="271"/>
      <c r="KH6" s="271"/>
      <c r="KI6" s="280"/>
      <c r="KJ6" s="271"/>
      <c r="KL6" s="272"/>
      <c r="KM6" s="282" t="s">
        <v>4</v>
      </c>
      <c r="KN6" s="272"/>
      <c r="KO6" s="273"/>
      <c r="KP6" s="273"/>
      <c r="KQ6" s="273"/>
      <c r="KR6" s="273"/>
      <c r="KS6" s="271"/>
      <c r="KT6" s="262"/>
      <c r="KU6" s="262"/>
      <c r="KV6" s="271"/>
      <c r="KW6" s="271"/>
      <c r="KX6" s="271"/>
      <c r="KY6" s="271"/>
      <c r="KZ6" s="280"/>
      <c r="LA6" s="271"/>
      <c r="LC6" s="272"/>
      <c r="LD6" s="282" t="s">
        <v>4</v>
      </c>
      <c r="LE6" s="272"/>
      <c r="LF6" s="273"/>
      <c r="LG6" s="273"/>
      <c r="LH6" s="273"/>
      <c r="LI6" s="273"/>
      <c r="LJ6" s="271"/>
      <c r="LK6" s="262"/>
      <c r="LL6" s="262"/>
      <c r="LM6" s="271"/>
      <c r="LN6" s="271"/>
      <c r="LO6" s="271"/>
      <c r="LP6" s="271"/>
      <c r="LQ6" s="280"/>
      <c r="LR6" s="271"/>
      <c r="LT6" s="272"/>
      <c r="LU6" s="282" t="s">
        <v>4</v>
      </c>
      <c r="LV6" s="272"/>
      <c r="LW6" s="273"/>
      <c r="LX6" s="273"/>
      <c r="LY6" s="273"/>
      <c r="LZ6" s="273"/>
      <c r="MA6" s="271"/>
      <c r="MB6" s="262"/>
      <c r="MC6" s="262"/>
      <c r="MD6" s="271"/>
      <c r="ME6" s="271"/>
      <c r="MF6" s="271"/>
      <c r="MG6" s="271"/>
      <c r="MH6" s="280"/>
      <c r="MI6" s="271"/>
    </row>
    <row r="7" spans="1:347" ht="14.1" customHeight="1" outlineLevel="1" x14ac:dyDescent="0.2">
      <c r="A7" s="14">
        <v>1</v>
      </c>
      <c r="B7" s="469">
        <v>3</v>
      </c>
      <c r="C7" s="50">
        <v>60</v>
      </c>
      <c r="D7" s="54">
        <v>9</v>
      </c>
      <c r="E7" s="17">
        <f t="shared" ref="E7:E16" si="0">IFERROR(D7/C7,"")</f>
        <v>0.15</v>
      </c>
      <c r="F7" s="34">
        <f>IFERROR((E7-E6)/(1-E6),"")</f>
        <v>0.10526315789473684</v>
      </c>
      <c r="G7" s="17">
        <f t="shared" ref="G7:G16" si="1">IFERROR(_xlfn.NORM.S.INV(F7),"")</f>
        <v>-1.2521195202652196</v>
      </c>
      <c r="H7" s="17"/>
      <c r="I7" s="34"/>
      <c r="J7" s="18">
        <f>IFERROR(LOG10($B7),"")</f>
        <v>0.47712125471966244</v>
      </c>
      <c r="K7" s="17">
        <f>IFERROR(C21+B21*J7,"")</f>
        <v>-1.2922857951956512</v>
      </c>
      <c r="L7" s="37">
        <f>IFERROR(_xlfn.NORM.S.DIST(K7,TRUE)*(1-$E$6)+$E$6,"")</f>
        <v>0.1432226399491392</v>
      </c>
      <c r="M7" s="37">
        <f t="shared" ref="M7:M16" si="2">IFERROR(1/SQRT(2*PI())*EXP(-0.5*(K7)^2),"")</f>
        <v>0.17309065204976645</v>
      </c>
      <c r="N7" s="37">
        <f>IFERROR(K7-L7/M7+$F7/M7,"")</f>
        <v>-1.5115898512199384</v>
      </c>
      <c r="O7" s="37">
        <f>IFERROR(M7^2/((1-L7)*(L7+$E$6/(1-$E$6))),"")</f>
        <v>0.17854443356616134</v>
      </c>
      <c r="P7" s="17">
        <f>IFERROR($C7*O7,"")</f>
        <v>10.712666013969681</v>
      </c>
      <c r="Q7" s="17">
        <f t="shared" ref="Q7:Q16" si="3">IFERROR(P7*J7,"")</f>
        <v>5.1112406499778986</v>
      </c>
      <c r="R7" s="17">
        <f>IFERROR(P7*N7,"")</f>
        <v>-16.19315722622532</v>
      </c>
      <c r="S7" s="34">
        <f t="shared" ref="S7:S16" si="4">IFERROR(P7*(J7-J$18)^2,"")</f>
        <v>8.016899801845371</v>
      </c>
      <c r="T7" s="34">
        <f>IFERROR(P7*(N7-N18)^2,"")</f>
        <v>22.690636245328673</v>
      </c>
      <c r="U7" s="34">
        <f>IFERROR(P7*(J7-J18)*(N7-N18),"")</f>
        <v>13.487348042477471</v>
      </c>
      <c r="V7" s="34">
        <f>IFERROR($C7*($F7-L7)^2/(L7*(1-L7)),"")</f>
        <v>0.70455053627978403</v>
      </c>
      <c r="W7" s="39">
        <f>IFERROR($D7-$C7*L7,"")</f>
        <v>0.4066416030516482</v>
      </c>
      <c r="X7" s="34">
        <f>IFERROR(W7/SQRT($C7*L7*(1-L7)),"")</f>
        <v>0.14986366706922008</v>
      </c>
      <c r="Y7" s="44"/>
      <c r="Z7" s="271"/>
      <c r="AA7" s="263">
        <f>IFERROR(LOG10($B7),"")</f>
        <v>0.47712125471966244</v>
      </c>
      <c r="AB7" s="273">
        <f>IFERROR(J21+I21*AA7,"")</f>
        <v>-1.5221915818845246</v>
      </c>
      <c r="AC7" s="264">
        <f>IFERROR(_xlfn.NORM.S.DIST(AB7,TRUE)*(1-$E$6)+$E$6,"")</f>
        <v>0.11078151480736451</v>
      </c>
      <c r="AD7" s="264">
        <f t="shared" ref="AD7:AD16" si="5">IFERROR(1/SQRT(2*PI())*EXP(-0.5*(AB7)^2),"")</f>
        <v>0.12524641788023727</v>
      </c>
      <c r="AE7" s="264">
        <f>IFERROR(AB7-AC7/AD7+$F7/AD7,"")</f>
        <v>-1.5662515798151992</v>
      </c>
      <c r="AF7" s="264">
        <f>IFERROR(AD7^2/((1-AC7)*(AC7+$E$6/(1-$E$6))),"")</f>
        <v>0.10795314342272459</v>
      </c>
      <c r="AG7" s="273">
        <f>IFERROR($C7*AF7,"")</f>
        <v>6.4771886053634757</v>
      </c>
      <c r="AH7" s="273">
        <f t="shared" ref="AH7:AH16" si="6">IFERROR(AG7*AA7,"")</f>
        <v>3.090404354446922</v>
      </c>
      <c r="AI7" s="273">
        <f>IFERROR(AG7*AE7,"")</f>
        <v>-10.144906885911551</v>
      </c>
      <c r="AJ7" s="271">
        <f t="shared" ref="AJ7:AJ16" si="7">IFERROR(AG7*(AA7-AA$18)^2,"")</f>
        <v>5.260968953608117</v>
      </c>
      <c r="AK7" s="271">
        <f>IFERROR(AG7*(AE7-AE18)^2,"")</f>
        <v>15.84539033541861</v>
      </c>
      <c r="AL7" s="271">
        <f>IFERROR(AG7*(AA7-AA18)*(AE7-AE18),"")</f>
        <v>9.1302851331401147</v>
      </c>
      <c r="AM7" s="271">
        <f>IFERROR($C7*($F7-AC7)^2/(AC7*(1-AC7)),"")</f>
        <v>1.8547912604919906E-2</v>
      </c>
      <c r="AN7" s="289">
        <f>IFERROR($D7-$C7*AC7,"")</f>
        <v>2.3531091115581297</v>
      </c>
      <c r="AO7" s="271">
        <f>IFERROR(AN7/SQRT($C7*AC7*(1-AC7)),"")</f>
        <v>0.96789567556624378</v>
      </c>
      <c r="AP7" s="44"/>
      <c r="AQ7" s="271"/>
      <c r="AR7" s="263">
        <f>IFERROR(LOG10($B7),"")</f>
        <v>0.47712125471966244</v>
      </c>
      <c r="AS7" s="273">
        <f>IFERROR(AA21+Z21*AR7,"")</f>
        <v>-1.5592573863159926</v>
      </c>
      <c r="AT7" s="264">
        <f>IFERROR(_xlfn.NORM.S.DIST(AS7,TRUE)*(1-$E$6)+$E$6,"")</f>
        <v>0.10649434982315945</v>
      </c>
      <c r="AU7" s="264">
        <f t="shared" ref="AU7:AU16" si="8">IFERROR(1/SQRT(2*PI())*EXP(-0.5*(AS7)^2),"")</f>
        <v>0.11829422430942763</v>
      </c>
      <c r="AV7" s="264">
        <f>IFERROR(AS7-AT7/AU7+$F7/AU7,"")</f>
        <v>-1.5696652649390617</v>
      </c>
      <c r="AW7" s="264">
        <f>IFERROR(AU7^2/((1-AT7)*(AT7+$E$6/(1-$E$6))),"")</f>
        <v>9.8421238770903891E-2</v>
      </c>
      <c r="AX7" s="273">
        <f>IFERROR($C7*AW7,"")</f>
        <v>5.9052743262542338</v>
      </c>
      <c r="AY7" s="273">
        <f t="shared" ref="AY7:AY16" si="9">IFERROR(AX7*AR7,"")</f>
        <v>2.8175318960062294</v>
      </c>
      <c r="AZ7" s="273">
        <f>IFERROR(AX7*AV7,"")</f>
        <v>-9.2693039898576899</v>
      </c>
      <c r="BA7" s="271">
        <f t="shared" ref="BA7:BA16" si="10">IFERROR(AX7*(AR7-AR$18)^2,"")</f>
        <v>4.8506341965342381</v>
      </c>
      <c r="BB7" s="271">
        <f>IFERROR(AX7*(AV7-AV18)^2,"")</f>
        <v>14.664693285996139</v>
      </c>
      <c r="BC7" s="271">
        <f>IFERROR(AX7*(AR7-AR18)*(AV7-AV18),"")</f>
        <v>8.4340418978529446</v>
      </c>
      <c r="BD7" s="271">
        <f>IFERROR($C7*($F7-AT7)^2/(AT7*(1-AT7)),"")</f>
        <v>9.5582613259570374E-4</v>
      </c>
      <c r="BE7" s="289">
        <f>IFERROR($D7-$C7*AT7,"")</f>
        <v>2.6103390106104332</v>
      </c>
      <c r="BF7" s="271">
        <f>IFERROR(BE7/SQRT($C7*AT7*(1-AT7)),"")</f>
        <v>1.0924695825736008</v>
      </c>
      <c r="BH7" s="271"/>
      <c r="BI7" s="263">
        <f>IFERROR(LOG10($B7),"")</f>
        <v>0.47712125471966244</v>
      </c>
      <c r="BJ7" s="273">
        <f>IFERROR(AR21+AQ21*BI7,"")</f>
        <v>-1.5615306193255325</v>
      </c>
      <c r="BK7" s="264">
        <f>IFERROR(_xlfn.NORM.S.DIST(BJ7,TRUE)*(1-$E$6)+$E$6,"")</f>
        <v>0.10623933744396906</v>
      </c>
      <c r="BL7" s="264">
        <f t="shared" ref="BL7:BL16" si="11">IFERROR(1/SQRT(2*PI())*EXP(-0.5*(BJ7)^2),"")</f>
        <v>0.11787536155597848</v>
      </c>
      <c r="BM7" s="264">
        <f>IFERROR(BJ7-BK7/BL7+$F7/BL7,"")</f>
        <v>-1.5698120747233908</v>
      </c>
      <c r="BN7" s="264">
        <f>IFERROR(BL7^2/((1-BK7)*(BK7+$E$6/(1-$E$6))),"")</f>
        <v>9.7854418187244899E-2</v>
      </c>
      <c r="BO7" s="273">
        <f>IFERROR($C7*BN7,"")</f>
        <v>5.8712650912346938</v>
      </c>
      <c r="BP7" s="273">
        <f t="shared" ref="BP7:BP16" si="12">IFERROR(BO7*BI7,"")</f>
        <v>2.8013053671216506</v>
      </c>
      <c r="BQ7" s="273">
        <f>IFERROR(BO7*BM7,"")</f>
        <v>-9.2167828341221529</v>
      </c>
      <c r="BR7" s="271">
        <f t="shared" ref="BR7:BR16" si="13">IFERROR(BO7*(BI7-BI$18)^2,"")</f>
        <v>4.8259451534591999</v>
      </c>
      <c r="BS7" s="271">
        <f>IFERROR(BO7*(BM7-BM18)^2,"")</f>
        <v>14.59236755426136</v>
      </c>
      <c r="BT7" s="271">
        <f>IFERROR(BO7*(BI7-BI18)*(BM7-BM18),"")</f>
        <v>8.3917796370008944</v>
      </c>
      <c r="BU7" s="271">
        <f>IFERROR($C7*($F7-BK7)^2/(BK7*(1-BK7)),"")</f>
        <v>6.0214914066492986E-4</v>
      </c>
      <c r="BV7" s="289">
        <f>IFERROR($D7-$C7*BK7,"")</f>
        <v>2.6256397533618561</v>
      </c>
      <c r="BW7" s="271">
        <f>IFERROR(BV7/SQRT($C7*BK7*(1-BK7)),"")</f>
        <v>1.1000342801619292</v>
      </c>
      <c r="BY7" s="271"/>
      <c r="BZ7" s="263">
        <f>IFERROR(LOG10($B7),"")</f>
        <v>0.47712125471966244</v>
      </c>
      <c r="CA7" s="273">
        <f>IFERROR(BI21+BH21*BZ7,"")</f>
        <v>-1.5616362542916522</v>
      </c>
      <c r="CB7" s="264">
        <f>IFERROR(_xlfn.NORM.S.DIST(CA7,TRUE)*(1-$E$6)+$E$6,"")</f>
        <v>0.10622750924772847</v>
      </c>
      <c r="CC7" s="264">
        <f t="shared" ref="CC7:CC16" si="14">IFERROR(1/SQRT(2*PI())*EXP(-0.5*(CA7)^2),"")</f>
        <v>0.1178559186977475</v>
      </c>
      <c r="CD7" s="264">
        <f>IFERROR(CA7-CB7/CC7+$F7/CC7,"")</f>
        <v>-1.5698187143975786</v>
      </c>
      <c r="CE7" s="264">
        <f>IFERROR(CC7^2/((1-CB7)*(CB7+$E$6/(1-$E$6))),"")</f>
        <v>9.7828128693111874E-2</v>
      </c>
      <c r="CF7" s="273">
        <f>IFERROR($C7*CE7,"")</f>
        <v>5.869687721586712</v>
      </c>
      <c r="CG7" s="273">
        <f t="shared" ref="CG7:CG16" si="15">IFERROR(CF7*BZ7,"")</f>
        <v>2.8005527705360489</v>
      </c>
      <c r="CH7" s="273">
        <f>IFERROR(CF7*CD7,"")</f>
        <v>-9.2143456330165048</v>
      </c>
      <c r="CI7" s="271">
        <f t="shared" ref="CI7:CI16" si="16">IFERROR(CF7*(BZ7-BZ$18)^2,"")</f>
        <v>4.8247994588844332</v>
      </c>
      <c r="CJ7" s="271">
        <f>IFERROR(CF7*(CD7-CD18)^2,"")</f>
        <v>14.589007595154861</v>
      </c>
      <c r="CK7" s="271">
        <f>IFERROR(CF7*(BZ7-BZ18)*(CD7-CD18),"")</f>
        <v>8.3898173967473255</v>
      </c>
      <c r="CL7" s="271">
        <f>IFERROR($C7*($F7-CB7)^2/(CB7*(1-CB7)),"")</f>
        <v>5.8770293100360088E-4</v>
      </c>
      <c r="CM7" s="289">
        <f>IFERROR($D7-$C7*CB7,"")</f>
        <v>2.6263494451362916</v>
      </c>
      <c r="CN7" s="271">
        <f>IFERROR(CM7/SQRT($C7*CB7*(1-CB7)),"")</f>
        <v>1.100385588313642</v>
      </c>
      <c r="CP7" s="271"/>
      <c r="CQ7" s="263">
        <f>IFERROR(LOG10($B7),"")</f>
        <v>0.47712125471966244</v>
      </c>
      <c r="CR7" s="273">
        <f>IFERROR(BZ21+BY21*CQ7,"")</f>
        <v>-1.5616410680620547</v>
      </c>
      <c r="CS7" s="264">
        <f>IFERROR(_xlfn.NORM.S.DIST(CR7,TRUE)*(1-$E$6)+$E$6,"")</f>
        <v>0.10622697028498773</v>
      </c>
      <c r="CT7" s="264">
        <f t="shared" ref="CT7:CT16" si="17">IFERROR(1/SQRT(2*PI())*EXP(-0.5*(CR7)^2),"")</f>
        <v>0.11785503273453395</v>
      </c>
      <c r="CU7" s="264">
        <f>IFERROR(CR7-CS7/CT7+$F7/CT7,"")</f>
        <v>-1.5698190165797214</v>
      </c>
      <c r="CV7" s="264">
        <f>IFERROR(CT7^2/((1-CS7)*(CS7+$E$6/(1-$E$6))),"")</f>
        <v>9.7826930790653258E-2</v>
      </c>
      <c r="CW7" s="273">
        <f>IFERROR($C7*CV7,"")</f>
        <v>5.8696158474391957</v>
      </c>
      <c r="CX7" s="273">
        <f t="shared" ref="CX7:CX16" si="18">IFERROR(CW7*CQ7,"")</f>
        <v>2.800518477852604</v>
      </c>
      <c r="CY7" s="273">
        <f>IFERROR(CW7*CU7,"")</f>
        <v>-9.2142345773277459</v>
      </c>
      <c r="CZ7" s="271">
        <f t="shared" ref="CZ7:CZ16" si="19">IFERROR(CW7*(CQ7-CQ$18)^2,"")</f>
        <v>4.8247472629345616</v>
      </c>
      <c r="DA7" s="271">
        <f>IFERROR(CW7*(CU7-CU18)^2,"")</f>
        <v>14.588854504721992</v>
      </c>
      <c r="DB7" s="271">
        <f>IFERROR(CW7*(CQ7-CQ18)*(CU7-CU18),"")</f>
        <v>8.3897279956508708</v>
      </c>
      <c r="DC7" s="271">
        <f>IFERROR($C7*($F7-CS7)^2/(CS7*(1-CS7)),"")</f>
        <v>5.8704882085295793E-4</v>
      </c>
      <c r="DD7" s="289">
        <f>IFERROR($D7-$C7*CS7,"")</f>
        <v>2.6263817829007365</v>
      </c>
      <c r="DE7" s="271">
        <f>IFERROR(DD7/SQRT($C7*CS7*(1-CS7)),"")</f>
        <v>1.100401596918406</v>
      </c>
      <c r="DG7" s="271"/>
      <c r="DH7" s="263">
        <f>IFERROR(LOG10($B7),"")</f>
        <v>0.47712125471966244</v>
      </c>
      <c r="DI7" s="273">
        <f>IFERROR(CQ21+CP21*DH7,"")</f>
        <v>-1.5616412872042649</v>
      </c>
      <c r="DJ7" s="264">
        <f>IFERROR(_xlfn.NORM.S.DIST(DI7,TRUE)*(1-$E$6)+$E$6,"")</f>
        <v>0.10622694574933018</v>
      </c>
      <c r="DK7" s="264">
        <f t="shared" ref="DK7:DK16" si="20">IFERROR(1/SQRT(2*PI())*EXP(-0.5*(DI7)^2),"")</f>
        <v>0.11785499240201486</v>
      </c>
      <c r="DL7" s="264">
        <f>IFERROR(DI7-DJ7/DK7+$F7/DK7,"")</f>
        <v>-1.569819030335466</v>
      </c>
      <c r="DM7" s="264">
        <f>IFERROR(DK7^2/((1-DJ7)*(DJ7+$E$6/(1-$E$6))),"")</f>
        <v>9.7826876257530296E-2</v>
      </c>
      <c r="DN7" s="273">
        <f>IFERROR($C7*DM7,"")</f>
        <v>5.8696125754518178</v>
      </c>
      <c r="DO7" s="273">
        <f t="shared" ref="DO7:DO16" si="21">IFERROR(DN7*DH7,"")</f>
        <v>2.8005169167178807</v>
      </c>
      <c r="DP7" s="273">
        <f>IFERROR(DN7*DL7,"")</f>
        <v>-9.2142295216406307</v>
      </c>
      <c r="DQ7" s="271">
        <f t="shared" ref="DQ7:DQ16" si="22">IFERROR(DN7*(DH7-DH$18)^2,"")</f>
        <v>4.8247448872846501</v>
      </c>
      <c r="DR7" s="271">
        <f>IFERROR(DN7*(DL7-DL18)^2,"")</f>
        <v>14.588847536495992</v>
      </c>
      <c r="DS7" s="271">
        <f>IFERROR(DN7*(DH7-DH18)*(DL7-DL18),"")</f>
        <v>8.3897239265117829</v>
      </c>
      <c r="DT7" s="271">
        <f>IFERROR($C7*($F7-DJ7)^2/(DJ7*(1-DJ7)),"")</f>
        <v>5.8701905184054568E-4</v>
      </c>
      <c r="DU7" s="289">
        <f>IFERROR($D7-$C7*DJ7,"")</f>
        <v>2.6263832550401887</v>
      </c>
      <c r="DV7" s="271">
        <f>IFERROR(DU7/SQRT($C7*DJ7*(1-DJ7)),"")</f>
        <v>1.1004023256935997</v>
      </c>
      <c r="DX7" s="271"/>
      <c r="DY7" s="263">
        <f>IFERROR(LOG10($B7),"")</f>
        <v>0.47712125471966244</v>
      </c>
      <c r="DZ7" s="273">
        <f>IFERROR(DH21+DG21*DY7,"")</f>
        <v>-1.5616412971790627</v>
      </c>
      <c r="EA7" s="264">
        <f>IFERROR(_xlfn.NORM.S.DIST(DZ7,TRUE)*(1-$E$6)+$E$6,"")</f>
        <v>0.10622694463252946</v>
      </c>
      <c r="EB7" s="264">
        <f t="shared" ref="EB7:EB16" si="23">IFERROR(1/SQRT(2*PI())*EXP(-0.5*(DZ7)^2),"")</f>
        <v>0.11785499056618104</v>
      </c>
      <c r="EC7" s="264">
        <f>IFERROR(DZ7-EA7/EB7+$F7/EB7,"")</f>
        <v>-1.5698190309615911</v>
      </c>
      <c r="ED7" s="264">
        <f>IFERROR(EB7^2/((1-EA7)*(EA7+$E$6/(1-$E$6))),"")</f>
        <v>9.7826873775321246E-2</v>
      </c>
      <c r="EE7" s="273">
        <f>IFERROR($C7*ED7,"")</f>
        <v>5.8696124265192751</v>
      </c>
      <c r="EF7" s="273">
        <f t="shared" ref="EF7:EF16" si="24">IFERROR(EE7*DY7,"")</f>
        <v>2.8005168456589988</v>
      </c>
      <c r="EG7" s="273">
        <f>IFERROR(EE7*EC7,"")</f>
        <v>-9.2142292915186026</v>
      </c>
      <c r="EH7" s="271">
        <f t="shared" ref="EH7:EH16" si="25">IFERROR(EE7*(DY7-DY$18)^2,"")</f>
        <v>4.8247447791767941</v>
      </c>
      <c r="EI7" s="271">
        <f>IFERROR(EE7*(EC7-EC18)^2,"")</f>
        <v>14.588847219373234</v>
      </c>
      <c r="EJ7" s="271">
        <f>IFERROR(EE7*(DY7-DY18)*(EC7-EC18),"")</f>
        <v>8.3897237413325421</v>
      </c>
      <c r="EK7" s="271">
        <f>IFERROR($C7*($F7-EA7)^2/(EA7*(1-EA7)),"")</f>
        <v>5.8701769684863935E-4</v>
      </c>
      <c r="EL7" s="289">
        <f>IFERROR($D7-$C7*EA7,"")</f>
        <v>2.6263833220482322</v>
      </c>
      <c r="EM7" s="271">
        <f>IFERROR(EL7/SQRT($C7*EA7*(1-EA7)),"")</f>
        <v>1.1004023588655969</v>
      </c>
      <c r="EO7" s="271"/>
      <c r="EP7" s="263">
        <f>IFERROR(LOG10($B7),"")</f>
        <v>0.47712125471966244</v>
      </c>
      <c r="EQ7" s="273">
        <f>IFERROR(DY21+DX21*EP7,"")</f>
        <v>-1.5616412976330394</v>
      </c>
      <c r="ER7" s="264">
        <f>IFERROR(_xlfn.NORM.S.DIST(EQ7,TRUE)*(1-$E$6)+$E$6,"")</f>
        <v>0.10622694458170123</v>
      </c>
      <c r="ES7" s="264">
        <f t="shared" ref="ES7:ES16" si="26">IFERROR(1/SQRT(2*PI())*EXP(-0.5*(EQ7)^2),"")</f>
        <v>0.11785499048262792</v>
      </c>
      <c r="ET7" s="264">
        <f>IFERROR(EQ7-ER7/ES7+$F7/ES7,"")</f>
        <v>-1.5698190309900879</v>
      </c>
      <c r="EU7" s="264">
        <f>IFERROR(ES7^2/((1-ER7)*(ER7+$E$6/(1-$E$6))),"")</f>
        <v>9.7826873662350086E-2</v>
      </c>
      <c r="EV7" s="273">
        <f>IFERROR($C7*EU7,"")</f>
        <v>5.8696124197410056</v>
      </c>
      <c r="EW7" s="273">
        <f t="shared" ref="EW7:EW16" si="27">IFERROR(EV7*EP7,"")</f>
        <v>2.8005168424249427</v>
      </c>
      <c r="EX7" s="273">
        <f>IFERROR(EV7*ET7,"")</f>
        <v>-9.2142292810452098</v>
      </c>
      <c r="EY7" s="271">
        <f t="shared" ref="EY7:EY16" si="28">IFERROR(EV7*(EP7-EP$18)^2,"")</f>
        <v>4.824744774257832</v>
      </c>
      <c r="EZ7" s="271">
        <f>IFERROR(EV7*(ET7-ET18)^2,"")</f>
        <v>14.588847204942896</v>
      </c>
      <c r="FA7" s="271">
        <f>IFERROR(EV7*(EP7-EP18)*(ET7-ET18),"")</f>
        <v>8.3897237329064787</v>
      </c>
      <c r="FB7" s="271">
        <f>IFERROR($C7*($F7-ER7)^2/(ER7*(1-ER7)),"")</f>
        <v>5.8701763517980394E-4</v>
      </c>
      <c r="FC7" s="289">
        <f>IFERROR($D7-$C7*ER7,"")</f>
        <v>2.626383325097926</v>
      </c>
      <c r="FD7" s="271">
        <f>IFERROR(FC7/SQRT($C7*ER7*(1-ER7)),"")</f>
        <v>1.1004023603753326</v>
      </c>
      <c r="FF7" s="271"/>
      <c r="FG7" s="263">
        <f>IFERROR(LOG10($B7),"")</f>
        <v>0.47712125471966244</v>
      </c>
      <c r="FH7" s="273">
        <f>IFERROR(EP21+EO21*FG7,"")</f>
        <v>-1.5616412976536973</v>
      </c>
      <c r="FI7" s="264">
        <f>IFERROR(_xlfn.NORM.S.DIST(FH7,TRUE)*(1-$E$6)+$E$6,"")</f>
        <v>0.10622694457938829</v>
      </c>
      <c r="FJ7" s="264">
        <f t="shared" ref="FJ7:FJ16" si="29">IFERROR(1/SQRT(2*PI())*EXP(-0.5*(FH7)^2),"")</f>
        <v>0.11785499047882587</v>
      </c>
      <c r="FK7" s="264">
        <f>IFERROR(FH7-FI7/FJ7+$F7/FJ7,"")</f>
        <v>-1.569819030991384</v>
      </c>
      <c r="FL7" s="264">
        <f>IFERROR(FJ7^2/((1-FI7)*(FI7+$E$6/(1-$E$6))),"")</f>
        <v>9.7826873657209393E-2</v>
      </c>
      <c r="FM7" s="273">
        <f>IFERROR($C7*FL7,"")</f>
        <v>5.8696124194325634</v>
      </c>
      <c r="FN7" s="273">
        <f t="shared" ref="FN7:FN16" si="30">IFERROR(FM7*FG7,"")</f>
        <v>2.8005168422777782</v>
      </c>
      <c r="FO7" s="273">
        <f>IFERROR(FM7*FK7,"")</f>
        <v>-9.2142292805686203</v>
      </c>
      <c r="FP7" s="271">
        <f t="shared" ref="FP7:FP16" si="31">IFERROR(FM7*(FG7-FG$18)^2,"")</f>
        <v>4.8247447740340617</v>
      </c>
      <c r="FQ7" s="271">
        <f>IFERROR(FM7*(FK7-FK18)^2,"")</f>
        <v>14.58884720428637</v>
      </c>
      <c r="FR7" s="271">
        <f>IFERROR(FM7*(FG7-FG18)*(FK7-FK18),"")</f>
        <v>8.3897237325231444</v>
      </c>
      <c r="FS7" s="271">
        <f>IFERROR($C7*($F7-FI7)^2/(FI7*(1-FI7)),"")</f>
        <v>5.8701763237356032E-4</v>
      </c>
      <c r="FT7" s="289">
        <f>IFERROR($D7-$C7*FI7,"")</f>
        <v>2.6263833252367021</v>
      </c>
      <c r="FU7" s="271">
        <f>IFERROR(FT7/SQRT($C7*FI7*(1-FI7)),"")</f>
        <v>1.1004023604440329</v>
      </c>
      <c r="FW7" s="271"/>
      <c r="FX7" s="263">
        <f>IFERROR(LOG10($B7),"")</f>
        <v>0.47712125471966244</v>
      </c>
      <c r="FY7" s="273">
        <f>IFERROR(FG21+FF21*FX7,"")</f>
        <v>-1.5616412976546374</v>
      </c>
      <c r="FZ7" s="264">
        <f>IFERROR(_xlfn.NORM.S.DIST(FY7,TRUE)*(1-$E$6)+$E$6,"")</f>
        <v>0.10622694457928304</v>
      </c>
      <c r="GA7" s="264">
        <f t="shared" ref="GA7:GA16" si="32">IFERROR(1/SQRT(2*PI())*EXP(-0.5*(FY7)^2),"")</f>
        <v>0.11785499047865282</v>
      </c>
      <c r="GB7" s="264">
        <f>IFERROR(FY7-FZ7/GA7+$F7/GA7,"")</f>
        <v>-1.5698190309914435</v>
      </c>
      <c r="GC7" s="264">
        <f>IFERROR(GA7^2/((1-FZ7)*(FZ7+$E$6/(1-$E$6))),"")</f>
        <v>9.7826873656975386E-2</v>
      </c>
      <c r="GD7" s="273">
        <f>IFERROR($C7*GC7,"")</f>
        <v>5.8696124194185231</v>
      </c>
      <c r="GE7" s="273">
        <f t="shared" ref="GE7:GE16" si="33">IFERROR(GD7*FX7,"")</f>
        <v>2.8005168422710791</v>
      </c>
      <c r="GF7" s="273">
        <f>IFERROR(GD7*GB7,"")</f>
        <v>-9.2142292805469275</v>
      </c>
      <c r="GG7" s="271">
        <f t="shared" ref="GG7:GG16" si="34">IFERROR(GD7*(FX7-FX$18)^2,"")</f>
        <v>4.8247447740238769</v>
      </c>
      <c r="GH7" s="271">
        <f>IFERROR(GD7*(GB7-GB18)^2,"")</f>
        <v>14.588847204256499</v>
      </c>
      <c r="GI7" s="271">
        <f>IFERROR(GD7*(FX7-FX18)*(GB7-GB18),"")</f>
        <v>8.3897237325057006</v>
      </c>
      <c r="GJ7" s="271">
        <f>IFERROR($C7*($F7-FZ7)^2/(FZ7*(1-FZ7)),"")</f>
        <v>5.8701763224586374E-4</v>
      </c>
      <c r="GK7" s="289">
        <f>IFERROR($D7-$C7*FZ7,"")</f>
        <v>2.6263833252430171</v>
      </c>
      <c r="GL7" s="271">
        <f>IFERROR(GK7/SQRT($C7*FZ7*(1-FZ7)),"")</f>
        <v>1.1004023604471591</v>
      </c>
      <c r="GN7" s="271"/>
      <c r="GO7" s="263">
        <f>IFERROR(LOG10($B7),"")</f>
        <v>0.47712125471966244</v>
      </c>
      <c r="GP7" s="273">
        <f>IFERROR(FX21+FW21*GO7,"")</f>
        <v>-1.5616412976546801</v>
      </c>
      <c r="GQ7" s="264">
        <f>IFERROR(_xlfn.NORM.S.DIST(GP7,TRUE)*(1-$E$6)+$E$6,"")</f>
        <v>0.1062269445792783</v>
      </c>
      <c r="GR7" s="264">
        <f t="shared" ref="GR7:GR16" si="35">IFERROR(1/SQRT(2*PI())*EXP(-0.5*(GP7)^2),"")</f>
        <v>0.11785499047864501</v>
      </c>
      <c r="GS7" s="264">
        <f>IFERROR(GP7-GQ7/GR7+$F7/GR7,"")</f>
        <v>-1.5698190309914464</v>
      </c>
      <c r="GT7" s="264">
        <f>IFERROR(GR7^2/((1-GQ7)*(GQ7+$E$6/(1-$E$6))),"")</f>
        <v>9.7826873656964825E-2</v>
      </c>
      <c r="GU7" s="273">
        <f>IFERROR($C7*GT7,"")</f>
        <v>5.8696124194178898</v>
      </c>
      <c r="GV7" s="273">
        <f t="shared" ref="GV7:GV16" si="36">IFERROR(GU7*GO7,"")</f>
        <v>2.8005168422707771</v>
      </c>
      <c r="GW7" s="273">
        <f>IFERROR(GU7*GS7,"")</f>
        <v>-9.2142292805459505</v>
      </c>
      <c r="GX7" s="271">
        <f t="shared" ref="GX7:GX16" si="37">IFERROR(GU7*(GO7-GO$18)^2,"")</f>
        <v>4.8247447740234177</v>
      </c>
      <c r="GY7" s="271">
        <f>IFERROR(GU7*(GS7-GS18)^2,"")</f>
        <v>14.58884720425516</v>
      </c>
      <c r="GZ7" s="271">
        <f>IFERROR(GU7*(GO7-GO18)*(GS7-GS18),"")</f>
        <v>8.3897237325049172</v>
      </c>
      <c r="HA7" s="271">
        <f>IFERROR($C7*($F7-GQ7)^2/(GQ7*(1-GQ7)),"")</f>
        <v>5.8701763224010522E-4</v>
      </c>
      <c r="HB7" s="289">
        <f>IFERROR($D7-$C7*GQ7,"")</f>
        <v>2.6263833252433022</v>
      </c>
      <c r="HC7" s="271">
        <f>IFERROR(HB7/SQRT($C7*GQ7*(1-GQ7)),"")</f>
        <v>1.1004023604473003</v>
      </c>
      <c r="HE7" s="271"/>
      <c r="HF7" s="263">
        <f>IFERROR(LOG10($B7),"")</f>
        <v>0.47712125471966244</v>
      </c>
      <c r="HG7" s="273">
        <f>IFERROR(GO21+GN21*HF7,"")</f>
        <v>-1.5616412976546825</v>
      </c>
      <c r="HH7" s="264">
        <f>IFERROR(_xlfn.NORM.S.DIST(HG7,TRUE)*(1-$E$6)+$E$6,"")</f>
        <v>0.10622694457927802</v>
      </c>
      <c r="HI7" s="264">
        <f t="shared" ref="HI7:HI16" si="38">IFERROR(1/SQRT(2*PI())*EXP(-0.5*(HG7)^2),"")</f>
        <v>0.11785499047864453</v>
      </c>
      <c r="HJ7" s="264">
        <f>IFERROR(HG7-HH7/HI7+$F7/HI7,"")</f>
        <v>-1.5698190309914464</v>
      </c>
      <c r="HK7" s="264">
        <f>IFERROR(HI7^2/((1-HH7)*(HH7+$E$6/(1-$E$6))),"")</f>
        <v>9.7826873656964186E-2</v>
      </c>
      <c r="HL7" s="273">
        <f>IFERROR($C7*HK7,"")</f>
        <v>5.8696124194178516</v>
      </c>
      <c r="HM7" s="273">
        <f t="shared" ref="HM7:HM16" si="39">IFERROR(HL7*HF7,"")</f>
        <v>2.8005168422707589</v>
      </c>
      <c r="HN7" s="273">
        <f>IFERROR(HL7*HJ7,"")</f>
        <v>-9.2142292805458901</v>
      </c>
      <c r="HO7" s="271">
        <f t="shared" ref="HO7:HO16" si="40">IFERROR(HL7*(HF7-HF$18)^2,"")</f>
        <v>4.8247447740233911</v>
      </c>
      <c r="HP7" s="271">
        <f>IFERROR(HL7*(HJ7-HJ18)^2,"")</f>
        <v>14.588847204255073</v>
      </c>
      <c r="HQ7" s="271">
        <f>IFERROR(HL7*(HF7-HF18)*(HJ7-HJ18),"")</f>
        <v>8.3897237325048692</v>
      </c>
      <c r="HR7" s="271">
        <f>IFERROR($C7*($F7-HH7)^2/(HH7*(1-HH7)),"")</f>
        <v>5.8701763223976858E-4</v>
      </c>
      <c r="HS7" s="289">
        <f>IFERROR($D7-$C7*HH7,"")</f>
        <v>2.6263833252433191</v>
      </c>
      <c r="HT7" s="271">
        <f>IFERROR(HS7/SQRT($C7*HH7*(1-HH7)),"")</f>
        <v>1.1004023604473088</v>
      </c>
      <c r="HV7" s="271"/>
      <c r="HW7" s="263">
        <f>IFERROR(LOG10($B7),"")</f>
        <v>0.47712125471966244</v>
      </c>
      <c r="HX7" s="273">
        <f>IFERROR(HF21+HE21*HW7,"")</f>
        <v>-1.561641297654683</v>
      </c>
      <c r="HY7" s="264">
        <f>IFERROR(_xlfn.NORM.S.DIST(HX7,TRUE)*(1-$E$6)+$E$6,"")</f>
        <v>0.10622694457927792</v>
      </c>
      <c r="HZ7" s="264">
        <f t="shared" ref="HZ7:HZ16" si="41">IFERROR(1/SQRT(2*PI())*EXP(-0.5*(HX7)^2),"")</f>
        <v>0.11785499047864445</v>
      </c>
      <c r="IA7" s="264">
        <f>IFERROR(HX7-HY7/HZ7+$F7/HZ7,"")</f>
        <v>-1.5698190309914457</v>
      </c>
      <c r="IB7" s="264">
        <f>IFERROR(HZ7^2/((1-HY7)*(HY7+$E$6/(1-$E$6))),"")</f>
        <v>9.7826873656964089E-2</v>
      </c>
      <c r="IC7" s="273">
        <f>IFERROR($C7*IB7,"")</f>
        <v>5.8696124194178454</v>
      </c>
      <c r="ID7" s="273">
        <f t="shared" ref="ID7:ID16" si="42">IFERROR(IC7*HW7,"")</f>
        <v>2.8005168422707558</v>
      </c>
      <c r="IE7" s="273">
        <f>IFERROR(IC7*IA7,"")</f>
        <v>-9.2142292805458776</v>
      </c>
      <c r="IF7" s="271">
        <f t="shared" ref="IF7:IF16" si="43">IFERROR(IC7*(HW7-HW$18)^2,"")</f>
        <v>4.824744774023384</v>
      </c>
      <c r="IG7" s="271">
        <f>IFERROR(IC7*(IA7-IA18)^2,"")</f>
        <v>14.58884720425505</v>
      </c>
      <c r="IH7" s="271">
        <f>IFERROR(IC7*(HW7-HW18)*(IA7-IA18),"")</f>
        <v>8.389723732504855</v>
      </c>
      <c r="II7" s="271">
        <f>IFERROR($C7*($F7-HY7)^2/(HY7*(1-HY7)),"")</f>
        <v>5.8701763223965061E-4</v>
      </c>
      <c r="IJ7" s="289">
        <f>IFERROR($D7-$C7*HY7,"")</f>
        <v>2.6263833252433244</v>
      </c>
      <c r="IK7" s="271">
        <f>IFERROR(IJ7/SQRT($C7*HY7*(1-HY7)),"")</f>
        <v>1.1004023604473112</v>
      </c>
      <c r="IM7" s="271"/>
      <c r="IN7" s="263">
        <f>IFERROR(LOG10($B7),"")</f>
        <v>0.47712125471966244</v>
      </c>
      <c r="IO7" s="273">
        <f>IFERROR(HW21+HV21*IN7,"")</f>
        <v>-1.5616412976546816</v>
      </c>
      <c r="IP7" s="264">
        <f>IFERROR(_xlfn.NORM.S.DIST(IO7,TRUE)*(1-$E$6)+$E$6,"")</f>
        <v>0.10622694457927812</v>
      </c>
      <c r="IQ7" s="264">
        <f t="shared" ref="IQ7:IQ16" si="44">IFERROR(1/SQRT(2*PI())*EXP(-0.5*(IO7)^2),"")</f>
        <v>0.11785499047864471</v>
      </c>
      <c r="IR7" s="264">
        <f>IFERROR(IO7-IP7/IQ7+$F7/IQ7,"")</f>
        <v>-1.5698190309914459</v>
      </c>
      <c r="IS7" s="264">
        <f>IFERROR(IQ7^2/((1-IP7)*(IP7+$E$6/(1-$E$6))),"")</f>
        <v>9.7826873656964422E-2</v>
      </c>
      <c r="IT7" s="273">
        <f>IFERROR($C7*IS7,"")</f>
        <v>5.8696124194178649</v>
      </c>
      <c r="IU7" s="273">
        <f t="shared" ref="IU7:IU16" si="45">IFERROR(IT7*IN7,"")</f>
        <v>2.8005168422707651</v>
      </c>
      <c r="IV7" s="273">
        <f>IFERROR(IT7*IR7,"")</f>
        <v>-9.2142292805459096</v>
      </c>
      <c r="IW7" s="271">
        <f t="shared" ref="IW7:IW16" si="46">IFERROR(IT7*(IN7-IN$18)^2,"")</f>
        <v>4.8247447740234017</v>
      </c>
      <c r="IX7" s="271">
        <f>IFERROR(IT7*(IR7-IR18)^2,"")</f>
        <v>14.588847204255096</v>
      </c>
      <c r="IY7" s="271">
        <f>IFERROR(IT7*(IN7-IN18)*(IR7-IR18),"")</f>
        <v>8.3897237325048835</v>
      </c>
      <c r="IZ7" s="271">
        <f>IFERROR($C7*($F7-IP7)^2/(IP7*(1-IP7)),"")</f>
        <v>5.8701763223988632E-4</v>
      </c>
      <c r="JA7" s="289">
        <f>IFERROR($D7-$C7*IP7,"")</f>
        <v>2.6263833252433129</v>
      </c>
      <c r="JB7" s="271">
        <f>IFERROR(JA7/SQRT($C7*IP7*(1-IP7)),"")</f>
        <v>1.1004023604473057</v>
      </c>
      <c r="JD7" s="271"/>
      <c r="JE7" s="263">
        <f>IFERROR(LOG10($B7),"")</f>
        <v>0.47712125471966244</v>
      </c>
      <c r="JF7" s="273">
        <f>IFERROR(IN21+IM21*JE7,"")</f>
        <v>-1.5616412976546827</v>
      </c>
      <c r="JG7" s="264">
        <f>IFERROR(_xlfn.NORM.S.DIST(JF7,TRUE)*(1-$E$6)+$E$6,"")</f>
        <v>0.10622694457927798</v>
      </c>
      <c r="JH7" s="264">
        <f t="shared" ref="JH7:JH16" si="47">IFERROR(1/SQRT(2*PI())*EXP(-0.5*(JF7)^2),"")</f>
        <v>0.11785499047864449</v>
      </c>
      <c r="JI7" s="264">
        <f>IFERROR(JF7-JG7/JH7+$F7/JH7,"")</f>
        <v>-1.5698190309914462</v>
      </c>
      <c r="JJ7" s="264">
        <f>IFERROR(JH7^2/((1-JG7)*(JG7+$E$6/(1-$E$6))),"")</f>
        <v>9.7826873656964144E-2</v>
      </c>
      <c r="JK7" s="273">
        <f>IFERROR($C7*JJ7,"")</f>
        <v>5.8696124194178489</v>
      </c>
      <c r="JL7" s="273">
        <f t="shared" ref="JL7:JL16" si="48">IFERROR(JK7*JE7,"")</f>
        <v>2.8005168422707576</v>
      </c>
      <c r="JM7" s="273">
        <f>IFERROR(JK7*JI7,"")</f>
        <v>-9.2142292805458847</v>
      </c>
      <c r="JN7" s="271">
        <f t="shared" ref="JN7:JN16" si="49">IFERROR(JK7*(JE7-JE$18)^2,"")</f>
        <v>4.8247447740233884</v>
      </c>
      <c r="JO7" s="271">
        <f>IFERROR(JK7*(JI7-JI18)^2,"")</f>
        <v>14.588847204255066</v>
      </c>
      <c r="JP7" s="271">
        <f>IFERROR(JK7*(JE7-JE18)*(JI7-JI18),"")</f>
        <v>8.3897237325048639</v>
      </c>
      <c r="JQ7" s="271">
        <f>IFERROR($C7*($F7-JG7)^2/(JG7*(1-JG7)),"")</f>
        <v>5.8701763223971794E-4</v>
      </c>
      <c r="JR7" s="289">
        <f>IFERROR($D7-$C7*JG7,"")</f>
        <v>2.6263833252433217</v>
      </c>
      <c r="JS7" s="271">
        <f>IFERROR(JR7/SQRT($C7*JG7*(1-JG7)),"")</f>
        <v>1.1004023604473099</v>
      </c>
      <c r="JU7" s="271"/>
      <c r="JV7" s="263">
        <f>IFERROR(LOG10($B7),"")</f>
        <v>0.47712125471966244</v>
      </c>
      <c r="JW7" s="273">
        <f>IFERROR(JE21+JD21*JV7,"")</f>
        <v>-1.561641297654683</v>
      </c>
      <c r="JX7" s="264">
        <f>IFERROR(_xlfn.NORM.S.DIST(JW7,TRUE)*(1-$E$6)+$E$6,"")</f>
        <v>0.10622694457927792</v>
      </c>
      <c r="JY7" s="264">
        <f t="shared" ref="JY7:JY16" si="50">IFERROR(1/SQRT(2*PI())*EXP(-0.5*(JW7)^2),"")</f>
        <v>0.11785499047864445</v>
      </c>
      <c r="JZ7" s="264">
        <f>IFERROR(JW7-JX7/JY7+$F7/JY7,"")</f>
        <v>-1.5698190309914457</v>
      </c>
      <c r="KA7" s="264">
        <f>IFERROR(JY7^2/((1-JX7)*(JX7+$E$6/(1-$E$6))),"")</f>
        <v>9.7826873656964089E-2</v>
      </c>
      <c r="KB7" s="273">
        <f>IFERROR($C7*KA7,"")</f>
        <v>5.8696124194178454</v>
      </c>
      <c r="KC7" s="273">
        <f t="shared" ref="KC7:KC16" si="51">IFERROR(KB7*JV7,"")</f>
        <v>2.8005168422707558</v>
      </c>
      <c r="KD7" s="273">
        <f>IFERROR(KB7*JZ7,"")</f>
        <v>-9.2142292805458776</v>
      </c>
      <c r="KE7" s="271">
        <f t="shared" ref="KE7:KE16" si="52">IFERROR(KB7*(JV7-JV$18)^2,"")</f>
        <v>4.824744774023384</v>
      </c>
      <c r="KF7" s="271">
        <f>IFERROR(KB7*(JZ7-JZ18)^2,"")</f>
        <v>14.58884720425505</v>
      </c>
      <c r="KG7" s="271">
        <f>IFERROR(KB7*(JV7-JV18)*(JZ7-JZ18),"")</f>
        <v>8.389723732504855</v>
      </c>
      <c r="KH7" s="271">
        <f>IFERROR($C7*($F7-JX7)^2/(JX7*(1-JX7)),"")</f>
        <v>5.8701763223965061E-4</v>
      </c>
      <c r="KI7" s="289">
        <f>IFERROR($D7-$C7*JX7,"")</f>
        <v>2.6263833252433244</v>
      </c>
      <c r="KJ7" s="271">
        <f>IFERROR(KI7/SQRT($C7*JX7*(1-JX7)),"")</f>
        <v>1.1004023604473112</v>
      </c>
      <c r="KL7" s="271"/>
      <c r="KM7" s="263">
        <f>IFERROR(LOG10($B7),"")</f>
        <v>0.47712125471966244</v>
      </c>
      <c r="KN7" s="273">
        <f>IFERROR(JV21+JU21*KM7,"")</f>
        <v>-1.5616412976546816</v>
      </c>
      <c r="KO7" s="264">
        <f>IFERROR(_xlfn.NORM.S.DIST(KN7,TRUE)*(1-$E$6)+$E$6,"")</f>
        <v>0.10622694457927812</v>
      </c>
      <c r="KP7" s="264">
        <f t="shared" ref="KP7:KP16" si="53">IFERROR(1/SQRT(2*PI())*EXP(-0.5*(KN7)^2),"")</f>
        <v>0.11785499047864471</v>
      </c>
      <c r="KQ7" s="264">
        <f>IFERROR(KN7-KO7/KP7+$F7/KP7,"")</f>
        <v>-1.5698190309914459</v>
      </c>
      <c r="KR7" s="264">
        <f>IFERROR(KP7^2/((1-KO7)*(KO7+$E$6/(1-$E$6))),"")</f>
        <v>9.7826873656964422E-2</v>
      </c>
      <c r="KS7" s="273">
        <f>IFERROR($C7*KR7,"")</f>
        <v>5.8696124194178649</v>
      </c>
      <c r="KT7" s="273">
        <f t="shared" ref="KT7:KT16" si="54">IFERROR(KS7*KM7,"")</f>
        <v>2.8005168422707651</v>
      </c>
      <c r="KU7" s="273">
        <f>IFERROR(KS7*KQ7,"")</f>
        <v>-9.2142292805459096</v>
      </c>
      <c r="KV7" s="271">
        <f t="shared" ref="KV7:KV16" si="55">IFERROR(KS7*(KM7-KM$18)^2,"")</f>
        <v>4.8247447740234017</v>
      </c>
      <c r="KW7" s="271">
        <f>IFERROR(KS7*(KQ7-KQ18)^2,"")</f>
        <v>14.588847204255096</v>
      </c>
      <c r="KX7" s="271">
        <f>IFERROR(KS7*(KM7-KM18)*(KQ7-KQ18),"")</f>
        <v>8.3897237325048835</v>
      </c>
      <c r="KY7" s="271">
        <f>IFERROR($C7*($F7-KO7)^2/(KO7*(1-KO7)),"")</f>
        <v>5.8701763223988632E-4</v>
      </c>
      <c r="KZ7" s="289">
        <f>IFERROR($D7-$C7*KO7,"")</f>
        <v>2.6263833252433129</v>
      </c>
      <c r="LA7" s="271">
        <f>IFERROR(KZ7/SQRT($C7*KO7*(1-KO7)),"")</f>
        <v>1.1004023604473057</v>
      </c>
      <c r="LC7" s="271"/>
      <c r="LD7" s="263">
        <f>IFERROR(LOG10($B7),"")</f>
        <v>0.47712125471966244</v>
      </c>
      <c r="LE7" s="273">
        <f>IFERROR(KM21+KL21*LD7,"")</f>
        <v>-1.5616412976546827</v>
      </c>
      <c r="LF7" s="264">
        <f>IFERROR(_xlfn.NORM.S.DIST(LE7,TRUE)*(1-$E$6)+$E$6,"")</f>
        <v>0.10622694457927798</v>
      </c>
      <c r="LG7" s="264">
        <f t="shared" ref="LG7:LG16" si="56">IFERROR(1/SQRT(2*PI())*EXP(-0.5*(LE7)^2),"")</f>
        <v>0.11785499047864449</v>
      </c>
      <c r="LH7" s="264">
        <f>IFERROR(LE7-LF7/LG7+$F7/LG7,"")</f>
        <v>-1.5698190309914462</v>
      </c>
      <c r="LI7" s="264">
        <f>IFERROR(LG7^2/((1-LF7)*(LF7+$E$6/(1-$E$6))),"")</f>
        <v>9.7826873656964144E-2</v>
      </c>
      <c r="LJ7" s="273">
        <f>IFERROR($C7*LI7,"")</f>
        <v>5.8696124194178489</v>
      </c>
      <c r="LK7" s="273">
        <f t="shared" ref="LK7:LK16" si="57">IFERROR(LJ7*LD7,"")</f>
        <v>2.8005168422707576</v>
      </c>
      <c r="LL7" s="273">
        <f>IFERROR(LJ7*LH7,"")</f>
        <v>-9.2142292805458847</v>
      </c>
      <c r="LM7" s="271">
        <f t="shared" ref="LM7:LM16" si="58">IFERROR(LJ7*(LD7-LD$18)^2,"")</f>
        <v>4.8247447740233884</v>
      </c>
      <c r="LN7" s="271">
        <f>IFERROR(LJ7*(LH7-LH18)^2,"")</f>
        <v>14.588847204255066</v>
      </c>
      <c r="LO7" s="271">
        <f>IFERROR(LJ7*(LD7-LD18)*(LH7-LH18),"")</f>
        <v>8.3897237325048639</v>
      </c>
      <c r="LP7" s="271">
        <f>IFERROR($C7*($F7-LF7)^2/(LF7*(1-LF7)),"")</f>
        <v>5.8701763223971794E-4</v>
      </c>
      <c r="LQ7" s="289">
        <f>IFERROR($D7-$C7*LF7,"")</f>
        <v>2.6263833252433217</v>
      </c>
      <c r="LR7" s="271">
        <f>IFERROR(LQ7/SQRT($C7*LF7*(1-LF7)),"")</f>
        <v>1.1004023604473099</v>
      </c>
      <c r="LT7" s="271"/>
      <c r="LU7" s="475">
        <f>IFERROR(LOG10($B7),"")</f>
        <v>0.47712125471966244</v>
      </c>
      <c r="LV7" s="474">
        <f>IFERROR(LD21+LC21*LU7,"")</f>
        <v>-1.561641297654683</v>
      </c>
      <c r="LW7" s="477">
        <f>IFERROR(_xlfn.NORM.S.DIST(LV7,TRUE)*(1-$E$6)+$E$6,"")</f>
        <v>0.10622694457927792</v>
      </c>
      <c r="LX7" s="264">
        <f t="shared" ref="LX7:LX16" si="59">IFERROR(1/SQRT(2*PI())*EXP(-0.5*(LV7)^2),"")</f>
        <v>0.11785499047864445</v>
      </c>
      <c r="LY7" s="264">
        <f>IFERROR(LV7-LW7/LX7+$F7/LX7,"")</f>
        <v>-1.5698190309914457</v>
      </c>
      <c r="LZ7" s="264">
        <f>IFERROR(LX7^2/((1-LW7)*(LW7+$E$6/(1-$E$6))),"")</f>
        <v>9.7826873656964089E-2</v>
      </c>
      <c r="MA7" s="273">
        <f>IFERROR($C7*LZ7,"")</f>
        <v>5.8696124194178454</v>
      </c>
      <c r="MB7" s="273">
        <f t="shared" ref="MB7:MB16" si="60">IFERROR(MA7*LU7,"")</f>
        <v>2.8005168422707558</v>
      </c>
      <c r="MC7" s="273">
        <f>IFERROR(MA7*LY7,"")</f>
        <v>-9.2142292805458776</v>
      </c>
      <c r="MD7" s="271">
        <f t="shared" ref="MD7:MD16" si="61">IFERROR(MA7*(LU7-LU$18)^2,"")</f>
        <v>4.824744774023384</v>
      </c>
      <c r="ME7" s="271">
        <f>IFERROR(MA7*(LY7-LY18)^2,"")</f>
        <v>14.58884720425505</v>
      </c>
      <c r="MF7" s="271">
        <f>IFERROR(MA7*(LU7-LU18)*(LY7-LY18),"")</f>
        <v>8.389723732504855</v>
      </c>
      <c r="MG7" s="271">
        <f>IFERROR($C7*($F7-LW7)^2/(LW7*(1-LW7)),"")</f>
        <v>5.8701763223965061E-4</v>
      </c>
      <c r="MH7" s="289">
        <f>IFERROR($D7-$C7*LW7,"")</f>
        <v>2.6263833252433244</v>
      </c>
      <c r="MI7" s="476">
        <f>IFERROR(MH7/SQRT($C7*LW7*(1-LW7)),"")</f>
        <v>1.1004023604473112</v>
      </c>
    </row>
    <row r="8" spans="1:347" ht="14.1" customHeight="1" outlineLevel="1" x14ac:dyDescent="0.2">
      <c r="A8" s="14">
        <v>2</v>
      </c>
      <c r="B8" s="469">
        <v>10</v>
      </c>
      <c r="C8" s="50">
        <v>60</v>
      </c>
      <c r="D8" s="54">
        <v>19</v>
      </c>
      <c r="E8" s="17">
        <f t="shared" si="0"/>
        <v>0.31666666666666665</v>
      </c>
      <c r="F8" s="34">
        <f>IFERROR((E8-E6)/(1-E6),"")</f>
        <v>0.2807017543859649</v>
      </c>
      <c r="G8" s="17">
        <f t="shared" si="1"/>
        <v>-0.58075808400855022</v>
      </c>
      <c r="H8" s="17"/>
      <c r="I8" s="34"/>
      <c r="J8" s="18">
        <f t="shared" ref="J8:J16" si="62">IFERROR(LOG10($B8),"")</f>
        <v>1</v>
      </c>
      <c r="K8" s="17">
        <f>IFERROR(C21+B21*J8,"")</f>
        <v>-0.49545521531802206</v>
      </c>
      <c r="L8" s="37">
        <f t="shared" ref="L8:L16" si="63">IFERROR(_xlfn.NORM.S.DIST(K8,TRUE)*(1-$E$6)+$E$6,"")</f>
        <v>0.34463244298996948</v>
      </c>
      <c r="M8" s="37">
        <f t="shared" si="2"/>
        <v>0.35286262277741826</v>
      </c>
      <c r="N8" s="37">
        <f t="shared" ref="N8:N16" si="64">IFERROR(K8-L8/M8+$F8/M8,"")</f>
        <v>-0.67663249077100018</v>
      </c>
      <c r="O8" s="37">
        <f t="shared" ref="O8:O16" si="65">IFERROR(M8^2/((1-L8)*(L8+$E$6/(1-$E$6))),"")</f>
        <v>0.47824137031318575</v>
      </c>
      <c r="P8" s="17">
        <f t="shared" ref="P8:P16" si="66">IFERROR($C8*O8,"")</f>
        <v>28.694482218791144</v>
      </c>
      <c r="Q8" s="17">
        <f t="shared" si="3"/>
        <v>28.694482218791144</v>
      </c>
      <c r="R8" s="17">
        <f t="shared" ref="R8:R16" si="67">IFERROR(P8*N8,"")</f>
        <v>-19.415618975084829</v>
      </c>
      <c r="S8" s="34">
        <f t="shared" si="4"/>
        <v>3.3601011681725499</v>
      </c>
      <c r="T8" s="34">
        <f>IFERROR(P8*(N8-N18)^2,"")</f>
        <v>11.044981561952421</v>
      </c>
      <c r="U8" s="34">
        <f>IFERROR(P8*(J8-J18)*(N8-N18),"")</f>
        <v>6.0919828831637899</v>
      </c>
      <c r="V8" s="34">
        <f t="shared" ref="V8:V16" si="68">IFERROR($C8*($F8-L8)^2/(L8*(1-L8)),"")</f>
        <v>1.0857476995271615</v>
      </c>
      <c r="W8" s="39">
        <f t="shared" ref="W8:W16" si="69">IFERROR($D8-$C8*L8,"")</f>
        <v>-1.6779465793981672</v>
      </c>
      <c r="X8" s="34">
        <f t="shared" ref="X8:X16" si="70">IFERROR(W8/SQRT($C8*L8*(1-L8)),"")</f>
        <v>-0.45580801370644153</v>
      </c>
      <c r="Y8" s="44"/>
      <c r="Z8" s="271"/>
      <c r="AA8" s="263">
        <f t="shared" ref="AA8:AA16" si="71">IFERROR(LOG10($B8),"")</f>
        <v>1</v>
      </c>
      <c r="AB8" s="273">
        <f>IFERROR(J21+I21*AA8,"")</f>
        <v>-0.63611090399514958</v>
      </c>
      <c r="AC8" s="264">
        <f t="shared" ref="AC8:AC16" si="72">IFERROR(_xlfn.NORM.S.DIST(AB8,TRUE)*(1-$E$6)+$E$6,"")</f>
        <v>0.29923446599383297</v>
      </c>
      <c r="AD8" s="264">
        <f t="shared" si="5"/>
        <v>0.3258698943716119</v>
      </c>
      <c r="AE8" s="264">
        <f t="shared" ref="AE8:AE16" si="73">IFERROR(AB8-AC8/AD8+$F8/AD8,"")</f>
        <v>-0.69298240985673099</v>
      </c>
      <c r="AF8" s="264">
        <f t="shared" ref="AF8:AF16" si="74">IFERROR(AD8^2/((1-AC8)*(AC8+$E$6/(1-$E$6))),"")</f>
        <v>0.43066381832036915</v>
      </c>
      <c r="AG8" s="273">
        <f t="shared" ref="AG8:AG16" si="75">IFERROR($C8*AF8,"")</f>
        <v>25.83982909922215</v>
      </c>
      <c r="AH8" s="273">
        <f t="shared" si="6"/>
        <v>25.83982909922215</v>
      </c>
      <c r="AI8" s="273">
        <f t="shared" ref="AI8:AI16" si="76">IFERROR(AG8*AE8,"")</f>
        <v>-17.90654703946505</v>
      </c>
      <c r="AJ8" s="271">
        <f t="shared" si="7"/>
        <v>3.6991236534508025</v>
      </c>
      <c r="AK8" s="271">
        <f>IFERROR(AG8*(AE8-AE18)^2,"")</f>
        <v>12.331174845209699</v>
      </c>
      <c r="AL8" s="271">
        <f>IFERROR(AG8*(AA8-AA18)*(AE8-AE18),"")</f>
        <v>6.753853755061086</v>
      </c>
      <c r="AM8" s="271">
        <f t="shared" ref="AM8:AM16" si="77">IFERROR($C8*($F8-AC8)^2/(AC8*(1-AC8)),"")</f>
        <v>9.8275403959285385E-2</v>
      </c>
      <c r="AN8" s="289">
        <f t="shared" ref="AN8:AN16" si="78">IFERROR($D8-$C8*AC8,"")</f>
        <v>1.0459320403700225</v>
      </c>
      <c r="AO8" s="271">
        <f t="shared" ref="AO8:AO16" si="79">IFERROR(AN8/SQRT($C8*AC8*(1-AC8)),"")</f>
        <v>0.29487344787092107</v>
      </c>
      <c r="AP8" s="44"/>
      <c r="AQ8" s="271"/>
      <c r="AR8" s="263">
        <f t="shared" ref="AR8:AR16" si="80">IFERROR(LOG10($B8),"")</f>
        <v>1</v>
      </c>
      <c r="AS8" s="273">
        <f>IFERROR(AA21+Z21*AR8,"")</f>
        <v>-0.65587177354211423</v>
      </c>
      <c r="AT8" s="264">
        <f t="shared" ref="AT8:AT16" si="81">IFERROR(_xlfn.NORM.S.DIST(AS8,TRUE)*(1-$E$6)+$E$6,"")</f>
        <v>0.29315564973010239</v>
      </c>
      <c r="AU8" s="264">
        <f t="shared" si="8"/>
        <v>0.32173648924074888</v>
      </c>
      <c r="AV8" s="264">
        <f t="shared" ref="AV8:AV16" si="82">IFERROR(AS8-AT8/AU8+$F8/AU8,"")</f>
        <v>-0.69458014440028715</v>
      </c>
      <c r="AW8" s="264">
        <f t="shared" ref="AW8:AW16" si="83">IFERROR(AU8^2/((1-AT8)*(AT8+$E$6/(1-$E$6))),"")</f>
        <v>0.42351412259682469</v>
      </c>
      <c r="AX8" s="273">
        <f t="shared" ref="AX8:AX16" si="84">IFERROR($C8*AW8,"")</f>
        <v>25.41084735580948</v>
      </c>
      <c r="AY8" s="273">
        <f t="shared" si="9"/>
        <v>25.41084735580948</v>
      </c>
      <c r="AZ8" s="273">
        <f t="shared" ref="AZ8:AZ16" si="85">IFERROR(AX8*AV8,"")</f>
        <v>-17.649870025731804</v>
      </c>
      <c r="BA8" s="271">
        <f t="shared" si="10"/>
        <v>3.7359904548100471</v>
      </c>
      <c r="BB8" s="271">
        <f>IFERROR(AX8*(AV8-AV18)^2,"")</f>
        <v>12.478744633879305</v>
      </c>
      <c r="BC8" s="271">
        <f>IFERROR(AX8*(AR8-AR18)*(AV8-AV18),"")</f>
        <v>6.8279184851743207</v>
      </c>
      <c r="BD8" s="271">
        <f t="shared" ref="BD8:BD16" si="86">IFERROR($C8*($F8-AT8)^2/(AT8*(1-AT8)),"")</f>
        <v>4.4909644223515587E-2</v>
      </c>
      <c r="BE8" s="289">
        <f t="shared" ref="BE8:BE16" si="87">IFERROR($D8-$C8*AT8,"")</f>
        <v>1.4106610161938562</v>
      </c>
      <c r="BF8" s="271">
        <f t="shared" ref="BF8:BF16" si="88">IFERROR(BE8/SQRT($C8*AT8*(1-AT8)),"")</f>
        <v>0.40007002173127537</v>
      </c>
      <c r="BH8" s="271"/>
      <c r="BI8" s="263">
        <f t="shared" ref="BI8:BI16" si="89">IFERROR(LOG10($B8),"")</f>
        <v>1</v>
      </c>
      <c r="BJ8" s="273">
        <f>IFERROR(AR21+AQ21*BI8,"")</f>
        <v>-0.6570681253646693</v>
      </c>
      <c r="BK8" s="264">
        <f t="shared" ref="BK8:BK16" si="90">IFERROR(_xlfn.NORM.S.DIST(BJ8,TRUE)*(1-$E$6)+$E$6,"")</f>
        <v>0.29279012870619986</v>
      </c>
      <c r="BL8" s="264">
        <f t="shared" si="11"/>
        <v>0.32148390656762699</v>
      </c>
      <c r="BM8" s="264">
        <f t="shared" ref="BM8:BM16" si="91">IFERROR(BJ8-BK8/BL8+$F8/BL8,"")</f>
        <v>-0.69466992773573777</v>
      </c>
      <c r="BN8" s="264">
        <f t="shared" ref="BN8:BN16" si="92">IFERROR(BL8^2/((1-BK8)*(BK8+$E$6/(1-$E$6))),"")</f>
        <v>0.42307808835875904</v>
      </c>
      <c r="BO8" s="273">
        <f t="shared" ref="BO8:BO16" si="93">IFERROR($C8*BN8,"")</f>
        <v>25.384685301525543</v>
      </c>
      <c r="BP8" s="273">
        <f t="shared" si="12"/>
        <v>25.384685301525543</v>
      </c>
      <c r="BQ8" s="273">
        <f t="shared" ref="BQ8:BQ16" si="94">IFERROR(BO8*BM8,"")</f>
        <v>-17.633977504005195</v>
      </c>
      <c r="BR8" s="271">
        <f t="shared" si="13"/>
        <v>3.7380835706771149</v>
      </c>
      <c r="BS8" s="271">
        <f>IFERROR(BO8*(BM8-BM18)^2,"")</f>
        <v>12.487194303654951</v>
      </c>
      <c r="BT8" s="271">
        <f>IFERROR(BO8*(BI8-BI18)*(BM8-BM18),"")</f>
        <v>6.8321428461607434</v>
      </c>
      <c r="BU8" s="271">
        <f t="shared" ref="BU8:BU16" si="95">IFERROR($C8*($F8-BK8)^2/(BK8*(1-BK8)),"")</f>
        <v>4.2343066349536919E-2</v>
      </c>
      <c r="BV8" s="289">
        <f t="shared" ref="BV8:BV16" si="96">IFERROR($D8-$C8*BK8,"")</f>
        <v>1.4325922776280073</v>
      </c>
      <c r="BW8" s="271">
        <f t="shared" ref="BW8:BW16" si="97">IFERROR(BV8/SQRT($C8*BK8*(1-BK8)),"")</f>
        <v>0.40643828326867099</v>
      </c>
      <c r="BY8" s="271"/>
      <c r="BZ8" s="263">
        <f t="shared" ref="BZ8:BZ16" si="98">IFERROR(LOG10($B8),"")</f>
        <v>1</v>
      </c>
      <c r="CA8" s="273">
        <f>IFERROR(BI21+BH21*BZ8,"")</f>
        <v>-0.65712378844057229</v>
      </c>
      <c r="CB8" s="264">
        <f t="shared" ref="CB8:CB16" si="99">IFERROR(_xlfn.NORM.S.DIST(CA8,TRUE)*(1-$E$6)+$E$6,"")</f>
        <v>0.29277312897315005</v>
      </c>
      <c r="CC8" s="264">
        <f t="shared" si="14"/>
        <v>0.32147214819304537</v>
      </c>
      <c r="CD8" s="264">
        <f t="shared" ref="CD8:CD16" si="100">IFERROR(CA8-CB8/CC8+$F8/CC8,"")</f>
        <v>-0.69467408527044328</v>
      </c>
      <c r="CE8" s="264">
        <f t="shared" ref="CE8:CE16" si="101">IFERROR(CC8^2/((1-CB8)*(CB8+$E$6/(1-$E$6))),"")</f>
        <v>0.42305779219001255</v>
      </c>
      <c r="CF8" s="273">
        <f t="shared" ref="CF8:CF16" si="102">IFERROR($C8*CE8,"")</f>
        <v>25.383467531400754</v>
      </c>
      <c r="CG8" s="273">
        <f t="shared" si="15"/>
        <v>25.383467531400754</v>
      </c>
      <c r="CH8" s="273">
        <f t="shared" ref="CH8:CH16" si="103">IFERROR(CF8*CD8,"")</f>
        <v>-17.633237088367817</v>
      </c>
      <c r="CI8" s="271">
        <f t="shared" si="16"/>
        <v>3.7381803478733824</v>
      </c>
      <c r="CJ8" s="271">
        <f>IFERROR(CF8*(CD8-CD18)^2,"")</f>
        <v>12.487585079873016</v>
      </c>
      <c r="CK8" s="271">
        <f>IFERROR(CF8*(BZ8-BZ18)*(CD8-CD18),"")</f>
        <v>6.832338189666709</v>
      </c>
      <c r="CL8" s="271">
        <f t="shared" ref="CL8:CL16" si="104">IFERROR($C8*($F8-CB8)^2/(CB8*(1-CB8)),"")</f>
        <v>4.2225493729880555E-2</v>
      </c>
      <c r="CM8" s="289">
        <f t="shared" ref="CM8:CM16" si="105">IFERROR($D8-$C8*CB8,"")</f>
        <v>1.4336122616109961</v>
      </c>
      <c r="CN8" s="271">
        <f t="shared" ref="CN8:CN16" si="106">IFERROR(CM8/SQRT($C8*CB8*(1-CB8)),"")</f>
        <v>0.40673458075526453</v>
      </c>
      <c r="CP8" s="271"/>
      <c r="CQ8" s="263">
        <f t="shared" ref="CQ8:CQ16" si="107">IFERROR(LOG10($B8),"")</f>
        <v>1</v>
      </c>
      <c r="CR8" s="273">
        <f>IFERROR(BZ21+BY21*CQ8,"")</f>
        <v>-0.6571263309314479</v>
      </c>
      <c r="CS8" s="264">
        <f t="shared" ref="CS8:CS16" si="108">IFERROR(_xlfn.NORM.S.DIST(CR8,TRUE)*(1-$E$6)+$E$6,"")</f>
        <v>0.29277235250079531</v>
      </c>
      <c r="CT8" s="264">
        <f t="shared" si="17"/>
        <v>0.32147161109889544</v>
      </c>
      <c r="CU8" s="264">
        <f t="shared" ref="CU8:CU16" si="109">IFERROR(CR8-CS8/CT8+$F8/CT8,"")</f>
        <v>-0.6946742751295969</v>
      </c>
      <c r="CV8" s="264">
        <f t="shared" ref="CV8:CV16" si="110">IFERROR(CT8^2/((1-CS8)*(CS8+$E$6/(1-$E$6))),"")</f>
        <v>0.42305686511502799</v>
      </c>
      <c r="CW8" s="273">
        <f t="shared" ref="CW8:CW16" si="111">IFERROR($C8*CV8,"")</f>
        <v>25.383411906901678</v>
      </c>
      <c r="CX8" s="273">
        <f t="shared" si="18"/>
        <v>25.383411906901678</v>
      </c>
      <c r="CY8" s="273">
        <f t="shared" ref="CY8:CY16" si="112">IFERROR(CW8*CU8,"")</f>
        <v>-17.633203266742903</v>
      </c>
      <c r="CZ8" s="271">
        <f t="shared" si="19"/>
        <v>3.738184756333172</v>
      </c>
      <c r="DA8" s="271">
        <f>IFERROR(CW8*(CU8-CU18)^2,"")</f>
        <v>12.487602875851387</v>
      </c>
      <c r="DB8" s="271">
        <f>IFERROR(CW8*(CQ8-CQ18)*(CU8-CU18),"")</f>
        <v>6.8323470867374665</v>
      </c>
      <c r="DC8" s="271">
        <f t="shared" ref="DC8:DC16" si="113">IFERROR($C8*($F8-CS8)^2/(CS8*(1-CS8)),"")</f>
        <v>4.2220127345882777E-2</v>
      </c>
      <c r="DD8" s="289">
        <f t="shared" ref="DD8:DD16" si="114">IFERROR($D8-$C8*CS8,"")</f>
        <v>1.4336588499522804</v>
      </c>
      <c r="DE8" s="271">
        <f t="shared" ref="DE8:DE16" si="115">IFERROR(DD8/SQRT($C8*CS8*(1-CS8)),"")</f>
        <v>0.406748114566506</v>
      </c>
      <c r="DG8" s="271"/>
      <c r="DH8" s="263">
        <f t="shared" ref="DH8:DH16" si="116">IFERROR(LOG10($B8),"")</f>
        <v>1</v>
      </c>
      <c r="DI8" s="273">
        <f>IFERROR(CQ21+CP21*DH8,"")</f>
        <v>-0.65712644697777156</v>
      </c>
      <c r="DJ8" s="264">
        <f t="shared" ref="DJ8:DJ16" si="117">IFERROR(_xlfn.NORM.S.DIST(DI8,TRUE)*(1-$E$6)+$E$6,"")</f>
        <v>0.29277231706047802</v>
      </c>
      <c r="DK8" s="264">
        <f t="shared" si="20"/>
        <v>0.321471586584403</v>
      </c>
      <c r="DL8" s="264">
        <f t="shared" ref="DL8:DL16" si="118">IFERROR(DI8-DJ8/DK8+$F8/DK8,"")</f>
        <v>-0.69467428379520668</v>
      </c>
      <c r="DM8" s="264">
        <f t="shared" ref="DM8:DM16" si="119">IFERROR(DK8^2/((1-DJ8)*(DJ8+$E$6/(1-$E$6))),"")</f>
        <v>0.42305682280072027</v>
      </c>
      <c r="DN8" s="273">
        <f t="shared" ref="DN8:DN16" si="120">IFERROR($C8*DM8,"")</f>
        <v>25.383409368043218</v>
      </c>
      <c r="DO8" s="273">
        <f t="shared" si="21"/>
        <v>25.383409368043218</v>
      </c>
      <c r="DP8" s="273">
        <f t="shared" ref="DP8:DP16" si="121">IFERROR(DN8*DL8,"")</f>
        <v>-17.633201723025962</v>
      </c>
      <c r="DQ8" s="271">
        <f t="shared" si="22"/>
        <v>3.7381849569890493</v>
      </c>
      <c r="DR8" s="271">
        <f>IFERROR(DN8*(DL8-DL18)^2,"")</f>
        <v>12.487603685588077</v>
      </c>
      <c r="DS8" s="271">
        <f>IFERROR(DN8*(DH8-DH18)*(DL8-DL18),"")</f>
        <v>6.83234749162441</v>
      </c>
      <c r="DT8" s="271">
        <f t="shared" ref="DT8:DT16" si="122">IFERROR($C8*($F8-DJ8)^2/(DJ8*(1-DJ8)),"")</f>
        <v>4.2219882417417996E-2</v>
      </c>
      <c r="DU8" s="289">
        <f t="shared" ref="DU8:DU16" si="123">IFERROR($D8-$C8*DJ8,"")</f>
        <v>1.4336609763713177</v>
      </c>
      <c r="DV8" s="271">
        <f t="shared" ref="DV8:DV16" si="124">IFERROR(DU8/SQRT($C8*DJ8*(1-DJ8)),"")</f>
        <v>0.40674873228712138</v>
      </c>
      <c r="DX8" s="271"/>
      <c r="DY8" s="263">
        <f t="shared" ref="DY8:DY16" si="125">IFERROR(LOG10($B8),"")</f>
        <v>1</v>
      </c>
      <c r="DZ8" s="273">
        <f>IFERROR(DH21+DG21*DY8,"")</f>
        <v>-0.65712645227500821</v>
      </c>
      <c r="EA8" s="264">
        <f t="shared" ref="EA8:EA16" si="126">IFERROR(_xlfn.NORM.S.DIST(DZ8,TRUE)*(1-$E$6)+$E$6,"")</f>
        <v>0.29277231544271248</v>
      </c>
      <c r="EB8" s="264">
        <f t="shared" si="23"/>
        <v>0.32147158546537513</v>
      </c>
      <c r="EC8" s="264">
        <f t="shared" ref="EC8:EC16" si="127">IFERROR(DZ8-EA8/EB8+$F8/EB8,"")</f>
        <v>-0.69467428419077071</v>
      </c>
      <c r="ED8" s="264">
        <f t="shared" ref="ED8:ED16" si="128">IFERROR(EB8^2/((1-EA8)*(EA8+$E$6/(1-$E$6))),"")</f>
        <v>0.42305682086917346</v>
      </c>
      <c r="EE8" s="273">
        <f t="shared" ref="EE8:EE16" si="129">IFERROR($C8*ED8,"")</f>
        <v>25.383409252150408</v>
      </c>
      <c r="EF8" s="273">
        <f t="shared" si="24"/>
        <v>25.383409252150408</v>
      </c>
      <c r="EG8" s="273">
        <f t="shared" ref="EG8:EG16" si="130">IFERROR(EE8*EC8,"")</f>
        <v>-17.63320165255897</v>
      </c>
      <c r="EH8" s="271">
        <f t="shared" si="25"/>
        <v>3.738184966120762</v>
      </c>
      <c r="EI8" s="271">
        <f>IFERROR(EE8*(EC8-EC18)^2,"")</f>
        <v>12.487603722425206</v>
      </c>
      <c r="EJ8" s="271">
        <f>IFERROR(EE8*(DY8-DY18)*(EC8-EC18),"")</f>
        <v>6.8323475100468629</v>
      </c>
      <c r="EK8" s="271">
        <f t="shared" ref="EK8:EK16" si="131">IFERROR($C8*($F8-EA8)^2/(EA8*(1-EA8)),"")</f>
        <v>4.2219871237037236E-2</v>
      </c>
      <c r="EL8" s="289">
        <f t="shared" ref="EL8:EL16" si="132">IFERROR($D8-$C8*EA8,"")</f>
        <v>1.4336610734372499</v>
      </c>
      <c r="EM8" s="271">
        <f t="shared" ref="EM8:EM16" si="133">IFERROR(EL8/SQRT($C8*EA8*(1-EA8)),"")</f>
        <v>0.40674876048458791</v>
      </c>
      <c r="EO8" s="271"/>
      <c r="EP8" s="263">
        <f t="shared" ref="EP8:EP16" si="134">IFERROR(LOG10($B8),"")</f>
        <v>1</v>
      </c>
      <c r="EQ8" s="273">
        <f>IFERROR(DY21+DX21*EP8,"")</f>
        <v>-0.6571264525168532</v>
      </c>
      <c r="ER8" s="264">
        <f t="shared" ref="ER8:ER16" si="135">IFERROR(_xlfn.NORM.S.DIST(EQ8,TRUE)*(1-$E$6)+$E$6,"")</f>
        <v>0.29277231536885351</v>
      </c>
      <c r="ES8" s="264">
        <f t="shared" si="26"/>
        <v>0.321471585414286</v>
      </c>
      <c r="ET8" s="264">
        <f t="shared" ref="ET8:ET16" si="136">IFERROR(EQ8-ER8/ES8+$F8/ES8,"")</f>
        <v>-0.69467428420883015</v>
      </c>
      <c r="EU8" s="264">
        <f t="shared" ref="EU8:EU16" si="137">IFERROR(ES8^2/((1-ER8)*(ER8+$E$6/(1-$E$6))),"")</f>
        <v>0.42305682078098888</v>
      </c>
      <c r="EV8" s="273">
        <f t="shared" ref="EV8:EV16" si="138">IFERROR($C8*EU8,"")</f>
        <v>25.383409246859333</v>
      </c>
      <c r="EW8" s="273">
        <f t="shared" si="27"/>
        <v>25.383409246859333</v>
      </c>
      <c r="EX8" s="273">
        <f t="shared" ref="EX8:EX16" si="139">IFERROR(EV8*ET8,"")</f>
        <v>-17.633201649341807</v>
      </c>
      <c r="EY8" s="271">
        <f t="shared" si="28"/>
        <v>3.7381849665362767</v>
      </c>
      <c r="EZ8" s="271">
        <f>IFERROR(EV8*(ET8-ET18)^2,"")</f>
        <v>12.487603724100746</v>
      </c>
      <c r="FA8" s="271">
        <f>IFERROR(EV8*(EP8-EP18)*(ET8-ET18),"")</f>
        <v>6.8323475108849543</v>
      </c>
      <c r="FB8" s="271">
        <f t="shared" ref="FB8:FB16" si="140">IFERROR($C8*($F8-ER8)^2/(ER8*(1-ER8)),"")</f>
        <v>4.2219870726597754E-2</v>
      </c>
      <c r="FC8" s="289">
        <f t="shared" ref="FC8:FC16" si="141">IFERROR($D8-$C8*ER8,"")</f>
        <v>1.4336610778687913</v>
      </c>
      <c r="FD8" s="271">
        <f t="shared" ref="FD8:FD16" si="142">IFERROR(FC8/SQRT($C8*ER8*(1-ER8)),"")</f>
        <v>0.40674876177194219</v>
      </c>
      <c r="FF8" s="271"/>
      <c r="FG8" s="263">
        <f t="shared" ref="FG8:FG16" si="143">IFERROR(LOG10($B8),"")</f>
        <v>1</v>
      </c>
      <c r="FH8" s="273">
        <f>IFERROR(EP21+EO21*FG8,"")</f>
        <v>-0.65712645252789592</v>
      </c>
      <c r="FI8" s="264">
        <f t="shared" ref="FI8:FI16" si="144">IFERROR(_xlfn.NORM.S.DIST(FH8,TRUE)*(1-$E$6)+$E$6,"")</f>
        <v>0.29277231536548104</v>
      </c>
      <c r="FJ8" s="264">
        <f t="shared" si="29"/>
        <v>0.32147158541195325</v>
      </c>
      <c r="FK8" s="264">
        <f t="shared" ref="FK8:FK16" si="145">IFERROR(FH8-FI8/FJ8+$F8/FJ8,"")</f>
        <v>-0.69467428420965449</v>
      </c>
      <c r="FL8" s="264">
        <f t="shared" ref="FL8:FL16" si="146">IFERROR(FJ8^2/((1-FI8)*(FI8+$E$6/(1-$E$6))),"")</f>
        <v>0.42305682077696244</v>
      </c>
      <c r="FM8" s="273">
        <f t="shared" ref="FM8:FM16" si="147">IFERROR($C8*FL8,"")</f>
        <v>25.383409246617745</v>
      </c>
      <c r="FN8" s="273">
        <f t="shared" si="30"/>
        <v>25.383409246617745</v>
      </c>
      <c r="FO8" s="273">
        <f t="shared" ref="FO8:FO16" si="148">IFERROR(FM8*FK8,"")</f>
        <v>-17.633201649194909</v>
      </c>
      <c r="FP8" s="271">
        <f t="shared" si="31"/>
        <v>3.7381849665551825</v>
      </c>
      <c r="FQ8" s="271">
        <f>IFERROR(FM8*(FK8-FK18)^2,"")</f>
        <v>12.487603724176939</v>
      </c>
      <c r="FR8" s="271">
        <f>IFERROR(FM8*(FG8-FG18)*(FK8-FK18),"")</f>
        <v>6.8323475109230758</v>
      </c>
      <c r="FS8" s="271">
        <f t="shared" ref="FS8:FS16" si="149">IFERROR($C8*($F8-FI8)^2/(FI8*(1-FI8)),"")</f>
        <v>4.221987070329062E-2</v>
      </c>
      <c r="FT8" s="289">
        <f t="shared" ref="FT8:FT16" si="150">IFERROR($D8-$C8*FI8,"")</f>
        <v>1.4336610780711361</v>
      </c>
      <c r="FU8" s="271">
        <f t="shared" ref="FU8:FU16" si="151">IFERROR(FT8/SQRT($C8*FI8*(1-FI8)),"")</f>
        <v>0.40674876183072295</v>
      </c>
      <c r="FW8" s="271"/>
      <c r="FX8" s="263">
        <f t="shared" ref="FX8:FX16" si="152">IFERROR(LOG10($B8),"")</f>
        <v>1</v>
      </c>
      <c r="FY8" s="273">
        <f>IFERROR(FG21+FF21*FX8,"")</f>
        <v>-0.65712645252840041</v>
      </c>
      <c r="FZ8" s="264">
        <f t="shared" ref="FZ8:FZ16" si="153">IFERROR(_xlfn.NORM.S.DIST(FY8,TRUE)*(1-$E$6)+$E$6,"")</f>
        <v>0.29277231536532705</v>
      </c>
      <c r="GA8" s="264">
        <f t="shared" si="32"/>
        <v>0.32147158541184667</v>
      </c>
      <c r="GB8" s="264">
        <f t="shared" ref="GB8:GB16" si="154">IFERROR(FY8-FZ8/GA8+$F8/GA8,"")</f>
        <v>-0.69467428420969257</v>
      </c>
      <c r="GC8" s="264">
        <f t="shared" ref="GC8:GC16" si="155">IFERROR(GA8^2/((1-FZ8)*(FZ8+$E$6/(1-$E$6))),"")</f>
        <v>0.42305682077677831</v>
      </c>
      <c r="GD8" s="273">
        <f t="shared" ref="GD8:GD16" si="156">IFERROR($C8*GC8,"")</f>
        <v>25.3834092466067</v>
      </c>
      <c r="GE8" s="273">
        <f t="shared" si="33"/>
        <v>25.3834092466067</v>
      </c>
      <c r="GF8" s="273">
        <f t="shared" ref="GF8:GF16" si="157">IFERROR(GD8*GB8,"")</f>
        <v>-17.633201649188202</v>
      </c>
      <c r="GG8" s="271">
        <f t="shared" si="34"/>
        <v>3.7381849665560392</v>
      </c>
      <c r="GH8" s="271">
        <f>IFERROR(GD8*(GB8-GB18)^2,"")</f>
        <v>12.487603724180412</v>
      </c>
      <c r="GI8" s="271">
        <f>IFERROR(GD8*(FX8-FX18)*(GB8-GB18),"")</f>
        <v>6.8323475109248077</v>
      </c>
      <c r="GJ8" s="271">
        <f t="shared" ref="GJ8:GJ16" si="158">IFERROR($C8*($F8-FZ8)^2/(FZ8*(1-FZ8)),"")</f>
        <v>4.2219870702226416E-2</v>
      </c>
      <c r="GK8" s="289">
        <f t="shared" ref="GK8:GK16" si="159">IFERROR($D8-$C8*FZ8,"")</f>
        <v>1.4336610780803767</v>
      </c>
      <c r="GL8" s="271">
        <f t="shared" ref="GL8:GL16" si="160">IFERROR(GK8/SQRT($C8*FZ8*(1-FZ8)),"")</f>
        <v>0.4067487618334073</v>
      </c>
      <c r="GN8" s="271"/>
      <c r="GO8" s="263">
        <f t="shared" ref="GO8:GO16" si="161">IFERROR(LOG10($B8),"")</f>
        <v>1</v>
      </c>
      <c r="GP8" s="273">
        <f>IFERROR(FX21+FW21*GO8,"")</f>
        <v>-0.65712645252842306</v>
      </c>
      <c r="GQ8" s="264">
        <f t="shared" ref="GQ8:GQ16" si="162">IFERROR(_xlfn.NORM.S.DIST(GP8,TRUE)*(1-$E$6)+$E$6,"")</f>
        <v>0.29277231536532006</v>
      </c>
      <c r="GR8" s="264">
        <f t="shared" si="35"/>
        <v>0.3214715854118419</v>
      </c>
      <c r="GS8" s="264">
        <f t="shared" ref="GS8:GS16" si="163">IFERROR(GP8-GQ8/GR8+$F8/GR8,"")</f>
        <v>-0.69467428420969402</v>
      </c>
      <c r="GT8" s="264">
        <f t="shared" ref="GT8:GT16" si="164">IFERROR(GR8^2/((1-GQ8)*(GQ8+$E$6/(1-$E$6))),"")</f>
        <v>0.4230568207767702</v>
      </c>
      <c r="GU8" s="273">
        <f t="shared" ref="GU8:GU16" si="165">IFERROR($C8*GT8,"")</f>
        <v>25.383409246606213</v>
      </c>
      <c r="GV8" s="273">
        <f t="shared" si="36"/>
        <v>25.383409246606213</v>
      </c>
      <c r="GW8" s="273">
        <f t="shared" ref="GW8:GW16" si="166">IFERROR(GU8*GS8,"")</f>
        <v>-17.6332016491879</v>
      </c>
      <c r="GX8" s="271">
        <f t="shared" si="37"/>
        <v>3.7381849665560796</v>
      </c>
      <c r="GY8" s="271">
        <f>IFERROR(GU8*(GS8-GS18)^2,"")</f>
        <v>12.487603724180564</v>
      </c>
      <c r="GZ8" s="271">
        <f>IFERROR(GU8*(GO8-GO18)*(GS8-GS18),"")</f>
        <v>6.8323475109248877</v>
      </c>
      <c r="HA8" s="271">
        <f t="shared" ref="HA8:HA16" si="167">IFERROR($C8*($F8-GQ8)^2/(GQ8*(1-GQ8)),"")</f>
        <v>4.2219870702178072E-2</v>
      </c>
      <c r="HB8" s="289">
        <f t="shared" ref="HB8:HB16" si="168">IFERROR($D8-$C8*GQ8,"")</f>
        <v>1.4336610780807959</v>
      </c>
      <c r="HC8" s="271">
        <f t="shared" ref="HC8:HC16" si="169">IFERROR(HB8/SQRT($C8*GQ8*(1-GQ8)),"")</f>
        <v>0.40674876183352909</v>
      </c>
      <c r="HE8" s="271"/>
      <c r="HF8" s="263">
        <f t="shared" ref="HF8:HF16" si="170">IFERROR(LOG10($B8),"")</f>
        <v>1</v>
      </c>
      <c r="HG8" s="273">
        <f>IFERROR(GO21+GN21*HF8,"")</f>
        <v>-0.65712645252842461</v>
      </c>
      <c r="HH8" s="264">
        <f t="shared" ref="HH8:HH16" si="171">IFERROR(_xlfn.NORM.S.DIST(HG8,TRUE)*(1-$E$6)+$E$6,"")</f>
        <v>0.29277231536531967</v>
      </c>
      <c r="HI8" s="264">
        <f t="shared" si="38"/>
        <v>0.32147158541184156</v>
      </c>
      <c r="HJ8" s="264">
        <f t="shared" ref="HJ8:HJ16" si="172">IFERROR(HG8-HH8/HI8+$F8/HI8,"")</f>
        <v>-0.69467428420969446</v>
      </c>
      <c r="HK8" s="264">
        <f t="shared" ref="HK8:HK16" si="173">IFERROR(HI8^2/((1-HH8)*(HH8+$E$6/(1-$E$6))),"")</f>
        <v>0.42305682077676959</v>
      </c>
      <c r="HL8" s="273">
        <f t="shared" ref="HL8:HL16" si="174">IFERROR($C8*HK8,"")</f>
        <v>25.383409246606174</v>
      </c>
      <c r="HM8" s="273">
        <f t="shared" si="39"/>
        <v>25.383409246606174</v>
      </c>
      <c r="HN8" s="273">
        <f t="shared" ref="HN8:HN16" si="175">IFERROR(HL8*HJ8,"")</f>
        <v>-17.633201649187885</v>
      </c>
      <c r="HO8" s="271">
        <f t="shared" si="40"/>
        <v>3.7381849665560831</v>
      </c>
      <c r="HP8" s="271">
        <f>IFERROR(HL8*(HJ8-HJ18)^2,"")</f>
        <v>12.487603724180584</v>
      </c>
      <c r="HQ8" s="271">
        <f>IFERROR(HL8*(HF8-HF18)*(HJ8-HJ18),"")</f>
        <v>6.8323475109248957</v>
      </c>
      <c r="HR8" s="271">
        <f t="shared" ref="HR8:HR16" si="176">IFERROR($C8*($F8-HH8)^2/(HH8*(1-HH8)),"")</f>
        <v>4.221987070217538E-2</v>
      </c>
      <c r="HS8" s="289">
        <f t="shared" ref="HS8:HS16" si="177">IFERROR($D8-$C8*HH8,"")</f>
        <v>1.4336610780808208</v>
      </c>
      <c r="HT8" s="271">
        <f t="shared" ref="HT8:HT16" si="178">IFERROR(HS8/SQRT($C8*HH8*(1-HH8)),"")</f>
        <v>0.40674876183353637</v>
      </c>
      <c r="HV8" s="271"/>
      <c r="HW8" s="263">
        <f t="shared" ref="HW8:HW16" si="179">IFERROR(LOG10($B8),"")</f>
        <v>1</v>
      </c>
      <c r="HX8" s="273">
        <f>IFERROR(HF21+HE21*HW8,"")</f>
        <v>-0.65712645252842461</v>
      </c>
      <c r="HY8" s="264">
        <f t="shared" ref="HY8:HY16" si="180">IFERROR(_xlfn.NORM.S.DIST(HX8,TRUE)*(1-$E$6)+$E$6,"")</f>
        <v>0.29277231536531967</v>
      </c>
      <c r="HZ8" s="264">
        <f t="shared" si="41"/>
        <v>0.32147158541184156</v>
      </c>
      <c r="IA8" s="264">
        <f t="shared" ref="IA8:IA16" si="181">IFERROR(HX8-HY8/HZ8+$F8/HZ8,"")</f>
        <v>-0.69467428420969446</v>
      </c>
      <c r="IB8" s="264">
        <f t="shared" ref="IB8:IB16" si="182">IFERROR(HZ8^2/((1-HY8)*(HY8+$E$6/(1-$E$6))),"")</f>
        <v>0.42305682077676959</v>
      </c>
      <c r="IC8" s="273">
        <f t="shared" ref="IC8:IC16" si="183">IFERROR($C8*IB8,"")</f>
        <v>25.383409246606174</v>
      </c>
      <c r="ID8" s="273">
        <f t="shared" si="42"/>
        <v>25.383409246606174</v>
      </c>
      <c r="IE8" s="273">
        <f t="shared" ref="IE8:IE16" si="184">IFERROR(IC8*IA8,"")</f>
        <v>-17.633201649187885</v>
      </c>
      <c r="IF8" s="271">
        <f t="shared" si="43"/>
        <v>3.7381849665560787</v>
      </c>
      <c r="IG8" s="271">
        <f>IFERROR(IC8*(IA8-IA18)^2,"")</f>
        <v>12.487603724180584</v>
      </c>
      <c r="IH8" s="271">
        <f>IFERROR(IC8*(HW8-HW18)*(IA8-IA18),"")</f>
        <v>6.8323475109248912</v>
      </c>
      <c r="II8" s="271">
        <f t="shared" ref="II8:II16" si="185">IFERROR($C8*($F8-HY8)^2/(HY8*(1-HY8)),"")</f>
        <v>4.221987070217538E-2</v>
      </c>
      <c r="IJ8" s="289">
        <f t="shared" ref="IJ8:IJ16" si="186">IFERROR($D8-$C8*HY8,"")</f>
        <v>1.4336610780808208</v>
      </c>
      <c r="IK8" s="271">
        <f t="shared" ref="IK8:IK16" si="187">IFERROR(IJ8/SQRT($C8*HY8*(1-HY8)),"")</f>
        <v>0.40674876183353637</v>
      </c>
      <c r="IM8" s="271"/>
      <c r="IN8" s="263">
        <f t="shared" ref="IN8:IN16" si="188">IFERROR(LOG10($B8),"")</f>
        <v>1</v>
      </c>
      <c r="IO8" s="273">
        <f>IFERROR(HW21+HV21*IN8,"")</f>
        <v>-0.65712645252842394</v>
      </c>
      <c r="IP8" s="264">
        <f t="shared" ref="IP8:IP16" si="189">IFERROR(_xlfn.NORM.S.DIST(IO8,TRUE)*(1-$E$6)+$E$6,"")</f>
        <v>0.29277231536531984</v>
      </c>
      <c r="IQ8" s="264">
        <f t="shared" si="44"/>
        <v>0.32147158541184168</v>
      </c>
      <c r="IR8" s="264">
        <f t="shared" ref="IR8:IR16" si="190">IFERROR(IO8-IP8/IQ8+$F8/IQ8,"")</f>
        <v>-0.69467428420969424</v>
      </c>
      <c r="IS8" s="264">
        <f t="shared" ref="IS8:IS16" si="191">IFERROR(IQ8^2/((1-IP8)*(IP8+$E$6/(1-$E$6))),"")</f>
        <v>0.42305682077676976</v>
      </c>
      <c r="IT8" s="273">
        <f t="shared" ref="IT8:IT16" si="192">IFERROR($C8*IS8,"")</f>
        <v>25.383409246606185</v>
      </c>
      <c r="IU8" s="273">
        <f t="shared" si="45"/>
        <v>25.383409246606185</v>
      </c>
      <c r="IV8" s="273">
        <f t="shared" ref="IV8:IV16" si="193">IFERROR(IT8*IR8,"")</f>
        <v>-17.633201649187885</v>
      </c>
      <c r="IW8" s="271">
        <f t="shared" si="46"/>
        <v>3.7381849665560845</v>
      </c>
      <c r="IX8" s="271">
        <f>IFERROR(IT8*(IR8-IR18)^2,"")</f>
        <v>12.487603724180573</v>
      </c>
      <c r="IY8" s="271">
        <f>IFERROR(IT8*(IN8-IN18)*(IR8-IR18),"")</f>
        <v>6.8323475109248939</v>
      </c>
      <c r="IZ8" s="271">
        <f t="shared" ref="IZ8:IZ16" si="194">IFERROR($C8*($F8-IP8)^2/(IP8*(1-IP8)),"")</f>
        <v>4.2219870702176539E-2</v>
      </c>
      <c r="JA8" s="289">
        <f t="shared" ref="JA8:JA16" si="195">IFERROR($D8-$C8*IP8,"")</f>
        <v>1.4336610780808101</v>
      </c>
      <c r="JB8" s="271">
        <f t="shared" ref="JB8:JB16" si="196">IFERROR(JA8/SQRT($C8*IP8*(1-IP8)),"")</f>
        <v>0.40674876183353326</v>
      </c>
      <c r="JD8" s="271"/>
      <c r="JE8" s="263">
        <f t="shared" ref="JE8:JE16" si="197">IFERROR(LOG10($B8),"")</f>
        <v>1</v>
      </c>
      <c r="JF8" s="273">
        <f>IFERROR(IN21+IM21*JE8,"")</f>
        <v>-0.65712645252842483</v>
      </c>
      <c r="JG8" s="264">
        <f t="shared" ref="JG8:JG16" si="198">IFERROR(_xlfn.NORM.S.DIST(JF8,TRUE)*(1-$E$6)+$E$6,"")</f>
        <v>0.29277231536531956</v>
      </c>
      <c r="JH8" s="264">
        <f t="shared" si="47"/>
        <v>0.32147158541184151</v>
      </c>
      <c r="JI8" s="264">
        <f t="shared" ref="JI8:JI16" si="199">IFERROR(JF8-JG8/JH8+$F8/JH8,"")</f>
        <v>-0.69467428420969424</v>
      </c>
      <c r="JJ8" s="264">
        <f t="shared" ref="JJ8:JJ16" si="200">IFERROR(JH8^2/((1-JG8)*(JG8+$E$6/(1-$E$6))),"")</f>
        <v>0.42305682077676948</v>
      </c>
      <c r="JK8" s="273">
        <f t="shared" ref="JK8:JK16" si="201">IFERROR($C8*JJ8,"")</f>
        <v>25.38340924660617</v>
      </c>
      <c r="JL8" s="273">
        <f t="shared" si="48"/>
        <v>25.38340924660617</v>
      </c>
      <c r="JM8" s="273">
        <f t="shared" ref="JM8:JM16" si="202">IFERROR(JK8*JI8,"")</f>
        <v>-17.633201649187875</v>
      </c>
      <c r="JN8" s="271">
        <f t="shared" si="49"/>
        <v>3.7381849665560827</v>
      </c>
      <c r="JO8" s="271">
        <f>IFERROR(JK8*(JI8-JI18)^2,"")</f>
        <v>12.487603724180575</v>
      </c>
      <c r="JP8" s="271">
        <f>IFERROR(JK8*(JE8-JE18)*(JI8-JI18),"")</f>
        <v>6.8323475109248921</v>
      </c>
      <c r="JQ8" s="271">
        <f t="shared" ref="JQ8:JQ16" si="203">IFERROR($C8*($F8-JG8)^2/(JG8*(1-JG8)),"")</f>
        <v>4.2219870702174617E-2</v>
      </c>
      <c r="JR8" s="289">
        <f t="shared" ref="JR8:JR16" si="204">IFERROR($D8-$C8*JG8,"")</f>
        <v>1.4336610780808279</v>
      </c>
      <c r="JS8" s="271">
        <f t="shared" ref="JS8:JS16" si="205">IFERROR(JR8/SQRT($C8*JG8*(1-JG8)),"")</f>
        <v>0.40674876183353836</v>
      </c>
      <c r="JU8" s="271"/>
      <c r="JV8" s="263">
        <f t="shared" ref="JV8:JV16" si="206">IFERROR(LOG10($B8),"")</f>
        <v>1</v>
      </c>
      <c r="JW8" s="273">
        <f>IFERROR(JE21+JD21*JV8,"")</f>
        <v>-0.65712645252842461</v>
      </c>
      <c r="JX8" s="264">
        <f t="shared" ref="JX8:JX16" si="207">IFERROR(_xlfn.NORM.S.DIST(JW8,TRUE)*(1-$E$6)+$E$6,"")</f>
        <v>0.29277231536531967</v>
      </c>
      <c r="JY8" s="264">
        <f t="shared" si="50"/>
        <v>0.32147158541184156</v>
      </c>
      <c r="JZ8" s="264">
        <f t="shared" ref="JZ8:JZ16" si="208">IFERROR(JW8-JX8/JY8+$F8/JY8,"")</f>
        <v>-0.69467428420969446</v>
      </c>
      <c r="KA8" s="264">
        <f t="shared" ref="KA8:KA16" si="209">IFERROR(JY8^2/((1-JX8)*(JX8+$E$6/(1-$E$6))),"")</f>
        <v>0.42305682077676959</v>
      </c>
      <c r="KB8" s="273">
        <f t="shared" ref="KB8:KB16" si="210">IFERROR($C8*KA8,"")</f>
        <v>25.383409246606174</v>
      </c>
      <c r="KC8" s="273">
        <f t="shared" si="51"/>
        <v>25.383409246606174</v>
      </c>
      <c r="KD8" s="273">
        <f t="shared" ref="KD8:KD16" si="211">IFERROR(KB8*JZ8,"")</f>
        <v>-17.633201649187885</v>
      </c>
      <c r="KE8" s="271">
        <f t="shared" si="52"/>
        <v>3.7381849665560787</v>
      </c>
      <c r="KF8" s="271">
        <f>IFERROR(KB8*(JZ8-JZ18)^2,"")</f>
        <v>12.487603724180584</v>
      </c>
      <c r="KG8" s="271">
        <f>IFERROR(KB8*(JV8-JV18)*(JZ8-JZ18),"")</f>
        <v>6.8323475109248912</v>
      </c>
      <c r="KH8" s="271">
        <f t="shared" ref="KH8:KH16" si="212">IFERROR($C8*($F8-JX8)^2/(JX8*(1-JX8)),"")</f>
        <v>4.221987070217538E-2</v>
      </c>
      <c r="KI8" s="289">
        <f t="shared" ref="KI8:KI16" si="213">IFERROR($D8-$C8*JX8,"")</f>
        <v>1.4336610780808208</v>
      </c>
      <c r="KJ8" s="271">
        <f t="shared" ref="KJ8:KJ16" si="214">IFERROR(KI8/SQRT($C8*JX8*(1-JX8)),"")</f>
        <v>0.40674876183353637</v>
      </c>
      <c r="KL8" s="271"/>
      <c r="KM8" s="263">
        <f t="shared" ref="KM8:KM16" si="215">IFERROR(LOG10($B8),"")</f>
        <v>1</v>
      </c>
      <c r="KN8" s="273">
        <f>IFERROR(JV21+JU21*KM8,"")</f>
        <v>-0.65712645252842394</v>
      </c>
      <c r="KO8" s="264">
        <f t="shared" ref="KO8:KO16" si="216">IFERROR(_xlfn.NORM.S.DIST(KN8,TRUE)*(1-$E$6)+$E$6,"")</f>
        <v>0.29277231536531984</v>
      </c>
      <c r="KP8" s="264">
        <f t="shared" si="53"/>
        <v>0.32147158541184168</v>
      </c>
      <c r="KQ8" s="264">
        <f t="shared" ref="KQ8:KQ16" si="217">IFERROR(KN8-KO8/KP8+$F8/KP8,"")</f>
        <v>-0.69467428420969424</v>
      </c>
      <c r="KR8" s="264">
        <f t="shared" ref="KR8:KR16" si="218">IFERROR(KP8^2/((1-KO8)*(KO8+$E$6/(1-$E$6))),"")</f>
        <v>0.42305682077676976</v>
      </c>
      <c r="KS8" s="273">
        <f t="shared" ref="KS8:KS16" si="219">IFERROR($C8*KR8,"")</f>
        <v>25.383409246606185</v>
      </c>
      <c r="KT8" s="273">
        <f t="shared" si="54"/>
        <v>25.383409246606185</v>
      </c>
      <c r="KU8" s="273">
        <f t="shared" ref="KU8:KU16" si="220">IFERROR(KS8*KQ8,"")</f>
        <v>-17.633201649187885</v>
      </c>
      <c r="KV8" s="271">
        <f t="shared" si="55"/>
        <v>3.7381849665560845</v>
      </c>
      <c r="KW8" s="271">
        <f>IFERROR(KS8*(KQ8-KQ18)^2,"")</f>
        <v>12.487603724180573</v>
      </c>
      <c r="KX8" s="271">
        <f>IFERROR(KS8*(KM8-KM18)*(KQ8-KQ18),"")</f>
        <v>6.8323475109248939</v>
      </c>
      <c r="KY8" s="271">
        <f t="shared" ref="KY8:KY16" si="221">IFERROR($C8*($F8-KO8)^2/(KO8*(1-KO8)),"")</f>
        <v>4.2219870702176539E-2</v>
      </c>
      <c r="KZ8" s="289">
        <f t="shared" ref="KZ8:KZ16" si="222">IFERROR($D8-$C8*KO8,"")</f>
        <v>1.4336610780808101</v>
      </c>
      <c r="LA8" s="271">
        <f t="shared" ref="LA8:LA16" si="223">IFERROR(KZ8/SQRT($C8*KO8*(1-KO8)),"")</f>
        <v>0.40674876183353326</v>
      </c>
      <c r="LC8" s="271"/>
      <c r="LD8" s="263">
        <f t="shared" ref="LD8:LD16" si="224">IFERROR(LOG10($B8),"")</f>
        <v>1</v>
      </c>
      <c r="LE8" s="273">
        <f>IFERROR(KM21+KL21*LD8,"")</f>
        <v>-0.65712645252842483</v>
      </c>
      <c r="LF8" s="264">
        <f t="shared" ref="LF8:LF16" si="225">IFERROR(_xlfn.NORM.S.DIST(LE8,TRUE)*(1-$E$6)+$E$6,"")</f>
        <v>0.29277231536531956</v>
      </c>
      <c r="LG8" s="264">
        <f t="shared" si="56"/>
        <v>0.32147158541184151</v>
      </c>
      <c r="LH8" s="264">
        <f t="shared" ref="LH8:LH16" si="226">IFERROR(LE8-LF8/LG8+$F8/LG8,"")</f>
        <v>-0.69467428420969424</v>
      </c>
      <c r="LI8" s="264">
        <f t="shared" ref="LI8:LI16" si="227">IFERROR(LG8^2/((1-LF8)*(LF8+$E$6/(1-$E$6))),"")</f>
        <v>0.42305682077676948</v>
      </c>
      <c r="LJ8" s="273">
        <f t="shared" ref="LJ8:LJ16" si="228">IFERROR($C8*LI8,"")</f>
        <v>25.38340924660617</v>
      </c>
      <c r="LK8" s="273">
        <f t="shared" si="57"/>
        <v>25.38340924660617</v>
      </c>
      <c r="LL8" s="273">
        <f t="shared" ref="LL8:LL16" si="229">IFERROR(LJ8*LH8,"")</f>
        <v>-17.633201649187875</v>
      </c>
      <c r="LM8" s="271">
        <f t="shared" si="58"/>
        <v>3.7381849665560827</v>
      </c>
      <c r="LN8" s="271">
        <f>IFERROR(LJ8*(LH8-LH18)^2,"")</f>
        <v>12.487603724180575</v>
      </c>
      <c r="LO8" s="271">
        <f>IFERROR(LJ8*(LD8-LD18)*(LH8-LH18),"")</f>
        <v>6.8323475109248921</v>
      </c>
      <c r="LP8" s="271">
        <f t="shared" ref="LP8:LP16" si="230">IFERROR($C8*($F8-LF8)^2/(LF8*(1-LF8)),"")</f>
        <v>4.2219870702174617E-2</v>
      </c>
      <c r="LQ8" s="289">
        <f t="shared" ref="LQ8:LQ16" si="231">IFERROR($D8-$C8*LF8,"")</f>
        <v>1.4336610780808279</v>
      </c>
      <c r="LR8" s="271">
        <f t="shared" ref="LR8:LR16" si="232">IFERROR(LQ8/SQRT($C8*LF8*(1-LF8)),"")</f>
        <v>0.40674876183353836</v>
      </c>
      <c r="LT8" s="271"/>
      <c r="LU8" s="475">
        <f t="shared" ref="LU8:LU16" si="233">IFERROR(LOG10($B8),"")</f>
        <v>1</v>
      </c>
      <c r="LV8" s="474">
        <f>IFERROR(LD21+LC21*LU8,"")</f>
        <v>-0.65712645252842461</v>
      </c>
      <c r="LW8" s="477">
        <f t="shared" ref="LW8:LW16" si="234">IFERROR(_xlfn.NORM.S.DIST(LV8,TRUE)*(1-$E$6)+$E$6,"")</f>
        <v>0.29277231536531967</v>
      </c>
      <c r="LX8" s="264">
        <f t="shared" si="59"/>
        <v>0.32147158541184156</v>
      </c>
      <c r="LY8" s="264">
        <f t="shared" ref="LY8:LY16" si="235">IFERROR(LV8-LW8/LX8+$F8/LX8,"")</f>
        <v>-0.69467428420969446</v>
      </c>
      <c r="LZ8" s="264">
        <f t="shared" ref="LZ8:LZ16" si="236">IFERROR(LX8^2/((1-LW8)*(LW8+$E$6/(1-$E$6))),"")</f>
        <v>0.42305682077676959</v>
      </c>
      <c r="MA8" s="273">
        <f t="shared" ref="MA8:MA16" si="237">IFERROR($C8*LZ8,"")</f>
        <v>25.383409246606174</v>
      </c>
      <c r="MB8" s="273">
        <f t="shared" si="60"/>
        <v>25.383409246606174</v>
      </c>
      <c r="MC8" s="273">
        <f t="shared" ref="MC8:MC16" si="238">IFERROR(MA8*LY8,"")</f>
        <v>-17.633201649187885</v>
      </c>
      <c r="MD8" s="271">
        <f t="shared" si="61"/>
        <v>3.7381849665560787</v>
      </c>
      <c r="ME8" s="271">
        <f>IFERROR(MA8*(LY8-LY18)^2,"")</f>
        <v>12.487603724180584</v>
      </c>
      <c r="MF8" s="271">
        <f>IFERROR(MA8*(LU8-LU18)*(LY8-LY18),"")</f>
        <v>6.8323475109248912</v>
      </c>
      <c r="MG8" s="271">
        <f t="shared" ref="MG8:MG16" si="239">IFERROR($C8*($F8-LW8)^2/(LW8*(1-LW8)),"")</f>
        <v>4.221987070217538E-2</v>
      </c>
      <c r="MH8" s="289">
        <f t="shared" ref="MH8:MH16" si="240">IFERROR($D8-$C8*LW8,"")</f>
        <v>1.4336610780808208</v>
      </c>
      <c r="MI8" s="476">
        <f t="shared" ref="MI8:MI16" si="241">IFERROR(MH8/SQRT($C8*LW8*(1-LW8)),"")</f>
        <v>0.40674876183353637</v>
      </c>
    </row>
    <row r="9" spans="1:347" ht="14.1" customHeight="1" outlineLevel="1" x14ac:dyDescent="0.2">
      <c r="A9" s="14">
        <v>3</v>
      </c>
      <c r="B9" s="469">
        <v>20</v>
      </c>
      <c r="C9" s="50">
        <v>60</v>
      </c>
      <c r="D9" s="54">
        <v>32</v>
      </c>
      <c r="E9" s="17">
        <f t="shared" si="0"/>
        <v>0.53333333333333333</v>
      </c>
      <c r="F9" s="34">
        <f>IFERROR((E9-E6)/(1-E6),"")</f>
        <v>0.50877192982456143</v>
      </c>
      <c r="G9" s="17">
        <f t="shared" si="1"/>
        <v>2.1989739377545343E-2</v>
      </c>
      <c r="H9" s="17"/>
      <c r="I9" s="34"/>
      <c r="J9" s="18">
        <f t="shared" si="62"/>
        <v>1.3010299956639813</v>
      </c>
      <c r="K9" s="17">
        <f>IFERROR(C21+B21*J9,"")</f>
        <v>-3.6706589234768439E-2</v>
      </c>
      <c r="L9" s="37">
        <f t="shared" si="63"/>
        <v>0.51109150349950627</v>
      </c>
      <c r="M9" s="37">
        <f t="shared" si="2"/>
        <v>0.39867360874500568</v>
      </c>
      <c r="N9" s="37">
        <f t="shared" si="64"/>
        <v>-4.2524816536662513E-2</v>
      </c>
      <c r="O9" s="37">
        <f t="shared" si="65"/>
        <v>0.57668887304067329</v>
      </c>
      <c r="P9" s="17">
        <f t="shared" si="66"/>
        <v>34.601332382440397</v>
      </c>
      <c r="Q9" s="17">
        <f t="shared" si="3"/>
        <v>45.017371319494401</v>
      </c>
      <c r="R9" s="17">
        <f t="shared" si="67"/>
        <v>-1.4714153114873576</v>
      </c>
      <c r="S9" s="34">
        <f t="shared" si="4"/>
        <v>5.8641404823094295E-2</v>
      </c>
      <c r="T9" s="34">
        <f>IFERROR(P9*(N9-N18)^2,"")</f>
        <v>6.4860107053149214E-3</v>
      </c>
      <c r="U9" s="34">
        <f>IFERROR(P9*(J9-J18)*(N9-N18),"")</f>
        <v>-1.9502532642128707E-2</v>
      </c>
      <c r="V9" s="34">
        <f t="shared" si="68"/>
        <v>1.2919370319065811E-3</v>
      </c>
      <c r="W9" s="39">
        <f t="shared" si="69"/>
        <v>1.3345097900296246</v>
      </c>
      <c r="X9" s="34">
        <f t="shared" si="70"/>
        <v>0.3446537561866897</v>
      </c>
      <c r="Y9" s="44"/>
      <c r="Z9" s="271"/>
      <c r="AA9" s="263">
        <f t="shared" si="71"/>
        <v>1.3010299956639813</v>
      </c>
      <c r="AB9" s="273">
        <f>IFERROR(J21+I21*AA9,"")</f>
        <v>-0.12597951114236272</v>
      </c>
      <c r="AC9" s="264">
        <f t="shared" si="72"/>
        <v>0.47738036796531974</v>
      </c>
      <c r="AD9" s="264">
        <f t="shared" si="5"/>
        <v>0.39578903411519734</v>
      </c>
      <c r="AE9" s="264">
        <f t="shared" si="73"/>
        <v>-4.6665636442880798E-2</v>
      </c>
      <c r="AF9" s="264">
        <f t="shared" si="74"/>
        <v>0.56553063489956568</v>
      </c>
      <c r="AG9" s="273">
        <f t="shared" si="75"/>
        <v>33.931838093973937</v>
      </c>
      <c r="AH9" s="273">
        <f t="shared" si="6"/>
        <v>44.146339168273826</v>
      </c>
      <c r="AI9" s="273">
        <f t="shared" si="76"/>
        <v>-1.5834508203320812</v>
      </c>
      <c r="AJ9" s="271">
        <f t="shared" si="7"/>
        <v>0.20290720964004505</v>
      </c>
      <c r="AK9" s="271">
        <f>IFERROR(AG9*(AE9-AE18)^2,"")</f>
        <v>6.716727497629793E-2</v>
      </c>
      <c r="AL9" s="271">
        <f>IFERROR(AG9*(AA9-AA18)*(AE9-AE18),"")</f>
        <v>0.1167421275485685</v>
      </c>
      <c r="AM9" s="271">
        <f t="shared" si="77"/>
        <v>0.23698825546497193</v>
      </c>
      <c r="AN9" s="289">
        <f t="shared" si="78"/>
        <v>3.3571779220808153</v>
      </c>
      <c r="AO9" s="271">
        <f t="shared" si="79"/>
        <v>0.86770798861950715</v>
      </c>
      <c r="AP9" s="44"/>
      <c r="AQ9" s="271"/>
      <c r="AR9" s="263">
        <f t="shared" si="80"/>
        <v>1.3010299956639813</v>
      </c>
      <c r="AS9" s="273">
        <f>IFERROR(AA21+Z21*AR9,"")</f>
        <v>-0.13577764167905348</v>
      </c>
      <c r="AT9" s="264">
        <f t="shared" si="81"/>
        <v>0.47369860668734981</v>
      </c>
      <c r="AU9" s="264">
        <f t="shared" si="8"/>
        <v>0.39528181325234174</v>
      </c>
      <c r="AV9" s="264">
        <f t="shared" si="82"/>
        <v>-4.7047723020181786E-2</v>
      </c>
      <c r="AW9" s="264">
        <f t="shared" si="83"/>
        <v>0.56405424033790241</v>
      </c>
      <c r="AX9" s="273">
        <f t="shared" si="84"/>
        <v>33.843254420274143</v>
      </c>
      <c r="AY9" s="273">
        <f t="shared" si="9"/>
        <v>44.031089151664283</v>
      </c>
      <c r="AZ9" s="273">
        <f t="shared" si="85"/>
        <v>-1.5922480600666007</v>
      </c>
      <c r="BA9" s="271">
        <f t="shared" si="10"/>
        <v>0.22982313231510026</v>
      </c>
      <c r="BB9" s="271">
        <f>IFERROR(AX9*(AV9-AV18)^2,"")</f>
        <v>9.5922070222119959E-2</v>
      </c>
      <c r="BC9" s="271">
        <f>IFERROR(AX9*(AR9-AR18)*(AV9-AV18),"")</f>
        <v>0.14847595979348513</v>
      </c>
      <c r="BD9" s="271">
        <f t="shared" si="86"/>
        <v>0.29605231149721817</v>
      </c>
      <c r="BE9" s="289">
        <f t="shared" si="87"/>
        <v>3.5780835987590116</v>
      </c>
      <c r="BF9" s="271">
        <f t="shared" si="88"/>
        <v>0.92513805235974722</v>
      </c>
      <c r="BH9" s="271"/>
      <c r="BI9" s="263">
        <f t="shared" si="89"/>
        <v>1.3010299956639813</v>
      </c>
      <c r="BJ9" s="273">
        <f>IFERROR(AR21+AQ21*BI9,"")</f>
        <v>-0.13635401508027334</v>
      </c>
      <c r="BK9" s="264">
        <f t="shared" si="90"/>
        <v>0.4734821767412109</v>
      </c>
      <c r="BL9" s="264">
        <f t="shared" si="11"/>
        <v>0.39525081460066563</v>
      </c>
      <c r="BM9" s="264">
        <f t="shared" si="91"/>
        <v>-4.7069561311329444E-2</v>
      </c>
      <c r="BN9" s="264">
        <f t="shared" si="92"/>
        <v>0.56396585835872604</v>
      </c>
      <c r="BO9" s="273">
        <f t="shared" si="93"/>
        <v>33.837951501523563</v>
      </c>
      <c r="BP9" s="273">
        <f t="shared" si="12"/>
        <v>44.024189895305206</v>
      </c>
      <c r="BQ9" s="273">
        <f t="shared" si="94"/>
        <v>-1.5927375328507556</v>
      </c>
      <c r="BR9" s="271">
        <f t="shared" si="13"/>
        <v>0.23149117644028705</v>
      </c>
      <c r="BS9" s="271">
        <f>IFERROR(BO9*(BM9-BM18)^2,"")</f>
        <v>9.7827610960160905E-2</v>
      </c>
      <c r="BT9" s="271">
        <f>IFERROR(BO9*(BI9-BI18)*(BM9-BM18),"")</f>
        <v>0.15048663977081278</v>
      </c>
      <c r="BU9" s="271">
        <f t="shared" si="95"/>
        <v>0.29973107896894041</v>
      </c>
      <c r="BV9" s="289">
        <f t="shared" si="96"/>
        <v>3.5910693955273452</v>
      </c>
      <c r="BW9" s="271">
        <f t="shared" si="97"/>
        <v>0.9285169072969166</v>
      </c>
      <c r="BY9" s="271"/>
      <c r="BZ9" s="263">
        <f t="shared" si="98"/>
        <v>1.3010299956639813</v>
      </c>
      <c r="CA9" s="273">
        <f>IFERROR(BI21+BH21*BZ9,"")</f>
        <v>-0.13638090850732132</v>
      </c>
      <c r="CB9" s="264">
        <f t="shared" si="99"/>
        <v>0.47347207859322654</v>
      </c>
      <c r="CC9" s="264">
        <f t="shared" si="14"/>
        <v>0.3952493650650768</v>
      </c>
      <c r="CD9" s="264">
        <f t="shared" si="100"/>
        <v>-4.7070578494462723E-2</v>
      </c>
      <c r="CE9" s="264">
        <f t="shared" si="101"/>
        <v>0.56396173032498587</v>
      </c>
      <c r="CF9" s="273">
        <f t="shared" si="102"/>
        <v>33.837703819499154</v>
      </c>
      <c r="CG9" s="273">
        <f t="shared" si="15"/>
        <v>44.023867653562064</v>
      </c>
      <c r="CH9" s="273">
        <f t="shared" si="103"/>
        <v>-1.592760293708116</v>
      </c>
      <c r="CI9" s="271">
        <f t="shared" si="16"/>
        <v>0.23156881916809324</v>
      </c>
      <c r="CJ9" s="271">
        <f>IFERROR(CF9*(CD9-CD18)^2,"")</f>
        <v>9.791664151722769E-2</v>
      </c>
      <c r="CK9" s="271">
        <f>IFERROR(CF9*(BZ9-BZ18)*(CD9-CD18),"")</f>
        <v>0.15058034749943269</v>
      </c>
      <c r="CL9" s="271">
        <f t="shared" si="104"/>
        <v>0.29990328375732334</v>
      </c>
      <c r="CM9" s="289">
        <f t="shared" si="105"/>
        <v>3.5916752844064064</v>
      </c>
      <c r="CN9" s="271">
        <f t="shared" si="106"/>
        <v>0.92867456533499815</v>
      </c>
      <c r="CP9" s="271"/>
      <c r="CQ9" s="263">
        <f t="shared" si="107"/>
        <v>1.3010299956639813</v>
      </c>
      <c r="CR9" s="273">
        <f>IFERROR(BZ21+BY21*CQ9,"")</f>
        <v>-0.13638214338477406</v>
      </c>
      <c r="CS9" s="264">
        <f t="shared" si="108"/>
        <v>0.47347161491296297</v>
      </c>
      <c r="CT9" s="264">
        <f t="shared" si="17"/>
        <v>0.39524929849936952</v>
      </c>
      <c r="CU9" s="264">
        <f t="shared" si="109"/>
        <v>-4.7070625197083382E-2</v>
      </c>
      <c r="CV9" s="264">
        <f t="shared" si="110"/>
        <v>0.5639615407673304</v>
      </c>
      <c r="CW9" s="273">
        <f t="shared" si="111"/>
        <v>33.837692446039824</v>
      </c>
      <c r="CX9" s="273">
        <f t="shared" si="18"/>
        <v>44.023852856350324</v>
      </c>
      <c r="CY9" s="273">
        <f t="shared" si="112"/>
        <v>-1.5927613386617201</v>
      </c>
      <c r="CZ9" s="271">
        <f t="shared" si="19"/>
        <v>0.2315723622122863</v>
      </c>
      <c r="DA9" s="271">
        <f>IFERROR(CW9*(CU9-CU18)^2,"")</f>
        <v>9.7920704668383873E-2</v>
      </c>
      <c r="DB9" s="271">
        <f>IFERROR(CW9*(CQ9-CQ18)*(CU9-CU18),"")</f>
        <v>0.15058462368233119</v>
      </c>
      <c r="DC9" s="271">
        <f t="shared" si="113"/>
        <v>0.29991119214836132</v>
      </c>
      <c r="DD9" s="289">
        <f t="shared" si="114"/>
        <v>3.5917031052222228</v>
      </c>
      <c r="DE9" s="271">
        <f t="shared" si="115"/>
        <v>0.92868180459266103</v>
      </c>
      <c r="DG9" s="271"/>
      <c r="DH9" s="263">
        <f t="shared" si="116"/>
        <v>1.3010299956639813</v>
      </c>
      <c r="DI9" s="273">
        <f>IFERROR(CQ21+CP21*DH9,"")</f>
        <v>-0.13638220007708002</v>
      </c>
      <c r="DJ9" s="264">
        <f t="shared" si="117"/>
        <v>0.47347159362574853</v>
      </c>
      <c r="DK9" s="264">
        <f t="shared" si="20"/>
        <v>0.39524929544337317</v>
      </c>
      <c r="DL9" s="264">
        <f t="shared" si="118"/>
        <v>-4.7070627341157634E-2</v>
      </c>
      <c r="DM9" s="264">
        <f t="shared" si="119"/>
        <v>0.56396153206486055</v>
      </c>
      <c r="DN9" s="273">
        <f t="shared" si="120"/>
        <v>33.837691923891633</v>
      </c>
      <c r="DO9" s="273">
        <f t="shared" si="21"/>
        <v>44.023852177019862</v>
      </c>
      <c r="DP9" s="273">
        <f t="shared" si="121"/>
        <v>-1.5927613866344024</v>
      </c>
      <c r="DQ9" s="271">
        <f t="shared" si="22"/>
        <v>0.23157252374635554</v>
      </c>
      <c r="DR9" s="271">
        <f>IFERROR(DN9*(DL9-DL18)^2,"")</f>
        <v>9.7920889903302347E-2</v>
      </c>
      <c r="DS9" s="271">
        <f>IFERROR(DN9*(DH9-DH18)*(DL9-DL18),"")</f>
        <v>0.15058481863188183</v>
      </c>
      <c r="DT9" s="271">
        <f t="shared" si="122"/>
        <v>0.29991155521921925</v>
      </c>
      <c r="DU9" s="289">
        <f t="shared" si="123"/>
        <v>3.5917043824550881</v>
      </c>
      <c r="DV9" s="271">
        <f t="shared" si="124"/>
        <v>0.92868213694160728</v>
      </c>
      <c r="DX9" s="271"/>
      <c r="DY9" s="263">
        <f t="shared" si="125"/>
        <v>1.3010299956639813</v>
      </c>
      <c r="DZ9" s="273">
        <f>IFERROR(DH21+DG21*DY9,"")</f>
        <v>-0.13638220268136658</v>
      </c>
      <c r="EA9" s="264">
        <f t="shared" si="126"/>
        <v>0.47347159264787325</v>
      </c>
      <c r="EB9" s="264">
        <f t="shared" si="23"/>
        <v>0.39524929530298919</v>
      </c>
      <c r="EC9" s="264">
        <f t="shared" si="127"/>
        <v>-4.7070627439650625E-2</v>
      </c>
      <c r="ED9" s="264">
        <f t="shared" si="128"/>
        <v>0.56396153166509333</v>
      </c>
      <c r="EE9" s="273">
        <f t="shared" si="129"/>
        <v>33.8376918999056</v>
      </c>
      <c r="EF9" s="273">
        <f t="shared" si="24"/>
        <v>44.023852145813315</v>
      </c>
      <c r="EG9" s="273">
        <f t="shared" si="130"/>
        <v>-1.5927613888381402</v>
      </c>
      <c r="EH9" s="271">
        <f t="shared" si="25"/>
        <v>0.2315725311109921</v>
      </c>
      <c r="EI9" s="271">
        <f>IFERROR(EE9*(EC9-EC18)^2,"")</f>
        <v>9.7920898347840277E-2</v>
      </c>
      <c r="EJ9" s="271">
        <f>IFERROR(EE9*(DY9-DY18)*(EC9-EC18),"")</f>
        <v>0.15058482751947999</v>
      </c>
      <c r="EK9" s="271">
        <f t="shared" si="131"/>
        <v>0.29991157189768747</v>
      </c>
      <c r="EL9" s="289">
        <f t="shared" si="132"/>
        <v>3.5917044411276038</v>
      </c>
      <c r="EM9" s="271">
        <f t="shared" si="133"/>
        <v>0.92868215220879091</v>
      </c>
      <c r="EO9" s="271"/>
      <c r="EP9" s="263">
        <f t="shared" si="134"/>
        <v>1.3010299956639813</v>
      </c>
      <c r="EQ9" s="273">
        <f>IFERROR(DY21+DX21*EP9,"")</f>
        <v>-0.13638220280108415</v>
      </c>
      <c r="ER9" s="264">
        <f t="shared" si="135"/>
        <v>0.47347159260292088</v>
      </c>
      <c r="ES9" s="264">
        <f t="shared" si="26"/>
        <v>0.39524929529653585</v>
      </c>
      <c r="ET9" s="264">
        <f t="shared" si="136"/>
        <v>-4.7070627444178115E-2</v>
      </c>
      <c r="EU9" s="264">
        <f t="shared" si="137"/>
        <v>0.56396153164671647</v>
      </c>
      <c r="EV9" s="273">
        <f t="shared" si="138"/>
        <v>33.837691898802987</v>
      </c>
      <c r="EW9" s="273">
        <f t="shared" si="27"/>
        <v>44.023852144378786</v>
      </c>
      <c r="EX9" s="273">
        <f t="shared" si="139"/>
        <v>-1.5927613889394394</v>
      </c>
      <c r="EY9" s="271">
        <f t="shared" si="28"/>
        <v>0.23157253144677195</v>
      </c>
      <c r="EZ9" s="271">
        <f>IFERROR(EV9*(ET9-ET18)^2,"")</f>
        <v>9.7920898732825543E-2</v>
      </c>
      <c r="FA9" s="271">
        <f>IFERROR(EV9*(EP9-EP18)*(ET9-ET18),"")</f>
        <v>0.15058482792467312</v>
      </c>
      <c r="FB9" s="271">
        <f t="shared" si="140"/>
        <v>0.29991157266438734</v>
      </c>
      <c r="FC9" s="289">
        <f t="shared" si="141"/>
        <v>3.5917044438247459</v>
      </c>
      <c r="FD9" s="271">
        <f t="shared" si="142"/>
        <v>0.92868215291061473</v>
      </c>
      <c r="FF9" s="271"/>
      <c r="FG9" s="263">
        <f t="shared" si="143"/>
        <v>1.3010299956639813</v>
      </c>
      <c r="FH9" s="273">
        <f>IFERROR(EP21+EO21*FG9,"")</f>
        <v>-0.13638220280659086</v>
      </c>
      <c r="FI9" s="264">
        <f t="shared" si="144"/>
        <v>0.47347159260085314</v>
      </c>
      <c r="FJ9" s="264">
        <f t="shared" si="29"/>
        <v>0.39524929529623903</v>
      </c>
      <c r="FK9" s="264">
        <f t="shared" si="145"/>
        <v>-4.7070627444386171E-2</v>
      </c>
      <c r="FL9" s="264">
        <f t="shared" si="146"/>
        <v>0.56396153164587115</v>
      </c>
      <c r="FM9" s="273">
        <f t="shared" si="147"/>
        <v>33.837691898752269</v>
      </c>
      <c r="FN9" s="273">
        <f t="shared" si="30"/>
        <v>44.023852144312798</v>
      </c>
      <c r="FO9" s="273">
        <f t="shared" si="148"/>
        <v>-1.5927613889440921</v>
      </c>
      <c r="FP9" s="271">
        <f t="shared" si="31"/>
        <v>0.23157253146208201</v>
      </c>
      <c r="FQ9" s="271">
        <f>IFERROR(FM9*(FK9-FK18)^2,"")</f>
        <v>9.7920898750376836E-2</v>
      </c>
      <c r="FR9" s="271">
        <f>IFERROR(FM9*(FG9-FG18)*(FK9-FK18),"")</f>
        <v>0.15058482794314632</v>
      </c>
      <c r="FS9" s="271">
        <f t="shared" si="149"/>
        <v>0.29991157269965424</v>
      </c>
      <c r="FT9" s="289">
        <f t="shared" si="150"/>
        <v>3.5917044439488102</v>
      </c>
      <c r="FU9" s="271">
        <f t="shared" si="151"/>
        <v>0.92868215294289747</v>
      </c>
      <c r="FW9" s="271"/>
      <c r="FX9" s="263">
        <f t="shared" si="152"/>
        <v>1.3010299956639813</v>
      </c>
      <c r="FY9" s="273">
        <f>IFERROR(FG21+FF21*FX9,"")</f>
        <v>-0.13638220280684488</v>
      </c>
      <c r="FZ9" s="264">
        <f t="shared" si="153"/>
        <v>0.47347159260075783</v>
      </c>
      <c r="GA9" s="264">
        <f t="shared" si="32"/>
        <v>0.39524929529622532</v>
      </c>
      <c r="GB9" s="264">
        <f t="shared" si="154"/>
        <v>-4.707062744439594E-2</v>
      </c>
      <c r="GC9" s="264">
        <f t="shared" si="155"/>
        <v>0.56396153164583207</v>
      </c>
      <c r="GD9" s="273">
        <f t="shared" si="156"/>
        <v>33.837691898749924</v>
      </c>
      <c r="GE9" s="273">
        <f t="shared" si="33"/>
        <v>44.02385214430975</v>
      </c>
      <c r="GF9" s="273">
        <f t="shared" si="157"/>
        <v>-1.5927613889443124</v>
      </c>
      <c r="GG9" s="271">
        <f t="shared" si="34"/>
        <v>0.23157253146277951</v>
      </c>
      <c r="GH9" s="271">
        <f>IFERROR(GD9*(GB9-GB18)^2,"")</f>
        <v>9.7920898751177432E-2</v>
      </c>
      <c r="GI9" s="271">
        <f>IFERROR(GD9*(FX9-FX18)*(GB9-GB18),"")</f>
        <v>0.1505848279439887</v>
      </c>
      <c r="GJ9" s="271">
        <f t="shared" si="158"/>
        <v>0.29991157270127988</v>
      </c>
      <c r="GK9" s="289">
        <f t="shared" si="159"/>
        <v>3.59170444395453</v>
      </c>
      <c r="GL9" s="271">
        <f t="shared" si="160"/>
        <v>0.92868215294438572</v>
      </c>
      <c r="GN9" s="271"/>
      <c r="GO9" s="263">
        <f t="shared" si="161"/>
        <v>1.3010299956639813</v>
      </c>
      <c r="GP9" s="273">
        <f>IFERROR(FX21+FW21*GO9,"")</f>
        <v>-0.13638220280685598</v>
      </c>
      <c r="GQ9" s="264">
        <f t="shared" si="162"/>
        <v>0.47347159260075361</v>
      </c>
      <c r="GR9" s="264">
        <f t="shared" si="35"/>
        <v>0.39524929529622471</v>
      </c>
      <c r="GS9" s="264">
        <f t="shared" si="163"/>
        <v>-4.7070627444396385E-2</v>
      </c>
      <c r="GT9" s="264">
        <f t="shared" si="164"/>
        <v>0.56396153164583029</v>
      </c>
      <c r="GU9" s="273">
        <f t="shared" si="165"/>
        <v>33.837691898749817</v>
      </c>
      <c r="GV9" s="273">
        <f t="shared" si="36"/>
        <v>44.023852144309608</v>
      </c>
      <c r="GW9" s="273">
        <f t="shared" si="166"/>
        <v>-1.5927613889443224</v>
      </c>
      <c r="GX9" s="271">
        <f t="shared" si="37"/>
        <v>0.23157253146281109</v>
      </c>
      <c r="GY9" s="271">
        <f>IFERROR(GU9*(GS9-GS18)^2,"")</f>
        <v>9.7920898751213778E-2</v>
      </c>
      <c r="GZ9" s="271">
        <f>IFERROR(GU9*(GO9-GO18)*(GS9-GS18),"")</f>
        <v>0.15058482794402692</v>
      </c>
      <c r="HA9" s="271">
        <f t="shared" si="167"/>
        <v>0.29991157270135183</v>
      </c>
      <c r="HB9" s="289">
        <f t="shared" si="168"/>
        <v>3.5917044439547823</v>
      </c>
      <c r="HC9" s="271">
        <f t="shared" si="169"/>
        <v>0.92868215294445144</v>
      </c>
      <c r="HE9" s="271"/>
      <c r="HF9" s="263">
        <f t="shared" si="170"/>
        <v>1.3010299956639813</v>
      </c>
      <c r="HG9" s="273">
        <f>IFERROR(GO21+GN21*HF9,"")</f>
        <v>-0.13638220280685687</v>
      </c>
      <c r="HH9" s="264">
        <f t="shared" si="171"/>
        <v>0.47347159260075328</v>
      </c>
      <c r="HI9" s="264">
        <f t="shared" si="38"/>
        <v>0.39524929529622466</v>
      </c>
      <c r="HJ9" s="264">
        <f t="shared" si="172"/>
        <v>-4.7070627444396385E-2</v>
      </c>
      <c r="HK9" s="264">
        <f t="shared" si="173"/>
        <v>0.56396153164583029</v>
      </c>
      <c r="HL9" s="273">
        <f t="shared" si="174"/>
        <v>33.837691898749817</v>
      </c>
      <c r="HM9" s="273">
        <f t="shared" si="39"/>
        <v>44.023852144309608</v>
      </c>
      <c r="HN9" s="273">
        <f t="shared" si="175"/>
        <v>-1.5927613889443224</v>
      </c>
      <c r="HO9" s="271">
        <f t="shared" si="40"/>
        <v>0.23157253146281356</v>
      </c>
      <c r="HP9" s="271">
        <f>IFERROR(HL9*(HJ9-HJ18)^2,"")</f>
        <v>9.7920898751216026E-2</v>
      </c>
      <c r="HQ9" s="271">
        <f>IFERROR(HL9*(HF9-HF18)*(HJ9-HJ18),"")</f>
        <v>0.15058482794402947</v>
      </c>
      <c r="HR9" s="271">
        <f t="shared" si="176"/>
        <v>0.29991157270135754</v>
      </c>
      <c r="HS9" s="289">
        <f t="shared" si="177"/>
        <v>3.5917044439548036</v>
      </c>
      <c r="HT9" s="271">
        <f t="shared" si="178"/>
        <v>0.92868215294445711</v>
      </c>
      <c r="HV9" s="271"/>
      <c r="HW9" s="263">
        <f t="shared" si="179"/>
        <v>1.3010299956639813</v>
      </c>
      <c r="HX9" s="273">
        <f>IFERROR(HF21+HE21*HW9,"")</f>
        <v>-0.13638220280685687</v>
      </c>
      <c r="HY9" s="264">
        <f t="shared" si="180"/>
        <v>0.47347159260075328</v>
      </c>
      <c r="HZ9" s="264">
        <f t="shared" si="41"/>
        <v>0.39524929529622466</v>
      </c>
      <c r="IA9" s="264">
        <f t="shared" si="181"/>
        <v>-4.7070627444396385E-2</v>
      </c>
      <c r="IB9" s="264">
        <f t="shared" si="182"/>
        <v>0.56396153164583029</v>
      </c>
      <c r="IC9" s="273">
        <f t="shared" si="183"/>
        <v>33.837691898749817</v>
      </c>
      <c r="ID9" s="273">
        <f t="shared" si="42"/>
        <v>44.023852144309608</v>
      </c>
      <c r="IE9" s="273">
        <f t="shared" si="184"/>
        <v>-1.5927613889443224</v>
      </c>
      <c r="IF9" s="271">
        <f t="shared" si="43"/>
        <v>0.23157253146281234</v>
      </c>
      <c r="IG9" s="271">
        <f>IFERROR(IC9*(IA9-IA18)^2,"")</f>
        <v>9.7920898751216123E-2</v>
      </c>
      <c r="IH9" s="271">
        <f>IFERROR(IC9*(HW9-HW18)*(IA9-IA18),"")</f>
        <v>0.15058482794402914</v>
      </c>
      <c r="II9" s="271">
        <f t="shared" si="185"/>
        <v>0.29991157270135754</v>
      </c>
      <c r="IJ9" s="289">
        <f t="shared" si="186"/>
        <v>3.5917044439548036</v>
      </c>
      <c r="IK9" s="271">
        <f t="shared" si="187"/>
        <v>0.92868215294445711</v>
      </c>
      <c r="IM9" s="271"/>
      <c r="IN9" s="263">
        <f t="shared" si="188"/>
        <v>1.3010299956639813</v>
      </c>
      <c r="IO9" s="273">
        <f>IFERROR(HW21+HV21*IN9,"")</f>
        <v>-0.13638220280685642</v>
      </c>
      <c r="IP9" s="264">
        <f t="shared" si="189"/>
        <v>0.47347159260075344</v>
      </c>
      <c r="IQ9" s="264">
        <f t="shared" si="44"/>
        <v>0.39524929529622466</v>
      </c>
      <c r="IR9" s="264">
        <f t="shared" si="190"/>
        <v>-4.7070627444396385E-2</v>
      </c>
      <c r="IS9" s="264">
        <f t="shared" si="191"/>
        <v>0.56396153164583018</v>
      </c>
      <c r="IT9" s="273">
        <f t="shared" si="192"/>
        <v>33.83769189874981</v>
      </c>
      <c r="IU9" s="273">
        <f t="shared" si="45"/>
        <v>44.0238521443096</v>
      </c>
      <c r="IV9" s="273">
        <f t="shared" si="193"/>
        <v>-1.592761388944322</v>
      </c>
      <c r="IW9" s="271">
        <f t="shared" si="46"/>
        <v>0.23157253146281354</v>
      </c>
      <c r="IX9" s="271">
        <f>IFERROR(IT9*(IR9-IR18)^2,"")</f>
        <v>9.7920898751215124E-2</v>
      </c>
      <c r="IY9" s="271">
        <f>IFERROR(IT9*(IN9-IN18)*(IR9-IR18),"")</f>
        <v>0.15058482794402875</v>
      </c>
      <c r="IZ9" s="271">
        <f t="shared" si="194"/>
        <v>0.29991157270135466</v>
      </c>
      <c r="JA9" s="289">
        <f t="shared" si="195"/>
        <v>3.5917044439547929</v>
      </c>
      <c r="JB9" s="271">
        <f t="shared" si="196"/>
        <v>0.92868215294445422</v>
      </c>
      <c r="JD9" s="271"/>
      <c r="JE9" s="263">
        <f t="shared" si="197"/>
        <v>1.3010299956639813</v>
      </c>
      <c r="JF9" s="273">
        <f>IFERROR(IN21+IM21*JE9,"")</f>
        <v>-0.13638220280685731</v>
      </c>
      <c r="JG9" s="264">
        <f t="shared" si="198"/>
        <v>0.47347159260075311</v>
      </c>
      <c r="JH9" s="264">
        <f t="shared" si="47"/>
        <v>0.3952492952962246</v>
      </c>
      <c r="JI9" s="264">
        <f t="shared" si="199"/>
        <v>-4.7070627444396607E-2</v>
      </c>
      <c r="JJ9" s="264">
        <f t="shared" si="200"/>
        <v>0.56396153164583007</v>
      </c>
      <c r="JK9" s="273">
        <f t="shared" si="201"/>
        <v>33.837691898749803</v>
      </c>
      <c r="JL9" s="273">
        <f t="shared" si="48"/>
        <v>44.023852144309586</v>
      </c>
      <c r="JM9" s="273">
        <f t="shared" si="202"/>
        <v>-1.5927613889443293</v>
      </c>
      <c r="JN9" s="271">
        <f t="shared" si="49"/>
        <v>0.23157253146281348</v>
      </c>
      <c r="JO9" s="271">
        <f>IFERROR(JK9*(JI9-JI18)^2,"")</f>
        <v>9.7920898751216998E-2</v>
      </c>
      <c r="JP9" s="271">
        <f>IFERROR(JK9*(JE9-JE18)*(JI9-JI18),"")</f>
        <v>0.15058482794403016</v>
      </c>
      <c r="JQ9" s="271">
        <f t="shared" si="203"/>
        <v>0.29991157270136037</v>
      </c>
      <c r="JR9" s="289">
        <f t="shared" si="204"/>
        <v>3.5917044439548143</v>
      </c>
      <c r="JS9" s="271">
        <f t="shared" si="205"/>
        <v>0.92868215294445988</v>
      </c>
      <c r="JU9" s="271"/>
      <c r="JV9" s="263">
        <f t="shared" si="206"/>
        <v>1.3010299956639813</v>
      </c>
      <c r="JW9" s="273">
        <f>IFERROR(JE21+JD21*JV9,"")</f>
        <v>-0.13638220280685687</v>
      </c>
      <c r="JX9" s="264">
        <f t="shared" si="207"/>
        <v>0.47347159260075328</v>
      </c>
      <c r="JY9" s="264">
        <f t="shared" si="50"/>
        <v>0.39524929529622466</v>
      </c>
      <c r="JZ9" s="264">
        <f t="shared" si="208"/>
        <v>-4.7070627444396385E-2</v>
      </c>
      <c r="KA9" s="264">
        <f t="shared" si="209"/>
        <v>0.56396153164583029</v>
      </c>
      <c r="KB9" s="273">
        <f t="shared" si="210"/>
        <v>33.837691898749817</v>
      </c>
      <c r="KC9" s="273">
        <f t="shared" si="51"/>
        <v>44.023852144309608</v>
      </c>
      <c r="KD9" s="273">
        <f t="shared" si="211"/>
        <v>-1.5927613889443224</v>
      </c>
      <c r="KE9" s="271">
        <f t="shared" si="52"/>
        <v>0.23157253146281234</v>
      </c>
      <c r="KF9" s="271">
        <f>IFERROR(KB9*(JZ9-JZ18)^2,"")</f>
        <v>9.7920898751216123E-2</v>
      </c>
      <c r="KG9" s="271">
        <f>IFERROR(KB9*(JV9-JV18)*(JZ9-JZ18),"")</f>
        <v>0.15058482794402914</v>
      </c>
      <c r="KH9" s="271">
        <f t="shared" si="212"/>
        <v>0.29991157270135754</v>
      </c>
      <c r="KI9" s="289">
        <f t="shared" si="213"/>
        <v>3.5917044439548036</v>
      </c>
      <c r="KJ9" s="271">
        <f t="shared" si="214"/>
        <v>0.92868215294445711</v>
      </c>
      <c r="KL9" s="271"/>
      <c r="KM9" s="263">
        <f t="shared" si="215"/>
        <v>1.3010299956639813</v>
      </c>
      <c r="KN9" s="273">
        <f>IFERROR(JV21+JU21*KM9,"")</f>
        <v>-0.13638220280685642</v>
      </c>
      <c r="KO9" s="264">
        <f t="shared" si="216"/>
        <v>0.47347159260075344</v>
      </c>
      <c r="KP9" s="264">
        <f t="shared" si="53"/>
        <v>0.39524929529622466</v>
      </c>
      <c r="KQ9" s="264">
        <f t="shared" si="217"/>
        <v>-4.7070627444396385E-2</v>
      </c>
      <c r="KR9" s="264">
        <f t="shared" si="218"/>
        <v>0.56396153164583018</v>
      </c>
      <c r="KS9" s="273">
        <f t="shared" si="219"/>
        <v>33.83769189874981</v>
      </c>
      <c r="KT9" s="273">
        <f t="shared" si="54"/>
        <v>44.0238521443096</v>
      </c>
      <c r="KU9" s="273">
        <f t="shared" si="220"/>
        <v>-1.592761388944322</v>
      </c>
      <c r="KV9" s="271">
        <f t="shared" si="55"/>
        <v>0.23157253146281354</v>
      </c>
      <c r="KW9" s="271">
        <f>IFERROR(KS9*(KQ9-KQ18)^2,"")</f>
        <v>9.7920898751215124E-2</v>
      </c>
      <c r="KX9" s="271">
        <f>IFERROR(KS9*(KM9-KM18)*(KQ9-KQ18),"")</f>
        <v>0.15058482794402875</v>
      </c>
      <c r="KY9" s="271">
        <f t="shared" si="221"/>
        <v>0.29991157270135466</v>
      </c>
      <c r="KZ9" s="289">
        <f t="shared" si="222"/>
        <v>3.5917044439547929</v>
      </c>
      <c r="LA9" s="271">
        <f t="shared" si="223"/>
        <v>0.92868215294445422</v>
      </c>
      <c r="LC9" s="271"/>
      <c r="LD9" s="263">
        <f t="shared" si="224"/>
        <v>1.3010299956639813</v>
      </c>
      <c r="LE9" s="273">
        <f>IFERROR(KM21+KL21*LD9,"")</f>
        <v>-0.13638220280685731</v>
      </c>
      <c r="LF9" s="264">
        <f t="shared" si="225"/>
        <v>0.47347159260075311</v>
      </c>
      <c r="LG9" s="264">
        <f t="shared" si="56"/>
        <v>0.3952492952962246</v>
      </c>
      <c r="LH9" s="264">
        <f t="shared" si="226"/>
        <v>-4.7070627444396607E-2</v>
      </c>
      <c r="LI9" s="264">
        <f t="shared" si="227"/>
        <v>0.56396153164583007</v>
      </c>
      <c r="LJ9" s="273">
        <f t="shared" si="228"/>
        <v>33.837691898749803</v>
      </c>
      <c r="LK9" s="273">
        <f t="shared" si="57"/>
        <v>44.023852144309586</v>
      </c>
      <c r="LL9" s="273">
        <f t="shared" si="229"/>
        <v>-1.5927613889443293</v>
      </c>
      <c r="LM9" s="271">
        <f t="shared" si="58"/>
        <v>0.23157253146281348</v>
      </c>
      <c r="LN9" s="271">
        <f>IFERROR(LJ9*(LH9-LH18)^2,"")</f>
        <v>9.7920898751216998E-2</v>
      </c>
      <c r="LO9" s="271">
        <f>IFERROR(LJ9*(LD9-LD18)*(LH9-LH18),"")</f>
        <v>0.15058482794403016</v>
      </c>
      <c r="LP9" s="271">
        <f t="shared" si="230"/>
        <v>0.29991157270136037</v>
      </c>
      <c r="LQ9" s="289">
        <f t="shared" si="231"/>
        <v>3.5917044439548143</v>
      </c>
      <c r="LR9" s="271">
        <f t="shared" si="232"/>
        <v>0.92868215294445988</v>
      </c>
      <c r="LT9" s="271"/>
      <c r="LU9" s="475">
        <f t="shared" si="233"/>
        <v>1.3010299956639813</v>
      </c>
      <c r="LV9" s="474">
        <f>IFERROR(LD21+LC21*LU9,"")</f>
        <v>-0.13638220280685687</v>
      </c>
      <c r="LW9" s="477">
        <f t="shared" si="234"/>
        <v>0.47347159260075328</v>
      </c>
      <c r="LX9" s="264">
        <f t="shared" si="59"/>
        <v>0.39524929529622466</v>
      </c>
      <c r="LY9" s="264">
        <f t="shared" si="235"/>
        <v>-4.7070627444396385E-2</v>
      </c>
      <c r="LZ9" s="264">
        <f t="shared" si="236"/>
        <v>0.56396153164583029</v>
      </c>
      <c r="MA9" s="273">
        <f t="shared" si="237"/>
        <v>33.837691898749817</v>
      </c>
      <c r="MB9" s="273">
        <f t="shared" si="60"/>
        <v>44.023852144309608</v>
      </c>
      <c r="MC9" s="273">
        <f t="shared" si="238"/>
        <v>-1.5927613889443224</v>
      </c>
      <c r="MD9" s="271">
        <f t="shared" si="61"/>
        <v>0.23157253146281234</v>
      </c>
      <c r="ME9" s="271">
        <f>IFERROR(MA9*(LY9-LY18)^2,"")</f>
        <v>9.7920898751216123E-2</v>
      </c>
      <c r="MF9" s="271">
        <f>IFERROR(MA9*(LU9-LU18)*(LY9-LY18),"")</f>
        <v>0.15058482794402914</v>
      </c>
      <c r="MG9" s="271">
        <f t="shared" si="239"/>
        <v>0.29991157270135754</v>
      </c>
      <c r="MH9" s="289">
        <f t="shared" si="240"/>
        <v>3.5917044439548036</v>
      </c>
      <c r="MI9" s="476">
        <f t="shared" si="241"/>
        <v>0.92868215294445711</v>
      </c>
    </row>
    <row r="10" spans="1:347" ht="14.1" customHeight="1" outlineLevel="1" x14ac:dyDescent="0.2">
      <c r="A10" s="14">
        <v>4</v>
      </c>
      <c r="B10" s="469">
        <v>40</v>
      </c>
      <c r="C10" s="50">
        <v>60</v>
      </c>
      <c r="D10" s="54">
        <v>38</v>
      </c>
      <c r="E10" s="17">
        <f t="shared" si="0"/>
        <v>0.6333333333333333</v>
      </c>
      <c r="F10" s="34">
        <f>IFERROR((E10-E6)/(1-E6),"")</f>
        <v>0.61403508771929816</v>
      </c>
      <c r="G10" s="17">
        <f t="shared" si="1"/>
        <v>0.2898515291665027</v>
      </c>
      <c r="H10" s="17"/>
      <c r="I10" s="34"/>
      <c r="J10" s="18">
        <f t="shared" si="62"/>
        <v>1.6020599913279623</v>
      </c>
      <c r="K10" s="17">
        <f>IFERROR(C21+B21*J10,"")</f>
        <v>0.42204203684848451</v>
      </c>
      <c r="L10" s="37">
        <f t="shared" si="63"/>
        <v>0.68032769107263535</v>
      </c>
      <c r="M10" s="37">
        <f t="shared" si="2"/>
        <v>0.36494877648754687</v>
      </c>
      <c r="N10" s="37">
        <f t="shared" si="64"/>
        <v>0.24039297368030232</v>
      </c>
      <c r="O10" s="37">
        <f t="shared" si="65"/>
        <v>0.56843258317537881</v>
      </c>
      <c r="P10" s="17">
        <f t="shared" si="66"/>
        <v>34.105954990522726</v>
      </c>
      <c r="Q10" s="17">
        <f t="shared" si="3"/>
        <v>54.63978595634871</v>
      </c>
      <c r="R10" s="17">
        <f t="shared" si="67"/>
        <v>8.1988319403783052</v>
      </c>
      <c r="S10" s="34">
        <f t="shared" si="4"/>
        <v>2.303122402938353</v>
      </c>
      <c r="T10" s="34">
        <f>IFERROR(P10*(N10-N18)^2,"")</f>
        <v>3.0005365325834603</v>
      </c>
      <c r="U10" s="34">
        <f>IFERROR(P10*(J10-J18)*(N10-N18),"")</f>
        <v>2.6288025618193416</v>
      </c>
      <c r="V10" s="34">
        <f t="shared" si="68"/>
        <v>1.2124343527739017</v>
      </c>
      <c r="W10" s="39">
        <f t="shared" si="69"/>
        <v>-2.8196614643581199</v>
      </c>
      <c r="X10" s="34">
        <f t="shared" si="70"/>
        <v>-0.78056623441765682</v>
      </c>
      <c r="Y10" s="44"/>
      <c r="Z10" s="271"/>
      <c r="AA10" s="263">
        <f t="shared" si="71"/>
        <v>1.6020599913279623</v>
      </c>
      <c r="AB10" s="273">
        <f>IFERROR(J21+I21*AA10,"")</f>
        <v>0.38415188171042347</v>
      </c>
      <c r="AC10" s="264">
        <f t="shared" si="72"/>
        <v>0.66708870702417056</v>
      </c>
      <c r="AD10" s="264">
        <f t="shared" si="5"/>
        <v>0.37056557204961876</v>
      </c>
      <c r="AE10" s="264">
        <f t="shared" si="73"/>
        <v>0.24098256619244407</v>
      </c>
      <c r="AF10" s="264">
        <f t="shared" si="74"/>
        <v>0.57310983958290951</v>
      </c>
      <c r="AG10" s="273">
        <f t="shared" si="75"/>
        <v>34.386590374974574</v>
      </c>
      <c r="AH10" s="273">
        <f t="shared" si="6"/>
        <v>55.08938067792996</v>
      </c>
      <c r="AI10" s="273">
        <f t="shared" si="76"/>
        <v>8.2865687911697705</v>
      </c>
      <c r="AJ10" s="271">
        <f t="shared" si="7"/>
        <v>1.7207711483206667</v>
      </c>
      <c r="AK10" s="271">
        <f>IFERROR(AG10*(AE10-AE18)^2,"")</f>
        <v>2.0331166302192667</v>
      </c>
      <c r="AL10" s="271">
        <f>IFERROR(AG10*(AA10-AA18)*(AE10-AE18),"")</f>
        <v>1.8704353606720154</v>
      </c>
      <c r="AM10" s="271">
        <f t="shared" si="77"/>
        <v>0.76044737951174235</v>
      </c>
      <c r="AN10" s="289">
        <f t="shared" si="78"/>
        <v>-2.0253224214502339</v>
      </c>
      <c r="AO10" s="271">
        <f t="shared" si="79"/>
        <v>-0.5548332599773198</v>
      </c>
      <c r="AP10" s="44"/>
      <c r="AQ10" s="271"/>
      <c r="AR10" s="263">
        <f t="shared" si="80"/>
        <v>1.6020599913279623</v>
      </c>
      <c r="AS10" s="273">
        <f>IFERROR(AA21+Z21*AR10,"")</f>
        <v>0.38431649018400682</v>
      </c>
      <c r="AT10" s="264">
        <f t="shared" si="81"/>
        <v>0.66714665351329505</v>
      </c>
      <c r="AU10" s="264">
        <f t="shared" si="8"/>
        <v>0.37054213518432716</v>
      </c>
      <c r="AV10" s="264">
        <f t="shared" si="82"/>
        <v>0.24098173618207297</v>
      </c>
      <c r="AW10" s="264">
        <f t="shared" si="83"/>
        <v>0.57309096699710249</v>
      </c>
      <c r="AX10" s="273">
        <f t="shared" si="84"/>
        <v>34.385458019826146</v>
      </c>
      <c r="AY10" s="273">
        <f t="shared" si="9"/>
        <v>55.087566577050687</v>
      </c>
      <c r="AZ10" s="273">
        <f t="shared" si="85"/>
        <v>8.286267373033489</v>
      </c>
      <c r="BA10" s="271">
        <f t="shared" si="10"/>
        <v>1.6434972375288583</v>
      </c>
      <c r="BB10" s="271">
        <f>IFERROR(AX10*(AV10-AV18)^2,"")</f>
        <v>1.895565222133903</v>
      </c>
      <c r="BC10" s="271">
        <f>IFERROR(AX10*(AR10-AR18)*(AV10-AV18),"")</f>
        <v>1.7650371684848016</v>
      </c>
      <c r="BD10" s="271">
        <f t="shared" si="86"/>
        <v>0.76217591549638042</v>
      </c>
      <c r="BE10" s="289">
        <f t="shared" si="87"/>
        <v>-2.0287992107977004</v>
      </c>
      <c r="BF10" s="271">
        <f t="shared" si="88"/>
        <v>-0.55580995654998855</v>
      </c>
      <c r="BH10" s="271"/>
      <c r="BI10" s="263">
        <f t="shared" si="89"/>
        <v>1.6020599913279623</v>
      </c>
      <c r="BJ10" s="273">
        <f>IFERROR(AR21+AQ21*BI10,"")</f>
        <v>0.3843600952041224</v>
      </c>
      <c r="BK10" s="264">
        <f t="shared" si="90"/>
        <v>0.66716200300707096</v>
      </c>
      <c r="BL10" s="264">
        <f t="shared" si="11"/>
        <v>0.37053592529145285</v>
      </c>
      <c r="BM10" s="264">
        <f t="shared" si="91"/>
        <v>0.240981513907357</v>
      </c>
      <c r="BN10" s="264">
        <f t="shared" si="92"/>
        <v>0.57308596548666135</v>
      </c>
      <c r="BO10" s="273">
        <f t="shared" si="93"/>
        <v>34.385157929199679</v>
      </c>
      <c r="BP10" s="273">
        <f t="shared" si="12"/>
        <v>55.087085813864249</v>
      </c>
      <c r="BQ10" s="273">
        <f t="shared" si="94"/>
        <v>8.2861874137221001</v>
      </c>
      <c r="BR10" s="271">
        <f t="shared" si="13"/>
        <v>1.638900621572932</v>
      </c>
      <c r="BS10" s="271">
        <f>IFERROR(BO10*(BM10-BM18)^2,"")</f>
        <v>1.8873421871971203</v>
      </c>
      <c r="BT10" s="271">
        <f>IFERROR(BO10*(BI10-BI18)*(BM10-BM18),"")</f>
        <v>1.7587399704669755</v>
      </c>
      <c r="BU10" s="271">
        <f t="shared" si="95"/>
        <v>0.76263414720280509</v>
      </c>
      <c r="BV10" s="289">
        <f t="shared" si="96"/>
        <v>-2.0297201804242562</v>
      </c>
      <c r="BW10" s="271">
        <f t="shared" si="97"/>
        <v>-0.55606869037544615</v>
      </c>
      <c r="BY10" s="271"/>
      <c r="BZ10" s="263">
        <f t="shared" si="98"/>
        <v>1.6020599913279623</v>
      </c>
      <c r="CA10" s="273">
        <f>IFERROR(BI21+BH21*BZ10,"")</f>
        <v>0.38436197142592876</v>
      </c>
      <c r="CB10" s="264">
        <f t="shared" si="99"/>
        <v>0.66716266345403674</v>
      </c>
      <c r="CC10" s="264">
        <f t="shared" si="14"/>
        <v>0.37053565808084421</v>
      </c>
      <c r="CD10" s="264">
        <f t="shared" si="100"/>
        <v>0.24098150432079768</v>
      </c>
      <c r="CE10" s="264">
        <f t="shared" si="101"/>
        <v>0.57308575026332087</v>
      </c>
      <c r="CF10" s="273">
        <f t="shared" si="102"/>
        <v>34.385145015799253</v>
      </c>
      <c r="CG10" s="273">
        <f t="shared" si="15"/>
        <v>55.087065125822079</v>
      </c>
      <c r="CH10" s="273">
        <f t="shared" si="103"/>
        <v>8.286183972196083</v>
      </c>
      <c r="CI10" s="271">
        <f t="shared" si="16"/>
        <v>1.6386872309110598</v>
      </c>
      <c r="CJ10" s="271">
        <f>IFERROR(CF10*(CD10-CD18)^2,"")</f>
        <v>1.8869604490244125</v>
      </c>
      <c r="CK10" s="271">
        <f>IFERROR(CF10*(BZ10-BZ18)*(CD10-CD18),"")</f>
        <v>1.7584476088443763</v>
      </c>
      <c r="CL10" s="271">
        <f t="shared" si="104"/>
        <v>0.7626538670352957</v>
      </c>
      <c r="CM10" s="289">
        <f t="shared" si="105"/>
        <v>-2.0297598072422076</v>
      </c>
      <c r="CN10" s="271">
        <f t="shared" si="106"/>
        <v>-0.55607982313725768</v>
      </c>
      <c r="CP10" s="271"/>
      <c r="CQ10" s="263">
        <f t="shared" si="107"/>
        <v>1.6020599913279623</v>
      </c>
      <c r="CR10" s="273">
        <f>IFERROR(BZ21+BY21*CQ10,"")</f>
        <v>0.38436204416189979</v>
      </c>
      <c r="CS10" s="264">
        <f t="shared" si="108"/>
        <v>0.66716268905774367</v>
      </c>
      <c r="CT10" s="264">
        <f t="shared" si="17"/>
        <v>0.37053564772179981</v>
      </c>
      <c r="CU10" s="264">
        <f t="shared" si="109"/>
        <v>0.24098150394911566</v>
      </c>
      <c r="CV10" s="264">
        <f t="shared" si="110"/>
        <v>0.57308574191966921</v>
      </c>
      <c r="CW10" s="273">
        <f t="shared" si="111"/>
        <v>34.385144515180151</v>
      </c>
      <c r="CX10" s="273">
        <f t="shared" si="18"/>
        <v>55.087064323800242</v>
      </c>
      <c r="CY10" s="273">
        <f t="shared" si="112"/>
        <v>8.2861838387757984</v>
      </c>
      <c r="CZ10" s="271">
        <f t="shared" si="19"/>
        <v>1.6386774973769169</v>
      </c>
      <c r="DA10" s="271">
        <f>IFERROR(CW10*(CU10-CU18)^2,"")</f>
        <v>1.8869430420543525</v>
      </c>
      <c r="DB10" s="271">
        <f>IFERROR(CW10*(CQ10-CQ18)*(CU10-CU18),"")</f>
        <v>1.7584342756686737</v>
      </c>
      <c r="DC10" s="271">
        <f t="shared" si="113"/>
        <v>0.76265463152439761</v>
      </c>
      <c r="DD10" s="289">
        <f t="shared" si="114"/>
        <v>-2.0297613434646209</v>
      </c>
      <c r="DE10" s="271">
        <f t="shared" si="115"/>
        <v>-0.55608025472396883</v>
      </c>
      <c r="DG10" s="271"/>
      <c r="DH10" s="263">
        <f t="shared" si="116"/>
        <v>1.6020599913279623</v>
      </c>
      <c r="DI10" s="273">
        <f>IFERROR(CQ21+CP21*DH10,"")</f>
        <v>0.38436204682361153</v>
      </c>
      <c r="DJ10" s="264">
        <f t="shared" si="117"/>
        <v>0.66716268999468986</v>
      </c>
      <c r="DK10" s="264">
        <f t="shared" si="20"/>
        <v>0.37053564734271921</v>
      </c>
      <c r="DL10" s="264">
        <f t="shared" si="118"/>
        <v>0.2409815039355141</v>
      </c>
      <c r="DM10" s="264">
        <f t="shared" si="119"/>
        <v>0.57308574161434023</v>
      </c>
      <c r="DN10" s="273">
        <f t="shared" si="120"/>
        <v>34.385144496860413</v>
      </c>
      <c r="DO10" s="273">
        <f t="shared" si="21"/>
        <v>55.087064294450926</v>
      </c>
      <c r="DP10" s="273">
        <f t="shared" si="121"/>
        <v>8.2861838338933893</v>
      </c>
      <c r="DQ10" s="271">
        <f t="shared" si="22"/>
        <v>1.6386770537574809</v>
      </c>
      <c r="DR10" s="271">
        <f>IFERROR(DN10*(DL10-DL18)^2,"")</f>
        <v>1.8869422489941383</v>
      </c>
      <c r="DS10" s="271">
        <f>IFERROR(DN10*(DH10-DH18)*(DL10-DL18),"")</f>
        <v>1.758433668124058</v>
      </c>
      <c r="DT10" s="271">
        <f t="shared" si="122"/>
        <v>0.76265465950024325</v>
      </c>
      <c r="DU10" s="289">
        <f t="shared" si="123"/>
        <v>-2.0297613996813908</v>
      </c>
      <c r="DV10" s="271">
        <f t="shared" si="124"/>
        <v>-0.55608027051752273</v>
      </c>
      <c r="DX10" s="271"/>
      <c r="DY10" s="263">
        <f t="shared" si="125"/>
        <v>1.6020599913279623</v>
      </c>
      <c r="DZ10" s="273">
        <f>IFERROR(DH21+DG21*DY10,"")</f>
        <v>0.38436204691227438</v>
      </c>
      <c r="EA10" s="264">
        <f t="shared" si="126"/>
        <v>0.66716269002590001</v>
      </c>
      <c r="EB10" s="264">
        <f t="shared" si="23"/>
        <v>0.37053564733009187</v>
      </c>
      <c r="EC10" s="264">
        <f t="shared" si="127"/>
        <v>0.2409815039350609</v>
      </c>
      <c r="ED10" s="264">
        <f t="shared" si="128"/>
        <v>0.5730857416041697</v>
      </c>
      <c r="EE10" s="273">
        <f t="shared" si="129"/>
        <v>34.385144496250184</v>
      </c>
      <c r="EF10" s="273">
        <f t="shared" si="24"/>
        <v>55.087064293473297</v>
      </c>
      <c r="EG10" s="273">
        <f t="shared" si="130"/>
        <v>8.2861838337307514</v>
      </c>
      <c r="EH10" s="271">
        <f t="shared" si="25"/>
        <v>1.6386770335394696</v>
      </c>
      <c r="EI10" s="271">
        <f>IFERROR(EE10*(EC10-EC18)^2,"")</f>
        <v>1.8869422128646793</v>
      </c>
      <c r="EJ10" s="271">
        <f>IFERROR(EE10*(DY10-DY18)*(EC10-EC18),"")</f>
        <v>1.7584336404418264</v>
      </c>
      <c r="EK10" s="271">
        <f t="shared" si="131"/>
        <v>0.7626546604321327</v>
      </c>
      <c r="EL10" s="289">
        <f t="shared" si="132"/>
        <v>-2.0297614015539978</v>
      </c>
      <c r="EM10" s="271">
        <f t="shared" si="133"/>
        <v>-0.55608027104361335</v>
      </c>
      <c r="EO10" s="271"/>
      <c r="EP10" s="263">
        <f t="shared" si="134"/>
        <v>1.6020599913279623</v>
      </c>
      <c r="EQ10" s="273">
        <f>IFERROR(DY21+DX21*EP10,"")</f>
        <v>0.3843620469146849</v>
      </c>
      <c r="ER10" s="264">
        <f t="shared" si="135"/>
        <v>0.66716269002674855</v>
      </c>
      <c r="ES10" s="264">
        <f t="shared" si="26"/>
        <v>0.37053564732974859</v>
      </c>
      <c r="ET10" s="264">
        <f t="shared" si="136"/>
        <v>0.24098150393504847</v>
      </c>
      <c r="EU10" s="264">
        <f t="shared" si="137"/>
        <v>0.57308574160389325</v>
      </c>
      <c r="EV10" s="273">
        <f t="shared" si="138"/>
        <v>34.385144496233593</v>
      </c>
      <c r="EW10" s="273">
        <f t="shared" si="27"/>
        <v>55.087064293446723</v>
      </c>
      <c r="EX10" s="273">
        <f t="shared" si="139"/>
        <v>8.2861838337263265</v>
      </c>
      <c r="EY10" s="271">
        <f t="shared" si="28"/>
        <v>1.6386770326180289</v>
      </c>
      <c r="EZ10" s="271">
        <f>IFERROR(EV10*(ET10-ET18)^2,"")</f>
        <v>1.8869422112187741</v>
      </c>
      <c r="FA10" s="271">
        <f>IFERROR(EV10*(EP10-EP18)*(ET10-ET18),"")</f>
        <v>1.7584336391805302</v>
      </c>
      <c r="FB10" s="271">
        <f t="shared" si="140"/>
        <v>0.76265466045746888</v>
      </c>
      <c r="FC10" s="289">
        <f t="shared" si="141"/>
        <v>-2.0297614016049152</v>
      </c>
      <c r="FD10" s="271">
        <f t="shared" si="142"/>
        <v>-0.55608027105791813</v>
      </c>
      <c r="FF10" s="271"/>
      <c r="FG10" s="263">
        <f t="shared" si="143"/>
        <v>1.6020599913279623</v>
      </c>
      <c r="FH10" s="273">
        <f>IFERROR(EP21+EO21*FG10,"")</f>
        <v>0.38436204691471332</v>
      </c>
      <c r="FI10" s="264">
        <f t="shared" si="144"/>
        <v>0.66716269002675854</v>
      </c>
      <c r="FJ10" s="264">
        <f t="shared" si="29"/>
        <v>0.37053564732974448</v>
      </c>
      <c r="FK10" s="264">
        <f t="shared" si="145"/>
        <v>0.24098150393504847</v>
      </c>
      <c r="FL10" s="264">
        <f t="shared" si="146"/>
        <v>0.5730857416038897</v>
      </c>
      <c r="FM10" s="273">
        <f t="shared" si="147"/>
        <v>34.38514449623338</v>
      </c>
      <c r="FN10" s="273">
        <f t="shared" si="30"/>
        <v>55.087064293446382</v>
      </c>
      <c r="FO10" s="273">
        <f t="shared" si="148"/>
        <v>8.286183833726275</v>
      </c>
      <c r="FP10" s="271">
        <f t="shared" si="31"/>
        <v>1.6386770325760331</v>
      </c>
      <c r="FQ10" s="271">
        <f>IFERROR(FM10*(FK10-FK18)^2,"")</f>
        <v>1.8869422111437979</v>
      </c>
      <c r="FR10" s="271">
        <f>IFERROR(FM10*(FG10-FG18)*(FK10-FK18),"")</f>
        <v>1.7584336391230626</v>
      </c>
      <c r="FS10" s="271">
        <f t="shared" si="149"/>
        <v>0.7626546604577672</v>
      </c>
      <c r="FT10" s="289">
        <f t="shared" si="150"/>
        <v>-2.0297614016055121</v>
      </c>
      <c r="FU10" s="271">
        <f t="shared" si="151"/>
        <v>-0.55608027105808588</v>
      </c>
      <c r="FW10" s="271"/>
      <c r="FX10" s="263">
        <f t="shared" si="152"/>
        <v>1.6020599913279623</v>
      </c>
      <c r="FY10" s="273">
        <f>IFERROR(FG21+FF21*FX10,"")</f>
        <v>0.38436204691471065</v>
      </c>
      <c r="FZ10" s="264">
        <f t="shared" si="153"/>
        <v>0.66716269002675754</v>
      </c>
      <c r="GA10" s="264">
        <f t="shared" si="32"/>
        <v>0.37053564732974487</v>
      </c>
      <c r="GB10" s="264">
        <f t="shared" si="154"/>
        <v>0.24098150393504847</v>
      </c>
      <c r="GC10" s="264">
        <f t="shared" si="155"/>
        <v>0.57308574160389003</v>
      </c>
      <c r="GD10" s="273">
        <f t="shared" si="156"/>
        <v>34.385144496233401</v>
      </c>
      <c r="GE10" s="273">
        <f t="shared" si="33"/>
        <v>55.08706429344641</v>
      </c>
      <c r="GF10" s="273">
        <f t="shared" si="157"/>
        <v>8.2861838337262803</v>
      </c>
      <c r="GG10" s="271">
        <f t="shared" si="34"/>
        <v>1.6386770325741207</v>
      </c>
      <c r="GH10" s="271">
        <f>IFERROR(GD10*(GB10-GB18)^2,"")</f>
        <v>1.8869422111403837</v>
      </c>
      <c r="GI10" s="271">
        <f>IFERROR(GD10*(FX10-FX18)*(GB10-GB18),"")</f>
        <v>1.7584336391204456</v>
      </c>
      <c r="GJ10" s="271">
        <f t="shared" si="158"/>
        <v>0.76265466045773733</v>
      </c>
      <c r="GK10" s="289">
        <f t="shared" si="159"/>
        <v>-2.0297614016054553</v>
      </c>
      <c r="GL10" s="271">
        <f t="shared" si="160"/>
        <v>-0.55608027105806979</v>
      </c>
      <c r="GN10" s="271"/>
      <c r="GO10" s="263">
        <f t="shared" si="161"/>
        <v>1.6020599913279623</v>
      </c>
      <c r="GP10" s="273">
        <f>IFERROR(FX21+FW21*GO10,"")</f>
        <v>0.3843620469147111</v>
      </c>
      <c r="GQ10" s="264">
        <f t="shared" si="162"/>
        <v>0.66716269002675765</v>
      </c>
      <c r="GR10" s="264">
        <f t="shared" si="35"/>
        <v>0.37053564732974481</v>
      </c>
      <c r="GS10" s="264">
        <f t="shared" si="163"/>
        <v>0.24098150393504869</v>
      </c>
      <c r="GT10" s="264">
        <f t="shared" si="164"/>
        <v>0.57308574160388992</v>
      </c>
      <c r="GU10" s="273">
        <f t="shared" si="165"/>
        <v>34.385144496233394</v>
      </c>
      <c r="GV10" s="273">
        <f t="shared" si="36"/>
        <v>55.087064293446403</v>
      </c>
      <c r="GW10" s="273">
        <f t="shared" si="166"/>
        <v>8.2861838337262856</v>
      </c>
      <c r="GX10" s="271">
        <f t="shared" si="37"/>
        <v>1.6386770325740336</v>
      </c>
      <c r="GY10" s="271">
        <f>IFERROR(GU10*(GS10-GS18)^2,"")</f>
        <v>1.8869422111402319</v>
      </c>
      <c r="GZ10" s="271">
        <f>IFERROR(GU10*(GO10-GO18)*(GS10-GS18),"")</f>
        <v>1.7584336391203281</v>
      </c>
      <c r="HA10" s="271">
        <f t="shared" si="167"/>
        <v>0.76265466045774077</v>
      </c>
      <c r="HB10" s="289">
        <f t="shared" si="168"/>
        <v>-2.0297614016054624</v>
      </c>
      <c r="HC10" s="271">
        <f t="shared" si="169"/>
        <v>-0.55608027105807178</v>
      </c>
      <c r="HE10" s="271"/>
      <c r="HF10" s="263">
        <f t="shared" si="170"/>
        <v>1.6020599913279623</v>
      </c>
      <c r="HG10" s="273">
        <f>IFERROR(GO21+GN21*HF10,"")</f>
        <v>0.38436204691471065</v>
      </c>
      <c r="HH10" s="264">
        <f t="shared" si="171"/>
        <v>0.66716269002675754</v>
      </c>
      <c r="HI10" s="264">
        <f t="shared" si="38"/>
        <v>0.37053564732974487</v>
      </c>
      <c r="HJ10" s="264">
        <f t="shared" si="172"/>
        <v>0.24098150393504847</v>
      </c>
      <c r="HK10" s="264">
        <f t="shared" si="173"/>
        <v>0.57308574160389003</v>
      </c>
      <c r="HL10" s="273">
        <f t="shared" si="174"/>
        <v>34.385144496233401</v>
      </c>
      <c r="HM10" s="273">
        <f t="shared" si="39"/>
        <v>55.08706429344641</v>
      </c>
      <c r="HN10" s="273">
        <f t="shared" si="175"/>
        <v>8.2861838337262803</v>
      </c>
      <c r="HO10" s="271">
        <f t="shared" si="40"/>
        <v>1.6386770325740274</v>
      </c>
      <c r="HP10" s="271">
        <f>IFERROR(HL10*(HJ10-HJ18)^2,"")</f>
        <v>1.8869422111402185</v>
      </c>
      <c r="HQ10" s="271">
        <f>IFERROR(HL10*(HF10-HF18)*(HJ10-HJ18),"")</f>
        <v>1.7584336391203188</v>
      </c>
      <c r="HR10" s="271">
        <f t="shared" si="176"/>
        <v>0.76265466045773733</v>
      </c>
      <c r="HS10" s="289">
        <f t="shared" si="177"/>
        <v>-2.0297614016054553</v>
      </c>
      <c r="HT10" s="271">
        <f t="shared" si="178"/>
        <v>-0.55608027105806979</v>
      </c>
      <c r="HV10" s="271"/>
      <c r="HW10" s="263">
        <f t="shared" si="179"/>
        <v>1.6020599913279623</v>
      </c>
      <c r="HX10" s="273">
        <f>IFERROR(HF21+HE21*HW10,"")</f>
        <v>0.38436204691471065</v>
      </c>
      <c r="HY10" s="264">
        <f t="shared" si="180"/>
        <v>0.66716269002675754</v>
      </c>
      <c r="HZ10" s="264">
        <f t="shared" si="41"/>
        <v>0.37053564732974487</v>
      </c>
      <c r="IA10" s="264">
        <f t="shared" si="181"/>
        <v>0.24098150393504847</v>
      </c>
      <c r="IB10" s="264">
        <f t="shared" si="182"/>
        <v>0.57308574160389003</v>
      </c>
      <c r="IC10" s="273">
        <f t="shared" si="183"/>
        <v>34.385144496233401</v>
      </c>
      <c r="ID10" s="273">
        <f t="shared" si="42"/>
        <v>55.08706429344641</v>
      </c>
      <c r="IE10" s="273">
        <f t="shared" si="184"/>
        <v>8.2861838337262803</v>
      </c>
      <c r="IF10" s="271">
        <f t="shared" si="43"/>
        <v>1.6386770325740307</v>
      </c>
      <c r="IG10" s="271">
        <f>IFERROR(IC10*(IA10-IA18)^2,"")</f>
        <v>1.8869422111402181</v>
      </c>
      <c r="IH10" s="271">
        <f>IFERROR(IC10*(HW10-HW18)*(IA10-IA18),"")</f>
        <v>1.7584336391203204</v>
      </c>
      <c r="II10" s="271">
        <f t="shared" si="185"/>
        <v>0.76265466045773733</v>
      </c>
      <c r="IJ10" s="289">
        <f t="shared" si="186"/>
        <v>-2.0297614016054553</v>
      </c>
      <c r="IK10" s="271">
        <f t="shared" si="187"/>
        <v>-0.55608027105806979</v>
      </c>
      <c r="IM10" s="271"/>
      <c r="IN10" s="263">
        <f t="shared" si="188"/>
        <v>1.6020599913279623</v>
      </c>
      <c r="IO10" s="273">
        <f>IFERROR(HW21+HV21*IN10,"")</f>
        <v>0.38436204691471065</v>
      </c>
      <c r="IP10" s="264">
        <f t="shared" si="189"/>
        <v>0.66716269002675754</v>
      </c>
      <c r="IQ10" s="264">
        <f t="shared" si="44"/>
        <v>0.37053564732974487</v>
      </c>
      <c r="IR10" s="264">
        <f t="shared" si="190"/>
        <v>0.24098150393504847</v>
      </c>
      <c r="IS10" s="264">
        <f t="shared" si="191"/>
        <v>0.57308574160389003</v>
      </c>
      <c r="IT10" s="273">
        <f t="shared" si="192"/>
        <v>34.385144496233401</v>
      </c>
      <c r="IU10" s="273">
        <f t="shared" si="45"/>
        <v>55.08706429344641</v>
      </c>
      <c r="IV10" s="273">
        <f t="shared" si="193"/>
        <v>8.2861838337262803</v>
      </c>
      <c r="IW10" s="271">
        <f t="shared" si="46"/>
        <v>1.6386770325740274</v>
      </c>
      <c r="IX10" s="271">
        <f>IFERROR(IT10*(IR10-IR18)^2,"")</f>
        <v>1.8869422111402221</v>
      </c>
      <c r="IY10" s="271">
        <f>IFERROR(IT10*(IN10-IN18)*(IR10-IR18),"")</f>
        <v>1.7584336391203206</v>
      </c>
      <c r="IZ10" s="271">
        <f t="shared" si="194"/>
        <v>0.76265466045773733</v>
      </c>
      <c r="JA10" s="289">
        <f t="shared" si="195"/>
        <v>-2.0297614016054553</v>
      </c>
      <c r="JB10" s="271">
        <f t="shared" si="196"/>
        <v>-0.55608027105806979</v>
      </c>
      <c r="JD10" s="271"/>
      <c r="JE10" s="263">
        <f t="shared" si="197"/>
        <v>1.6020599913279623</v>
      </c>
      <c r="JF10" s="273">
        <f>IFERROR(IN21+IM21*JE10,"")</f>
        <v>0.38436204691471021</v>
      </c>
      <c r="JG10" s="264">
        <f t="shared" si="198"/>
        <v>0.66716269002675743</v>
      </c>
      <c r="JH10" s="264">
        <f t="shared" si="47"/>
        <v>0.37053564732974492</v>
      </c>
      <c r="JI10" s="264">
        <f t="shared" si="199"/>
        <v>0.24098150393504847</v>
      </c>
      <c r="JJ10" s="264">
        <f t="shared" si="200"/>
        <v>0.57308574160389003</v>
      </c>
      <c r="JK10" s="273">
        <f t="shared" si="201"/>
        <v>34.385144496233401</v>
      </c>
      <c r="JL10" s="273">
        <f t="shared" si="48"/>
        <v>55.08706429344641</v>
      </c>
      <c r="JM10" s="273">
        <f t="shared" si="202"/>
        <v>8.2861838337262803</v>
      </c>
      <c r="JN10" s="271">
        <f t="shared" si="49"/>
        <v>1.6386770325740274</v>
      </c>
      <c r="JO10" s="271">
        <f>IFERROR(JK10*(JI10-JI18)^2,"")</f>
        <v>1.8869422111402179</v>
      </c>
      <c r="JP10" s="271">
        <f>IFERROR(JK10*(JE10-JE18)*(JI10-JI18),"")</f>
        <v>1.7584336391203184</v>
      </c>
      <c r="JQ10" s="271">
        <f t="shared" si="203"/>
        <v>0.76265466045773411</v>
      </c>
      <c r="JR10" s="289">
        <f t="shared" si="204"/>
        <v>-2.0297614016054482</v>
      </c>
      <c r="JS10" s="271">
        <f t="shared" si="205"/>
        <v>-0.55608027105806779</v>
      </c>
      <c r="JU10" s="271"/>
      <c r="JV10" s="263">
        <f t="shared" si="206"/>
        <v>1.6020599913279623</v>
      </c>
      <c r="JW10" s="273">
        <f>IFERROR(JE21+JD21*JV10,"")</f>
        <v>0.38436204691471065</v>
      </c>
      <c r="JX10" s="264">
        <f t="shared" si="207"/>
        <v>0.66716269002675754</v>
      </c>
      <c r="JY10" s="264">
        <f t="shared" si="50"/>
        <v>0.37053564732974487</v>
      </c>
      <c r="JZ10" s="264">
        <f t="shared" si="208"/>
        <v>0.24098150393504847</v>
      </c>
      <c r="KA10" s="264">
        <f t="shared" si="209"/>
        <v>0.57308574160389003</v>
      </c>
      <c r="KB10" s="273">
        <f t="shared" si="210"/>
        <v>34.385144496233401</v>
      </c>
      <c r="KC10" s="273">
        <f t="shared" si="51"/>
        <v>55.08706429344641</v>
      </c>
      <c r="KD10" s="273">
        <f t="shared" si="211"/>
        <v>8.2861838337262803</v>
      </c>
      <c r="KE10" s="271">
        <f t="shared" si="52"/>
        <v>1.6386770325740307</v>
      </c>
      <c r="KF10" s="271">
        <f>IFERROR(KB10*(JZ10-JZ18)^2,"")</f>
        <v>1.8869422111402181</v>
      </c>
      <c r="KG10" s="271">
        <f>IFERROR(KB10*(JV10-JV18)*(JZ10-JZ18),"")</f>
        <v>1.7584336391203204</v>
      </c>
      <c r="KH10" s="271">
        <f t="shared" si="212"/>
        <v>0.76265466045773733</v>
      </c>
      <c r="KI10" s="289">
        <f t="shared" si="213"/>
        <v>-2.0297614016054553</v>
      </c>
      <c r="KJ10" s="271">
        <f t="shared" si="214"/>
        <v>-0.55608027105806979</v>
      </c>
      <c r="KL10" s="271"/>
      <c r="KM10" s="263">
        <f t="shared" si="215"/>
        <v>1.6020599913279623</v>
      </c>
      <c r="KN10" s="273">
        <f>IFERROR(JV21+JU21*KM10,"")</f>
        <v>0.38436204691471065</v>
      </c>
      <c r="KO10" s="264">
        <f t="shared" si="216"/>
        <v>0.66716269002675754</v>
      </c>
      <c r="KP10" s="264">
        <f t="shared" si="53"/>
        <v>0.37053564732974487</v>
      </c>
      <c r="KQ10" s="264">
        <f t="shared" si="217"/>
        <v>0.24098150393504847</v>
      </c>
      <c r="KR10" s="264">
        <f t="shared" si="218"/>
        <v>0.57308574160389003</v>
      </c>
      <c r="KS10" s="273">
        <f t="shared" si="219"/>
        <v>34.385144496233401</v>
      </c>
      <c r="KT10" s="273">
        <f t="shared" si="54"/>
        <v>55.08706429344641</v>
      </c>
      <c r="KU10" s="273">
        <f t="shared" si="220"/>
        <v>8.2861838337262803</v>
      </c>
      <c r="KV10" s="271">
        <f t="shared" si="55"/>
        <v>1.6386770325740274</v>
      </c>
      <c r="KW10" s="271">
        <f>IFERROR(KS10*(KQ10-KQ18)^2,"")</f>
        <v>1.8869422111402221</v>
      </c>
      <c r="KX10" s="271">
        <f>IFERROR(KS10*(KM10-KM18)*(KQ10-KQ18),"")</f>
        <v>1.7584336391203206</v>
      </c>
      <c r="KY10" s="271">
        <f t="shared" si="221"/>
        <v>0.76265466045773733</v>
      </c>
      <c r="KZ10" s="289">
        <f t="shared" si="222"/>
        <v>-2.0297614016054553</v>
      </c>
      <c r="LA10" s="271">
        <f t="shared" si="223"/>
        <v>-0.55608027105806979</v>
      </c>
      <c r="LC10" s="271"/>
      <c r="LD10" s="263">
        <f t="shared" si="224"/>
        <v>1.6020599913279623</v>
      </c>
      <c r="LE10" s="273">
        <f>IFERROR(KM21+KL21*LD10,"")</f>
        <v>0.38436204691471021</v>
      </c>
      <c r="LF10" s="264">
        <f t="shared" si="225"/>
        <v>0.66716269002675743</v>
      </c>
      <c r="LG10" s="264">
        <f t="shared" si="56"/>
        <v>0.37053564732974492</v>
      </c>
      <c r="LH10" s="264">
        <f t="shared" si="226"/>
        <v>0.24098150393504847</v>
      </c>
      <c r="LI10" s="264">
        <f t="shared" si="227"/>
        <v>0.57308574160389003</v>
      </c>
      <c r="LJ10" s="273">
        <f t="shared" si="228"/>
        <v>34.385144496233401</v>
      </c>
      <c r="LK10" s="273">
        <f t="shared" si="57"/>
        <v>55.08706429344641</v>
      </c>
      <c r="LL10" s="273">
        <f t="shared" si="229"/>
        <v>8.2861838337262803</v>
      </c>
      <c r="LM10" s="271">
        <f t="shared" si="58"/>
        <v>1.6386770325740274</v>
      </c>
      <c r="LN10" s="271">
        <f>IFERROR(LJ10*(LH10-LH18)^2,"")</f>
        <v>1.8869422111402179</v>
      </c>
      <c r="LO10" s="271">
        <f>IFERROR(LJ10*(LD10-LD18)*(LH10-LH18),"")</f>
        <v>1.7584336391203184</v>
      </c>
      <c r="LP10" s="271">
        <f t="shared" si="230"/>
        <v>0.76265466045773411</v>
      </c>
      <c r="LQ10" s="289">
        <f t="shared" si="231"/>
        <v>-2.0297614016054482</v>
      </c>
      <c r="LR10" s="271">
        <f t="shared" si="232"/>
        <v>-0.55608027105806779</v>
      </c>
      <c r="LT10" s="271"/>
      <c r="LU10" s="475">
        <f t="shared" si="233"/>
        <v>1.6020599913279623</v>
      </c>
      <c r="LV10" s="474">
        <f>IFERROR(LD21+LC21*LU10,"")</f>
        <v>0.38436204691471065</v>
      </c>
      <c r="LW10" s="477">
        <f t="shared" si="234"/>
        <v>0.66716269002675754</v>
      </c>
      <c r="LX10" s="264">
        <f t="shared" si="59"/>
        <v>0.37053564732974487</v>
      </c>
      <c r="LY10" s="264">
        <f t="shared" si="235"/>
        <v>0.24098150393504847</v>
      </c>
      <c r="LZ10" s="264">
        <f t="shared" si="236"/>
        <v>0.57308574160389003</v>
      </c>
      <c r="MA10" s="273">
        <f t="shared" si="237"/>
        <v>34.385144496233401</v>
      </c>
      <c r="MB10" s="273">
        <f t="shared" si="60"/>
        <v>55.08706429344641</v>
      </c>
      <c r="MC10" s="273">
        <f t="shared" si="238"/>
        <v>8.2861838337262803</v>
      </c>
      <c r="MD10" s="271">
        <f t="shared" si="61"/>
        <v>1.6386770325740307</v>
      </c>
      <c r="ME10" s="271">
        <f>IFERROR(MA10*(LY10-LY18)^2,"")</f>
        <v>1.8869422111402181</v>
      </c>
      <c r="MF10" s="271">
        <f>IFERROR(MA10*(LU10-LU18)*(LY10-LY18),"")</f>
        <v>1.7584336391203204</v>
      </c>
      <c r="MG10" s="271">
        <f t="shared" si="239"/>
        <v>0.76265466045773733</v>
      </c>
      <c r="MH10" s="289">
        <f t="shared" si="240"/>
        <v>-2.0297614016054553</v>
      </c>
      <c r="MI10" s="476">
        <f t="shared" si="241"/>
        <v>-0.55608027105806979</v>
      </c>
    </row>
    <row r="11" spans="1:347" ht="14.1" customHeight="1" outlineLevel="1" x14ac:dyDescent="0.2">
      <c r="A11" s="14">
        <v>5</v>
      </c>
      <c r="B11" s="469">
        <v>50</v>
      </c>
      <c r="C11" s="50">
        <v>60</v>
      </c>
      <c r="D11" s="54">
        <v>46</v>
      </c>
      <c r="E11" s="17">
        <f t="shared" si="0"/>
        <v>0.76666666666666672</v>
      </c>
      <c r="F11" s="34">
        <f>IFERROR((E11-E6)/(1-E6),"")</f>
        <v>0.75438596491228072</v>
      </c>
      <c r="G11" s="17">
        <f t="shared" si="1"/>
        <v>0.68835688090542635</v>
      </c>
      <c r="H11" s="17"/>
      <c r="I11" s="34"/>
      <c r="J11" s="18">
        <f t="shared" si="62"/>
        <v>1.6989700043360187</v>
      </c>
      <c r="K11" s="17">
        <f>IFERROR(C21+B21*J11,"")</f>
        <v>0.56972610807566149</v>
      </c>
      <c r="L11" s="37">
        <f t="shared" si="63"/>
        <v>0.72978984727865581</v>
      </c>
      <c r="M11" s="37">
        <f t="shared" si="2"/>
        <v>0.3391772481592622</v>
      </c>
      <c r="N11" s="37">
        <f t="shared" si="64"/>
        <v>0.64224311140389112</v>
      </c>
      <c r="O11" s="37">
        <f t="shared" si="65"/>
        <v>0.54414046924696657</v>
      </c>
      <c r="P11" s="17">
        <f t="shared" si="66"/>
        <v>32.648428154817992</v>
      </c>
      <c r="Q11" s="17">
        <f t="shared" si="3"/>
        <v>55.468700123755319</v>
      </c>
      <c r="R11" s="17">
        <f t="shared" si="67"/>
        <v>20.968228080596706</v>
      </c>
      <c r="S11" s="34">
        <f t="shared" si="4"/>
        <v>4.1557053430853452</v>
      </c>
      <c r="T11" s="34">
        <f>IFERROR(P11*(N11-N18)^2,"")</f>
        <v>15.927378742401615</v>
      </c>
      <c r="U11" s="34">
        <f>IFERROR(P11*(J11-J18)*(N11-N18),"")</f>
        <v>8.1356925299044036</v>
      </c>
      <c r="V11" s="34">
        <f t="shared" si="68"/>
        <v>0.18407079714788149</v>
      </c>
      <c r="W11" s="39">
        <f t="shared" si="69"/>
        <v>2.2126091632806535</v>
      </c>
      <c r="X11" s="34">
        <f t="shared" si="70"/>
        <v>0.64324932828808146</v>
      </c>
      <c r="Y11" s="44"/>
      <c r="Z11" s="271"/>
      <c r="AA11" s="263">
        <f t="shared" si="71"/>
        <v>1.6989700043360187</v>
      </c>
      <c r="AB11" s="273">
        <f>IFERROR(J21+I21*AA11,"")</f>
        <v>0.54837750915375816</v>
      </c>
      <c r="AC11" s="264">
        <f t="shared" si="72"/>
        <v>0.72286945975638961</v>
      </c>
      <c r="AD11" s="264">
        <f t="shared" si="5"/>
        <v>0.34324957260477479</v>
      </c>
      <c r="AE11" s="264">
        <f t="shared" si="73"/>
        <v>0.64019555547126927</v>
      </c>
      <c r="AF11" s="264">
        <f t="shared" si="74"/>
        <v>0.54821793329333801</v>
      </c>
      <c r="AG11" s="273">
        <f t="shared" si="75"/>
        <v>32.893075997600278</v>
      </c>
      <c r="AH11" s="273">
        <f t="shared" si="6"/>
        <v>55.884349470267935</v>
      </c>
      <c r="AI11" s="273">
        <f t="shared" si="76"/>
        <v>21.058001059442386</v>
      </c>
      <c r="AJ11" s="271">
        <f t="shared" si="7"/>
        <v>3.3811159927571266</v>
      </c>
      <c r="AK11" s="271">
        <f>IFERROR(AG11*(AE11-AE18)^2,"")</f>
        <v>13.572968225343338</v>
      </c>
      <c r="AL11" s="271">
        <f>IFERROR(AG11*(AA11-AA18)*(AE11-AE18),"")</f>
        <v>6.7743471962907744</v>
      </c>
      <c r="AM11" s="271">
        <f t="shared" si="77"/>
        <v>0.29749734273331224</v>
      </c>
      <c r="AN11" s="289">
        <f t="shared" si="78"/>
        <v>2.6278324146166199</v>
      </c>
      <c r="AO11" s="271">
        <f t="shared" si="79"/>
        <v>0.75796631878789766</v>
      </c>
      <c r="AP11" s="44"/>
      <c r="AQ11" s="271"/>
      <c r="AR11" s="263">
        <f t="shared" si="80"/>
        <v>1.6989700043360187</v>
      </c>
      <c r="AS11" s="273">
        <f>IFERROR(AA21+Z21*AR11,"")</f>
        <v>0.55174940321677868</v>
      </c>
      <c r="AT11" s="264">
        <f t="shared" si="81"/>
        <v>0.72396797288270553</v>
      </c>
      <c r="AU11" s="264">
        <f t="shared" si="8"/>
        <v>0.34261351854749644</v>
      </c>
      <c r="AV11" s="264">
        <f t="shared" si="82"/>
        <v>0.64053163270536295</v>
      </c>
      <c r="AW11" s="264">
        <f t="shared" si="83"/>
        <v>0.5475860548331154</v>
      </c>
      <c r="AX11" s="273">
        <f t="shared" si="84"/>
        <v>32.855163289986926</v>
      </c>
      <c r="AY11" s="273">
        <f t="shared" si="9"/>
        <v>55.819936917249692</v>
      </c>
      <c r="AZ11" s="273">
        <f t="shared" si="85"/>
        <v>21.044771384936631</v>
      </c>
      <c r="BA11" s="271">
        <f t="shared" si="10"/>
        <v>3.2711084846359331</v>
      </c>
      <c r="BB11" s="271">
        <f>IFERROR(AX11*(AV11-AV18)^2,"")</f>
        <v>13.220547277750745</v>
      </c>
      <c r="BC11" s="271">
        <f>IFERROR(AX11*(AR11-AR18)*(AV11-AV18),"")</f>
        <v>6.5761572648303472</v>
      </c>
      <c r="BD11" s="271">
        <f t="shared" si="86"/>
        <v>0.27780080823307035</v>
      </c>
      <c r="BE11" s="289">
        <f t="shared" si="87"/>
        <v>2.5619216270376697</v>
      </c>
      <c r="BF11" s="271">
        <f t="shared" si="88"/>
        <v>0.73986213305540671</v>
      </c>
      <c r="BH11" s="271"/>
      <c r="BI11" s="263">
        <f t="shared" si="89"/>
        <v>1.6989700043360187</v>
      </c>
      <c r="BJ11" s="273">
        <f>IFERROR(AR21+AQ21*BI11,"")</f>
        <v>0.55199259670894563</v>
      </c>
      <c r="BK11" s="264">
        <f t="shared" si="90"/>
        <v>0.72404712288069673</v>
      </c>
      <c r="BL11" s="264">
        <f t="shared" si="11"/>
        <v>0.34256753898084052</v>
      </c>
      <c r="BM11" s="264">
        <f t="shared" si="91"/>
        <v>0.64055569326457373</v>
      </c>
      <c r="BN11" s="264">
        <f t="shared" si="92"/>
        <v>0.54754030420240707</v>
      </c>
      <c r="BO11" s="273">
        <f t="shared" si="93"/>
        <v>32.852418252144425</v>
      </c>
      <c r="BP11" s="273">
        <f t="shared" si="12"/>
        <v>55.815273180294511</v>
      </c>
      <c r="BQ11" s="273">
        <f t="shared" si="94"/>
        <v>21.043803548920106</v>
      </c>
      <c r="BR11" s="271">
        <f t="shared" si="13"/>
        <v>3.2645151577421605</v>
      </c>
      <c r="BS11" s="271">
        <f>IFERROR(BO11*(BM11-BM18)^2,"")</f>
        <v>13.199256173570854</v>
      </c>
      <c r="BT11" s="271">
        <f>IFERROR(BO11*(BI11-BI18)*(BM11-BM18),"")</f>
        <v>6.5642342927064874</v>
      </c>
      <c r="BU11" s="271">
        <f t="shared" si="95"/>
        <v>0.27640601721627323</v>
      </c>
      <c r="BV11" s="289">
        <f t="shared" si="96"/>
        <v>2.5571726271581952</v>
      </c>
      <c r="BW11" s="271">
        <f t="shared" si="97"/>
        <v>0.73855619011136586</v>
      </c>
      <c r="BY11" s="271"/>
      <c r="BZ11" s="263">
        <f t="shared" si="98"/>
        <v>1.6989700043360187</v>
      </c>
      <c r="CA11" s="273">
        <f>IFERROR(BI21+BH21*BZ11,"")</f>
        <v>0.55200373468899855</v>
      </c>
      <c r="CB11" s="264">
        <f t="shared" si="99"/>
        <v>0.72405074760444932</v>
      </c>
      <c r="CC11" s="264">
        <f t="shared" si="14"/>
        <v>0.34256543283256419</v>
      </c>
      <c r="CD11" s="264">
        <f t="shared" si="100"/>
        <v>0.64055679463144255</v>
      </c>
      <c r="CE11" s="264">
        <f t="shared" si="101"/>
        <v>0.54753820830634581</v>
      </c>
      <c r="CF11" s="273">
        <f t="shared" si="102"/>
        <v>32.852292498380748</v>
      </c>
      <c r="CG11" s="273">
        <f t="shared" si="15"/>
        <v>55.815059528422097</v>
      </c>
      <c r="CH11" s="273">
        <f t="shared" si="103"/>
        <v>21.043759179057357</v>
      </c>
      <c r="CI11" s="271">
        <f t="shared" si="16"/>
        <v>3.2642091300272482</v>
      </c>
      <c r="CJ11" s="271">
        <f>IFERROR(CF11*(CD11-CD18)^2,"")</f>
        <v>13.19826695601734</v>
      </c>
      <c r="CK11" s="271">
        <f>IFERROR(CF11*(BZ11-BZ18)*(CD11-CD18),"")</f>
        <v>6.5636806365307523</v>
      </c>
      <c r="CL11" s="271">
        <f t="shared" si="104"/>
        <v>0.27634222054720514</v>
      </c>
      <c r="CM11" s="289">
        <f t="shared" si="105"/>
        <v>2.5569551437330418</v>
      </c>
      <c r="CN11" s="271">
        <f t="shared" si="106"/>
        <v>0.7384963787797334</v>
      </c>
      <c r="CP11" s="271"/>
      <c r="CQ11" s="263">
        <f t="shared" si="107"/>
        <v>1.6989700043360187</v>
      </c>
      <c r="CR11" s="273">
        <f>IFERROR(BZ21+BY21*CQ11,"")</f>
        <v>0.55200422838246821</v>
      </c>
      <c r="CS11" s="264">
        <f t="shared" si="108"/>
        <v>0.72405090827062857</v>
      </c>
      <c r="CT11" s="264">
        <f t="shared" si="17"/>
        <v>0.34256533947638451</v>
      </c>
      <c r="CU11" s="264">
        <f t="shared" si="109"/>
        <v>0.64055684344860353</v>
      </c>
      <c r="CV11" s="264">
        <f t="shared" si="110"/>
        <v>0.54753811540412578</v>
      </c>
      <c r="CW11" s="273">
        <f t="shared" si="111"/>
        <v>32.852286924247544</v>
      </c>
      <c r="CX11" s="273">
        <f t="shared" si="18"/>
        <v>55.815050058136983</v>
      </c>
      <c r="CY11" s="273">
        <f t="shared" si="112"/>
        <v>21.043757212263838</v>
      </c>
      <c r="CZ11" s="271">
        <f t="shared" si="19"/>
        <v>3.2641951811643124</v>
      </c>
      <c r="DA11" s="271">
        <f>IFERROR(CW11*(CU11-CU18)^2,"")</f>
        <v>13.19822183763962</v>
      </c>
      <c r="DB11" s="271">
        <f>IFERROR(CW11*(CQ11-CQ18)*(CU11-CU18),"")</f>
        <v>6.5636553933277799</v>
      </c>
      <c r="DC11" s="271">
        <f t="shared" si="113"/>
        <v>0.2763393929140589</v>
      </c>
      <c r="DD11" s="289">
        <f t="shared" si="114"/>
        <v>2.5569455037622859</v>
      </c>
      <c r="DE11" s="271">
        <f t="shared" si="115"/>
        <v>0.73849372762767906</v>
      </c>
      <c r="DG11" s="271"/>
      <c r="DH11" s="263">
        <f t="shared" si="116"/>
        <v>1.6989700043360187</v>
      </c>
      <c r="DI11" s="273">
        <f>IFERROR(CQ21+CP21*DH11,"")</f>
        <v>0.55200425015190557</v>
      </c>
      <c r="DJ11" s="264">
        <f t="shared" si="117"/>
        <v>0.72405091535521049</v>
      </c>
      <c r="DK11" s="264">
        <f t="shared" si="20"/>
        <v>0.34256533535983791</v>
      </c>
      <c r="DL11" s="264">
        <f t="shared" si="118"/>
        <v>0.64055684560119586</v>
      </c>
      <c r="DM11" s="264">
        <f t="shared" si="119"/>
        <v>0.54753811130759567</v>
      </c>
      <c r="DN11" s="273">
        <f t="shared" si="120"/>
        <v>32.852286678455741</v>
      </c>
      <c r="DO11" s="273">
        <f t="shared" si="21"/>
        <v>55.815049640544082</v>
      </c>
      <c r="DP11" s="273">
        <f t="shared" si="121"/>
        <v>21.043757125537798</v>
      </c>
      <c r="DQ11" s="271">
        <f t="shared" si="22"/>
        <v>3.2641945459499695</v>
      </c>
      <c r="DR11" s="271">
        <f>IFERROR(DN11*(DL11-DL18)^2,"")</f>
        <v>13.198219781573457</v>
      </c>
      <c r="DS11" s="271">
        <f>IFERROR(DN11*(DH11-DH18)*(DL11-DL18),"")</f>
        <v>6.5636542434272895</v>
      </c>
      <c r="DT11" s="271">
        <f t="shared" si="122"/>
        <v>0.27633926822976818</v>
      </c>
      <c r="DU11" s="289">
        <f t="shared" si="123"/>
        <v>2.5569450786873702</v>
      </c>
      <c r="DV11" s="271">
        <f t="shared" si="124"/>
        <v>0.73849361072499853</v>
      </c>
      <c r="DX11" s="271"/>
      <c r="DY11" s="263">
        <f t="shared" si="125"/>
        <v>1.6989700043360187</v>
      </c>
      <c r="DZ11" s="273">
        <f>IFERROR(DH21+DG21*DY11,"")</f>
        <v>0.55200425110750473</v>
      </c>
      <c r="EA11" s="264">
        <f t="shared" si="126"/>
        <v>0.72405091566619795</v>
      </c>
      <c r="EB11" s="264">
        <f t="shared" si="23"/>
        <v>0.34256533517913645</v>
      </c>
      <c r="EC11" s="264">
        <f t="shared" si="127"/>
        <v>0.64055684569568694</v>
      </c>
      <c r="ED11" s="264">
        <f t="shared" si="128"/>
        <v>0.54753811112777295</v>
      </c>
      <c r="EE11" s="273">
        <f t="shared" si="129"/>
        <v>32.852286667666377</v>
      </c>
      <c r="EF11" s="273">
        <f t="shared" si="24"/>
        <v>55.815049622213273</v>
      </c>
      <c r="EG11" s="273">
        <f t="shared" si="130"/>
        <v>21.043757121730845</v>
      </c>
      <c r="EH11" s="271">
        <f t="shared" si="25"/>
        <v>3.2641945170262221</v>
      </c>
      <c r="EI11" s="271">
        <f>IFERROR(EE11*(EC11-EC18)^2,"")</f>
        <v>13.19821968788156</v>
      </c>
      <c r="EJ11" s="271">
        <f>IFERROR(EE11*(DY11-DY18)*(EC11-EC18),"")</f>
        <v>6.5636541910501744</v>
      </c>
      <c r="EK11" s="271">
        <f t="shared" si="131"/>
        <v>0.27633926275658049</v>
      </c>
      <c r="EL11" s="289">
        <f t="shared" si="132"/>
        <v>2.5569450600281201</v>
      </c>
      <c r="EM11" s="271">
        <f t="shared" si="133"/>
        <v>0.73849360559339394</v>
      </c>
      <c r="EO11" s="271"/>
      <c r="EP11" s="263">
        <f t="shared" si="134"/>
        <v>1.6989700043360187</v>
      </c>
      <c r="EQ11" s="273">
        <f>IFERROR(DY21+DX21*EP11,"")</f>
        <v>0.55200425114923135</v>
      </c>
      <c r="ER11" s="264">
        <f t="shared" si="135"/>
        <v>0.72405091567977731</v>
      </c>
      <c r="ES11" s="264">
        <f t="shared" si="26"/>
        <v>0.3425653351712461</v>
      </c>
      <c r="ET11" s="264">
        <f t="shared" si="136"/>
        <v>0.64055684569981253</v>
      </c>
      <c r="EU11" s="264">
        <f t="shared" si="137"/>
        <v>0.5475381111199209</v>
      </c>
      <c r="EV11" s="273">
        <f t="shared" si="138"/>
        <v>32.852286667195251</v>
      </c>
      <c r="EW11" s="273">
        <f t="shared" si="27"/>
        <v>55.815049621412847</v>
      </c>
      <c r="EX11" s="273">
        <f t="shared" si="139"/>
        <v>21.043757121564596</v>
      </c>
      <c r="EY11" s="271">
        <f t="shared" si="28"/>
        <v>3.2641945157093248</v>
      </c>
      <c r="EZ11" s="271">
        <f>IFERROR(EV11*(ET11-ET18)^2,"")</f>
        <v>13.198219683612159</v>
      </c>
      <c r="FA11" s="271">
        <f>IFERROR(EV11*(EP11-EP18)*(ET11-ET18),"")</f>
        <v>6.5636541886645485</v>
      </c>
      <c r="FB11" s="271">
        <f t="shared" si="140"/>
        <v>0.27633926251759211</v>
      </c>
      <c r="FC11" s="289">
        <f t="shared" si="141"/>
        <v>2.556945059213362</v>
      </c>
      <c r="FD11" s="271">
        <f t="shared" si="142"/>
        <v>0.73849360536932196</v>
      </c>
      <c r="FF11" s="271"/>
      <c r="FG11" s="263">
        <f t="shared" si="143"/>
        <v>1.6989700043360187</v>
      </c>
      <c r="FH11" s="273">
        <f>IFERROR(EP21+EO21*FG11,"")</f>
        <v>0.5520042511510419</v>
      </c>
      <c r="FI11" s="264">
        <f t="shared" si="144"/>
        <v>0.7240509156803665</v>
      </c>
      <c r="FJ11" s="264">
        <f t="shared" si="29"/>
        <v>0.34256533517090371</v>
      </c>
      <c r="FK11" s="264">
        <f t="shared" si="145"/>
        <v>0.64055684569999194</v>
      </c>
      <c r="FL11" s="264">
        <f t="shared" si="146"/>
        <v>0.54753811111958017</v>
      </c>
      <c r="FM11" s="273">
        <f t="shared" si="147"/>
        <v>32.852286667174809</v>
      </c>
      <c r="FN11" s="273">
        <f t="shared" si="30"/>
        <v>55.815049621378115</v>
      </c>
      <c r="FO11" s="273">
        <f t="shared" si="148"/>
        <v>21.043757121557398</v>
      </c>
      <c r="FP11" s="271">
        <f t="shared" si="31"/>
        <v>3.2641945156493724</v>
      </c>
      <c r="FQ11" s="271">
        <f>IFERROR(FM11*(FK11-FK18)^2,"")</f>
        <v>13.19821968341763</v>
      </c>
      <c r="FR11" s="271">
        <f>IFERROR(FM11*(FG11-FG18)*(FK11-FK18),"")</f>
        <v>6.5636541885559012</v>
      </c>
      <c r="FS11" s="271">
        <f t="shared" si="149"/>
        <v>0.27633926250722268</v>
      </c>
      <c r="FT11" s="289">
        <f t="shared" si="150"/>
        <v>2.5569450591780125</v>
      </c>
      <c r="FU11" s="271">
        <f t="shared" si="151"/>
        <v>0.73849360535960029</v>
      </c>
      <c r="FW11" s="271"/>
      <c r="FX11" s="263">
        <f t="shared" si="152"/>
        <v>1.6989700043360187</v>
      </c>
      <c r="FY11" s="273">
        <f>IFERROR(FG21+FF21*FX11,"")</f>
        <v>0.55200425115112006</v>
      </c>
      <c r="FZ11" s="264">
        <f t="shared" si="153"/>
        <v>0.72405091568039193</v>
      </c>
      <c r="GA11" s="264">
        <f t="shared" si="32"/>
        <v>0.34256533517088888</v>
      </c>
      <c r="GB11" s="264">
        <f t="shared" si="154"/>
        <v>0.64055684569999949</v>
      </c>
      <c r="GC11" s="264">
        <f t="shared" si="155"/>
        <v>0.5475381111195653</v>
      </c>
      <c r="GD11" s="273">
        <f t="shared" si="156"/>
        <v>32.852286667173921</v>
      </c>
      <c r="GE11" s="273">
        <f t="shared" si="33"/>
        <v>55.815049621376609</v>
      </c>
      <c r="GF11" s="273">
        <f t="shared" si="157"/>
        <v>21.043757121557075</v>
      </c>
      <c r="GG11" s="271">
        <f t="shared" si="34"/>
        <v>3.2641945156466443</v>
      </c>
      <c r="GH11" s="271">
        <f>IFERROR(GD11*(GB11-GB18)^2,"")</f>
        <v>13.198219683408757</v>
      </c>
      <c r="GI11" s="271">
        <f>IFERROR(GD11*(FX11-FX18)*(GB11-GB18),"")</f>
        <v>6.5636541885509523</v>
      </c>
      <c r="GJ11" s="271">
        <f t="shared" si="158"/>
        <v>0.27633926250677521</v>
      </c>
      <c r="GK11" s="289">
        <f t="shared" si="159"/>
        <v>2.5569450591764848</v>
      </c>
      <c r="GL11" s="271">
        <f t="shared" si="160"/>
        <v>0.73849360535918007</v>
      </c>
      <c r="GN11" s="271"/>
      <c r="GO11" s="263">
        <f t="shared" si="161"/>
        <v>1.6989700043360187</v>
      </c>
      <c r="GP11" s="273">
        <f>IFERROR(FX21+FW21*GO11,"")</f>
        <v>0.55200425115112406</v>
      </c>
      <c r="GQ11" s="264">
        <f t="shared" si="162"/>
        <v>0.72405091568039326</v>
      </c>
      <c r="GR11" s="264">
        <f t="shared" si="35"/>
        <v>0.34256533517088816</v>
      </c>
      <c r="GS11" s="264">
        <f t="shared" si="163"/>
        <v>0.64055684569999993</v>
      </c>
      <c r="GT11" s="264">
        <f t="shared" si="164"/>
        <v>0.54753811111956474</v>
      </c>
      <c r="GU11" s="273">
        <f t="shared" si="165"/>
        <v>32.852286667173885</v>
      </c>
      <c r="GV11" s="273">
        <f t="shared" si="36"/>
        <v>55.815049621376545</v>
      </c>
      <c r="GW11" s="273">
        <f t="shared" si="166"/>
        <v>21.043757121557068</v>
      </c>
      <c r="GX11" s="271">
        <f t="shared" si="37"/>
        <v>3.2641945156465213</v>
      </c>
      <c r="GY11" s="271">
        <f>IFERROR(GU11*(GS11-GS18)^2,"")</f>
        <v>13.198219683408363</v>
      </c>
      <c r="GZ11" s="271">
        <f>IFERROR(GU11*(GO11-GO18)*(GS11-GS18),"")</f>
        <v>6.5636541885507302</v>
      </c>
      <c r="HA11" s="271">
        <f t="shared" si="167"/>
        <v>0.27633926250675178</v>
      </c>
      <c r="HB11" s="289">
        <f t="shared" si="168"/>
        <v>2.5569450591764067</v>
      </c>
      <c r="HC11" s="271">
        <f t="shared" si="169"/>
        <v>0.73849360535915864</v>
      </c>
      <c r="HE11" s="271"/>
      <c r="HF11" s="263">
        <f t="shared" si="170"/>
        <v>1.6989700043360187</v>
      </c>
      <c r="HG11" s="273">
        <f>IFERROR(GO21+GN21*HF11,"")</f>
        <v>0.55200425115112361</v>
      </c>
      <c r="HH11" s="264">
        <f t="shared" si="171"/>
        <v>0.72405091568039304</v>
      </c>
      <c r="HI11" s="264">
        <f t="shared" si="38"/>
        <v>0.34256533517088822</v>
      </c>
      <c r="HJ11" s="264">
        <f t="shared" si="172"/>
        <v>0.64055684570000038</v>
      </c>
      <c r="HK11" s="264">
        <f t="shared" si="173"/>
        <v>0.54753811111956463</v>
      </c>
      <c r="HL11" s="273">
        <f t="shared" si="174"/>
        <v>32.852286667173878</v>
      </c>
      <c r="HM11" s="273">
        <f t="shared" si="39"/>
        <v>55.815049621376538</v>
      </c>
      <c r="HN11" s="273">
        <f t="shared" si="175"/>
        <v>21.043757121557078</v>
      </c>
      <c r="HO11" s="271">
        <f t="shared" si="40"/>
        <v>3.2641945156465115</v>
      </c>
      <c r="HP11" s="271">
        <f>IFERROR(HL11*(HJ11-HJ18)^2,"")</f>
        <v>13.19821968340835</v>
      </c>
      <c r="HQ11" s="271">
        <f>IFERROR(HL11*(HF11-HF18)*(HJ11-HJ18),"")</f>
        <v>6.5636541885507169</v>
      </c>
      <c r="HR11" s="271">
        <f t="shared" si="176"/>
        <v>0.27633926250675567</v>
      </c>
      <c r="HS11" s="289">
        <f t="shared" si="177"/>
        <v>2.5569450591764209</v>
      </c>
      <c r="HT11" s="271">
        <f t="shared" si="178"/>
        <v>0.73849360535916264</v>
      </c>
      <c r="HV11" s="271"/>
      <c r="HW11" s="263">
        <f t="shared" si="179"/>
        <v>1.6989700043360187</v>
      </c>
      <c r="HX11" s="273">
        <f>IFERROR(HF21+HE21*HW11,"")</f>
        <v>0.55200425115112406</v>
      </c>
      <c r="HY11" s="264">
        <f t="shared" si="180"/>
        <v>0.72405091568039326</v>
      </c>
      <c r="HZ11" s="264">
        <f t="shared" si="41"/>
        <v>0.34256533517088816</v>
      </c>
      <c r="IA11" s="264">
        <f t="shared" si="181"/>
        <v>0.64055684569999993</v>
      </c>
      <c r="IB11" s="264">
        <f t="shared" si="182"/>
        <v>0.54753811111956474</v>
      </c>
      <c r="IC11" s="273">
        <f t="shared" si="183"/>
        <v>32.852286667173885</v>
      </c>
      <c r="ID11" s="273">
        <f t="shared" si="42"/>
        <v>55.815049621376545</v>
      </c>
      <c r="IE11" s="273">
        <f t="shared" si="184"/>
        <v>21.043757121557068</v>
      </c>
      <c r="IF11" s="271">
        <f t="shared" si="43"/>
        <v>3.2641945156465169</v>
      </c>
      <c r="IG11" s="271">
        <f>IFERROR(IC11*(IA11-IA18)^2,"")</f>
        <v>13.198219683408336</v>
      </c>
      <c r="IH11" s="271">
        <f>IFERROR(IC11*(HW11-HW18)*(IA11-IA18),"")</f>
        <v>6.5636541885507187</v>
      </c>
      <c r="II11" s="271">
        <f t="shared" si="185"/>
        <v>0.27633926250675178</v>
      </c>
      <c r="IJ11" s="289">
        <f t="shared" si="186"/>
        <v>2.5569450591764067</v>
      </c>
      <c r="IK11" s="271">
        <f t="shared" si="187"/>
        <v>0.73849360535915864</v>
      </c>
      <c r="IM11" s="271"/>
      <c r="IN11" s="263">
        <f t="shared" si="188"/>
        <v>1.6989700043360187</v>
      </c>
      <c r="IO11" s="273">
        <f>IFERROR(HW21+HV21*IN11,"")</f>
        <v>0.55200425115112406</v>
      </c>
      <c r="IP11" s="264">
        <f t="shared" si="189"/>
        <v>0.72405091568039326</v>
      </c>
      <c r="IQ11" s="264">
        <f t="shared" si="44"/>
        <v>0.34256533517088816</v>
      </c>
      <c r="IR11" s="264">
        <f t="shared" si="190"/>
        <v>0.64055684569999993</v>
      </c>
      <c r="IS11" s="264">
        <f t="shared" si="191"/>
        <v>0.54753811111956474</v>
      </c>
      <c r="IT11" s="273">
        <f t="shared" si="192"/>
        <v>32.852286667173885</v>
      </c>
      <c r="IU11" s="273">
        <f t="shared" si="45"/>
        <v>55.815049621376545</v>
      </c>
      <c r="IV11" s="273">
        <f t="shared" si="193"/>
        <v>21.043757121557068</v>
      </c>
      <c r="IW11" s="271">
        <f t="shared" si="46"/>
        <v>3.264194515646512</v>
      </c>
      <c r="IX11" s="271">
        <f>IFERROR(IT11*(IR11-IR18)^2,"")</f>
        <v>13.198219683408345</v>
      </c>
      <c r="IY11" s="271">
        <f>IFERROR(IT11*(IN11-IN18)*(IR11-IR18),"")</f>
        <v>6.5636541885507169</v>
      </c>
      <c r="IZ11" s="271">
        <f t="shared" si="194"/>
        <v>0.27633926250675178</v>
      </c>
      <c r="JA11" s="289">
        <f t="shared" si="195"/>
        <v>2.5569450591764067</v>
      </c>
      <c r="JB11" s="271">
        <f t="shared" si="196"/>
        <v>0.73849360535915864</v>
      </c>
      <c r="JD11" s="271"/>
      <c r="JE11" s="263">
        <f t="shared" si="197"/>
        <v>1.6989700043360187</v>
      </c>
      <c r="JF11" s="273">
        <f>IFERROR(IN21+IM21*JE11,"")</f>
        <v>0.55200425115112361</v>
      </c>
      <c r="JG11" s="264">
        <f t="shared" si="198"/>
        <v>0.72405091568039304</v>
      </c>
      <c r="JH11" s="264">
        <f t="shared" si="47"/>
        <v>0.34256533517088822</v>
      </c>
      <c r="JI11" s="264">
        <f t="shared" si="199"/>
        <v>0.64055684570000038</v>
      </c>
      <c r="JJ11" s="264">
        <f t="shared" si="200"/>
        <v>0.54753811111956463</v>
      </c>
      <c r="JK11" s="273">
        <f t="shared" si="201"/>
        <v>32.852286667173878</v>
      </c>
      <c r="JL11" s="273">
        <f t="shared" si="48"/>
        <v>55.815049621376538</v>
      </c>
      <c r="JM11" s="273">
        <f t="shared" si="202"/>
        <v>21.043757121557078</v>
      </c>
      <c r="JN11" s="271">
        <f t="shared" si="49"/>
        <v>3.2641945156465115</v>
      </c>
      <c r="JO11" s="271">
        <f>IFERROR(JK11*(JI11-JI18)^2,"")</f>
        <v>13.19821968340835</v>
      </c>
      <c r="JP11" s="271">
        <f>IFERROR(JK11*(JE11-JE18)*(JI11-JI18),"")</f>
        <v>6.5636541885507169</v>
      </c>
      <c r="JQ11" s="271">
        <f t="shared" si="203"/>
        <v>0.27633926250675567</v>
      </c>
      <c r="JR11" s="289">
        <f t="shared" si="204"/>
        <v>2.5569450591764209</v>
      </c>
      <c r="JS11" s="271">
        <f t="shared" si="205"/>
        <v>0.73849360535916264</v>
      </c>
      <c r="JU11" s="271"/>
      <c r="JV11" s="263">
        <f t="shared" si="206"/>
        <v>1.6989700043360187</v>
      </c>
      <c r="JW11" s="273">
        <f>IFERROR(JE21+JD21*JV11,"")</f>
        <v>0.55200425115112406</v>
      </c>
      <c r="JX11" s="264">
        <f t="shared" si="207"/>
        <v>0.72405091568039326</v>
      </c>
      <c r="JY11" s="264">
        <f t="shared" si="50"/>
        <v>0.34256533517088816</v>
      </c>
      <c r="JZ11" s="264">
        <f t="shared" si="208"/>
        <v>0.64055684569999993</v>
      </c>
      <c r="KA11" s="264">
        <f t="shared" si="209"/>
        <v>0.54753811111956474</v>
      </c>
      <c r="KB11" s="273">
        <f t="shared" si="210"/>
        <v>32.852286667173885</v>
      </c>
      <c r="KC11" s="273">
        <f t="shared" si="51"/>
        <v>55.815049621376545</v>
      </c>
      <c r="KD11" s="273">
        <f t="shared" si="211"/>
        <v>21.043757121557068</v>
      </c>
      <c r="KE11" s="271">
        <f t="shared" si="52"/>
        <v>3.2641945156465169</v>
      </c>
      <c r="KF11" s="271">
        <f>IFERROR(KB11*(JZ11-JZ18)^2,"")</f>
        <v>13.198219683408336</v>
      </c>
      <c r="KG11" s="271">
        <f>IFERROR(KB11*(JV11-JV18)*(JZ11-JZ18),"")</f>
        <v>6.5636541885507187</v>
      </c>
      <c r="KH11" s="271">
        <f t="shared" si="212"/>
        <v>0.27633926250675178</v>
      </c>
      <c r="KI11" s="289">
        <f t="shared" si="213"/>
        <v>2.5569450591764067</v>
      </c>
      <c r="KJ11" s="271">
        <f t="shared" si="214"/>
        <v>0.73849360535915864</v>
      </c>
      <c r="KL11" s="271"/>
      <c r="KM11" s="263">
        <f t="shared" si="215"/>
        <v>1.6989700043360187</v>
      </c>
      <c r="KN11" s="273">
        <f>IFERROR(JV21+JU21*KM11,"")</f>
        <v>0.55200425115112406</v>
      </c>
      <c r="KO11" s="264">
        <f t="shared" si="216"/>
        <v>0.72405091568039326</v>
      </c>
      <c r="KP11" s="264">
        <f t="shared" si="53"/>
        <v>0.34256533517088816</v>
      </c>
      <c r="KQ11" s="264">
        <f t="shared" si="217"/>
        <v>0.64055684569999993</v>
      </c>
      <c r="KR11" s="264">
        <f t="shared" si="218"/>
        <v>0.54753811111956474</v>
      </c>
      <c r="KS11" s="273">
        <f t="shared" si="219"/>
        <v>32.852286667173885</v>
      </c>
      <c r="KT11" s="273">
        <f t="shared" si="54"/>
        <v>55.815049621376545</v>
      </c>
      <c r="KU11" s="273">
        <f t="shared" si="220"/>
        <v>21.043757121557068</v>
      </c>
      <c r="KV11" s="271">
        <f t="shared" si="55"/>
        <v>3.264194515646512</v>
      </c>
      <c r="KW11" s="271">
        <f>IFERROR(KS11*(KQ11-KQ18)^2,"")</f>
        <v>13.198219683408345</v>
      </c>
      <c r="KX11" s="271">
        <f>IFERROR(KS11*(KM11-KM18)*(KQ11-KQ18),"")</f>
        <v>6.5636541885507169</v>
      </c>
      <c r="KY11" s="271">
        <f t="shared" si="221"/>
        <v>0.27633926250675178</v>
      </c>
      <c r="KZ11" s="289">
        <f t="shared" si="222"/>
        <v>2.5569450591764067</v>
      </c>
      <c r="LA11" s="271">
        <f t="shared" si="223"/>
        <v>0.73849360535915864</v>
      </c>
      <c r="LC11" s="271"/>
      <c r="LD11" s="263">
        <f t="shared" si="224"/>
        <v>1.6989700043360187</v>
      </c>
      <c r="LE11" s="273">
        <f>IFERROR(KM21+KL21*LD11,"")</f>
        <v>0.55200425115112361</v>
      </c>
      <c r="LF11" s="264">
        <f t="shared" si="225"/>
        <v>0.72405091568039304</v>
      </c>
      <c r="LG11" s="264">
        <f t="shared" si="56"/>
        <v>0.34256533517088822</v>
      </c>
      <c r="LH11" s="264">
        <f t="shared" si="226"/>
        <v>0.64055684570000038</v>
      </c>
      <c r="LI11" s="264">
        <f t="shared" si="227"/>
        <v>0.54753811111956463</v>
      </c>
      <c r="LJ11" s="273">
        <f t="shared" si="228"/>
        <v>32.852286667173878</v>
      </c>
      <c r="LK11" s="273">
        <f t="shared" si="57"/>
        <v>55.815049621376538</v>
      </c>
      <c r="LL11" s="273">
        <f t="shared" si="229"/>
        <v>21.043757121557078</v>
      </c>
      <c r="LM11" s="271">
        <f t="shared" si="58"/>
        <v>3.2641945156465115</v>
      </c>
      <c r="LN11" s="271">
        <f>IFERROR(LJ11*(LH11-LH18)^2,"")</f>
        <v>13.19821968340835</v>
      </c>
      <c r="LO11" s="271">
        <f>IFERROR(LJ11*(LD11-LD18)*(LH11-LH18),"")</f>
        <v>6.5636541885507169</v>
      </c>
      <c r="LP11" s="271">
        <f t="shared" si="230"/>
        <v>0.27633926250675567</v>
      </c>
      <c r="LQ11" s="289">
        <f t="shared" si="231"/>
        <v>2.5569450591764209</v>
      </c>
      <c r="LR11" s="271">
        <f t="shared" si="232"/>
        <v>0.73849360535916264</v>
      </c>
      <c r="LT11" s="271"/>
      <c r="LU11" s="475">
        <f t="shared" si="233"/>
        <v>1.6989700043360187</v>
      </c>
      <c r="LV11" s="474">
        <f>IFERROR(LD21+LC21*LU11,"")</f>
        <v>0.55200425115112406</v>
      </c>
      <c r="LW11" s="477">
        <f t="shared" si="234"/>
        <v>0.72405091568039326</v>
      </c>
      <c r="LX11" s="264">
        <f t="shared" si="59"/>
        <v>0.34256533517088816</v>
      </c>
      <c r="LY11" s="264">
        <f t="shared" si="235"/>
        <v>0.64055684569999993</v>
      </c>
      <c r="LZ11" s="264">
        <f t="shared" si="236"/>
        <v>0.54753811111956474</v>
      </c>
      <c r="MA11" s="273">
        <f t="shared" si="237"/>
        <v>32.852286667173885</v>
      </c>
      <c r="MB11" s="273">
        <f t="shared" si="60"/>
        <v>55.815049621376545</v>
      </c>
      <c r="MC11" s="273">
        <f t="shared" si="238"/>
        <v>21.043757121557068</v>
      </c>
      <c r="MD11" s="271">
        <f t="shared" si="61"/>
        <v>3.2641945156465169</v>
      </c>
      <c r="ME11" s="271">
        <f>IFERROR(MA11*(LY11-LY18)^2,"")</f>
        <v>13.198219683408336</v>
      </c>
      <c r="MF11" s="271">
        <f>IFERROR(MA11*(LU11-LU18)*(LY11-LY18),"")</f>
        <v>6.5636541885507187</v>
      </c>
      <c r="MG11" s="271">
        <f t="shared" si="239"/>
        <v>0.27633926250675178</v>
      </c>
      <c r="MH11" s="289">
        <f t="shared" si="240"/>
        <v>2.5569450591764067</v>
      </c>
      <c r="MI11" s="476">
        <f t="shared" si="241"/>
        <v>0.73849360535915864</v>
      </c>
    </row>
    <row r="12" spans="1:347" ht="14.1" customHeight="1" outlineLevel="1" x14ac:dyDescent="0.2">
      <c r="A12" s="14">
        <v>6</v>
      </c>
      <c r="B12" s="470"/>
      <c r="C12" s="176"/>
      <c r="D12" s="177"/>
      <c r="E12" s="17" t="str">
        <f t="shared" si="0"/>
        <v/>
      </c>
      <c r="F12" s="34" t="str">
        <f>IFERROR((E12-E6)/(1-E6),"")</f>
        <v/>
      </c>
      <c r="G12" s="17" t="str">
        <f t="shared" si="1"/>
        <v/>
      </c>
      <c r="H12" s="17"/>
      <c r="I12" s="34"/>
      <c r="J12" s="18" t="str">
        <f t="shared" si="62"/>
        <v/>
      </c>
      <c r="K12" s="17" t="str">
        <f>IFERROR(C21+B21*J12,"")</f>
        <v/>
      </c>
      <c r="L12" s="37" t="str">
        <f t="shared" si="63"/>
        <v/>
      </c>
      <c r="M12" s="37" t="str">
        <f t="shared" si="2"/>
        <v/>
      </c>
      <c r="N12" s="37" t="str">
        <f t="shared" si="64"/>
        <v/>
      </c>
      <c r="O12" s="37" t="str">
        <f t="shared" si="65"/>
        <v/>
      </c>
      <c r="P12" s="17" t="str">
        <f t="shared" si="66"/>
        <v/>
      </c>
      <c r="Q12" s="17" t="str">
        <f t="shared" si="3"/>
        <v/>
      </c>
      <c r="R12" s="17" t="str">
        <f t="shared" si="67"/>
        <v/>
      </c>
      <c r="S12" s="34" t="str">
        <f t="shared" si="4"/>
        <v/>
      </c>
      <c r="T12" s="34" t="str">
        <f>IFERROR(P12*(N12-N18)^2,"")</f>
        <v/>
      </c>
      <c r="U12" s="34" t="str">
        <f>IFERROR(P12*(J12-J18)*(N12-N18),"")</f>
        <v/>
      </c>
      <c r="V12" s="34" t="str">
        <f t="shared" si="68"/>
        <v/>
      </c>
      <c r="W12" s="39" t="str">
        <f t="shared" si="69"/>
        <v/>
      </c>
      <c r="X12" s="34" t="str">
        <f t="shared" si="70"/>
        <v/>
      </c>
      <c r="Y12" s="44"/>
      <c r="Z12" s="271"/>
      <c r="AA12" s="263" t="str">
        <f t="shared" si="71"/>
        <v/>
      </c>
      <c r="AB12" s="273" t="str">
        <f>IFERROR(J21+I21*AA12,"")</f>
        <v/>
      </c>
      <c r="AC12" s="264" t="str">
        <f t="shared" si="72"/>
        <v/>
      </c>
      <c r="AD12" s="264" t="str">
        <f t="shared" si="5"/>
        <v/>
      </c>
      <c r="AE12" s="264" t="str">
        <f t="shared" si="73"/>
        <v/>
      </c>
      <c r="AF12" s="264" t="str">
        <f t="shared" si="74"/>
        <v/>
      </c>
      <c r="AG12" s="273" t="str">
        <f t="shared" si="75"/>
        <v/>
      </c>
      <c r="AH12" s="273" t="str">
        <f t="shared" si="6"/>
        <v/>
      </c>
      <c r="AI12" s="273" t="str">
        <f t="shared" si="76"/>
        <v/>
      </c>
      <c r="AJ12" s="271" t="str">
        <f t="shared" si="7"/>
        <v/>
      </c>
      <c r="AK12" s="271" t="str">
        <f>IFERROR(AG12*(AE12-AE18)^2,"")</f>
        <v/>
      </c>
      <c r="AL12" s="271" t="str">
        <f>IFERROR(AG12*(AA12-AA18)*(AE12-AE18),"")</f>
        <v/>
      </c>
      <c r="AM12" s="271" t="str">
        <f t="shared" si="77"/>
        <v/>
      </c>
      <c r="AN12" s="289" t="str">
        <f t="shared" si="78"/>
        <v/>
      </c>
      <c r="AO12" s="271" t="str">
        <f t="shared" si="79"/>
        <v/>
      </c>
      <c r="AP12" s="44"/>
      <c r="AQ12" s="271"/>
      <c r="AR12" s="263" t="str">
        <f t="shared" si="80"/>
        <v/>
      </c>
      <c r="AS12" s="273" t="str">
        <f>IFERROR(AA21+Z21*AR12,"")</f>
        <v/>
      </c>
      <c r="AT12" s="264" t="str">
        <f t="shared" si="81"/>
        <v/>
      </c>
      <c r="AU12" s="264" t="str">
        <f t="shared" si="8"/>
        <v/>
      </c>
      <c r="AV12" s="264" t="str">
        <f t="shared" si="82"/>
        <v/>
      </c>
      <c r="AW12" s="264" t="str">
        <f t="shared" si="83"/>
        <v/>
      </c>
      <c r="AX12" s="273" t="str">
        <f t="shared" si="84"/>
        <v/>
      </c>
      <c r="AY12" s="273" t="str">
        <f t="shared" si="9"/>
        <v/>
      </c>
      <c r="AZ12" s="273" t="str">
        <f t="shared" si="85"/>
        <v/>
      </c>
      <c r="BA12" s="271" t="str">
        <f t="shared" si="10"/>
        <v/>
      </c>
      <c r="BB12" s="271" t="str">
        <f>IFERROR(AX12*(AV12-AV18)^2,"")</f>
        <v/>
      </c>
      <c r="BC12" s="271" t="str">
        <f>IFERROR(AX12*(AR12-AR18)*(AV12-AV18),"")</f>
        <v/>
      </c>
      <c r="BD12" s="271" t="str">
        <f t="shared" si="86"/>
        <v/>
      </c>
      <c r="BE12" s="289" t="str">
        <f t="shared" si="87"/>
        <v/>
      </c>
      <c r="BF12" s="271" t="str">
        <f t="shared" si="88"/>
        <v/>
      </c>
      <c r="BH12" s="271"/>
      <c r="BI12" s="263" t="str">
        <f t="shared" si="89"/>
        <v/>
      </c>
      <c r="BJ12" s="273" t="str">
        <f>IFERROR(AR21+AQ21*BI12,"")</f>
        <v/>
      </c>
      <c r="BK12" s="264" t="str">
        <f t="shared" si="90"/>
        <v/>
      </c>
      <c r="BL12" s="264" t="str">
        <f t="shared" si="11"/>
        <v/>
      </c>
      <c r="BM12" s="264" t="str">
        <f t="shared" si="91"/>
        <v/>
      </c>
      <c r="BN12" s="264" t="str">
        <f t="shared" si="92"/>
        <v/>
      </c>
      <c r="BO12" s="273" t="str">
        <f t="shared" si="93"/>
        <v/>
      </c>
      <c r="BP12" s="273" t="str">
        <f t="shared" si="12"/>
        <v/>
      </c>
      <c r="BQ12" s="273" t="str">
        <f t="shared" si="94"/>
        <v/>
      </c>
      <c r="BR12" s="271" t="str">
        <f t="shared" si="13"/>
        <v/>
      </c>
      <c r="BS12" s="271" t="str">
        <f>IFERROR(BO12*(BM12-BM18)^2,"")</f>
        <v/>
      </c>
      <c r="BT12" s="271" t="str">
        <f>IFERROR(BO12*(BI12-BI18)*(BM12-BM18),"")</f>
        <v/>
      </c>
      <c r="BU12" s="271" t="str">
        <f t="shared" si="95"/>
        <v/>
      </c>
      <c r="BV12" s="289" t="str">
        <f t="shared" si="96"/>
        <v/>
      </c>
      <c r="BW12" s="271" t="str">
        <f t="shared" si="97"/>
        <v/>
      </c>
      <c r="BY12" s="271"/>
      <c r="BZ12" s="263" t="str">
        <f t="shared" si="98"/>
        <v/>
      </c>
      <c r="CA12" s="273" t="str">
        <f>IFERROR(BI21+BH21*BZ12,"")</f>
        <v/>
      </c>
      <c r="CB12" s="264" t="str">
        <f t="shared" si="99"/>
        <v/>
      </c>
      <c r="CC12" s="264" t="str">
        <f t="shared" si="14"/>
        <v/>
      </c>
      <c r="CD12" s="264" t="str">
        <f t="shared" si="100"/>
        <v/>
      </c>
      <c r="CE12" s="264" t="str">
        <f t="shared" si="101"/>
        <v/>
      </c>
      <c r="CF12" s="273" t="str">
        <f t="shared" si="102"/>
        <v/>
      </c>
      <c r="CG12" s="273" t="str">
        <f t="shared" si="15"/>
        <v/>
      </c>
      <c r="CH12" s="273" t="str">
        <f t="shared" si="103"/>
        <v/>
      </c>
      <c r="CI12" s="271" t="str">
        <f t="shared" si="16"/>
        <v/>
      </c>
      <c r="CJ12" s="271" t="str">
        <f>IFERROR(CF12*(CD12-CD18)^2,"")</f>
        <v/>
      </c>
      <c r="CK12" s="271" t="str">
        <f>IFERROR(CF12*(BZ12-BZ18)*(CD12-CD18),"")</f>
        <v/>
      </c>
      <c r="CL12" s="271" t="str">
        <f t="shared" si="104"/>
        <v/>
      </c>
      <c r="CM12" s="289" t="str">
        <f t="shared" si="105"/>
        <v/>
      </c>
      <c r="CN12" s="271" t="str">
        <f t="shared" si="106"/>
        <v/>
      </c>
      <c r="CP12" s="271"/>
      <c r="CQ12" s="263" t="str">
        <f t="shared" si="107"/>
        <v/>
      </c>
      <c r="CR12" s="273" t="str">
        <f>IFERROR(BZ21+BY21*CQ12,"")</f>
        <v/>
      </c>
      <c r="CS12" s="264" t="str">
        <f t="shared" si="108"/>
        <v/>
      </c>
      <c r="CT12" s="264" t="str">
        <f t="shared" si="17"/>
        <v/>
      </c>
      <c r="CU12" s="264" t="str">
        <f t="shared" si="109"/>
        <v/>
      </c>
      <c r="CV12" s="264" t="str">
        <f t="shared" si="110"/>
        <v/>
      </c>
      <c r="CW12" s="273" t="str">
        <f t="shared" si="111"/>
        <v/>
      </c>
      <c r="CX12" s="273" t="str">
        <f t="shared" si="18"/>
        <v/>
      </c>
      <c r="CY12" s="273" t="str">
        <f t="shared" si="112"/>
        <v/>
      </c>
      <c r="CZ12" s="271" t="str">
        <f t="shared" si="19"/>
        <v/>
      </c>
      <c r="DA12" s="271" t="str">
        <f>IFERROR(CW12*(CU12-CU18)^2,"")</f>
        <v/>
      </c>
      <c r="DB12" s="271" t="str">
        <f>IFERROR(CW12*(CQ12-CQ18)*(CU12-CU18),"")</f>
        <v/>
      </c>
      <c r="DC12" s="271" t="str">
        <f t="shared" si="113"/>
        <v/>
      </c>
      <c r="DD12" s="289" t="str">
        <f t="shared" si="114"/>
        <v/>
      </c>
      <c r="DE12" s="271" t="str">
        <f t="shared" si="115"/>
        <v/>
      </c>
      <c r="DG12" s="271"/>
      <c r="DH12" s="263" t="str">
        <f t="shared" si="116"/>
        <v/>
      </c>
      <c r="DI12" s="273" t="str">
        <f>IFERROR(CQ21+CP21*DH12,"")</f>
        <v/>
      </c>
      <c r="DJ12" s="264" t="str">
        <f t="shared" si="117"/>
        <v/>
      </c>
      <c r="DK12" s="264" t="str">
        <f t="shared" si="20"/>
        <v/>
      </c>
      <c r="DL12" s="264" t="str">
        <f t="shared" si="118"/>
        <v/>
      </c>
      <c r="DM12" s="264" t="str">
        <f t="shared" si="119"/>
        <v/>
      </c>
      <c r="DN12" s="273" t="str">
        <f t="shared" si="120"/>
        <v/>
      </c>
      <c r="DO12" s="273" t="str">
        <f t="shared" si="21"/>
        <v/>
      </c>
      <c r="DP12" s="273" t="str">
        <f t="shared" si="121"/>
        <v/>
      </c>
      <c r="DQ12" s="271" t="str">
        <f t="shared" si="22"/>
        <v/>
      </c>
      <c r="DR12" s="271" t="str">
        <f>IFERROR(DN12*(DL12-DL18)^2,"")</f>
        <v/>
      </c>
      <c r="DS12" s="271" t="str">
        <f>IFERROR(DN12*(DH12-DH18)*(DL12-DL18),"")</f>
        <v/>
      </c>
      <c r="DT12" s="271" t="str">
        <f t="shared" si="122"/>
        <v/>
      </c>
      <c r="DU12" s="289" t="str">
        <f t="shared" si="123"/>
        <v/>
      </c>
      <c r="DV12" s="271" t="str">
        <f t="shared" si="124"/>
        <v/>
      </c>
      <c r="DX12" s="271"/>
      <c r="DY12" s="263" t="str">
        <f t="shared" si="125"/>
        <v/>
      </c>
      <c r="DZ12" s="273" t="str">
        <f>IFERROR(DH21+DG21*DY12,"")</f>
        <v/>
      </c>
      <c r="EA12" s="264" t="str">
        <f t="shared" si="126"/>
        <v/>
      </c>
      <c r="EB12" s="264" t="str">
        <f t="shared" si="23"/>
        <v/>
      </c>
      <c r="EC12" s="264" t="str">
        <f t="shared" si="127"/>
        <v/>
      </c>
      <c r="ED12" s="264" t="str">
        <f t="shared" si="128"/>
        <v/>
      </c>
      <c r="EE12" s="273" t="str">
        <f t="shared" si="129"/>
        <v/>
      </c>
      <c r="EF12" s="273" t="str">
        <f t="shared" si="24"/>
        <v/>
      </c>
      <c r="EG12" s="273" t="str">
        <f t="shared" si="130"/>
        <v/>
      </c>
      <c r="EH12" s="271" t="str">
        <f t="shared" si="25"/>
        <v/>
      </c>
      <c r="EI12" s="271" t="str">
        <f>IFERROR(EE12*(EC12-EC18)^2,"")</f>
        <v/>
      </c>
      <c r="EJ12" s="271" t="str">
        <f>IFERROR(EE12*(DY12-DY18)*(EC12-EC18),"")</f>
        <v/>
      </c>
      <c r="EK12" s="271" t="str">
        <f t="shared" si="131"/>
        <v/>
      </c>
      <c r="EL12" s="289" t="str">
        <f t="shared" si="132"/>
        <v/>
      </c>
      <c r="EM12" s="271" t="str">
        <f t="shared" si="133"/>
        <v/>
      </c>
      <c r="EO12" s="271"/>
      <c r="EP12" s="263" t="str">
        <f t="shared" si="134"/>
        <v/>
      </c>
      <c r="EQ12" s="273" t="str">
        <f>IFERROR(DY21+DX21*EP12,"")</f>
        <v/>
      </c>
      <c r="ER12" s="264" t="str">
        <f t="shared" si="135"/>
        <v/>
      </c>
      <c r="ES12" s="264" t="str">
        <f t="shared" si="26"/>
        <v/>
      </c>
      <c r="ET12" s="264" t="str">
        <f t="shared" si="136"/>
        <v/>
      </c>
      <c r="EU12" s="264" t="str">
        <f t="shared" si="137"/>
        <v/>
      </c>
      <c r="EV12" s="273" t="str">
        <f t="shared" si="138"/>
        <v/>
      </c>
      <c r="EW12" s="273" t="str">
        <f t="shared" si="27"/>
        <v/>
      </c>
      <c r="EX12" s="273" t="str">
        <f t="shared" si="139"/>
        <v/>
      </c>
      <c r="EY12" s="271" t="str">
        <f t="shared" si="28"/>
        <v/>
      </c>
      <c r="EZ12" s="271" t="str">
        <f>IFERROR(EV12*(ET12-ET18)^2,"")</f>
        <v/>
      </c>
      <c r="FA12" s="271" t="str">
        <f>IFERROR(EV12*(EP12-EP18)*(ET12-ET18),"")</f>
        <v/>
      </c>
      <c r="FB12" s="271" t="str">
        <f t="shared" si="140"/>
        <v/>
      </c>
      <c r="FC12" s="289" t="str">
        <f t="shared" si="141"/>
        <v/>
      </c>
      <c r="FD12" s="271" t="str">
        <f t="shared" si="142"/>
        <v/>
      </c>
      <c r="FF12" s="271"/>
      <c r="FG12" s="263" t="str">
        <f t="shared" si="143"/>
        <v/>
      </c>
      <c r="FH12" s="273" t="str">
        <f>IFERROR(EP21+EO21*FG12,"")</f>
        <v/>
      </c>
      <c r="FI12" s="264" t="str">
        <f t="shared" si="144"/>
        <v/>
      </c>
      <c r="FJ12" s="264" t="str">
        <f t="shared" si="29"/>
        <v/>
      </c>
      <c r="FK12" s="264" t="str">
        <f t="shared" si="145"/>
        <v/>
      </c>
      <c r="FL12" s="264" t="str">
        <f t="shared" si="146"/>
        <v/>
      </c>
      <c r="FM12" s="273" t="str">
        <f t="shared" si="147"/>
        <v/>
      </c>
      <c r="FN12" s="273" t="str">
        <f t="shared" si="30"/>
        <v/>
      </c>
      <c r="FO12" s="273" t="str">
        <f t="shared" si="148"/>
        <v/>
      </c>
      <c r="FP12" s="271" t="str">
        <f t="shared" si="31"/>
        <v/>
      </c>
      <c r="FQ12" s="271" t="str">
        <f>IFERROR(FM12*(FK12-FK18)^2,"")</f>
        <v/>
      </c>
      <c r="FR12" s="271" t="str">
        <f>IFERROR(FM12*(FG12-FG18)*(FK12-FK18),"")</f>
        <v/>
      </c>
      <c r="FS12" s="271" t="str">
        <f t="shared" si="149"/>
        <v/>
      </c>
      <c r="FT12" s="289" t="str">
        <f t="shared" si="150"/>
        <v/>
      </c>
      <c r="FU12" s="271" t="str">
        <f t="shared" si="151"/>
        <v/>
      </c>
      <c r="FW12" s="271"/>
      <c r="FX12" s="263" t="str">
        <f t="shared" si="152"/>
        <v/>
      </c>
      <c r="FY12" s="273" t="str">
        <f>IFERROR(FG21+FF21*FX12,"")</f>
        <v/>
      </c>
      <c r="FZ12" s="264" t="str">
        <f t="shared" si="153"/>
        <v/>
      </c>
      <c r="GA12" s="264" t="str">
        <f t="shared" si="32"/>
        <v/>
      </c>
      <c r="GB12" s="264" t="str">
        <f t="shared" si="154"/>
        <v/>
      </c>
      <c r="GC12" s="264" t="str">
        <f t="shared" si="155"/>
        <v/>
      </c>
      <c r="GD12" s="273" t="str">
        <f t="shared" si="156"/>
        <v/>
      </c>
      <c r="GE12" s="273" t="str">
        <f t="shared" si="33"/>
        <v/>
      </c>
      <c r="GF12" s="273" t="str">
        <f t="shared" si="157"/>
        <v/>
      </c>
      <c r="GG12" s="271" t="str">
        <f t="shared" si="34"/>
        <v/>
      </c>
      <c r="GH12" s="271" t="str">
        <f>IFERROR(GD12*(GB12-GB18)^2,"")</f>
        <v/>
      </c>
      <c r="GI12" s="271" t="str">
        <f>IFERROR(GD12*(FX12-FX18)*(GB12-GB18),"")</f>
        <v/>
      </c>
      <c r="GJ12" s="271" t="str">
        <f t="shared" si="158"/>
        <v/>
      </c>
      <c r="GK12" s="289" t="str">
        <f t="shared" si="159"/>
        <v/>
      </c>
      <c r="GL12" s="271" t="str">
        <f t="shared" si="160"/>
        <v/>
      </c>
      <c r="GN12" s="271"/>
      <c r="GO12" s="263" t="str">
        <f t="shared" si="161"/>
        <v/>
      </c>
      <c r="GP12" s="273" t="str">
        <f>IFERROR(FX21+FW21*GO12,"")</f>
        <v/>
      </c>
      <c r="GQ12" s="264" t="str">
        <f t="shared" si="162"/>
        <v/>
      </c>
      <c r="GR12" s="264" t="str">
        <f t="shared" si="35"/>
        <v/>
      </c>
      <c r="GS12" s="264" t="str">
        <f t="shared" si="163"/>
        <v/>
      </c>
      <c r="GT12" s="264" t="str">
        <f t="shared" si="164"/>
        <v/>
      </c>
      <c r="GU12" s="273" t="str">
        <f t="shared" si="165"/>
        <v/>
      </c>
      <c r="GV12" s="273" t="str">
        <f t="shared" si="36"/>
        <v/>
      </c>
      <c r="GW12" s="273" t="str">
        <f t="shared" si="166"/>
        <v/>
      </c>
      <c r="GX12" s="271" t="str">
        <f t="shared" si="37"/>
        <v/>
      </c>
      <c r="GY12" s="271" t="str">
        <f>IFERROR(GU12*(GS12-GS18)^2,"")</f>
        <v/>
      </c>
      <c r="GZ12" s="271" t="str">
        <f>IFERROR(GU12*(GO12-GO18)*(GS12-GS18),"")</f>
        <v/>
      </c>
      <c r="HA12" s="271" t="str">
        <f t="shared" si="167"/>
        <v/>
      </c>
      <c r="HB12" s="289" t="str">
        <f t="shared" si="168"/>
        <v/>
      </c>
      <c r="HC12" s="271" t="str">
        <f t="shared" si="169"/>
        <v/>
      </c>
      <c r="HE12" s="271"/>
      <c r="HF12" s="263" t="str">
        <f t="shared" si="170"/>
        <v/>
      </c>
      <c r="HG12" s="273" t="str">
        <f>IFERROR(GO21+GN21*HF12,"")</f>
        <v/>
      </c>
      <c r="HH12" s="264" t="str">
        <f t="shared" si="171"/>
        <v/>
      </c>
      <c r="HI12" s="264" t="str">
        <f t="shared" si="38"/>
        <v/>
      </c>
      <c r="HJ12" s="264" t="str">
        <f t="shared" si="172"/>
        <v/>
      </c>
      <c r="HK12" s="264" t="str">
        <f t="shared" si="173"/>
        <v/>
      </c>
      <c r="HL12" s="273" t="str">
        <f t="shared" si="174"/>
        <v/>
      </c>
      <c r="HM12" s="273" t="str">
        <f t="shared" si="39"/>
        <v/>
      </c>
      <c r="HN12" s="273" t="str">
        <f t="shared" si="175"/>
        <v/>
      </c>
      <c r="HO12" s="271" t="str">
        <f t="shared" si="40"/>
        <v/>
      </c>
      <c r="HP12" s="271" t="str">
        <f>IFERROR(HL12*(HJ12-HJ18)^2,"")</f>
        <v/>
      </c>
      <c r="HQ12" s="271" t="str">
        <f>IFERROR(HL12*(HF12-HF18)*(HJ12-HJ18),"")</f>
        <v/>
      </c>
      <c r="HR12" s="271" t="str">
        <f t="shared" si="176"/>
        <v/>
      </c>
      <c r="HS12" s="289" t="str">
        <f t="shared" si="177"/>
        <v/>
      </c>
      <c r="HT12" s="271" t="str">
        <f t="shared" si="178"/>
        <v/>
      </c>
      <c r="HV12" s="271"/>
      <c r="HW12" s="263" t="str">
        <f t="shared" si="179"/>
        <v/>
      </c>
      <c r="HX12" s="273" t="str">
        <f>IFERROR(HF21+HE21*HW12,"")</f>
        <v/>
      </c>
      <c r="HY12" s="264" t="str">
        <f t="shared" si="180"/>
        <v/>
      </c>
      <c r="HZ12" s="264" t="str">
        <f t="shared" si="41"/>
        <v/>
      </c>
      <c r="IA12" s="264" t="str">
        <f t="shared" si="181"/>
        <v/>
      </c>
      <c r="IB12" s="264" t="str">
        <f t="shared" si="182"/>
        <v/>
      </c>
      <c r="IC12" s="273" t="str">
        <f t="shared" si="183"/>
        <v/>
      </c>
      <c r="ID12" s="273" t="str">
        <f t="shared" si="42"/>
        <v/>
      </c>
      <c r="IE12" s="273" t="str">
        <f t="shared" si="184"/>
        <v/>
      </c>
      <c r="IF12" s="271" t="str">
        <f t="shared" si="43"/>
        <v/>
      </c>
      <c r="IG12" s="271" t="str">
        <f>IFERROR(IC12*(IA12-IA18)^2,"")</f>
        <v/>
      </c>
      <c r="IH12" s="271" t="str">
        <f>IFERROR(IC12*(HW12-HW18)*(IA12-IA18),"")</f>
        <v/>
      </c>
      <c r="II12" s="271" t="str">
        <f t="shared" si="185"/>
        <v/>
      </c>
      <c r="IJ12" s="289" t="str">
        <f t="shared" si="186"/>
        <v/>
      </c>
      <c r="IK12" s="271" t="str">
        <f t="shared" si="187"/>
        <v/>
      </c>
      <c r="IM12" s="271"/>
      <c r="IN12" s="263" t="str">
        <f t="shared" si="188"/>
        <v/>
      </c>
      <c r="IO12" s="273" t="str">
        <f>IFERROR(HW21+HV21*IN12,"")</f>
        <v/>
      </c>
      <c r="IP12" s="264" t="str">
        <f t="shared" si="189"/>
        <v/>
      </c>
      <c r="IQ12" s="264" t="str">
        <f t="shared" si="44"/>
        <v/>
      </c>
      <c r="IR12" s="264" t="str">
        <f t="shared" si="190"/>
        <v/>
      </c>
      <c r="IS12" s="264" t="str">
        <f t="shared" si="191"/>
        <v/>
      </c>
      <c r="IT12" s="273" t="str">
        <f t="shared" si="192"/>
        <v/>
      </c>
      <c r="IU12" s="273" t="str">
        <f t="shared" si="45"/>
        <v/>
      </c>
      <c r="IV12" s="273" t="str">
        <f t="shared" si="193"/>
        <v/>
      </c>
      <c r="IW12" s="271" t="str">
        <f t="shared" si="46"/>
        <v/>
      </c>
      <c r="IX12" s="271" t="str">
        <f>IFERROR(IT12*(IR12-IR18)^2,"")</f>
        <v/>
      </c>
      <c r="IY12" s="271" t="str">
        <f>IFERROR(IT12*(IN12-IN18)*(IR12-IR18),"")</f>
        <v/>
      </c>
      <c r="IZ12" s="271" t="str">
        <f t="shared" si="194"/>
        <v/>
      </c>
      <c r="JA12" s="289" t="str">
        <f t="shared" si="195"/>
        <v/>
      </c>
      <c r="JB12" s="271" t="str">
        <f t="shared" si="196"/>
        <v/>
      </c>
      <c r="JD12" s="271"/>
      <c r="JE12" s="263" t="str">
        <f t="shared" si="197"/>
        <v/>
      </c>
      <c r="JF12" s="273" t="str">
        <f>IFERROR(IN21+IM21*JE12,"")</f>
        <v/>
      </c>
      <c r="JG12" s="264" t="str">
        <f t="shared" si="198"/>
        <v/>
      </c>
      <c r="JH12" s="264" t="str">
        <f t="shared" si="47"/>
        <v/>
      </c>
      <c r="JI12" s="264" t="str">
        <f t="shared" si="199"/>
        <v/>
      </c>
      <c r="JJ12" s="264" t="str">
        <f t="shared" si="200"/>
        <v/>
      </c>
      <c r="JK12" s="273" t="str">
        <f t="shared" si="201"/>
        <v/>
      </c>
      <c r="JL12" s="273" t="str">
        <f t="shared" si="48"/>
        <v/>
      </c>
      <c r="JM12" s="273" t="str">
        <f t="shared" si="202"/>
        <v/>
      </c>
      <c r="JN12" s="271" t="str">
        <f t="shared" si="49"/>
        <v/>
      </c>
      <c r="JO12" s="271" t="str">
        <f>IFERROR(JK12*(JI12-JI18)^2,"")</f>
        <v/>
      </c>
      <c r="JP12" s="271" t="str">
        <f>IFERROR(JK12*(JE12-JE18)*(JI12-JI18),"")</f>
        <v/>
      </c>
      <c r="JQ12" s="271" t="str">
        <f t="shared" si="203"/>
        <v/>
      </c>
      <c r="JR12" s="289" t="str">
        <f t="shared" si="204"/>
        <v/>
      </c>
      <c r="JS12" s="271" t="str">
        <f t="shared" si="205"/>
        <v/>
      </c>
      <c r="JU12" s="271"/>
      <c r="JV12" s="263" t="str">
        <f t="shared" si="206"/>
        <v/>
      </c>
      <c r="JW12" s="273" t="str">
        <f>IFERROR(JE21+JD21*JV12,"")</f>
        <v/>
      </c>
      <c r="JX12" s="264" t="str">
        <f t="shared" si="207"/>
        <v/>
      </c>
      <c r="JY12" s="264" t="str">
        <f t="shared" si="50"/>
        <v/>
      </c>
      <c r="JZ12" s="264" t="str">
        <f t="shared" si="208"/>
        <v/>
      </c>
      <c r="KA12" s="264" t="str">
        <f t="shared" si="209"/>
        <v/>
      </c>
      <c r="KB12" s="273" t="str">
        <f t="shared" si="210"/>
        <v/>
      </c>
      <c r="KC12" s="273" t="str">
        <f t="shared" si="51"/>
        <v/>
      </c>
      <c r="KD12" s="273" t="str">
        <f t="shared" si="211"/>
        <v/>
      </c>
      <c r="KE12" s="271" t="str">
        <f t="shared" si="52"/>
        <v/>
      </c>
      <c r="KF12" s="271" t="str">
        <f>IFERROR(KB12*(JZ12-JZ18)^2,"")</f>
        <v/>
      </c>
      <c r="KG12" s="271" t="str">
        <f>IFERROR(KB12*(JV12-JV18)*(JZ12-JZ18),"")</f>
        <v/>
      </c>
      <c r="KH12" s="271" t="str">
        <f t="shared" si="212"/>
        <v/>
      </c>
      <c r="KI12" s="289" t="str">
        <f t="shared" si="213"/>
        <v/>
      </c>
      <c r="KJ12" s="271" t="str">
        <f t="shared" si="214"/>
        <v/>
      </c>
      <c r="KL12" s="271"/>
      <c r="KM12" s="263" t="str">
        <f t="shared" si="215"/>
        <v/>
      </c>
      <c r="KN12" s="273" t="str">
        <f>IFERROR(JV21+JU21*KM12,"")</f>
        <v/>
      </c>
      <c r="KO12" s="264" t="str">
        <f t="shared" si="216"/>
        <v/>
      </c>
      <c r="KP12" s="264" t="str">
        <f t="shared" si="53"/>
        <v/>
      </c>
      <c r="KQ12" s="264" t="str">
        <f t="shared" si="217"/>
        <v/>
      </c>
      <c r="KR12" s="264" t="str">
        <f t="shared" si="218"/>
        <v/>
      </c>
      <c r="KS12" s="273" t="str">
        <f t="shared" si="219"/>
        <v/>
      </c>
      <c r="KT12" s="273" t="str">
        <f t="shared" si="54"/>
        <v/>
      </c>
      <c r="KU12" s="273" t="str">
        <f t="shared" si="220"/>
        <v/>
      </c>
      <c r="KV12" s="271" t="str">
        <f t="shared" si="55"/>
        <v/>
      </c>
      <c r="KW12" s="271" t="str">
        <f>IFERROR(KS12*(KQ12-KQ18)^2,"")</f>
        <v/>
      </c>
      <c r="KX12" s="271" t="str">
        <f>IFERROR(KS12*(KM12-KM18)*(KQ12-KQ18),"")</f>
        <v/>
      </c>
      <c r="KY12" s="271" t="str">
        <f t="shared" si="221"/>
        <v/>
      </c>
      <c r="KZ12" s="289" t="str">
        <f t="shared" si="222"/>
        <v/>
      </c>
      <c r="LA12" s="271" t="str">
        <f t="shared" si="223"/>
        <v/>
      </c>
      <c r="LC12" s="271"/>
      <c r="LD12" s="263" t="str">
        <f t="shared" si="224"/>
        <v/>
      </c>
      <c r="LE12" s="273" t="str">
        <f>IFERROR(KM21+KL21*LD12,"")</f>
        <v/>
      </c>
      <c r="LF12" s="264" t="str">
        <f t="shared" si="225"/>
        <v/>
      </c>
      <c r="LG12" s="264" t="str">
        <f t="shared" si="56"/>
        <v/>
      </c>
      <c r="LH12" s="264" t="str">
        <f t="shared" si="226"/>
        <v/>
      </c>
      <c r="LI12" s="264" t="str">
        <f t="shared" si="227"/>
        <v/>
      </c>
      <c r="LJ12" s="273" t="str">
        <f t="shared" si="228"/>
        <v/>
      </c>
      <c r="LK12" s="273" t="str">
        <f t="shared" si="57"/>
        <v/>
      </c>
      <c r="LL12" s="273" t="str">
        <f t="shared" si="229"/>
        <v/>
      </c>
      <c r="LM12" s="271" t="str">
        <f t="shared" si="58"/>
        <v/>
      </c>
      <c r="LN12" s="271" t="str">
        <f>IFERROR(LJ12*(LH12-LH18)^2,"")</f>
        <v/>
      </c>
      <c r="LO12" s="271" t="str">
        <f>IFERROR(LJ12*(LD12-LD18)*(LH12-LH18),"")</f>
        <v/>
      </c>
      <c r="LP12" s="271" t="str">
        <f t="shared" si="230"/>
        <v/>
      </c>
      <c r="LQ12" s="289" t="str">
        <f t="shared" si="231"/>
        <v/>
      </c>
      <c r="LR12" s="271" t="str">
        <f t="shared" si="232"/>
        <v/>
      </c>
      <c r="LT12" s="271"/>
      <c r="LU12" s="475" t="str">
        <f t="shared" si="233"/>
        <v/>
      </c>
      <c r="LV12" s="474" t="str">
        <f>IFERROR(LD21+LC21*LU12,"")</f>
        <v/>
      </c>
      <c r="LW12" s="477" t="str">
        <f t="shared" si="234"/>
        <v/>
      </c>
      <c r="LX12" s="264" t="str">
        <f t="shared" si="59"/>
        <v/>
      </c>
      <c r="LY12" s="264" t="str">
        <f t="shared" si="235"/>
        <v/>
      </c>
      <c r="LZ12" s="264" t="str">
        <f t="shared" si="236"/>
        <v/>
      </c>
      <c r="MA12" s="273" t="str">
        <f t="shared" si="237"/>
        <v/>
      </c>
      <c r="MB12" s="273" t="str">
        <f t="shared" si="60"/>
        <v/>
      </c>
      <c r="MC12" s="273" t="str">
        <f t="shared" si="238"/>
        <v/>
      </c>
      <c r="MD12" s="271" t="str">
        <f t="shared" si="61"/>
        <v/>
      </c>
      <c r="ME12" s="271" t="str">
        <f>IFERROR(MA12*(LY12-LY18)^2,"")</f>
        <v/>
      </c>
      <c r="MF12" s="271" t="str">
        <f>IFERROR(MA12*(LU12-LU18)*(LY12-LY18),"")</f>
        <v/>
      </c>
      <c r="MG12" s="271" t="str">
        <f t="shared" si="239"/>
        <v/>
      </c>
      <c r="MH12" s="289" t="str">
        <f t="shared" si="240"/>
        <v/>
      </c>
      <c r="MI12" s="476" t="str">
        <f t="shared" si="241"/>
        <v/>
      </c>
    </row>
    <row r="13" spans="1:347" ht="14.1" customHeight="1" outlineLevel="1" x14ac:dyDescent="0.2">
      <c r="A13" s="14">
        <v>7</v>
      </c>
      <c r="B13" s="470"/>
      <c r="C13" s="176"/>
      <c r="D13" s="177"/>
      <c r="E13" s="17" t="str">
        <f t="shared" si="0"/>
        <v/>
      </c>
      <c r="F13" s="34" t="str">
        <f>IFERROR((E13-E6)/(1-E6),"")</f>
        <v/>
      </c>
      <c r="G13" s="17" t="str">
        <f t="shared" si="1"/>
        <v/>
      </c>
      <c r="H13" s="17"/>
      <c r="I13" s="34"/>
      <c r="J13" s="18" t="str">
        <f t="shared" si="62"/>
        <v/>
      </c>
      <c r="K13" s="17" t="str">
        <f>IFERROR(C21+B21*J13,"")</f>
        <v/>
      </c>
      <c r="L13" s="37" t="str">
        <f t="shared" si="63"/>
        <v/>
      </c>
      <c r="M13" s="37" t="str">
        <f t="shared" si="2"/>
        <v/>
      </c>
      <c r="N13" s="37" t="str">
        <f t="shared" si="64"/>
        <v/>
      </c>
      <c r="O13" s="37" t="str">
        <f t="shared" si="65"/>
        <v/>
      </c>
      <c r="P13" s="17" t="str">
        <f t="shared" si="66"/>
        <v/>
      </c>
      <c r="Q13" s="17" t="str">
        <f t="shared" si="3"/>
        <v/>
      </c>
      <c r="R13" s="17" t="str">
        <f t="shared" si="67"/>
        <v/>
      </c>
      <c r="S13" s="34" t="str">
        <f t="shared" si="4"/>
        <v/>
      </c>
      <c r="T13" s="34" t="str">
        <f>IFERROR(P13*(N13-N18)^2,"")</f>
        <v/>
      </c>
      <c r="U13" s="34" t="str">
        <f>IFERROR(P13*(J13-J18)*(N13-N18),"")</f>
        <v/>
      </c>
      <c r="V13" s="34" t="str">
        <f t="shared" si="68"/>
        <v/>
      </c>
      <c r="W13" s="39" t="str">
        <f t="shared" si="69"/>
        <v/>
      </c>
      <c r="X13" s="34" t="str">
        <f t="shared" si="70"/>
        <v/>
      </c>
      <c r="Y13" s="44"/>
      <c r="Z13" s="271"/>
      <c r="AA13" s="263" t="str">
        <f t="shared" si="71"/>
        <v/>
      </c>
      <c r="AB13" s="273" t="str">
        <f>IFERROR(J21+I21*AA13,"")</f>
        <v/>
      </c>
      <c r="AC13" s="264" t="str">
        <f t="shared" si="72"/>
        <v/>
      </c>
      <c r="AD13" s="264" t="str">
        <f t="shared" si="5"/>
        <v/>
      </c>
      <c r="AE13" s="264" t="str">
        <f t="shared" si="73"/>
        <v/>
      </c>
      <c r="AF13" s="264" t="str">
        <f t="shared" si="74"/>
        <v/>
      </c>
      <c r="AG13" s="273" t="str">
        <f t="shared" si="75"/>
        <v/>
      </c>
      <c r="AH13" s="273" t="str">
        <f t="shared" si="6"/>
        <v/>
      </c>
      <c r="AI13" s="273" t="str">
        <f t="shared" si="76"/>
        <v/>
      </c>
      <c r="AJ13" s="271" t="str">
        <f t="shared" si="7"/>
        <v/>
      </c>
      <c r="AK13" s="271" t="str">
        <f>IFERROR(AG13*(AE13-AE18)^2,"")</f>
        <v/>
      </c>
      <c r="AL13" s="271" t="str">
        <f>IFERROR(AG13*(AA13-AA18)*(AE13-AE18),"")</f>
        <v/>
      </c>
      <c r="AM13" s="271" t="str">
        <f t="shared" si="77"/>
        <v/>
      </c>
      <c r="AN13" s="289" t="str">
        <f t="shared" si="78"/>
        <v/>
      </c>
      <c r="AO13" s="271" t="str">
        <f t="shared" si="79"/>
        <v/>
      </c>
      <c r="AP13" s="44"/>
      <c r="AQ13" s="271"/>
      <c r="AR13" s="263" t="str">
        <f t="shared" si="80"/>
        <v/>
      </c>
      <c r="AS13" s="273" t="str">
        <f>IFERROR(AA21+Z21*AR13,"")</f>
        <v/>
      </c>
      <c r="AT13" s="264" t="str">
        <f t="shared" si="81"/>
        <v/>
      </c>
      <c r="AU13" s="264" t="str">
        <f t="shared" si="8"/>
        <v/>
      </c>
      <c r="AV13" s="264" t="str">
        <f t="shared" si="82"/>
        <v/>
      </c>
      <c r="AW13" s="264" t="str">
        <f t="shared" si="83"/>
        <v/>
      </c>
      <c r="AX13" s="273" t="str">
        <f t="shared" si="84"/>
        <v/>
      </c>
      <c r="AY13" s="273" t="str">
        <f t="shared" si="9"/>
        <v/>
      </c>
      <c r="AZ13" s="273" t="str">
        <f t="shared" si="85"/>
        <v/>
      </c>
      <c r="BA13" s="271" t="str">
        <f t="shared" si="10"/>
        <v/>
      </c>
      <c r="BB13" s="271" t="str">
        <f>IFERROR(AX13*(AV13-AV18)^2,"")</f>
        <v/>
      </c>
      <c r="BC13" s="271" t="str">
        <f>IFERROR(AX13*(AR13-AR18)*(AV13-AV18),"")</f>
        <v/>
      </c>
      <c r="BD13" s="271" t="str">
        <f t="shared" si="86"/>
        <v/>
      </c>
      <c r="BE13" s="289" t="str">
        <f t="shared" si="87"/>
        <v/>
      </c>
      <c r="BF13" s="271" t="str">
        <f t="shared" si="88"/>
        <v/>
      </c>
      <c r="BH13" s="271"/>
      <c r="BI13" s="263" t="str">
        <f t="shared" si="89"/>
        <v/>
      </c>
      <c r="BJ13" s="273" t="str">
        <f>IFERROR(AR21+AQ21*BI13,"")</f>
        <v/>
      </c>
      <c r="BK13" s="264" t="str">
        <f t="shared" si="90"/>
        <v/>
      </c>
      <c r="BL13" s="264" t="str">
        <f t="shared" si="11"/>
        <v/>
      </c>
      <c r="BM13" s="264" t="str">
        <f t="shared" si="91"/>
        <v/>
      </c>
      <c r="BN13" s="264" t="str">
        <f t="shared" si="92"/>
        <v/>
      </c>
      <c r="BO13" s="273" t="str">
        <f t="shared" si="93"/>
        <v/>
      </c>
      <c r="BP13" s="273" t="str">
        <f t="shared" si="12"/>
        <v/>
      </c>
      <c r="BQ13" s="273" t="str">
        <f t="shared" si="94"/>
        <v/>
      </c>
      <c r="BR13" s="271" t="str">
        <f t="shared" si="13"/>
        <v/>
      </c>
      <c r="BS13" s="271" t="str">
        <f>IFERROR(BO13*(BM13-BM18)^2,"")</f>
        <v/>
      </c>
      <c r="BT13" s="271" t="str">
        <f>IFERROR(BO13*(BI13-BI18)*(BM13-BM18),"")</f>
        <v/>
      </c>
      <c r="BU13" s="271" t="str">
        <f t="shared" si="95"/>
        <v/>
      </c>
      <c r="BV13" s="289" t="str">
        <f t="shared" si="96"/>
        <v/>
      </c>
      <c r="BW13" s="271" t="str">
        <f t="shared" si="97"/>
        <v/>
      </c>
      <c r="BY13" s="271"/>
      <c r="BZ13" s="263" t="str">
        <f t="shared" si="98"/>
        <v/>
      </c>
      <c r="CA13" s="273" t="str">
        <f>IFERROR(BI21+BH21*BZ13,"")</f>
        <v/>
      </c>
      <c r="CB13" s="264" t="str">
        <f t="shared" si="99"/>
        <v/>
      </c>
      <c r="CC13" s="264" t="str">
        <f t="shared" si="14"/>
        <v/>
      </c>
      <c r="CD13" s="264" t="str">
        <f t="shared" si="100"/>
        <v/>
      </c>
      <c r="CE13" s="264" t="str">
        <f t="shared" si="101"/>
        <v/>
      </c>
      <c r="CF13" s="273" t="str">
        <f t="shared" si="102"/>
        <v/>
      </c>
      <c r="CG13" s="273" t="str">
        <f t="shared" si="15"/>
        <v/>
      </c>
      <c r="CH13" s="273" t="str">
        <f t="shared" si="103"/>
        <v/>
      </c>
      <c r="CI13" s="271" t="str">
        <f t="shared" si="16"/>
        <v/>
      </c>
      <c r="CJ13" s="271" t="str">
        <f>IFERROR(CF13*(CD13-CD18)^2,"")</f>
        <v/>
      </c>
      <c r="CK13" s="271" t="str">
        <f>IFERROR(CF13*(BZ13-BZ18)*(CD13-CD18),"")</f>
        <v/>
      </c>
      <c r="CL13" s="271" t="str">
        <f t="shared" si="104"/>
        <v/>
      </c>
      <c r="CM13" s="289" t="str">
        <f t="shared" si="105"/>
        <v/>
      </c>
      <c r="CN13" s="271" t="str">
        <f t="shared" si="106"/>
        <v/>
      </c>
      <c r="CP13" s="271"/>
      <c r="CQ13" s="263" t="str">
        <f t="shared" si="107"/>
        <v/>
      </c>
      <c r="CR13" s="273" t="str">
        <f>IFERROR(BZ21+BY21*CQ13,"")</f>
        <v/>
      </c>
      <c r="CS13" s="264" t="str">
        <f t="shared" si="108"/>
        <v/>
      </c>
      <c r="CT13" s="264" t="str">
        <f t="shared" si="17"/>
        <v/>
      </c>
      <c r="CU13" s="264" t="str">
        <f t="shared" si="109"/>
        <v/>
      </c>
      <c r="CV13" s="264" t="str">
        <f t="shared" si="110"/>
        <v/>
      </c>
      <c r="CW13" s="273" t="str">
        <f t="shared" si="111"/>
        <v/>
      </c>
      <c r="CX13" s="273" t="str">
        <f t="shared" si="18"/>
        <v/>
      </c>
      <c r="CY13" s="273" t="str">
        <f t="shared" si="112"/>
        <v/>
      </c>
      <c r="CZ13" s="271" t="str">
        <f t="shared" si="19"/>
        <v/>
      </c>
      <c r="DA13" s="271" t="str">
        <f>IFERROR(CW13*(CU13-CU18)^2,"")</f>
        <v/>
      </c>
      <c r="DB13" s="271" t="str">
        <f>IFERROR(CW13*(CQ13-CQ18)*(CU13-CU18),"")</f>
        <v/>
      </c>
      <c r="DC13" s="271" t="str">
        <f t="shared" si="113"/>
        <v/>
      </c>
      <c r="DD13" s="289" t="str">
        <f t="shared" si="114"/>
        <v/>
      </c>
      <c r="DE13" s="271" t="str">
        <f t="shared" si="115"/>
        <v/>
      </c>
      <c r="DG13" s="271"/>
      <c r="DH13" s="263" t="str">
        <f t="shared" si="116"/>
        <v/>
      </c>
      <c r="DI13" s="273" t="str">
        <f>IFERROR(CQ21+CP21*DH13,"")</f>
        <v/>
      </c>
      <c r="DJ13" s="264" t="str">
        <f t="shared" si="117"/>
        <v/>
      </c>
      <c r="DK13" s="264" t="str">
        <f t="shared" si="20"/>
        <v/>
      </c>
      <c r="DL13" s="264" t="str">
        <f t="shared" si="118"/>
        <v/>
      </c>
      <c r="DM13" s="264" t="str">
        <f t="shared" si="119"/>
        <v/>
      </c>
      <c r="DN13" s="273" t="str">
        <f t="shared" si="120"/>
        <v/>
      </c>
      <c r="DO13" s="273" t="str">
        <f t="shared" si="21"/>
        <v/>
      </c>
      <c r="DP13" s="273" t="str">
        <f t="shared" si="121"/>
        <v/>
      </c>
      <c r="DQ13" s="271" t="str">
        <f t="shared" si="22"/>
        <v/>
      </c>
      <c r="DR13" s="271" t="str">
        <f>IFERROR(DN13*(DL13-DL18)^2,"")</f>
        <v/>
      </c>
      <c r="DS13" s="271" t="str">
        <f>IFERROR(DN13*(DH13-DH18)*(DL13-DL18),"")</f>
        <v/>
      </c>
      <c r="DT13" s="271" t="str">
        <f t="shared" si="122"/>
        <v/>
      </c>
      <c r="DU13" s="289" t="str">
        <f t="shared" si="123"/>
        <v/>
      </c>
      <c r="DV13" s="271" t="str">
        <f t="shared" si="124"/>
        <v/>
      </c>
      <c r="DX13" s="271"/>
      <c r="DY13" s="263" t="str">
        <f t="shared" si="125"/>
        <v/>
      </c>
      <c r="DZ13" s="273" t="str">
        <f>IFERROR(DH21+DG21*DY13,"")</f>
        <v/>
      </c>
      <c r="EA13" s="264" t="str">
        <f t="shared" si="126"/>
        <v/>
      </c>
      <c r="EB13" s="264" t="str">
        <f t="shared" si="23"/>
        <v/>
      </c>
      <c r="EC13" s="264" t="str">
        <f t="shared" si="127"/>
        <v/>
      </c>
      <c r="ED13" s="264" t="str">
        <f t="shared" si="128"/>
        <v/>
      </c>
      <c r="EE13" s="273" t="str">
        <f t="shared" si="129"/>
        <v/>
      </c>
      <c r="EF13" s="273" t="str">
        <f t="shared" si="24"/>
        <v/>
      </c>
      <c r="EG13" s="273" t="str">
        <f t="shared" si="130"/>
        <v/>
      </c>
      <c r="EH13" s="271" t="str">
        <f t="shared" si="25"/>
        <v/>
      </c>
      <c r="EI13" s="271" t="str">
        <f>IFERROR(EE13*(EC13-EC18)^2,"")</f>
        <v/>
      </c>
      <c r="EJ13" s="271" t="str">
        <f>IFERROR(EE13*(DY13-DY18)*(EC13-EC18),"")</f>
        <v/>
      </c>
      <c r="EK13" s="271" t="str">
        <f t="shared" si="131"/>
        <v/>
      </c>
      <c r="EL13" s="289" t="str">
        <f t="shared" si="132"/>
        <v/>
      </c>
      <c r="EM13" s="271" t="str">
        <f t="shared" si="133"/>
        <v/>
      </c>
      <c r="EO13" s="271"/>
      <c r="EP13" s="263" t="str">
        <f t="shared" si="134"/>
        <v/>
      </c>
      <c r="EQ13" s="273" t="str">
        <f>IFERROR(DY21+DX21*EP13,"")</f>
        <v/>
      </c>
      <c r="ER13" s="264" t="str">
        <f t="shared" si="135"/>
        <v/>
      </c>
      <c r="ES13" s="264" t="str">
        <f t="shared" si="26"/>
        <v/>
      </c>
      <c r="ET13" s="264" t="str">
        <f t="shared" si="136"/>
        <v/>
      </c>
      <c r="EU13" s="264" t="str">
        <f t="shared" si="137"/>
        <v/>
      </c>
      <c r="EV13" s="273" t="str">
        <f t="shared" si="138"/>
        <v/>
      </c>
      <c r="EW13" s="273" t="str">
        <f t="shared" si="27"/>
        <v/>
      </c>
      <c r="EX13" s="273" t="str">
        <f t="shared" si="139"/>
        <v/>
      </c>
      <c r="EY13" s="271" t="str">
        <f t="shared" si="28"/>
        <v/>
      </c>
      <c r="EZ13" s="271" t="str">
        <f>IFERROR(EV13*(ET13-ET18)^2,"")</f>
        <v/>
      </c>
      <c r="FA13" s="271" t="str">
        <f>IFERROR(EV13*(EP13-EP18)*(ET13-ET18),"")</f>
        <v/>
      </c>
      <c r="FB13" s="271" t="str">
        <f t="shared" si="140"/>
        <v/>
      </c>
      <c r="FC13" s="289" t="str">
        <f t="shared" si="141"/>
        <v/>
      </c>
      <c r="FD13" s="271" t="str">
        <f t="shared" si="142"/>
        <v/>
      </c>
      <c r="FF13" s="271"/>
      <c r="FG13" s="263" t="str">
        <f t="shared" si="143"/>
        <v/>
      </c>
      <c r="FH13" s="273" t="str">
        <f>IFERROR(EP21+EO21*FG13,"")</f>
        <v/>
      </c>
      <c r="FI13" s="264" t="str">
        <f t="shared" si="144"/>
        <v/>
      </c>
      <c r="FJ13" s="264" t="str">
        <f t="shared" si="29"/>
        <v/>
      </c>
      <c r="FK13" s="264" t="str">
        <f t="shared" si="145"/>
        <v/>
      </c>
      <c r="FL13" s="264" t="str">
        <f t="shared" si="146"/>
        <v/>
      </c>
      <c r="FM13" s="273" t="str">
        <f t="shared" si="147"/>
        <v/>
      </c>
      <c r="FN13" s="273" t="str">
        <f t="shared" si="30"/>
        <v/>
      </c>
      <c r="FO13" s="273" t="str">
        <f t="shared" si="148"/>
        <v/>
      </c>
      <c r="FP13" s="271" t="str">
        <f t="shared" si="31"/>
        <v/>
      </c>
      <c r="FQ13" s="271" t="str">
        <f>IFERROR(FM13*(FK13-FK18)^2,"")</f>
        <v/>
      </c>
      <c r="FR13" s="271" t="str">
        <f>IFERROR(FM13*(FG13-FG18)*(FK13-FK18),"")</f>
        <v/>
      </c>
      <c r="FS13" s="271" t="str">
        <f t="shared" si="149"/>
        <v/>
      </c>
      <c r="FT13" s="289" t="str">
        <f t="shared" si="150"/>
        <v/>
      </c>
      <c r="FU13" s="271" t="str">
        <f t="shared" si="151"/>
        <v/>
      </c>
      <c r="FW13" s="271"/>
      <c r="FX13" s="263" t="str">
        <f t="shared" si="152"/>
        <v/>
      </c>
      <c r="FY13" s="273" t="str">
        <f>IFERROR(FG21+FF21*FX13,"")</f>
        <v/>
      </c>
      <c r="FZ13" s="264" t="str">
        <f t="shared" si="153"/>
        <v/>
      </c>
      <c r="GA13" s="264" t="str">
        <f t="shared" si="32"/>
        <v/>
      </c>
      <c r="GB13" s="264" t="str">
        <f t="shared" si="154"/>
        <v/>
      </c>
      <c r="GC13" s="264" t="str">
        <f t="shared" si="155"/>
        <v/>
      </c>
      <c r="GD13" s="273" t="str">
        <f t="shared" si="156"/>
        <v/>
      </c>
      <c r="GE13" s="273" t="str">
        <f t="shared" si="33"/>
        <v/>
      </c>
      <c r="GF13" s="273" t="str">
        <f t="shared" si="157"/>
        <v/>
      </c>
      <c r="GG13" s="271" t="str">
        <f t="shared" si="34"/>
        <v/>
      </c>
      <c r="GH13" s="271" t="str">
        <f>IFERROR(GD13*(GB13-GB18)^2,"")</f>
        <v/>
      </c>
      <c r="GI13" s="271" t="str">
        <f>IFERROR(GD13*(FX13-FX18)*(GB13-GB18),"")</f>
        <v/>
      </c>
      <c r="GJ13" s="271" t="str">
        <f t="shared" si="158"/>
        <v/>
      </c>
      <c r="GK13" s="289" t="str">
        <f t="shared" si="159"/>
        <v/>
      </c>
      <c r="GL13" s="271" t="str">
        <f t="shared" si="160"/>
        <v/>
      </c>
      <c r="GN13" s="271"/>
      <c r="GO13" s="263" t="str">
        <f t="shared" si="161"/>
        <v/>
      </c>
      <c r="GP13" s="273" t="str">
        <f>IFERROR(FX21+FW21*GO13,"")</f>
        <v/>
      </c>
      <c r="GQ13" s="264" t="str">
        <f t="shared" si="162"/>
        <v/>
      </c>
      <c r="GR13" s="264" t="str">
        <f t="shared" si="35"/>
        <v/>
      </c>
      <c r="GS13" s="264" t="str">
        <f t="shared" si="163"/>
        <v/>
      </c>
      <c r="GT13" s="264" t="str">
        <f t="shared" si="164"/>
        <v/>
      </c>
      <c r="GU13" s="273" t="str">
        <f t="shared" si="165"/>
        <v/>
      </c>
      <c r="GV13" s="273" t="str">
        <f t="shared" si="36"/>
        <v/>
      </c>
      <c r="GW13" s="273" t="str">
        <f t="shared" si="166"/>
        <v/>
      </c>
      <c r="GX13" s="271" t="str">
        <f t="shared" si="37"/>
        <v/>
      </c>
      <c r="GY13" s="271" t="str">
        <f>IFERROR(GU13*(GS13-GS18)^2,"")</f>
        <v/>
      </c>
      <c r="GZ13" s="271" t="str">
        <f>IFERROR(GU13*(GO13-GO18)*(GS13-GS18),"")</f>
        <v/>
      </c>
      <c r="HA13" s="271" t="str">
        <f t="shared" si="167"/>
        <v/>
      </c>
      <c r="HB13" s="289" t="str">
        <f t="shared" si="168"/>
        <v/>
      </c>
      <c r="HC13" s="271" t="str">
        <f t="shared" si="169"/>
        <v/>
      </c>
      <c r="HE13" s="271"/>
      <c r="HF13" s="263" t="str">
        <f t="shared" si="170"/>
        <v/>
      </c>
      <c r="HG13" s="273" t="str">
        <f>IFERROR(GO21+GN21*HF13,"")</f>
        <v/>
      </c>
      <c r="HH13" s="264" t="str">
        <f t="shared" si="171"/>
        <v/>
      </c>
      <c r="HI13" s="264" t="str">
        <f t="shared" si="38"/>
        <v/>
      </c>
      <c r="HJ13" s="264" t="str">
        <f t="shared" si="172"/>
        <v/>
      </c>
      <c r="HK13" s="264" t="str">
        <f t="shared" si="173"/>
        <v/>
      </c>
      <c r="HL13" s="273" t="str">
        <f t="shared" si="174"/>
        <v/>
      </c>
      <c r="HM13" s="273" t="str">
        <f t="shared" si="39"/>
        <v/>
      </c>
      <c r="HN13" s="273" t="str">
        <f t="shared" si="175"/>
        <v/>
      </c>
      <c r="HO13" s="271" t="str">
        <f t="shared" si="40"/>
        <v/>
      </c>
      <c r="HP13" s="271" t="str">
        <f>IFERROR(HL13*(HJ13-HJ18)^2,"")</f>
        <v/>
      </c>
      <c r="HQ13" s="271" t="str">
        <f>IFERROR(HL13*(HF13-HF18)*(HJ13-HJ18),"")</f>
        <v/>
      </c>
      <c r="HR13" s="271" t="str">
        <f t="shared" si="176"/>
        <v/>
      </c>
      <c r="HS13" s="289" t="str">
        <f t="shared" si="177"/>
        <v/>
      </c>
      <c r="HT13" s="271" t="str">
        <f t="shared" si="178"/>
        <v/>
      </c>
      <c r="HV13" s="271"/>
      <c r="HW13" s="263" t="str">
        <f t="shared" si="179"/>
        <v/>
      </c>
      <c r="HX13" s="273" t="str">
        <f>IFERROR(HF21+HE21*HW13,"")</f>
        <v/>
      </c>
      <c r="HY13" s="264" t="str">
        <f t="shared" si="180"/>
        <v/>
      </c>
      <c r="HZ13" s="264" t="str">
        <f t="shared" si="41"/>
        <v/>
      </c>
      <c r="IA13" s="264" t="str">
        <f t="shared" si="181"/>
        <v/>
      </c>
      <c r="IB13" s="264" t="str">
        <f t="shared" si="182"/>
        <v/>
      </c>
      <c r="IC13" s="273" t="str">
        <f t="shared" si="183"/>
        <v/>
      </c>
      <c r="ID13" s="273" t="str">
        <f t="shared" si="42"/>
        <v/>
      </c>
      <c r="IE13" s="273" t="str">
        <f t="shared" si="184"/>
        <v/>
      </c>
      <c r="IF13" s="271" t="str">
        <f t="shared" si="43"/>
        <v/>
      </c>
      <c r="IG13" s="271" t="str">
        <f>IFERROR(IC13*(IA13-IA18)^2,"")</f>
        <v/>
      </c>
      <c r="IH13" s="271" t="str">
        <f>IFERROR(IC13*(HW13-HW18)*(IA13-IA18),"")</f>
        <v/>
      </c>
      <c r="II13" s="271" t="str">
        <f t="shared" si="185"/>
        <v/>
      </c>
      <c r="IJ13" s="289" t="str">
        <f t="shared" si="186"/>
        <v/>
      </c>
      <c r="IK13" s="271" t="str">
        <f t="shared" si="187"/>
        <v/>
      </c>
      <c r="IM13" s="271"/>
      <c r="IN13" s="263" t="str">
        <f t="shared" si="188"/>
        <v/>
      </c>
      <c r="IO13" s="273" t="str">
        <f>IFERROR(HW21+HV21*IN13,"")</f>
        <v/>
      </c>
      <c r="IP13" s="264" t="str">
        <f t="shared" si="189"/>
        <v/>
      </c>
      <c r="IQ13" s="264" t="str">
        <f t="shared" si="44"/>
        <v/>
      </c>
      <c r="IR13" s="264" t="str">
        <f t="shared" si="190"/>
        <v/>
      </c>
      <c r="IS13" s="264" t="str">
        <f t="shared" si="191"/>
        <v/>
      </c>
      <c r="IT13" s="273" t="str">
        <f t="shared" si="192"/>
        <v/>
      </c>
      <c r="IU13" s="273" t="str">
        <f t="shared" si="45"/>
        <v/>
      </c>
      <c r="IV13" s="273" t="str">
        <f t="shared" si="193"/>
        <v/>
      </c>
      <c r="IW13" s="271" t="str">
        <f t="shared" si="46"/>
        <v/>
      </c>
      <c r="IX13" s="271" t="str">
        <f>IFERROR(IT13*(IR13-IR18)^2,"")</f>
        <v/>
      </c>
      <c r="IY13" s="271" t="str">
        <f>IFERROR(IT13*(IN13-IN18)*(IR13-IR18),"")</f>
        <v/>
      </c>
      <c r="IZ13" s="271" t="str">
        <f t="shared" si="194"/>
        <v/>
      </c>
      <c r="JA13" s="289" t="str">
        <f t="shared" si="195"/>
        <v/>
      </c>
      <c r="JB13" s="271" t="str">
        <f t="shared" si="196"/>
        <v/>
      </c>
      <c r="JD13" s="271"/>
      <c r="JE13" s="263" t="str">
        <f t="shared" si="197"/>
        <v/>
      </c>
      <c r="JF13" s="273" t="str">
        <f>IFERROR(IN21+IM21*JE13,"")</f>
        <v/>
      </c>
      <c r="JG13" s="264" t="str">
        <f t="shared" si="198"/>
        <v/>
      </c>
      <c r="JH13" s="264" t="str">
        <f t="shared" si="47"/>
        <v/>
      </c>
      <c r="JI13" s="264" t="str">
        <f t="shared" si="199"/>
        <v/>
      </c>
      <c r="JJ13" s="264" t="str">
        <f t="shared" si="200"/>
        <v/>
      </c>
      <c r="JK13" s="273" t="str">
        <f t="shared" si="201"/>
        <v/>
      </c>
      <c r="JL13" s="273" t="str">
        <f t="shared" si="48"/>
        <v/>
      </c>
      <c r="JM13" s="273" t="str">
        <f t="shared" si="202"/>
        <v/>
      </c>
      <c r="JN13" s="271" t="str">
        <f t="shared" si="49"/>
        <v/>
      </c>
      <c r="JO13" s="271" t="str">
        <f>IFERROR(JK13*(JI13-JI18)^2,"")</f>
        <v/>
      </c>
      <c r="JP13" s="271" t="str">
        <f>IFERROR(JK13*(JE13-JE18)*(JI13-JI18),"")</f>
        <v/>
      </c>
      <c r="JQ13" s="271" t="str">
        <f t="shared" si="203"/>
        <v/>
      </c>
      <c r="JR13" s="289" t="str">
        <f t="shared" si="204"/>
        <v/>
      </c>
      <c r="JS13" s="271" t="str">
        <f t="shared" si="205"/>
        <v/>
      </c>
      <c r="JU13" s="271"/>
      <c r="JV13" s="263" t="str">
        <f t="shared" si="206"/>
        <v/>
      </c>
      <c r="JW13" s="273" t="str">
        <f>IFERROR(JE21+JD21*JV13,"")</f>
        <v/>
      </c>
      <c r="JX13" s="264" t="str">
        <f t="shared" si="207"/>
        <v/>
      </c>
      <c r="JY13" s="264" t="str">
        <f t="shared" si="50"/>
        <v/>
      </c>
      <c r="JZ13" s="264" t="str">
        <f t="shared" si="208"/>
        <v/>
      </c>
      <c r="KA13" s="264" t="str">
        <f t="shared" si="209"/>
        <v/>
      </c>
      <c r="KB13" s="273" t="str">
        <f t="shared" si="210"/>
        <v/>
      </c>
      <c r="KC13" s="273" t="str">
        <f t="shared" si="51"/>
        <v/>
      </c>
      <c r="KD13" s="273" t="str">
        <f t="shared" si="211"/>
        <v/>
      </c>
      <c r="KE13" s="271" t="str">
        <f t="shared" si="52"/>
        <v/>
      </c>
      <c r="KF13" s="271" t="str">
        <f>IFERROR(KB13*(JZ13-JZ18)^2,"")</f>
        <v/>
      </c>
      <c r="KG13" s="271" t="str">
        <f>IFERROR(KB13*(JV13-JV18)*(JZ13-JZ18),"")</f>
        <v/>
      </c>
      <c r="KH13" s="271" t="str">
        <f t="shared" si="212"/>
        <v/>
      </c>
      <c r="KI13" s="289" t="str">
        <f t="shared" si="213"/>
        <v/>
      </c>
      <c r="KJ13" s="271" t="str">
        <f t="shared" si="214"/>
        <v/>
      </c>
      <c r="KL13" s="271"/>
      <c r="KM13" s="263" t="str">
        <f t="shared" si="215"/>
        <v/>
      </c>
      <c r="KN13" s="273" t="str">
        <f>IFERROR(JV21+JU21*KM13,"")</f>
        <v/>
      </c>
      <c r="KO13" s="264" t="str">
        <f t="shared" si="216"/>
        <v/>
      </c>
      <c r="KP13" s="264" t="str">
        <f t="shared" si="53"/>
        <v/>
      </c>
      <c r="KQ13" s="264" t="str">
        <f t="shared" si="217"/>
        <v/>
      </c>
      <c r="KR13" s="264" t="str">
        <f t="shared" si="218"/>
        <v/>
      </c>
      <c r="KS13" s="273" t="str">
        <f t="shared" si="219"/>
        <v/>
      </c>
      <c r="KT13" s="273" t="str">
        <f t="shared" si="54"/>
        <v/>
      </c>
      <c r="KU13" s="273" t="str">
        <f t="shared" si="220"/>
        <v/>
      </c>
      <c r="KV13" s="271" t="str">
        <f t="shared" si="55"/>
        <v/>
      </c>
      <c r="KW13" s="271" t="str">
        <f>IFERROR(KS13*(KQ13-KQ18)^2,"")</f>
        <v/>
      </c>
      <c r="KX13" s="271" t="str">
        <f>IFERROR(KS13*(KM13-KM18)*(KQ13-KQ18),"")</f>
        <v/>
      </c>
      <c r="KY13" s="271" t="str">
        <f t="shared" si="221"/>
        <v/>
      </c>
      <c r="KZ13" s="289" t="str">
        <f t="shared" si="222"/>
        <v/>
      </c>
      <c r="LA13" s="271" t="str">
        <f t="shared" si="223"/>
        <v/>
      </c>
      <c r="LC13" s="271"/>
      <c r="LD13" s="263" t="str">
        <f t="shared" si="224"/>
        <v/>
      </c>
      <c r="LE13" s="273" t="str">
        <f>IFERROR(KM21+KL21*LD13,"")</f>
        <v/>
      </c>
      <c r="LF13" s="264" t="str">
        <f t="shared" si="225"/>
        <v/>
      </c>
      <c r="LG13" s="264" t="str">
        <f t="shared" si="56"/>
        <v/>
      </c>
      <c r="LH13" s="264" t="str">
        <f t="shared" si="226"/>
        <v/>
      </c>
      <c r="LI13" s="264" t="str">
        <f t="shared" si="227"/>
        <v/>
      </c>
      <c r="LJ13" s="273" t="str">
        <f t="shared" si="228"/>
        <v/>
      </c>
      <c r="LK13" s="273" t="str">
        <f t="shared" si="57"/>
        <v/>
      </c>
      <c r="LL13" s="273" t="str">
        <f t="shared" si="229"/>
        <v/>
      </c>
      <c r="LM13" s="271" t="str">
        <f t="shared" si="58"/>
        <v/>
      </c>
      <c r="LN13" s="271" t="str">
        <f>IFERROR(LJ13*(LH13-LH18)^2,"")</f>
        <v/>
      </c>
      <c r="LO13" s="271" t="str">
        <f>IFERROR(LJ13*(LD13-LD18)*(LH13-LH18),"")</f>
        <v/>
      </c>
      <c r="LP13" s="271" t="str">
        <f t="shared" si="230"/>
        <v/>
      </c>
      <c r="LQ13" s="289" t="str">
        <f t="shared" si="231"/>
        <v/>
      </c>
      <c r="LR13" s="271" t="str">
        <f t="shared" si="232"/>
        <v/>
      </c>
      <c r="LT13" s="271"/>
      <c r="LU13" s="475" t="str">
        <f t="shared" si="233"/>
        <v/>
      </c>
      <c r="LV13" s="474" t="str">
        <f>IFERROR(LD21+LC21*LU13,"")</f>
        <v/>
      </c>
      <c r="LW13" s="477" t="str">
        <f t="shared" si="234"/>
        <v/>
      </c>
      <c r="LX13" s="264" t="str">
        <f t="shared" si="59"/>
        <v/>
      </c>
      <c r="LY13" s="264" t="str">
        <f t="shared" si="235"/>
        <v/>
      </c>
      <c r="LZ13" s="264" t="str">
        <f t="shared" si="236"/>
        <v/>
      </c>
      <c r="MA13" s="273" t="str">
        <f t="shared" si="237"/>
        <v/>
      </c>
      <c r="MB13" s="273" t="str">
        <f t="shared" si="60"/>
        <v/>
      </c>
      <c r="MC13" s="273" t="str">
        <f t="shared" si="238"/>
        <v/>
      </c>
      <c r="MD13" s="271" t="str">
        <f t="shared" si="61"/>
        <v/>
      </c>
      <c r="ME13" s="271" t="str">
        <f>IFERROR(MA13*(LY13-LY18)^2,"")</f>
        <v/>
      </c>
      <c r="MF13" s="271" t="str">
        <f>IFERROR(MA13*(LU13-LU18)*(LY13-LY18),"")</f>
        <v/>
      </c>
      <c r="MG13" s="271" t="str">
        <f t="shared" si="239"/>
        <v/>
      </c>
      <c r="MH13" s="289" t="str">
        <f t="shared" si="240"/>
        <v/>
      </c>
      <c r="MI13" s="476" t="str">
        <f t="shared" si="241"/>
        <v/>
      </c>
    </row>
    <row r="14" spans="1:347" ht="14.1" customHeight="1" outlineLevel="1" x14ac:dyDescent="0.2">
      <c r="A14" s="14">
        <v>8</v>
      </c>
      <c r="B14" s="470"/>
      <c r="C14" s="176"/>
      <c r="D14" s="177"/>
      <c r="E14" s="17" t="str">
        <f t="shared" si="0"/>
        <v/>
      </c>
      <c r="F14" s="34" t="str">
        <f>IFERROR((E14-E6)/(1-E6),"")</f>
        <v/>
      </c>
      <c r="G14" s="17" t="str">
        <f t="shared" si="1"/>
        <v/>
      </c>
      <c r="H14" s="17"/>
      <c r="I14" s="34"/>
      <c r="J14" s="18" t="str">
        <f t="shared" si="62"/>
        <v/>
      </c>
      <c r="K14" s="17" t="str">
        <f>IFERROR(C21+B21*J14,"")</f>
        <v/>
      </c>
      <c r="L14" s="37" t="str">
        <f t="shared" si="63"/>
        <v/>
      </c>
      <c r="M14" s="37" t="str">
        <f t="shared" si="2"/>
        <v/>
      </c>
      <c r="N14" s="37" t="str">
        <f t="shared" si="64"/>
        <v/>
      </c>
      <c r="O14" s="37" t="str">
        <f t="shared" si="65"/>
        <v/>
      </c>
      <c r="P14" s="17" t="str">
        <f t="shared" si="66"/>
        <v/>
      </c>
      <c r="Q14" s="17" t="str">
        <f t="shared" si="3"/>
        <v/>
      </c>
      <c r="R14" s="17" t="str">
        <f t="shared" si="67"/>
        <v/>
      </c>
      <c r="S14" s="34" t="str">
        <f t="shared" si="4"/>
        <v/>
      </c>
      <c r="T14" s="34" t="str">
        <f>IFERROR(P14*(N14-N18)^2,"")</f>
        <v/>
      </c>
      <c r="U14" s="34" t="str">
        <f>IFERROR(P14*(J14-J18)*(N14-N18),"")</f>
        <v/>
      </c>
      <c r="V14" s="34" t="str">
        <f t="shared" si="68"/>
        <v/>
      </c>
      <c r="W14" s="39" t="str">
        <f t="shared" si="69"/>
        <v/>
      </c>
      <c r="X14" s="34" t="str">
        <f t="shared" si="70"/>
        <v/>
      </c>
      <c r="Y14" s="34"/>
      <c r="Z14" s="271"/>
      <c r="AA14" s="263" t="str">
        <f t="shared" si="71"/>
        <v/>
      </c>
      <c r="AB14" s="273" t="str">
        <f>IFERROR(J21+I21*AA14,"")</f>
        <v/>
      </c>
      <c r="AC14" s="264" t="str">
        <f t="shared" si="72"/>
        <v/>
      </c>
      <c r="AD14" s="264" t="str">
        <f t="shared" si="5"/>
        <v/>
      </c>
      <c r="AE14" s="264" t="str">
        <f t="shared" si="73"/>
        <v/>
      </c>
      <c r="AF14" s="264" t="str">
        <f t="shared" si="74"/>
        <v/>
      </c>
      <c r="AG14" s="273" t="str">
        <f t="shared" si="75"/>
        <v/>
      </c>
      <c r="AH14" s="273" t="str">
        <f t="shared" si="6"/>
        <v/>
      </c>
      <c r="AI14" s="273" t="str">
        <f t="shared" si="76"/>
        <v/>
      </c>
      <c r="AJ14" s="271" t="str">
        <f t="shared" si="7"/>
        <v/>
      </c>
      <c r="AK14" s="271" t="str">
        <f>IFERROR(AG14*(AE14-AE18)^2,"")</f>
        <v/>
      </c>
      <c r="AL14" s="271" t="str">
        <f>IFERROR(AG14*(AA14-AA18)*(AE14-AE18),"")</f>
        <v/>
      </c>
      <c r="AM14" s="271" t="str">
        <f t="shared" si="77"/>
        <v/>
      </c>
      <c r="AN14" s="289" t="str">
        <f t="shared" si="78"/>
        <v/>
      </c>
      <c r="AO14" s="271" t="str">
        <f t="shared" si="79"/>
        <v/>
      </c>
      <c r="AP14" s="34"/>
      <c r="AQ14" s="271"/>
      <c r="AR14" s="263" t="str">
        <f t="shared" si="80"/>
        <v/>
      </c>
      <c r="AS14" s="273" t="str">
        <f>IFERROR(AA21+Z21*AR14,"")</f>
        <v/>
      </c>
      <c r="AT14" s="264" t="str">
        <f t="shared" si="81"/>
        <v/>
      </c>
      <c r="AU14" s="264" t="str">
        <f t="shared" si="8"/>
        <v/>
      </c>
      <c r="AV14" s="264" t="str">
        <f t="shared" si="82"/>
        <v/>
      </c>
      <c r="AW14" s="264" t="str">
        <f t="shared" si="83"/>
        <v/>
      </c>
      <c r="AX14" s="273" t="str">
        <f t="shared" si="84"/>
        <v/>
      </c>
      <c r="AY14" s="273" t="str">
        <f t="shared" si="9"/>
        <v/>
      </c>
      <c r="AZ14" s="273" t="str">
        <f t="shared" si="85"/>
        <v/>
      </c>
      <c r="BA14" s="271" t="str">
        <f t="shared" si="10"/>
        <v/>
      </c>
      <c r="BB14" s="271" t="str">
        <f>IFERROR(AX14*(AV14-AV18)^2,"")</f>
        <v/>
      </c>
      <c r="BC14" s="271" t="str">
        <f>IFERROR(AX14*(AR14-AR18)*(AV14-AV18),"")</f>
        <v/>
      </c>
      <c r="BD14" s="271" t="str">
        <f t="shared" si="86"/>
        <v/>
      </c>
      <c r="BE14" s="289" t="str">
        <f t="shared" si="87"/>
        <v/>
      </c>
      <c r="BF14" s="271" t="str">
        <f t="shared" si="88"/>
        <v/>
      </c>
      <c r="BH14" s="271"/>
      <c r="BI14" s="263" t="str">
        <f t="shared" si="89"/>
        <v/>
      </c>
      <c r="BJ14" s="273" t="str">
        <f>IFERROR(AR21+AQ21*BI14,"")</f>
        <v/>
      </c>
      <c r="BK14" s="264" t="str">
        <f t="shared" si="90"/>
        <v/>
      </c>
      <c r="BL14" s="264" t="str">
        <f t="shared" si="11"/>
        <v/>
      </c>
      <c r="BM14" s="264" t="str">
        <f t="shared" si="91"/>
        <v/>
      </c>
      <c r="BN14" s="264" t="str">
        <f t="shared" si="92"/>
        <v/>
      </c>
      <c r="BO14" s="273" t="str">
        <f t="shared" si="93"/>
        <v/>
      </c>
      <c r="BP14" s="273" t="str">
        <f t="shared" si="12"/>
        <v/>
      </c>
      <c r="BQ14" s="273" t="str">
        <f t="shared" si="94"/>
        <v/>
      </c>
      <c r="BR14" s="271" t="str">
        <f t="shared" si="13"/>
        <v/>
      </c>
      <c r="BS14" s="271" t="str">
        <f>IFERROR(BO14*(BM14-BM18)^2,"")</f>
        <v/>
      </c>
      <c r="BT14" s="271" t="str">
        <f>IFERROR(BO14*(BI14-BI18)*(BM14-BM18),"")</f>
        <v/>
      </c>
      <c r="BU14" s="271" t="str">
        <f t="shared" si="95"/>
        <v/>
      </c>
      <c r="BV14" s="289" t="str">
        <f t="shared" si="96"/>
        <v/>
      </c>
      <c r="BW14" s="271" t="str">
        <f t="shared" si="97"/>
        <v/>
      </c>
      <c r="BY14" s="271"/>
      <c r="BZ14" s="263" t="str">
        <f t="shared" si="98"/>
        <v/>
      </c>
      <c r="CA14" s="273" t="str">
        <f>IFERROR(BI21+BH21*BZ14,"")</f>
        <v/>
      </c>
      <c r="CB14" s="264" t="str">
        <f t="shared" si="99"/>
        <v/>
      </c>
      <c r="CC14" s="264" t="str">
        <f t="shared" si="14"/>
        <v/>
      </c>
      <c r="CD14" s="264" t="str">
        <f t="shared" si="100"/>
        <v/>
      </c>
      <c r="CE14" s="264" t="str">
        <f t="shared" si="101"/>
        <v/>
      </c>
      <c r="CF14" s="273" t="str">
        <f t="shared" si="102"/>
        <v/>
      </c>
      <c r="CG14" s="273" t="str">
        <f t="shared" si="15"/>
        <v/>
      </c>
      <c r="CH14" s="273" t="str">
        <f t="shared" si="103"/>
        <v/>
      </c>
      <c r="CI14" s="271" t="str">
        <f t="shared" si="16"/>
        <v/>
      </c>
      <c r="CJ14" s="271" t="str">
        <f>IFERROR(CF14*(CD14-CD18)^2,"")</f>
        <v/>
      </c>
      <c r="CK14" s="271" t="str">
        <f>IFERROR(CF14*(BZ14-BZ18)*(CD14-CD18),"")</f>
        <v/>
      </c>
      <c r="CL14" s="271" t="str">
        <f t="shared" si="104"/>
        <v/>
      </c>
      <c r="CM14" s="289" t="str">
        <f t="shared" si="105"/>
        <v/>
      </c>
      <c r="CN14" s="271" t="str">
        <f t="shared" si="106"/>
        <v/>
      </c>
      <c r="CP14" s="271"/>
      <c r="CQ14" s="263" t="str">
        <f t="shared" si="107"/>
        <v/>
      </c>
      <c r="CR14" s="273" t="str">
        <f>IFERROR(BZ21+BY21*CQ14,"")</f>
        <v/>
      </c>
      <c r="CS14" s="264" t="str">
        <f t="shared" si="108"/>
        <v/>
      </c>
      <c r="CT14" s="264" t="str">
        <f t="shared" si="17"/>
        <v/>
      </c>
      <c r="CU14" s="264" t="str">
        <f t="shared" si="109"/>
        <v/>
      </c>
      <c r="CV14" s="264" t="str">
        <f t="shared" si="110"/>
        <v/>
      </c>
      <c r="CW14" s="273" t="str">
        <f t="shared" si="111"/>
        <v/>
      </c>
      <c r="CX14" s="273" t="str">
        <f t="shared" si="18"/>
        <v/>
      </c>
      <c r="CY14" s="273" t="str">
        <f t="shared" si="112"/>
        <v/>
      </c>
      <c r="CZ14" s="271" t="str">
        <f t="shared" si="19"/>
        <v/>
      </c>
      <c r="DA14" s="271" t="str">
        <f>IFERROR(CW14*(CU14-CU18)^2,"")</f>
        <v/>
      </c>
      <c r="DB14" s="271" t="str">
        <f>IFERROR(CW14*(CQ14-CQ18)*(CU14-CU18),"")</f>
        <v/>
      </c>
      <c r="DC14" s="271" t="str">
        <f t="shared" si="113"/>
        <v/>
      </c>
      <c r="DD14" s="289" t="str">
        <f t="shared" si="114"/>
        <v/>
      </c>
      <c r="DE14" s="271" t="str">
        <f t="shared" si="115"/>
        <v/>
      </c>
      <c r="DG14" s="271"/>
      <c r="DH14" s="263" t="str">
        <f t="shared" si="116"/>
        <v/>
      </c>
      <c r="DI14" s="273" t="str">
        <f>IFERROR(CQ21+CP21*DH14,"")</f>
        <v/>
      </c>
      <c r="DJ14" s="264" t="str">
        <f t="shared" si="117"/>
        <v/>
      </c>
      <c r="DK14" s="264" t="str">
        <f t="shared" si="20"/>
        <v/>
      </c>
      <c r="DL14" s="264" t="str">
        <f t="shared" si="118"/>
        <v/>
      </c>
      <c r="DM14" s="264" t="str">
        <f t="shared" si="119"/>
        <v/>
      </c>
      <c r="DN14" s="273" t="str">
        <f t="shared" si="120"/>
        <v/>
      </c>
      <c r="DO14" s="273" t="str">
        <f t="shared" si="21"/>
        <v/>
      </c>
      <c r="DP14" s="273" t="str">
        <f t="shared" si="121"/>
        <v/>
      </c>
      <c r="DQ14" s="271" t="str">
        <f t="shared" si="22"/>
        <v/>
      </c>
      <c r="DR14" s="271" t="str">
        <f>IFERROR(DN14*(DL14-DL18)^2,"")</f>
        <v/>
      </c>
      <c r="DS14" s="271" t="str">
        <f>IFERROR(DN14*(DH14-DH18)*(DL14-DL18),"")</f>
        <v/>
      </c>
      <c r="DT14" s="271" t="str">
        <f t="shared" si="122"/>
        <v/>
      </c>
      <c r="DU14" s="289" t="str">
        <f t="shared" si="123"/>
        <v/>
      </c>
      <c r="DV14" s="271" t="str">
        <f t="shared" si="124"/>
        <v/>
      </c>
      <c r="DX14" s="271"/>
      <c r="DY14" s="263" t="str">
        <f t="shared" si="125"/>
        <v/>
      </c>
      <c r="DZ14" s="273" t="str">
        <f>IFERROR(DH21+DG21*DY14,"")</f>
        <v/>
      </c>
      <c r="EA14" s="264" t="str">
        <f t="shared" si="126"/>
        <v/>
      </c>
      <c r="EB14" s="264" t="str">
        <f t="shared" si="23"/>
        <v/>
      </c>
      <c r="EC14" s="264" t="str">
        <f t="shared" si="127"/>
        <v/>
      </c>
      <c r="ED14" s="264" t="str">
        <f t="shared" si="128"/>
        <v/>
      </c>
      <c r="EE14" s="273" t="str">
        <f t="shared" si="129"/>
        <v/>
      </c>
      <c r="EF14" s="273" t="str">
        <f t="shared" si="24"/>
        <v/>
      </c>
      <c r="EG14" s="273" t="str">
        <f t="shared" si="130"/>
        <v/>
      </c>
      <c r="EH14" s="271" t="str">
        <f t="shared" si="25"/>
        <v/>
      </c>
      <c r="EI14" s="271" t="str">
        <f>IFERROR(EE14*(EC14-EC18)^2,"")</f>
        <v/>
      </c>
      <c r="EJ14" s="271" t="str">
        <f>IFERROR(EE14*(DY14-DY18)*(EC14-EC18),"")</f>
        <v/>
      </c>
      <c r="EK14" s="271" t="str">
        <f t="shared" si="131"/>
        <v/>
      </c>
      <c r="EL14" s="289" t="str">
        <f t="shared" si="132"/>
        <v/>
      </c>
      <c r="EM14" s="271" t="str">
        <f t="shared" si="133"/>
        <v/>
      </c>
      <c r="EO14" s="271"/>
      <c r="EP14" s="263" t="str">
        <f t="shared" si="134"/>
        <v/>
      </c>
      <c r="EQ14" s="273" t="str">
        <f>IFERROR(DY21+DX21*EP14,"")</f>
        <v/>
      </c>
      <c r="ER14" s="264" t="str">
        <f t="shared" si="135"/>
        <v/>
      </c>
      <c r="ES14" s="264" t="str">
        <f t="shared" si="26"/>
        <v/>
      </c>
      <c r="ET14" s="264" t="str">
        <f t="shared" si="136"/>
        <v/>
      </c>
      <c r="EU14" s="264" t="str">
        <f t="shared" si="137"/>
        <v/>
      </c>
      <c r="EV14" s="273" t="str">
        <f t="shared" si="138"/>
        <v/>
      </c>
      <c r="EW14" s="273" t="str">
        <f t="shared" si="27"/>
        <v/>
      </c>
      <c r="EX14" s="273" t="str">
        <f t="shared" si="139"/>
        <v/>
      </c>
      <c r="EY14" s="271" t="str">
        <f t="shared" si="28"/>
        <v/>
      </c>
      <c r="EZ14" s="271" t="str">
        <f>IFERROR(EV14*(ET14-ET18)^2,"")</f>
        <v/>
      </c>
      <c r="FA14" s="271" t="str">
        <f>IFERROR(EV14*(EP14-EP18)*(ET14-ET18),"")</f>
        <v/>
      </c>
      <c r="FB14" s="271" t="str">
        <f t="shared" si="140"/>
        <v/>
      </c>
      <c r="FC14" s="289" t="str">
        <f t="shared" si="141"/>
        <v/>
      </c>
      <c r="FD14" s="271" t="str">
        <f t="shared" si="142"/>
        <v/>
      </c>
      <c r="FF14" s="271"/>
      <c r="FG14" s="263" t="str">
        <f t="shared" si="143"/>
        <v/>
      </c>
      <c r="FH14" s="273" t="str">
        <f>IFERROR(EP21+EO21*FG14,"")</f>
        <v/>
      </c>
      <c r="FI14" s="264" t="str">
        <f t="shared" si="144"/>
        <v/>
      </c>
      <c r="FJ14" s="264" t="str">
        <f t="shared" si="29"/>
        <v/>
      </c>
      <c r="FK14" s="264" t="str">
        <f t="shared" si="145"/>
        <v/>
      </c>
      <c r="FL14" s="264" t="str">
        <f t="shared" si="146"/>
        <v/>
      </c>
      <c r="FM14" s="273" t="str">
        <f t="shared" si="147"/>
        <v/>
      </c>
      <c r="FN14" s="273" t="str">
        <f t="shared" si="30"/>
        <v/>
      </c>
      <c r="FO14" s="273" t="str">
        <f t="shared" si="148"/>
        <v/>
      </c>
      <c r="FP14" s="271" t="str">
        <f t="shared" si="31"/>
        <v/>
      </c>
      <c r="FQ14" s="271" t="str">
        <f>IFERROR(FM14*(FK14-FK18)^2,"")</f>
        <v/>
      </c>
      <c r="FR14" s="271" t="str">
        <f>IFERROR(FM14*(FG14-FG18)*(FK14-FK18),"")</f>
        <v/>
      </c>
      <c r="FS14" s="271" t="str">
        <f t="shared" si="149"/>
        <v/>
      </c>
      <c r="FT14" s="289" t="str">
        <f t="shared" si="150"/>
        <v/>
      </c>
      <c r="FU14" s="271" t="str">
        <f t="shared" si="151"/>
        <v/>
      </c>
      <c r="FW14" s="271"/>
      <c r="FX14" s="263" t="str">
        <f t="shared" si="152"/>
        <v/>
      </c>
      <c r="FY14" s="273" t="str">
        <f>IFERROR(FG21+FF21*FX14,"")</f>
        <v/>
      </c>
      <c r="FZ14" s="264" t="str">
        <f t="shared" si="153"/>
        <v/>
      </c>
      <c r="GA14" s="264" t="str">
        <f t="shared" si="32"/>
        <v/>
      </c>
      <c r="GB14" s="264" t="str">
        <f t="shared" si="154"/>
        <v/>
      </c>
      <c r="GC14" s="264" t="str">
        <f t="shared" si="155"/>
        <v/>
      </c>
      <c r="GD14" s="273" t="str">
        <f t="shared" si="156"/>
        <v/>
      </c>
      <c r="GE14" s="273" t="str">
        <f t="shared" si="33"/>
        <v/>
      </c>
      <c r="GF14" s="273" t="str">
        <f t="shared" si="157"/>
        <v/>
      </c>
      <c r="GG14" s="271" t="str">
        <f t="shared" si="34"/>
        <v/>
      </c>
      <c r="GH14" s="271" t="str">
        <f>IFERROR(GD14*(GB14-GB18)^2,"")</f>
        <v/>
      </c>
      <c r="GI14" s="271" t="str">
        <f>IFERROR(GD14*(FX14-FX18)*(GB14-GB18),"")</f>
        <v/>
      </c>
      <c r="GJ14" s="271" t="str">
        <f t="shared" si="158"/>
        <v/>
      </c>
      <c r="GK14" s="289" t="str">
        <f t="shared" si="159"/>
        <v/>
      </c>
      <c r="GL14" s="271" t="str">
        <f t="shared" si="160"/>
        <v/>
      </c>
      <c r="GN14" s="271"/>
      <c r="GO14" s="263" t="str">
        <f t="shared" si="161"/>
        <v/>
      </c>
      <c r="GP14" s="273" t="str">
        <f>IFERROR(FX21+FW21*GO14,"")</f>
        <v/>
      </c>
      <c r="GQ14" s="264" t="str">
        <f t="shared" si="162"/>
        <v/>
      </c>
      <c r="GR14" s="264" t="str">
        <f t="shared" si="35"/>
        <v/>
      </c>
      <c r="GS14" s="264" t="str">
        <f t="shared" si="163"/>
        <v/>
      </c>
      <c r="GT14" s="264" t="str">
        <f t="shared" si="164"/>
        <v/>
      </c>
      <c r="GU14" s="273" t="str">
        <f t="shared" si="165"/>
        <v/>
      </c>
      <c r="GV14" s="273" t="str">
        <f t="shared" si="36"/>
        <v/>
      </c>
      <c r="GW14" s="273" t="str">
        <f t="shared" si="166"/>
        <v/>
      </c>
      <c r="GX14" s="271" t="str">
        <f t="shared" si="37"/>
        <v/>
      </c>
      <c r="GY14" s="271" t="str">
        <f>IFERROR(GU14*(GS14-GS18)^2,"")</f>
        <v/>
      </c>
      <c r="GZ14" s="271" t="str">
        <f>IFERROR(GU14*(GO14-GO18)*(GS14-GS18),"")</f>
        <v/>
      </c>
      <c r="HA14" s="271" t="str">
        <f t="shared" si="167"/>
        <v/>
      </c>
      <c r="HB14" s="289" t="str">
        <f t="shared" si="168"/>
        <v/>
      </c>
      <c r="HC14" s="271" t="str">
        <f t="shared" si="169"/>
        <v/>
      </c>
      <c r="HE14" s="271"/>
      <c r="HF14" s="263" t="str">
        <f t="shared" si="170"/>
        <v/>
      </c>
      <c r="HG14" s="273" t="str">
        <f>IFERROR(GO21+GN21*HF14,"")</f>
        <v/>
      </c>
      <c r="HH14" s="264" t="str">
        <f t="shared" si="171"/>
        <v/>
      </c>
      <c r="HI14" s="264" t="str">
        <f t="shared" si="38"/>
        <v/>
      </c>
      <c r="HJ14" s="264" t="str">
        <f t="shared" si="172"/>
        <v/>
      </c>
      <c r="HK14" s="264" t="str">
        <f t="shared" si="173"/>
        <v/>
      </c>
      <c r="HL14" s="273" t="str">
        <f t="shared" si="174"/>
        <v/>
      </c>
      <c r="HM14" s="273" t="str">
        <f t="shared" si="39"/>
        <v/>
      </c>
      <c r="HN14" s="273" t="str">
        <f t="shared" si="175"/>
        <v/>
      </c>
      <c r="HO14" s="271" t="str">
        <f t="shared" si="40"/>
        <v/>
      </c>
      <c r="HP14" s="271" t="str">
        <f>IFERROR(HL14*(HJ14-HJ18)^2,"")</f>
        <v/>
      </c>
      <c r="HQ14" s="271" t="str">
        <f>IFERROR(HL14*(HF14-HF18)*(HJ14-HJ18),"")</f>
        <v/>
      </c>
      <c r="HR14" s="271" t="str">
        <f t="shared" si="176"/>
        <v/>
      </c>
      <c r="HS14" s="289" t="str">
        <f t="shared" si="177"/>
        <v/>
      </c>
      <c r="HT14" s="271" t="str">
        <f t="shared" si="178"/>
        <v/>
      </c>
      <c r="HV14" s="271"/>
      <c r="HW14" s="263" t="str">
        <f t="shared" si="179"/>
        <v/>
      </c>
      <c r="HX14" s="273" t="str">
        <f>IFERROR(HF21+HE21*HW14,"")</f>
        <v/>
      </c>
      <c r="HY14" s="264" t="str">
        <f t="shared" si="180"/>
        <v/>
      </c>
      <c r="HZ14" s="264" t="str">
        <f t="shared" si="41"/>
        <v/>
      </c>
      <c r="IA14" s="264" t="str">
        <f t="shared" si="181"/>
        <v/>
      </c>
      <c r="IB14" s="264" t="str">
        <f t="shared" si="182"/>
        <v/>
      </c>
      <c r="IC14" s="273" t="str">
        <f t="shared" si="183"/>
        <v/>
      </c>
      <c r="ID14" s="273" t="str">
        <f t="shared" si="42"/>
        <v/>
      </c>
      <c r="IE14" s="273" t="str">
        <f t="shared" si="184"/>
        <v/>
      </c>
      <c r="IF14" s="271" t="str">
        <f t="shared" si="43"/>
        <v/>
      </c>
      <c r="IG14" s="271" t="str">
        <f>IFERROR(IC14*(IA14-IA18)^2,"")</f>
        <v/>
      </c>
      <c r="IH14" s="271" t="str">
        <f>IFERROR(IC14*(HW14-HW18)*(IA14-IA18),"")</f>
        <v/>
      </c>
      <c r="II14" s="271" t="str">
        <f t="shared" si="185"/>
        <v/>
      </c>
      <c r="IJ14" s="289" t="str">
        <f t="shared" si="186"/>
        <v/>
      </c>
      <c r="IK14" s="271" t="str">
        <f t="shared" si="187"/>
        <v/>
      </c>
      <c r="IM14" s="271"/>
      <c r="IN14" s="263" t="str">
        <f t="shared" si="188"/>
        <v/>
      </c>
      <c r="IO14" s="273" t="str">
        <f>IFERROR(HW21+HV21*IN14,"")</f>
        <v/>
      </c>
      <c r="IP14" s="264" t="str">
        <f t="shared" si="189"/>
        <v/>
      </c>
      <c r="IQ14" s="264" t="str">
        <f t="shared" si="44"/>
        <v/>
      </c>
      <c r="IR14" s="264" t="str">
        <f t="shared" si="190"/>
        <v/>
      </c>
      <c r="IS14" s="264" t="str">
        <f t="shared" si="191"/>
        <v/>
      </c>
      <c r="IT14" s="273" t="str">
        <f t="shared" si="192"/>
        <v/>
      </c>
      <c r="IU14" s="273" t="str">
        <f t="shared" si="45"/>
        <v/>
      </c>
      <c r="IV14" s="273" t="str">
        <f t="shared" si="193"/>
        <v/>
      </c>
      <c r="IW14" s="271" t="str">
        <f t="shared" si="46"/>
        <v/>
      </c>
      <c r="IX14" s="271" t="str">
        <f>IFERROR(IT14*(IR14-IR18)^2,"")</f>
        <v/>
      </c>
      <c r="IY14" s="271" t="str">
        <f>IFERROR(IT14*(IN14-IN18)*(IR14-IR18),"")</f>
        <v/>
      </c>
      <c r="IZ14" s="271" t="str">
        <f t="shared" si="194"/>
        <v/>
      </c>
      <c r="JA14" s="289" t="str">
        <f t="shared" si="195"/>
        <v/>
      </c>
      <c r="JB14" s="271" t="str">
        <f t="shared" si="196"/>
        <v/>
      </c>
      <c r="JD14" s="271"/>
      <c r="JE14" s="263" t="str">
        <f t="shared" si="197"/>
        <v/>
      </c>
      <c r="JF14" s="273" t="str">
        <f>IFERROR(IN21+IM21*JE14,"")</f>
        <v/>
      </c>
      <c r="JG14" s="264" t="str">
        <f t="shared" si="198"/>
        <v/>
      </c>
      <c r="JH14" s="264" t="str">
        <f t="shared" si="47"/>
        <v/>
      </c>
      <c r="JI14" s="264" t="str">
        <f t="shared" si="199"/>
        <v/>
      </c>
      <c r="JJ14" s="264" t="str">
        <f t="shared" si="200"/>
        <v/>
      </c>
      <c r="JK14" s="273" t="str">
        <f t="shared" si="201"/>
        <v/>
      </c>
      <c r="JL14" s="273" t="str">
        <f t="shared" si="48"/>
        <v/>
      </c>
      <c r="JM14" s="273" t="str">
        <f t="shared" si="202"/>
        <v/>
      </c>
      <c r="JN14" s="271" t="str">
        <f t="shared" si="49"/>
        <v/>
      </c>
      <c r="JO14" s="271" t="str">
        <f>IFERROR(JK14*(JI14-JI18)^2,"")</f>
        <v/>
      </c>
      <c r="JP14" s="271" t="str">
        <f>IFERROR(JK14*(JE14-JE18)*(JI14-JI18),"")</f>
        <v/>
      </c>
      <c r="JQ14" s="271" t="str">
        <f t="shared" si="203"/>
        <v/>
      </c>
      <c r="JR14" s="289" t="str">
        <f t="shared" si="204"/>
        <v/>
      </c>
      <c r="JS14" s="271" t="str">
        <f t="shared" si="205"/>
        <v/>
      </c>
      <c r="JU14" s="271"/>
      <c r="JV14" s="263" t="str">
        <f t="shared" si="206"/>
        <v/>
      </c>
      <c r="JW14" s="273" t="str">
        <f>IFERROR(JE21+JD21*JV14,"")</f>
        <v/>
      </c>
      <c r="JX14" s="264" t="str">
        <f t="shared" si="207"/>
        <v/>
      </c>
      <c r="JY14" s="264" t="str">
        <f t="shared" si="50"/>
        <v/>
      </c>
      <c r="JZ14" s="264" t="str">
        <f t="shared" si="208"/>
        <v/>
      </c>
      <c r="KA14" s="264" t="str">
        <f t="shared" si="209"/>
        <v/>
      </c>
      <c r="KB14" s="273" t="str">
        <f t="shared" si="210"/>
        <v/>
      </c>
      <c r="KC14" s="273" t="str">
        <f t="shared" si="51"/>
        <v/>
      </c>
      <c r="KD14" s="273" t="str">
        <f t="shared" si="211"/>
        <v/>
      </c>
      <c r="KE14" s="271" t="str">
        <f t="shared" si="52"/>
        <v/>
      </c>
      <c r="KF14" s="271" t="str">
        <f>IFERROR(KB14*(JZ14-JZ18)^2,"")</f>
        <v/>
      </c>
      <c r="KG14" s="271" t="str">
        <f>IFERROR(KB14*(JV14-JV18)*(JZ14-JZ18),"")</f>
        <v/>
      </c>
      <c r="KH14" s="271" t="str">
        <f t="shared" si="212"/>
        <v/>
      </c>
      <c r="KI14" s="289" t="str">
        <f t="shared" si="213"/>
        <v/>
      </c>
      <c r="KJ14" s="271" t="str">
        <f t="shared" si="214"/>
        <v/>
      </c>
      <c r="KL14" s="271"/>
      <c r="KM14" s="263" t="str">
        <f t="shared" si="215"/>
        <v/>
      </c>
      <c r="KN14" s="273" t="str">
        <f>IFERROR(JV21+JU21*KM14,"")</f>
        <v/>
      </c>
      <c r="KO14" s="264" t="str">
        <f t="shared" si="216"/>
        <v/>
      </c>
      <c r="KP14" s="264" t="str">
        <f t="shared" si="53"/>
        <v/>
      </c>
      <c r="KQ14" s="264" t="str">
        <f t="shared" si="217"/>
        <v/>
      </c>
      <c r="KR14" s="264" t="str">
        <f t="shared" si="218"/>
        <v/>
      </c>
      <c r="KS14" s="273" t="str">
        <f t="shared" si="219"/>
        <v/>
      </c>
      <c r="KT14" s="273" t="str">
        <f t="shared" si="54"/>
        <v/>
      </c>
      <c r="KU14" s="273" t="str">
        <f t="shared" si="220"/>
        <v/>
      </c>
      <c r="KV14" s="271" t="str">
        <f t="shared" si="55"/>
        <v/>
      </c>
      <c r="KW14" s="271" t="str">
        <f>IFERROR(KS14*(KQ14-KQ18)^2,"")</f>
        <v/>
      </c>
      <c r="KX14" s="271" t="str">
        <f>IFERROR(KS14*(KM14-KM18)*(KQ14-KQ18),"")</f>
        <v/>
      </c>
      <c r="KY14" s="271" t="str">
        <f t="shared" si="221"/>
        <v/>
      </c>
      <c r="KZ14" s="289" t="str">
        <f t="shared" si="222"/>
        <v/>
      </c>
      <c r="LA14" s="271" t="str">
        <f t="shared" si="223"/>
        <v/>
      </c>
      <c r="LC14" s="271"/>
      <c r="LD14" s="263" t="str">
        <f t="shared" si="224"/>
        <v/>
      </c>
      <c r="LE14" s="273" t="str">
        <f>IFERROR(KM21+KL21*LD14,"")</f>
        <v/>
      </c>
      <c r="LF14" s="264" t="str">
        <f t="shared" si="225"/>
        <v/>
      </c>
      <c r="LG14" s="264" t="str">
        <f t="shared" si="56"/>
        <v/>
      </c>
      <c r="LH14" s="264" t="str">
        <f t="shared" si="226"/>
        <v/>
      </c>
      <c r="LI14" s="264" t="str">
        <f t="shared" si="227"/>
        <v/>
      </c>
      <c r="LJ14" s="273" t="str">
        <f t="shared" si="228"/>
        <v/>
      </c>
      <c r="LK14" s="273" t="str">
        <f t="shared" si="57"/>
        <v/>
      </c>
      <c r="LL14" s="273" t="str">
        <f t="shared" si="229"/>
        <v/>
      </c>
      <c r="LM14" s="271" t="str">
        <f t="shared" si="58"/>
        <v/>
      </c>
      <c r="LN14" s="271" t="str">
        <f>IFERROR(LJ14*(LH14-LH18)^2,"")</f>
        <v/>
      </c>
      <c r="LO14" s="271" t="str">
        <f>IFERROR(LJ14*(LD14-LD18)*(LH14-LH18),"")</f>
        <v/>
      </c>
      <c r="LP14" s="271" t="str">
        <f t="shared" si="230"/>
        <v/>
      </c>
      <c r="LQ14" s="289" t="str">
        <f t="shared" si="231"/>
        <v/>
      </c>
      <c r="LR14" s="271" t="str">
        <f t="shared" si="232"/>
        <v/>
      </c>
      <c r="LT14" s="271"/>
      <c r="LU14" s="475" t="str">
        <f t="shared" si="233"/>
        <v/>
      </c>
      <c r="LV14" s="474" t="str">
        <f>IFERROR(LD21+LC21*LU14,"")</f>
        <v/>
      </c>
      <c r="LW14" s="477" t="str">
        <f t="shared" si="234"/>
        <v/>
      </c>
      <c r="LX14" s="264" t="str">
        <f t="shared" si="59"/>
        <v/>
      </c>
      <c r="LY14" s="264" t="str">
        <f t="shared" si="235"/>
        <v/>
      </c>
      <c r="LZ14" s="264" t="str">
        <f t="shared" si="236"/>
        <v/>
      </c>
      <c r="MA14" s="273" t="str">
        <f t="shared" si="237"/>
        <v/>
      </c>
      <c r="MB14" s="273" t="str">
        <f t="shared" si="60"/>
        <v/>
      </c>
      <c r="MC14" s="273" t="str">
        <f t="shared" si="238"/>
        <v/>
      </c>
      <c r="MD14" s="271" t="str">
        <f t="shared" si="61"/>
        <v/>
      </c>
      <c r="ME14" s="271" t="str">
        <f>IFERROR(MA14*(LY14-LY18)^2,"")</f>
        <v/>
      </c>
      <c r="MF14" s="271" t="str">
        <f>IFERROR(MA14*(LU14-LU18)*(LY14-LY18),"")</f>
        <v/>
      </c>
      <c r="MG14" s="271" t="str">
        <f t="shared" si="239"/>
        <v/>
      </c>
      <c r="MH14" s="289" t="str">
        <f t="shared" si="240"/>
        <v/>
      </c>
      <c r="MI14" s="476" t="str">
        <f t="shared" si="241"/>
        <v/>
      </c>
    </row>
    <row r="15" spans="1:347" ht="14.1" customHeight="1" outlineLevel="1" x14ac:dyDescent="0.2">
      <c r="A15" s="14">
        <v>9</v>
      </c>
      <c r="B15" s="470"/>
      <c r="C15" s="178"/>
      <c r="D15" s="179"/>
      <c r="E15" s="17" t="str">
        <f t="shared" si="0"/>
        <v/>
      </c>
      <c r="F15" s="34" t="str">
        <f>IFERROR((E15-E6)/(1-E6),"")</f>
        <v/>
      </c>
      <c r="G15" s="17" t="str">
        <f t="shared" si="1"/>
        <v/>
      </c>
      <c r="H15" s="17"/>
      <c r="I15" s="34"/>
      <c r="J15" s="18" t="str">
        <f t="shared" si="62"/>
        <v/>
      </c>
      <c r="K15" s="17" t="str">
        <f>IFERROR(C21+B21*J15,"")</f>
        <v/>
      </c>
      <c r="L15" s="37" t="str">
        <f t="shared" si="63"/>
        <v/>
      </c>
      <c r="M15" s="37" t="str">
        <f t="shared" si="2"/>
        <v/>
      </c>
      <c r="N15" s="37" t="str">
        <f t="shared" si="64"/>
        <v/>
      </c>
      <c r="O15" s="37" t="str">
        <f t="shared" si="65"/>
        <v/>
      </c>
      <c r="P15" s="17" t="str">
        <f t="shared" si="66"/>
        <v/>
      </c>
      <c r="Q15" s="17" t="str">
        <f t="shared" si="3"/>
        <v/>
      </c>
      <c r="R15" s="17" t="str">
        <f t="shared" si="67"/>
        <v/>
      </c>
      <c r="S15" s="34" t="str">
        <f t="shared" si="4"/>
        <v/>
      </c>
      <c r="T15" s="34" t="str">
        <f>IFERROR(P15*(N15-N18)^2,"")</f>
        <v/>
      </c>
      <c r="U15" s="34" t="str">
        <f>IFERROR(P15*(J15-J18)*(N15-N18),"")</f>
        <v/>
      </c>
      <c r="V15" s="34" t="str">
        <f t="shared" si="68"/>
        <v/>
      </c>
      <c r="W15" s="39" t="str">
        <f t="shared" si="69"/>
        <v/>
      </c>
      <c r="X15" s="34" t="str">
        <f t="shared" si="70"/>
        <v/>
      </c>
      <c r="Y15" s="34"/>
      <c r="Z15" s="271"/>
      <c r="AA15" s="263" t="str">
        <f t="shared" si="71"/>
        <v/>
      </c>
      <c r="AB15" s="273" t="str">
        <f>IFERROR(J21+I21*AA15,"")</f>
        <v/>
      </c>
      <c r="AC15" s="264" t="str">
        <f t="shared" si="72"/>
        <v/>
      </c>
      <c r="AD15" s="264" t="str">
        <f t="shared" si="5"/>
        <v/>
      </c>
      <c r="AE15" s="264" t="str">
        <f t="shared" si="73"/>
        <v/>
      </c>
      <c r="AF15" s="264" t="str">
        <f t="shared" si="74"/>
        <v/>
      </c>
      <c r="AG15" s="273" t="str">
        <f t="shared" si="75"/>
        <v/>
      </c>
      <c r="AH15" s="273" t="str">
        <f t="shared" si="6"/>
        <v/>
      </c>
      <c r="AI15" s="273" t="str">
        <f t="shared" si="76"/>
        <v/>
      </c>
      <c r="AJ15" s="271" t="str">
        <f t="shared" si="7"/>
        <v/>
      </c>
      <c r="AK15" s="271" t="str">
        <f>IFERROR(AG15*(AE15-AE18)^2,"")</f>
        <v/>
      </c>
      <c r="AL15" s="271" t="str">
        <f>IFERROR(AG15*(AA15-AA18)*(AE15-AE18),"")</f>
        <v/>
      </c>
      <c r="AM15" s="271" t="str">
        <f t="shared" si="77"/>
        <v/>
      </c>
      <c r="AN15" s="289" t="str">
        <f t="shared" si="78"/>
        <v/>
      </c>
      <c r="AO15" s="271" t="str">
        <f t="shared" si="79"/>
        <v/>
      </c>
      <c r="AP15" s="34"/>
      <c r="AQ15" s="271"/>
      <c r="AR15" s="263" t="str">
        <f t="shared" si="80"/>
        <v/>
      </c>
      <c r="AS15" s="273" t="str">
        <f>IFERROR(AA21+Z21*AR15,"")</f>
        <v/>
      </c>
      <c r="AT15" s="264" t="str">
        <f t="shared" si="81"/>
        <v/>
      </c>
      <c r="AU15" s="264" t="str">
        <f t="shared" si="8"/>
        <v/>
      </c>
      <c r="AV15" s="264" t="str">
        <f t="shared" si="82"/>
        <v/>
      </c>
      <c r="AW15" s="264" t="str">
        <f t="shared" si="83"/>
        <v/>
      </c>
      <c r="AX15" s="273" t="str">
        <f t="shared" si="84"/>
        <v/>
      </c>
      <c r="AY15" s="273" t="str">
        <f t="shared" si="9"/>
        <v/>
      </c>
      <c r="AZ15" s="273" t="str">
        <f t="shared" si="85"/>
        <v/>
      </c>
      <c r="BA15" s="271" t="str">
        <f t="shared" si="10"/>
        <v/>
      </c>
      <c r="BB15" s="271" t="str">
        <f>IFERROR(AX15*(AV15-AV18)^2,"")</f>
        <v/>
      </c>
      <c r="BC15" s="271" t="str">
        <f>IFERROR(AX15*(AR15-AR18)*(AV15-AV18),"")</f>
        <v/>
      </c>
      <c r="BD15" s="271" t="str">
        <f t="shared" si="86"/>
        <v/>
      </c>
      <c r="BE15" s="289" t="str">
        <f t="shared" si="87"/>
        <v/>
      </c>
      <c r="BF15" s="271" t="str">
        <f t="shared" si="88"/>
        <v/>
      </c>
      <c r="BH15" s="271"/>
      <c r="BI15" s="263" t="str">
        <f t="shared" si="89"/>
        <v/>
      </c>
      <c r="BJ15" s="273" t="str">
        <f>IFERROR(AR21+AQ21*BI15,"")</f>
        <v/>
      </c>
      <c r="BK15" s="264" t="str">
        <f t="shared" si="90"/>
        <v/>
      </c>
      <c r="BL15" s="264" t="str">
        <f t="shared" si="11"/>
        <v/>
      </c>
      <c r="BM15" s="264" t="str">
        <f t="shared" si="91"/>
        <v/>
      </c>
      <c r="BN15" s="264" t="str">
        <f t="shared" si="92"/>
        <v/>
      </c>
      <c r="BO15" s="273" t="str">
        <f t="shared" si="93"/>
        <v/>
      </c>
      <c r="BP15" s="273" t="str">
        <f t="shared" si="12"/>
        <v/>
      </c>
      <c r="BQ15" s="273" t="str">
        <f t="shared" si="94"/>
        <v/>
      </c>
      <c r="BR15" s="271" t="str">
        <f t="shared" si="13"/>
        <v/>
      </c>
      <c r="BS15" s="271" t="str">
        <f>IFERROR(BO15*(BM15-BM18)^2,"")</f>
        <v/>
      </c>
      <c r="BT15" s="271" t="str">
        <f>IFERROR(BO15*(BI15-BI18)*(BM15-BM18),"")</f>
        <v/>
      </c>
      <c r="BU15" s="271" t="str">
        <f t="shared" si="95"/>
        <v/>
      </c>
      <c r="BV15" s="289" t="str">
        <f t="shared" si="96"/>
        <v/>
      </c>
      <c r="BW15" s="271" t="str">
        <f t="shared" si="97"/>
        <v/>
      </c>
      <c r="BY15" s="271"/>
      <c r="BZ15" s="263" t="str">
        <f t="shared" si="98"/>
        <v/>
      </c>
      <c r="CA15" s="273" t="str">
        <f>IFERROR(BI21+BH21*BZ15,"")</f>
        <v/>
      </c>
      <c r="CB15" s="264" t="str">
        <f t="shared" si="99"/>
        <v/>
      </c>
      <c r="CC15" s="264" t="str">
        <f t="shared" si="14"/>
        <v/>
      </c>
      <c r="CD15" s="264" t="str">
        <f t="shared" si="100"/>
        <v/>
      </c>
      <c r="CE15" s="264" t="str">
        <f t="shared" si="101"/>
        <v/>
      </c>
      <c r="CF15" s="273" t="str">
        <f t="shared" si="102"/>
        <v/>
      </c>
      <c r="CG15" s="273" t="str">
        <f t="shared" si="15"/>
        <v/>
      </c>
      <c r="CH15" s="273" t="str">
        <f t="shared" si="103"/>
        <v/>
      </c>
      <c r="CI15" s="271" t="str">
        <f t="shared" si="16"/>
        <v/>
      </c>
      <c r="CJ15" s="271" t="str">
        <f>IFERROR(CF15*(CD15-CD18)^2,"")</f>
        <v/>
      </c>
      <c r="CK15" s="271" t="str">
        <f>IFERROR(CF15*(BZ15-BZ18)*(CD15-CD18),"")</f>
        <v/>
      </c>
      <c r="CL15" s="271" t="str">
        <f t="shared" si="104"/>
        <v/>
      </c>
      <c r="CM15" s="289" t="str">
        <f t="shared" si="105"/>
        <v/>
      </c>
      <c r="CN15" s="271" t="str">
        <f t="shared" si="106"/>
        <v/>
      </c>
      <c r="CP15" s="271"/>
      <c r="CQ15" s="263" t="str">
        <f t="shared" si="107"/>
        <v/>
      </c>
      <c r="CR15" s="273" t="str">
        <f>IFERROR(BZ21+BY21*CQ15,"")</f>
        <v/>
      </c>
      <c r="CS15" s="264" t="str">
        <f t="shared" si="108"/>
        <v/>
      </c>
      <c r="CT15" s="264" t="str">
        <f t="shared" si="17"/>
        <v/>
      </c>
      <c r="CU15" s="264" t="str">
        <f t="shared" si="109"/>
        <v/>
      </c>
      <c r="CV15" s="264" t="str">
        <f t="shared" si="110"/>
        <v/>
      </c>
      <c r="CW15" s="273" t="str">
        <f t="shared" si="111"/>
        <v/>
      </c>
      <c r="CX15" s="273" t="str">
        <f t="shared" si="18"/>
        <v/>
      </c>
      <c r="CY15" s="273" t="str">
        <f t="shared" si="112"/>
        <v/>
      </c>
      <c r="CZ15" s="271" t="str">
        <f t="shared" si="19"/>
        <v/>
      </c>
      <c r="DA15" s="271" t="str">
        <f>IFERROR(CW15*(CU15-CU18)^2,"")</f>
        <v/>
      </c>
      <c r="DB15" s="271" t="str">
        <f>IFERROR(CW15*(CQ15-CQ18)*(CU15-CU18),"")</f>
        <v/>
      </c>
      <c r="DC15" s="271" t="str">
        <f t="shared" si="113"/>
        <v/>
      </c>
      <c r="DD15" s="289" t="str">
        <f t="shared" si="114"/>
        <v/>
      </c>
      <c r="DE15" s="271" t="str">
        <f t="shared" si="115"/>
        <v/>
      </c>
      <c r="DG15" s="271"/>
      <c r="DH15" s="263" t="str">
        <f t="shared" si="116"/>
        <v/>
      </c>
      <c r="DI15" s="273" t="str">
        <f>IFERROR(CQ21+CP21*DH15,"")</f>
        <v/>
      </c>
      <c r="DJ15" s="264" t="str">
        <f t="shared" si="117"/>
        <v/>
      </c>
      <c r="DK15" s="264" t="str">
        <f t="shared" si="20"/>
        <v/>
      </c>
      <c r="DL15" s="264" t="str">
        <f t="shared" si="118"/>
        <v/>
      </c>
      <c r="DM15" s="264" t="str">
        <f t="shared" si="119"/>
        <v/>
      </c>
      <c r="DN15" s="273" t="str">
        <f t="shared" si="120"/>
        <v/>
      </c>
      <c r="DO15" s="273" t="str">
        <f t="shared" si="21"/>
        <v/>
      </c>
      <c r="DP15" s="273" t="str">
        <f t="shared" si="121"/>
        <v/>
      </c>
      <c r="DQ15" s="271" t="str">
        <f t="shared" si="22"/>
        <v/>
      </c>
      <c r="DR15" s="271" t="str">
        <f>IFERROR(DN15*(DL15-DL18)^2,"")</f>
        <v/>
      </c>
      <c r="DS15" s="271" t="str">
        <f>IFERROR(DN15*(DH15-DH18)*(DL15-DL18),"")</f>
        <v/>
      </c>
      <c r="DT15" s="271" t="str">
        <f t="shared" si="122"/>
        <v/>
      </c>
      <c r="DU15" s="289" t="str">
        <f t="shared" si="123"/>
        <v/>
      </c>
      <c r="DV15" s="271" t="str">
        <f t="shared" si="124"/>
        <v/>
      </c>
      <c r="DX15" s="271"/>
      <c r="DY15" s="263" t="str">
        <f t="shared" si="125"/>
        <v/>
      </c>
      <c r="DZ15" s="273" t="str">
        <f>IFERROR(DH21+DG21*DY15,"")</f>
        <v/>
      </c>
      <c r="EA15" s="264" t="str">
        <f t="shared" si="126"/>
        <v/>
      </c>
      <c r="EB15" s="264" t="str">
        <f t="shared" si="23"/>
        <v/>
      </c>
      <c r="EC15" s="264" t="str">
        <f t="shared" si="127"/>
        <v/>
      </c>
      <c r="ED15" s="264" t="str">
        <f t="shared" si="128"/>
        <v/>
      </c>
      <c r="EE15" s="273" t="str">
        <f t="shared" si="129"/>
        <v/>
      </c>
      <c r="EF15" s="273" t="str">
        <f t="shared" si="24"/>
        <v/>
      </c>
      <c r="EG15" s="273" t="str">
        <f t="shared" si="130"/>
        <v/>
      </c>
      <c r="EH15" s="271" t="str">
        <f t="shared" si="25"/>
        <v/>
      </c>
      <c r="EI15" s="271" t="str">
        <f>IFERROR(EE15*(EC15-EC18)^2,"")</f>
        <v/>
      </c>
      <c r="EJ15" s="271" t="str">
        <f>IFERROR(EE15*(DY15-DY18)*(EC15-EC18),"")</f>
        <v/>
      </c>
      <c r="EK15" s="271" t="str">
        <f t="shared" si="131"/>
        <v/>
      </c>
      <c r="EL15" s="289" t="str">
        <f t="shared" si="132"/>
        <v/>
      </c>
      <c r="EM15" s="271" t="str">
        <f t="shared" si="133"/>
        <v/>
      </c>
      <c r="EO15" s="271"/>
      <c r="EP15" s="263" t="str">
        <f t="shared" si="134"/>
        <v/>
      </c>
      <c r="EQ15" s="273" t="str">
        <f>IFERROR(DY21+DX21*EP15,"")</f>
        <v/>
      </c>
      <c r="ER15" s="264" t="str">
        <f t="shared" si="135"/>
        <v/>
      </c>
      <c r="ES15" s="264" t="str">
        <f t="shared" si="26"/>
        <v/>
      </c>
      <c r="ET15" s="264" t="str">
        <f t="shared" si="136"/>
        <v/>
      </c>
      <c r="EU15" s="264" t="str">
        <f t="shared" si="137"/>
        <v/>
      </c>
      <c r="EV15" s="273" t="str">
        <f t="shared" si="138"/>
        <v/>
      </c>
      <c r="EW15" s="273" t="str">
        <f t="shared" si="27"/>
        <v/>
      </c>
      <c r="EX15" s="273" t="str">
        <f t="shared" si="139"/>
        <v/>
      </c>
      <c r="EY15" s="271" t="str">
        <f t="shared" si="28"/>
        <v/>
      </c>
      <c r="EZ15" s="271" t="str">
        <f>IFERROR(EV15*(ET15-ET18)^2,"")</f>
        <v/>
      </c>
      <c r="FA15" s="271" t="str">
        <f>IFERROR(EV15*(EP15-EP18)*(ET15-ET18),"")</f>
        <v/>
      </c>
      <c r="FB15" s="271" t="str">
        <f t="shared" si="140"/>
        <v/>
      </c>
      <c r="FC15" s="289" t="str">
        <f t="shared" si="141"/>
        <v/>
      </c>
      <c r="FD15" s="271" t="str">
        <f t="shared" si="142"/>
        <v/>
      </c>
      <c r="FF15" s="271"/>
      <c r="FG15" s="263" t="str">
        <f t="shared" si="143"/>
        <v/>
      </c>
      <c r="FH15" s="273" t="str">
        <f>IFERROR(EP21+EO21*FG15,"")</f>
        <v/>
      </c>
      <c r="FI15" s="264" t="str">
        <f t="shared" si="144"/>
        <v/>
      </c>
      <c r="FJ15" s="264" t="str">
        <f t="shared" si="29"/>
        <v/>
      </c>
      <c r="FK15" s="264" t="str">
        <f t="shared" si="145"/>
        <v/>
      </c>
      <c r="FL15" s="264" t="str">
        <f t="shared" si="146"/>
        <v/>
      </c>
      <c r="FM15" s="273" t="str">
        <f t="shared" si="147"/>
        <v/>
      </c>
      <c r="FN15" s="273" t="str">
        <f t="shared" si="30"/>
        <v/>
      </c>
      <c r="FO15" s="273" t="str">
        <f t="shared" si="148"/>
        <v/>
      </c>
      <c r="FP15" s="271" t="str">
        <f t="shared" si="31"/>
        <v/>
      </c>
      <c r="FQ15" s="271" t="str">
        <f>IFERROR(FM15*(FK15-FK18)^2,"")</f>
        <v/>
      </c>
      <c r="FR15" s="271" t="str">
        <f>IFERROR(FM15*(FG15-FG18)*(FK15-FK18),"")</f>
        <v/>
      </c>
      <c r="FS15" s="271" t="str">
        <f t="shared" si="149"/>
        <v/>
      </c>
      <c r="FT15" s="289" t="str">
        <f t="shared" si="150"/>
        <v/>
      </c>
      <c r="FU15" s="271" t="str">
        <f t="shared" si="151"/>
        <v/>
      </c>
      <c r="FW15" s="271"/>
      <c r="FX15" s="263" t="str">
        <f t="shared" si="152"/>
        <v/>
      </c>
      <c r="FY15" s="273" t="str">
        <f>IFERROR(FG21+FF21*FX15,"")</f>
        <v/>
      </c>
      <c r="FZ15" s="264" t="str">
        <f t="shared" si="153"/>
        <v/>
      </c>
      <c r="GA15" s="264" t="str">
        <f t="shared" si="32"/>
        <v/>
      </c>
      <c r="GB15" s="264" t="str">
        <f t="shared" si="154"/>
        <v/>
      </c>
      <c r="GC15" s="264" t="str">
        <f t="shared" si="155"/>
        <v/>
      </c>
      <c r="GD15" s="273" t="str">
        <f t="shared" si="156"/>
        <v/>
      </c>
      <c r="GE15" s="273" t="str">
        <f t="shared" si="33"/>
        <v/>
      </c>
      <c r="GF15" s="273" t="str">
        <f t="shared" si="157"/>
        <v/>
      </c>
      <c r="GG15" s="271" t="str">
        <f t="shared" si="34"/>
        <v/>
      </c>
      <c r="GH15" s="271" t="str">
        <f>IFERROR(GD15*(GB15-GB18)^2,"")</f>
        <v/>
      </c>
      <c r="GI15" s="271" t="str">
        <f>IFERROR(GD15*(FX15-FX18)*(GB15-GB18),"")</f>
        <v/>
      </c>
      <c r="GJ15" s="271" t="str">
        <f t="shared" si="158"/>
        <v/>
      </c>
      <c r="GK15" s="289" t="str">
        <f t="shared" si="159"/>
        <v/>
      </c>
      <c r="GL15" s="271" t="str">
        <f t="shared" si="160"/>
        <v/>
      </c>
      <c r="GN15" s="271"/>
      <c r="GO15" s="263" t="str">
        <f t="shared" si="161"/>
        <v/>
      </c>
      <c r="GP15" s="273" t="str">
        <f>IFERROR(FX21+FW21*GO15,"")</f>
        <v/>
      </c>
      <c r="GQ15" s="264" t="str">
        <f t="shared" si="162"/>
        <v/>
      </c>
      <c r="GR15" s="264" t="str">
        <f t="shared" si="35"/>
        <v/>
      </c>
      <c r="GS15" s="264" t="str">
        <f t="shared" si="163"/>
        <v/>
      </c>
      <c r="GT15" s="264" t="str">
        <f t="shared" si="164"/>
        <v/>
      </c>
      <c r="GU15" s="273" t="str">
        <f t="shared" si="165"/>
        <v/>
      </c>
      <c r="GV15" s="273" t="str">
        <f t="shared" si="36"/>
        <v/>
      </c>
      <c r="GW15" s="273" t="str">
        <f t="shared" si="166"/>
        <v/>
      </c>
      <c r="GX15" s="271" t="str">
        <f t="shared" si="37"/>
        <v/>
      </c>
      <c r="GY15" s="271" t="str">
        <f>IFERROR(GU15*(GS15-GS18)^2,"")</f>
        <v/>
      </c>
      <c r="GZ15" s="271" t="str">
        <f>IFERROR(GU15*(GO15-GO18)*(GS15-GS18),"")</f>
        <v/>
      </c>
      <c r="HA15" s="271" t="str">
        <f t="shared" si="167"/>
        <v/>
      </c>
      <c r="HB15" s="289" t="str">
        <f t="shared" si="168"/>
        <v/>
      </c>
      <c r="HC15" s="271" t="str">
        <f t="shared" si="169"/>
        <v/>
      </c>
      <c r="HE15" s="271"/>
      <c r="HF15" s="263" t="str">
        <f t="shared" si="170"/>
        <v/>
      </c>
      <c r="HG15" s="273" t="str">
        <f>IFERROR(GO21+GN21*HF15,"")</f>
        <v/>
      </c>
      <c r="HH15" s="264" t="str">
        <f t="shared" si="171"/>
        <v/>
      </c>
      <c r="HI15" s="264" t="str">
        <f t="shared" si="38"/>
        <v/>
      </c>
      <c r="HJ15" s="264" t="str">
        <f t="shared" si="172"/>
        <v/>
      </c>
      <c r="HK15" s="264" t="str">
        <f t="shared" si="173"/>
        <v/>
      </c>
      <c r="HL15" s="273" t="str">
        <f t="shared" si="174"/>
        <v/>
      </c>
      <c r="HM15" s="273" t="str">
        <f t="shared" si="39"/>
        <v/>
      </c>
      <c r="HN15" s="273" t="str">
        <f t="shared" si="175"/>
        <v/>
      </c>
      <c r="HO15" s="271" t="str">
        <f t="shared" si="40"/>
        <v/>
      </c>
      <c r="HP15" s="271" t="str">
        <f>IFERROR(HL15*(HJ15-HJ18)^2,"")</f>
        <v/>
      </c>
      <c r="HQ15" s="271" t="str">
        <f>IFERROR(HL15*(HF15-HF18)*(HJ15-HJ18),"")</f>
        <v/>
      </c>
      <c r="HR15" s="271" t="str">
        <f t="shared" si="176"/>
        <v/>
      </c>
      <c r="HS15" s="289" t="str">
        <f t="shared" si="177"/>
        <v/>
      </c>
      <c r="HT15" s="271" t="str">
        <f t="shared" si="178"/>
        <v/>
      </c>
      <c r="HV15" s="271"/>
      <c r="HW15" s="263" t="str">
        <f t="shared" si="179"/>
        <v/>
      </c>
      <c r="HX15" s="273" t="str">
        <f>IFERROR(HF21+HE21*HW15,"")</f>
        <v/>
      </c>
      <c r="HY15" s="264" t="str">
        <f t="shared" si="180"/>
        <v/>
      </c>
      <c r="HZ15" s="264" t="str">
        <f t="shared" si="41"/>
        <v/>
      </c>
      <c r="IA15" s="264" t="str">
        <f t="shared" si="181"/>
        <v/>
      </c>
      <c r="IB15" s="264" t="str">
        <f t="shared" si="182"/>
        <v/>
      </c>
      <c r="IC15" s="273" t="str">
        <f t="shared" si="183"/>
        <v/>
      </c>
      <c r="ID15" s="273" t="str">
        <f t="shared" si="42"/>
        <v/>
      </c>
      <c r="IE15" s="273" t="str">
        <f t="shared" si="184"/>
        <v/>
      </c>
      <c r="IF15" s="271" t="str">
        <f t="shared" si="43"/>
        <v/>
      </c>
      <c r="IG15" s="271" t="str">
        <f>IFERROR(IC15*(IA15-IA18)^2,"")</f>
        <v/>
      </c>
      <c r="IH15" s="271" t="str">
        <f>IFERROR(IC15*(HW15-HW18)*(IA15-IA18),"")</f>
        <v/>
      </c>
      <c r="II15" s="271" t="str">
        <f t="shared" si="185"/>
        <v/>
      </c>
      <c r="IJ15" s="289" t="str">
        <f t="shared" si="186"/>
        <v/>
      </c>
      <c r="IK15" s="271" t="str">
        <f t="shared" si="187"/>
        <v/>
      </c>
      <c r="IM15" s="271"/>
      <c r="IN15" s="263" t="str">
        <f t="shared" si="188"/>
        <v/>
      </c>
      <c r="IO15" s="273" t="str">
        <f>IFERROR(HW21+HV21*IN15,"")</f>
        <v/>
      </c>
      <c r="IP15" s="264" t="str">
        <f t="shared" si="189"/>
        <v/>
      </c>
      <c r="IQ15" s="264" t="str">
        <f t="shared" si="44"/>
        <v/>
      </c>
      <c r="IR15" s="264" t="str">
        <f t="shared" si="190"/>
        <v/>
      </c>
      <c r="IS15" s="264" t="str">
        <f t="shared" si="191"/>
        <v/>
      </c>
      <c r="IT15" s="273" t="str">
        <f t="shared" si="192"/>
        <v/>
      </c>
      <c r="IU15" s="273" t="str">
        <f t="shared" si="45"/>
        <v/>
      </c>
      <c r="IV15" s="273" t="str">
        <f t="shared" si="193"/>
        <v/>
      </c>
      <c r="IW15" s="271" t="str">
        <f t="shared" si="46"/>
        <v/>
      </c>
      <c r="IX15" s="271" t="str">
        <f>IFERROR(IT15*(IR15-IR18)^2,"")</f>
        <v/>
      </c>
      <c r="IY15" s="271" t="str">
        <f>IFERROR(IT15*(IN15-IN18)*(IR15-IR18),"")</f>
        <v/>
      </c>
      <c r="IZ15" s="271" t="str">
        <f t="shared" si="194"/>
        <v/>
      </c>
      <c r="JA15" s="289" t="str">
        <f t="shared" si="195"/>
        <v/>
      </c>
      <c r="JB15" s="271" t="str">
        <f t="shared" si="196"/>
        <v/>
      </c>
      <c r="JD15" s="271"/>
      <c r="JE15" s="263" t="str">
        <f t="shared" si="197"/>
        <v/>
      </c>
      <c r="JF15" s="273" t="str">
        <f>IFERROR(IN21+IM21*JE15,"")</f>
        <v/>
      </c>
      <c r="JG15" s="264" t="str">
        <f t="shared" si="198"/>
        <v/>
      </c>
      <c r="JH15" s="264" t="str">
        <f t="shared" si="47"/>
        <v/>
      </c>
      <c r="JI15" s="264" t="str">
        <f t="shared" si="199"/>
        <v/>
      </c>
      <c r="JJ15" s="264" t="str">
        <f t="shared" si="200"/>
        <v/>
      </c>
      <c r="JK15" s="273" t="str">
        <f t="shared" si="201"/>
        <v/>
      </c>
      <c r="JL15" s="273" t="str">
        <f t="shared" si="48"/>
        <v/>
      </c>
      <c r="JM15" s="273" t="str">
        <f t="shared" si="202"/>
        <v/>
      </c>
      <c r="JN15" s="271" t="str">
        <f t="shared" si="49"/>
        <v/>
      </c>
      <c r="JO15" s="271" t="str">
        <f>IFERROR(JK15*(JI15-JI18)^2,"")</f>
        <v/>
      </c>
      <c r="JP15" s="271" t="str">
        <f>IFERROR(JK15*(JE15-JE18)*(JI15-JI18),"")</f>
        <v/>
      </c>
      <c r="JQ15" s="271" t="str">
        <f t="shared" si="203"/>
        <v/>
      </c>
      <c r="JR15" s="289" t="str">
        <f t="shared" si="204"/>
        <v/>
      </c>
      <c r="JS15" s="271" t="str">
        <f t="shared" si="205"/>
        <v/>
      </c>
      <c r="JU15" s="271"/>
      <c r="JV15" s="263" t="str">
        <f t="shared" si="206"/>
        <v/>
      </c>
      <c r="JW15" s="273" t="str">
        <f>IFERROR(JE21+JD21*JV15,"")</f>
        <v/>
      </c>
      <c r="JX15" s="264" t="str">
        <f t="shared" si="207"/>
        <v/>
      </c>
      <c r="JY15" s="264" t="str">
        <f t="shared" si="50"/>
        <v/>
      </c>
      <c r="JZ15" s="264" t="str">
        <f t="shared" si="208"/>
        <v/>
      </c>
      <c r="KA15" s="264" t="str">
        <f t="shared" si="209"/>
        <v/>
      </c>
      <c r="KB15" s="273" t="str">
        <f t="shared" si="210"/>
        <v/>
      </c>
      <c r="KC15" s="273" t="str">
        <f t="shared" si="51"/>
        <v/>
      </c>
      <c r="KD15" s="273" t="str">
        <f t="shared" si="211"/>
        <v/>
      </c>
      <c r="KE15" s="271" t="str">
        <f t="shared" si="52"/>
        <v/>
      </c>
      <c r="KF15" s="271" t="str">
        <f>IFERROR(KB15*(JZ15-JZ18)^2,"")</f>
        <v/>
      </c>
      <c r="KG15" s="271" t="str">
        <f>IFERROR(KB15*(JV15-JV18)*(JZ15-JZ18),"")</f>
        <v/>
      </c>
      <c r="KH15" s="271" t="str">
        <f t="shared" si="212"/>
        <v/>
      </c>
      <c r="KI15" s="289" t="str">
        <f t="shared" si="213"/>
        <v/>
      </c>
      <c r="KJ15" s="271" t="str">
        <f t="shared" si="214"/>
        <v/>
      </c>
      <c r="KL15" s="271"/>
      <c r="KM15" s="263" t="str">
        <f t="shared" si="215"/>
        <v/>
      </c>
      <c r="KN15" s="273" t="str">
        <f>IFERROR(JV21+JU21*KM15,"")</f>
        <v/>
      </c>
      <c r="KO15" s="264" t="str">
        <f t="shared" si="216"/>
        <v/>
      </c>
      <c r="KP15" s="264" t="str">
        <f t="shared" si="53"/>
        <v/>
      </c>
      <c r="KQ15" s="264" t="str">
        <f t="shared" si="217"/>
        <v/>
      </c>
      <c r="KR15" s="264" t="str">
        <f t="shared" si="218"/>
        <v/>
      </c>
      <c r="KS15" s="273" t="str">
        <f t="shared" si="219"/>
        <v/>
      </c>
      <c r="KT15" s="273" t="str">
        <f t="shared" si="54"/>
        <v/>
      </c>
      <c r="KU15" s="273" t="str">
        <f t="shared" si="220"/>
        <v/>
      </c>
      <c r="KV15" s="271" t="str">
        <f t="shared" si="55"/>
        <v/>
      </c>
      <c r="KW15" s="271" t="str">
        <f>IFERROR(KS15*(KQ15-KQ18)^2,"")</f>
        <v/>
      </c>
      <c r="KX15" s="271" t="str">
        <f>IFERROR(KS15*(KM15-KM18)*(KQ15-KQ18),"")</f>
        <v/>
      </c>
      <c r="KY15" s="271" t="str">
        <f t="shared" si="221"/>
        <v/>
      </c>
      <c r="KZ15" s="289" t="str">
        <f t="shared" si="222"/>
        <v/>
      </c>
      <c r="LA15" s="271" t="str">
        <f t="shared" si="223"/>
        <v/>
      </c>
      <c r="LC15" s="271"/>
      <c r="LD15" s="263" t="str">
        <f t="shared" si="224"/>
        <v/>
      </c>
      <c r="LE15" s="273" t="str">
        <f>IFERROR(KM21+KL21*LD15,"")</f>
        <v/>
      </c>
      <c r="LF15" s="264" t="str">
        <f t="shared" si="225"/>
        <v/>
      </c>
      <c r="LG15" s="264" t="str">
        <f t="shared" si="56"/>
        <v/>
      </c>
      <c r="LH15" s="264" t="str">
        <f t="shared" si="226"/>
        <v/>
      </c>
      <c r="LI15" s="264" t="str">
        <f t="shared" si="227"/>
        <v/>
      </c>
      <c r="LJ15" s="273" t="str">
        <f t="shared" si="228"/>
        <v/>
      </c>
      <c r="LK15" s="273" t="str">
        <f t="shared" si="57"/>
        <v/>
      </c>
      <c r="LL15" s="273" t="str">
        <f t="shared" si="229"/>
        <v/>
      </c>
      <c r="LM15" s="271" t="str">
        <f t="shared" si="58"/>
        <v/>
      </c>
      <c r="LN15" s="271" t="str">
        <f>IFERROR(LJ15*(LH15-LH18)^2,"")</f>
        <v/>
      </c>
      <c r="LO15" s="271" t="str">
        <f>IFERROR(LJ15*(LD15-LD18)*(LH15-LH18),"")</f>
        <v/>
      </c>
      <c r="LP15" s="271" t="str">
        <f t="shared" si="230"/>
        <v/>
      </c>
      <c r="LQ15" s="289" t="str">
        <f t="shared" si="231"/>
        <v/>
      </c>
      <c r="LR15" s="271" t="str">
        <f t="shared" si="232"/>
        <v/>
      </c>
      <c r="LT15" s="271"/>
      <c r="LU15" s="475" t="str">
        <f t="shared" si="233"/>
        <v/>
      </c>
      <c r="LV15" s="474" t="str">
        <f>IFERROR(LD21+LC21*LU15,"")</f>
        <v/>
      </c>
      <c r="LW15" s="477" t="str">
        <f t="shared" si="234"/>
        <v/>
      </c>
      <c r="LX15" s="264" t="str">
        <f t="shared" si="59"/>
        <v/>
      </c>
      <c r="LY15" s="264" t="str">
        <f t="shared" si="235"/>
        <v/>
      </c>
      <c r="LZ15" s="264" t="str">
        <f t="shared" si="236"/>
        <v/>
      </c>
      <c r="MA15" s="273" t="str">
        <f t="shared" si="237"/>
        <v/>
      </c>
      <c r="MB15" s="273" t="str">
        <f t="shared" si="60"/>
        <v/>
      </c>
      <c r="MC15" s="273" t="str">
        <f t="shared" si="238"/>
        <v/>
      </c>
      <c r="MD15" s="271" t="str">
        <f t="shared" si="61"/>
        <v/>
      </c>
      <c r="ME15" s="271" t="str">
        <f>IFERROR(MA15*(LY15-LY18)^2,"")</f>
        <v/>
      </c>
      <c r="MF15" s="271" t="str">
        <f>IFERROR(MA15*(LU15-LU18)*(LY15-LY18),"")</f>
        <v/>
      </c>
      <c r="MG15" s="271" t="str">
        <f t="shared" si="239"/>
        <v/>
      </c>
      <c r="MH15" s="289" t="str">
        <f t="shared" si="240"/>
        <v/>
      </c>
      <c r="MI15" s="476" t="str">
        <f t="shared" si="241"/>
        <v/>
      </c>
    </row>
    <row r="16" spans="1:347" ht="14.1" customHeight="1" outlineLevel="1" x14ac:dyDescent="0.2">
      <c r="A16" s="14">
        <v>10</v>
      </c>
      <c r="B16" s="471"/>
      <c r="C16" s="53"/>
      <c r="D16" s="56"/>
      <c r="E16" s="17" t="str">
        <f t="shared" si="0"/>
        <v/>
      </c>
      <c r="F16" s="34" t="str">
        <f>IFERROR((E16-E6)/(1-E6),"")</f>
        <v/>
      </c>
      <c r="G16" s="17" t="str">
        <f t="shared" si="1"/>
        <v/>
      </c>
      <c r="H16" s="17"/>
      <c r="I16" s="34"/>
      <c r="J16" s="18" t="str">
        <f t="shared" si="62"/>
        <v/>
      </c>
      <c r="K16" s="17" t="str">
        <f>IFERROR(C21+B21*J16,"")</f>
        <v/>
      </c>
      <c r="L16" s="37" t="str">
        <f t="shared" si="63"/>
        <v/>
      </c>
      <c r="M16" s="37" t="str">
        <f t="shared" si="2"/>
        <v/>
      </c>
      <c r="N16" s="37" t="str">
        <f t="shared" si="64"/>
        <v/>
      </c>
      <c r="O16" s="37" t="str">
        <f t="shared" si="65"/>
        <v/>
      </c>
      <c r="P16" s="17" t="str">
        <f t="shared" si="66"/>
        <v/>
      </c>
      <c r="Q16" s="17" t="str">
        <f t="shared" si="3"/>
        <v/>
      </c>
      <c r="R16" s="17" t="str">
        <f t="shared" si="67"/>
        <v/>
      </c>
      <c r="S16" s="34" t="str">
        <f t="shared" si="4"/>
        <v/>
      </c>
      <c r="T16" s="34" t="str">
        <f>IFERROR(P16*(N16-N18)^2,"")</f>
        <v/>
      </c>
      <c r="U16" s="34" t="str">
        <f>IFERROR(P16*(J16-J18)*(N16-N18),"")</f>
        <v/>
      </c>
      <c r="V16" s="34" t="str">
        <f t="shared" si="68"/>
        <v/>
      </c>
      <c r="W16" s="39" t="str">
        <f t="shared" si="69"/>
        <v/>
      </c>
      <c r="X16" s="34" t="str">
        <f t="shared" si="70"/>
        <v/>
      </c>
      <c r="Y16" s="34"/>
      <c r="Z16" s="271"/>
      <c r="AA16" s="263" t="str">
        <f t="shared" si="71"/>
        <v/>
      </c>
      <c r="AB16" s="273" t="str">
        <f>IFERROR(J21+I21*AA16,"")</f>
        <v/>
      </c>
      <c r="AC16" s="264" t="str">
        <f t="shared" si="72"/>
        <v/>
      </c>
      <c r="AD16" s="264" t="str">
        <f t="shared" si="5"/>
        <v/>
      </c>
      <c r="AE16" s="264" t="str">
        <f t="shared" si="73"/>
        <v/>
      </c>
      <c r="AF16" s="264" t="str">
        <f t="shared" si="74"/>
        <v/>
      </c>
      <c r="AG16" s="273" t="str">
        <f t="shared" si="75"/>
        <v/>
      </c>
      <c r="AH16" s="273" t="str">
        <f t="shared" si="6"/>
        <v/>
      </c>
      <c r="AI16" s="273" t="str">
        <f t="shared" si="76"/>
        <v/>
      </c>
      <c r="AJ16" s="271" t="str">
        <f t="shared" si="7"/>
        <v/>
      </c>
      <c r="AK16" s="271" t="str">
        <f>IFERROR(AG16*(AE16-AE18)^2,"")</f>
        <v/>
      </c>
      <c r="AL16" s="271" t="str">
        <f>IFERROR(AG16*(AA16-AA18)*(AE16-AE18),"")</f>
        <v/>
      </c>
      <c r="AM16" s="271" t="str">
        <f t="shared" si="77"/>
        <v/>
      </c>
      <c r="AN16" s="289" t="str">
        <f t="shared" si="78"/>
        <v/>
      </c>
      <c r="AO16" s="271" t="str">
        <f t="shared" si="79"/>
        <v/>
      </c>
      <c r="AP16" s="34"/>
      <c r="AQ16" s="271"/>
      <c r="AR16" s="263" t="str">
        <f t="shared" si="80"/>
        <v/>
      </c>
      <c r="AS16" s="273" t="str">
        <f>IFERROR(AA21+Z21*AR16,"")</f>
        <v/>
      </c>
      <c r="AT16" s="264" t="str">
        <f t="shared" si="81"/>
        <v/>
      </c>
      <c r="AU16" s="264" t="str">
        <f t="shared" si="8"/>
        <v/>
      </c>
      <c r="AV16" s="264" t="str">
        <f t="shared" si="82"/>
        <v/>
      </c>
      <c r="AW16" s="264" t="str">
        <f t="shared" si="83"/>
        <v/>
      </c>
      <c r="AX16" s="273" t="str">
        <f t="shared" si="84"/>
        <v/>
      </c>
      <c r="AY16" s="273" t="str">
        <f t="shared" si="9"/>
        <v/>
      </c>
      <c r="AZ16" s="273" t="str">
        <f t="shared" si="85"/>
        <v/>
      </c>
      <c r="BA16" s="271" t="str">
        <f t="shared" si="10"/>
        <v/>
      </c>
      <c r="BB16" s="271" t="str">
        <f>IFERROR(AX16*(AV16-AV18)^2,"")</f>
        <v/>
      </c>
      <c r="BC16" s="271" t="str">
        <f>IFERROR(AX16*(AR16-AR18)*(AV16-AV18),"")</f>
        <v/>
      </c>
      <c r="BD16" s="271" t="str">
        <f t="shared" si="86"/>
        <v/>
      </c>
      <c r="BE16" s="289" t="str">
        <f t="shared" si="87"/>
        <v/>
      </c>
      <c r="BF16" s="271" t="str">
        <f t="shared" si="88"/>
        <v/>
      </c>
      <c r="BH16" s="271"/>
      <c r="BI16" s="263" t="str">
        <f t="shared" si="89"/>
        <v/>
      </c>
      <c r="BJ16" s="273" t="str">
        <f>IFERROR(AR21+AQ21*BI16,"")</f>
        <v/>
      </c>
      <c r="BK16" s="264" t="str">
        <f t="shared" si="90"/>
        <v/>
      </c>
      <c r="BL16" s="264" t="str">
        <f t="shared" si="11"/>
        <v/>
      </c>
      <c r="BM16" s="264" t="str">
        <f t="shared" si="91"/>
        <v/>
      </c>
      <c r="BN16" s="264" t="str">
        <f t="shared" si="92"/>
        <v/>
      </c>
      <c r="BO16" s="273" t="str">
        <f t="shared" si="93"/>
        <v/>
      </c>
      <c r="BP16" s="273" t="str">
        <f t="shared" si="12"/>
        <v/>
      </c>
      <c r="BQ16" s="273" t="str">
        <f t="shared" si="94"/>
        <v/>
      </c>
      <c r="BR16" s="271" t="str">
        <f t="shared" si="13"/>
        <v/>
      </c>
      <c r="BS16" s="271" t="str">
        <f>IFERROR(BO16*(BM16-BM18)^2,"")</f>
        <v/>
      </c>
      <c r="BT16" s="271" t="str">
        <f>IFERROR(BO16*(BI16-BI18)*(BM16-BM18),"")</f>
        <v/>
      </c>
      <c r="BU16" s="271" t="str">
        <f t="shared" si="95"/>
        <v/>
      </c>
      <c r="BV16" s="289" t="str">
        <f t="shared" si="96"/>
        <v/>
      </c>
      <c r="BW16" s="271" t="str">
        <f t="shared" si="97"/>
        <v/>
      </c>
      <c r="BY16" s="271"/>
      <c r="BZ16" s="263" t="str">
        <f t="shared" si="98"/>
        <v/>
      </c>
      <c r="CA16" s="273" t="str">
        <f>IFERROR(BI21+BH21*BZ16,"")</f>
        <v/>
      </c>
      <c r="CB16" s="264" t="str">
        <f t="shared" si="99"/>
        <v/>
      </c>
      <c r="CC16" s="264" t="str">
        <f t="shared" si="14"/>
        <v/>
      </c>
      <c r="CD16" s="264" t="str">
        <f t="shared" si="100"/>
        <v/>
      </c>
      <c r="CE16" s="264" t="str">
        <f t="shared" si="101"/>
        <v/>
      </c>
      <c r="CF16" s="273" t="str">
        <f t="shared" si="102"/>
        <v/>
      </c>
      <c r="CG16" s="273" t="str">
        <f t="shared" si="15"/>
        <v/>
      </c>
      <c r="CH16" s="273" t="str">
        <f t="shared" si="103"/>
        <v/>
      </c>
      <c r="CI16" s="271" t="str">
        <f t="shared" si="16"/>
        <v/>
      </c>
      <c r="CJ16" s="271" t="str">
        <f>IFERROR(CF16*(CD16-CD18)^2,"")</f>
        <v/>
      </c>
      <c r="CK16" s="271" t="str">
        <f>IFERROR(CF16*(BZ16-BZ18)*(CD16-CD18),"")</f>
        <v/>
      </c>
      <c r="CL16" s="271" t="str">
        <f t="shared" si="104"/>
        <v/>
      </c>
      <c r="CM16" s="289" t="str">
        <f t="shared" si="105"/>
        <v/>
      </c>
      <c r="CN16" s="271" t="str">
        <f t="shared" si="106"/>
        <v/>
      </c>
      <c r="CP16" s="271"/>
      <c r="CQ16" s="263" t="str">
        <f t="shared" si="107"/>
        <v/>
      </c>
      <c r="CR16" s="273" t="str">
        <f>IFERROR(BZ21+BY21*CQ16,"")</f>
        <v/>
      </c>
      <c r="CS16" s="264" t="str">
        <f t="shared" si="108"/>
        <v/>
      </c>
      <c r="CT16" s="264" t="str">
        <f t="shared" si="17"/>
        <v/>
      </c>
      <c r="CU16" s="264" t="str">
        <f t="shared" si="109"/>
        <v/>
      </c>
      <c r="CV16" s="264" t="str">
        <f t="shared" si="110"/>
        <v/>
      </c>
      <c r="CW16" s="273" t="str">
        <f t="shared" si="111"/>
        <v/>
      </c>
      <c r="CX16" s="273" t="str">
        <f t="shared" si="18"/>
        <v/>
      </c>
      <c r="CY16" s="273" t="str">
        <f t="shared" si="112"/>
        <v/>
      </c>
      <c r="CZ16" s="271" t="str">
        <f t="shared" si="19"/>
        <v/>
      </c>
      <c r="DA16" s="271" t="str">
        <f>IFERROR(CW16*(CU16-CU18)^2,"")</f>
        <v/>
      </c>
      <c r="DB16" s="271" t="str">
        <f>IFERROR(CW16*(CQ16-CQ18)*(CU16-CU18),"")</f>
        <v/>
      </c>
      <c r="DC16" s="271" t="str">
        <f t="shared" si="113"/>
        <v/>
      </c>
      <c r="DD16" s="289" t="str">
        <f t="shared" si="114"/>
        <v/>
      </c>
      <c r="DE16" s="271" t="str">
        <f t="shared" si="115"/>
        <v/>
      </c>
      <c r="DG16" s="271"/>
      <c r="DH16" s="263" t="str">
        <f t="shared" si="116"/>
        <v/>
      </c>
      <c r="DI16" s="273" t="str">
        <f>IFERROR(CQ21+CP21*DH16,"")</f>
        <v/>
      </c>
      <c r="DJ16" s="264" t="str">
        <f t="shared" si="117"/>
        <v/>
      </c>
      <c r="DK16" s="264" t="str">
        <f t="shared" si="20"/>
        <v/>
      </c>
      <c r="DL16" s="264" t="str">
        <f t="shared" si="118"/>
        <v/>
      </c>
      <c r="DM16" s="264" t="str">
        <f t="shared" si="119"/>
        <v/>
      </c>
      <c r="DN16" s="273" t="str">
        <f t="shared" si="120"/>
        <v/>
      </c>
      <c r="DO16" s="273" t="str">
        <f t="shared" si="21"/>
        <v/>
      </c>
      <c r="DP16" s="273" t="str">
        <f t="shared" si="121"/>
        <v/>
      </c>
      <c r="DQ16" s="271" t="str">
        <f t="shared" si="22"/>
        <v/>
      </c>
      <c r="DR16" s="271" t="str">
        <f>IFERROR(DN16*(DL16-DL18)^2,"")</f>
        <v/>
      </c>
      <c r="DS16" s="271" t="str">
        <f>IFERROR(DN16*(DH16-DH18)*(DL16-DL18),"")</f>
        <v/>
      </c>
      <c r="DT16" s="271" t="str">
        <f t="shared" si="122"/>
        <v/>
      </c>
      <c r="DU16" s="289" t="str">
        <f t="shared" si="123"/>
        <v/>
      </c>
      <c r="DV16" s="271" t="str">
        <f t="shared" si="124"/>
        <v/>
      </c>
      <c r="DX16" s="271"/>
      <c r="DY16" s="263" t="str">
        <f t="shared" si="125"/>
        <v/>
      </c>
      <c r="DZ16" s="273" t="str">
        <f>IFERROR(DH21+DG21*DY16,"")</f>
        <v/>
      </c>
      <c r="EA16" s="264" t="str">
        <f t="shared" si="126"/>
        <v/>
      </c>
      <c r="EB16" s="264" t="str">
        <f t="shared" si="23"/>
        <v/>
      </c>
      <c r="EC16" s="264" t="str">
        <f t="shared" si="127"/>
        <v/>
      </c>
      <c r="ED16" s="264" t="str">
        <f t="shared" si="128"/>
        <v/>
      </c>
      <c r="EE16" s="273" t="str">
        <f t="shared" si="129"/>
        <v/>
      </c>
      <c r="EF16" s="273" t="str">
        <f t="shared" si="24"/>
        <v/>
      </c>
      <c r="EG16" s="273" t="str">
        <f t="shared" si="130"/>
        <v/>
      </c>
      <c r="EH16" s="271" t="str">
        <f t="shared" si="25"/>
        <v/>
      </c>
      <c r="EI16" s="271" t="str">
        <f>IFERROR(EE16*(EC16-EC18)^2,"")</f>
        <v/>
      </c>
      <c r="EJ16" s="271" t="str">
        <f>IFERROR(EE16*(DY16-DY18)*(EC16-EC18),"")</f>
        <v/>
      </c>
      <c r="EK16" s="271" t="str">
        <f t="shared" si="131"/>
        <v/>
      </c>
      <c r="EL16" s="289" t="str">
        <f t="shared" si="132"/>
        <v/>
      </c>
      <c r="EM16" s="271" t="str">
        <f t="shared" si="133"/>
        <v/>
      </c>
      <c r="EO16" s="271"/>
      <c r="EP16" s="263" t="str">
        <f t="shared" si="134"/>
        <v/>
      </c>
      <c r="EQ16" s="273" t="str">
        <f>IFERROR(DY21+DX21*EP16,"")</f>
        <v/>
      </c>
      <c r="ER16" s="264" t="str">
        <f t="shared" si="135"/>
        <v/>
      </c>
      <c r="ES16" s="264" t="str">
        <f t="shared" si="26"/>
        <v/>
      </c>
      <c r="ET16" s="264" t="str">
        <f t="shared" si="136"/>
        <v/>
      </c>
      <c r="EU16" s="264" t="str">
        <f t="shared" si="137"/>
        <v/>
      </c>
      <c r="EV16" s="273" t="str">
        <f t="shared" si="138"/>
        <v/>
      </c>
      <c r="EW16" s="273" t="str">
        <f t="shared" si="27"/>
        <v/>
      </c>
      <c r="EX16" s="273" t="str">
        <f t="shared" si="139"/>
        <v/>
      </c>
      <c r="EY16" s="271" t="str">
        <f t="shared" si="28"/>
        <v/>
      </c>
      <c r="EZ16" s="271" t="str">
        <f>IFERROR(EV16*(ET16-ET18)^2,"")</f>
        <v/>
      </c>
      <c r="FA16" s="271" t="str">
        <f>IFERROR(EV16*(EP16-EP18)*(ET16-ET18),"")</f>
        <v/>
      </c>
      <c r="FB16" s="271" t="str">
        <f t="shared" si="140"/>
        <v/>
      </c>
      <c r="FC16" s="289" t="str">
        <f t="shared" si="141"/>
        <v/>
      </c>
      <c r="FD16" s="271" t="str">
        <f t="shared" si="142"/>
        <v/>
      </c>
      <c r="FF16" s="271"/>
      <c r="FG16" s="263" t="str">
        <f t="shared" si="143"/>
        <v/>
      </c>
      <c r="FH16" s="273" t="str">
        <f>IFERROR(EP21+EO21*FG16,"")</f>
        <v/>
      </c>
      <c r="FI16" s="264" t="str">
        <f t="shared" si="144"/>
        <v/>
      </c>
      <c r="FJ16" s="264" t="str">
        <f t="shared" si="29"/>
        <v/>
      </c>
      <c r="FK16" s="264" t="str">
        <f t="shared" si="145"/>
        <v/>
      </c>
      <c r="FL16" s="264" t="str">
        <f t="shared" si="146"/>
        <v/>
      </c>
      <c r="FM16" s="273" t="str">
        <f t="shared" si="147"/>
        <v/>
      </c>
      <c r="FN16" s="273" t="str">
        <f t="shared" si="30"/>
        <v/>
      </c>
      <c r="FO16" s="273" t="str">
        <f t="shared" si="148"/>
        <v/>
      </c>
      <c r="FP16" s="271" t="str">
        <f t="shared" si="31"/>
        <v/>
      </c>
      <c r="FQ16" s="271" t="str">
        <f>IFERROR(FM16*(FK16-FK18)^2,"")</f>
        <v/>
      </c>
      <c r="FR16" s="271" t="str">
        <f>IFERROR(FM16*(FG16-FG18)*(FK16-FK18),"")</f>
        <v/>
      </c>
      <c r="FS16" s="271" t="str">
        <f t="shared" si="149"/>
        <v/>
      </c>
      <c r="FT16" s="289" t="str">
        <f t="shared" si="150"/>
        <v/>
      </c>
      <c r="FU16" s="271" t="str">
        <f t="shared" si="151"/>
        <v/>
      </c>
      <c r="FW16" s="271"/>
      <c r="FX16" s="263" t="str">
        <f t="shared" si="152"/>
        <v/>
      </c>
      <c r="FY16" s="273" t="str">
        <f>IFERROR(FG21+FF21*FX16,"")</f>
        <v/>
      </c>
      <c r="FZ16" s="264" t="str">
        <f t="shared" si="153"/>
        <v/>
      </c>
      <c r="GA16" s="264" t="str">
        <f t="shared" si="32"/>
        <v/>
      </c>
      <c r="GB16" s="264" t="str">
        <f t="shared" si="154"/>
        <v/>
      </c>
      <c r="GC16" s="264" t="str">
        <f t="shared" si="155"/>
        <v/>
      </c>
      <c r="GD16" s="273" t="str">
        <f t="shared" si="156"/>
        <v/>
      </c>
      <c r="GE16" s="273" t="str">
        <f t="shared" si="33"/>
        <v/>
      </c>
      <c r="GF16" s="273" t="str">
        <f t="shared" si="157"/>
        <v/>
      </c>
      <c r="GG16" s="271" t="str">
        <f t="shared" si="34"/>
        <v/>
      </c>
      <c r="GH16" s="271" t="str">
        <f>IFERROR(GD16*(GB16-GB18)^2,"")</f>
        <v/>
      </c>
      <c r="GI16" s="271" t="str">
        <f>IFERROR(GD16*(FX16-FX18)*(GB16-GB18),"")</f>
        <v/>
      </c>
      <c r="GJ16" s="271" t="str">
        <f t="shared" si="158"/>
        <v/>
      </c>
      <c r="GK16" s="289" t="str">
        <f t="shared" si="159"/>
        <v/>
      </c>
      <c r="GL16" s="271" t="str">
        <f t="shared" si="160"/>
        <v/>
      </c>
      <c r="GN16" s="271"/>
      <c r="GO16" s="263" t="str">
        <f t="shared" si="161"/>
        <v/>
      </c>
      <c r="GP16" s="273" t="str">
        <f>IFERROR(FX21+FW21*GO16,"")</f>
        <v/>
      </c>
      <c r="GQ16" s="264" t="str">
        <f t="shared" si="162"/>
        <v/>
      </c>
      <c r="GR16" s="264" t="str">
        <f t="shared" si="35"/>
        <v/>
      </c>
      <c r="GS16" s="264" t="str">
        <f t="shared" si="163"/>
        <v/>
      </c>
      <c r="GT16" s="264" t="str">
        <f t="shared" si="164"/>
        <v/>
      </c>
      <c r="GU16" s="273" t="str">
        <f t="shared" si="165"/>
        <v/>
      </c>
      <c r="GV16" s="273" t="str">
        <f t="shared" si="36"/>
        <v/>
      </c>
      <c r="GW16" s="273" t="str">
        <f t="shared" si="166"/>
        <v/>
      </c>
      <c r="GX16" s="271" t="str">
        <f t="shared" si="37"/>
        <v/>
      </c>
      <c r="GY16" s="271" t="str">
        <f>IFERROR(GU16*(GS16-GS18)^2,"")</f>
        <v/>
      </c>
      <c r="GZ16" s="271" t="str">
        <f>IFERROR(GU16*(GO16-GO18)*(GS16-GS18),"")</f>
        <v/>
      </c>
      <c r="HA16" s="271" t="str">
        <f t="shared" si="167"/>
        <v/>
      </c>
      <c r="HB16" s="289" t="str">
        <f t="shared" si="168"/>
        <v/>
      </c>
      <c r="HC16" s="271" t="str">
        <f t="shared" si="169"/>
        <v/>
      </c>
      <c r="HE16" s="271"/>
      <c r="HF16" s="263" t="str">
        <f t="shared" si="170"/>
        <v/>
      </c>
      <c r="HG16" s="273" t="str">
        <f>IFERROR(GO21+GN21*HF16,"")</f>
        <v/>
      </c>
      <c r="HH16" s="264" t="str">
        <f t="shared" si="171"/>
        <v/>
      </c>
      <c r="HI16" s="264" t="str">
        <f t="shared" si="38"/>
        <v/>
      </c>
      <c r="HJ16" s="264" t="str">
        <f t="shared" si="172"/>
        <v/>
      </c>
      <c r="HK16" s="264" t="str">
        <f t="shared" si="173"/>
        <v/>
      </c>
      <c r="HL16" s="273" t="str">
        <f t="shared" si="174"/>
        <v/>
      </c>
      <c r="HM16" s="273" t="str">
        <f t="shared" si="39"/>
        <v/>
      </c>
      <c r="HN16" s="273" t="str">
        <f t="shared" si="175"/>
        <v/>
      </c>
      <c r="HO16" s="271" t="str">
        <f t="shared" si="40"/>
        <v/>
      </c>
      <c r="HP16" s="271" t="str">
        <f>IFERROR(HL16*(HJ16-HJ18)^2,"")</f>
        <v/>
      </c>
      <c r="HQ16" s="271" t="str">
        <f>IFERROR(HL16*(HF16-HF18)*(HJ16-HJ18),"")</f>
        <v/>
      </c>
      <c r="HR16" s="271" t="str">
        <f t="shared" si="176"/>
        <v/>
      </c>
      <c r="HS16" s="289" t="str">
        <f t="shared" si="177"/>
        <v/>
      </c>
      <c r="HT16" s="271" t="str">
        <f t="shared" si="178"/>
        <v/>
      </c>
      <c r="HV16" s="271"/>
      <c r="HW16" s="263" t="str">
        <f t="shared" si="179"/>
        <v/>
      </c>
      <c r="HX16" s="273" t="str">
        <f>IFERROR(HF21+HE21*HW16,"")</f>
        <v/>
      </c>
      <c r="HY16" s="264" t="str">
        <f t="shared" si="180"/>
        <v/>
      </c>
      <c r="HZ16" s="264" t="str">
        <f t="shared" si="41"/>
        <v/>
      </c>
      <c r="IA16" s="264" t="str">
        <f t="shared" si="181"/>
        <v/>
      </c>
      <c r="IB16" s="264" t="str">
        <f t="shared" si="182"/>
        <v/>
      </c>
      <c r="IC16" s="273" t="str">
        <f t="shared" si="183"/>
        <v/>
      </c>
      <c r="ID16" s="273" t="str">
        <f t="shared" si="42"/>
        <v/>
      </c>
      <c r="IE16" s="273" t="str">
        <f t="shared" si="184"/>
        <v/>
      </c>
      <c r="IF16" s="271" t="str">
        <f t="shared" si="43"/>
        <v/>
      </c>
      <c r="IG16" s="271" t="str">
        <f>IFERROR(IC16*(IA16-IA18)^2,"")</f>
        <v/>
      </c>
      <c r="IH16" s="271" t="str">
        <f>IFERROR(IC16*(HW16-HW18)*(IA16-IA18),"")</f>
        <v/>
      </c>
      <c r="II16" s="271" t="str">
        <f t="shared" si="185"/>
        <v/>
      </c>
      <c r="IJ16" s="289" t="str">
        <f t="shared" si="186"/>
        <v/>
      </c>
      <c r="IK16" s="271" t="str">
        <f t="shared" si="187"/>
        <v/>
      </c>
      <c r="IM16" s="271"/>
      <c r="IN16" s="263" t="str">
        <f t="shared" si="188"/>
        <v/>
      </c>
      <c r="IO16" s="273" t="str">
        <f>IFERROR(HW21+HV21*IN16,"")</f>
        <v/>
      </c>
      <c r="IP16" s="264" t="str">
        <f t="shared" si="189"/>
        <v/>
      </c>
      <c r="IQ16" s="264" t="str">
        <f t="shared" si="44"/>
        <v/>
      </c>
      <c r="IR16" s="264" t="str">
        <f t="shared" si="190"/>
        <v/>
      </c>
      <c r="IS16" s="264" t="str">
        <f t="shared" si="191"/>
        <v/>
      </c>
      <c r="IT16" s="273" t="str">
        <f t="shared" si="192"/>
        <v/>
      </c>
      <c r="IU16" s="273" t="str">
        <f t="shared" si="45"/>
        <v/>
      </c>
      <c r="IV16" s="273" t="str">
        <f t="shared" si="193"/>
        <v/>
      </c>
      <c r="IW16" s="271" t="str">
        <f t="shared" si="46"/>
        <v/>
      </c>
      <c r="IX16" s="271" t="str">
        <f>IFERROR(IT16*(IR16-IR18)^2,"")</f>
        <v/>
      </c>
      <c r="IY16" s="271" t="str">
        <f>IFERROR(IT16*(IN16-IN18)*(IR16-IR18),"")</f>
        <v/>
      </c>
      <c r="IZ16" s="271" t="str">
        <f t="shared" si="194"/>
        <v/>
      </c>
      <c r="JA16" s="289" t="str">
        <f t="shared" si="195"/>
        <v/>
      </c>
      <c r="JB16" s="271" t="str">
        <f t="shared" si="196"/>
        <v/>
      </c>
      <c r="JD16" s="271"/>
      <c r="JE16" s="263" t="str">
        <f t="shared" si="197"/>
        <v/>
      </c>
      <c r="JF16" s="273" t="str">
        <f>IFERROR(IN21+IM21*JE16,"")</f>
        <v/>
      </c>
      <c r="JG16" s="264" t="str">
        <f t="shared" si="198"/>
        <v/>
      </c>
      <c r="JH16" s="264" t="str">
        <f t="shared" si="47"/>
        <v/>
      </c>
      <c r="JI16" s="264" t="str">
        <f t="shared" si="199"/>
        <v/>
      </c>
      <c r="JJ16" s="264" t="str">
        <f t="shared" si="200"/>
        <v/>
      </c>
      <c r="JK16" s="273" t="str">
        <f t="shared" si="201"/>
        <v/>
      </c>
      <c r="JL16" s="273" t="str">
        <f t="shared" si="48"/>
        <v/>
      </c>
      <c r="JM16" s="273" t="str">
        <f t="shared" si="202"/>
        <v/>
      </c>
      <c r="JN16" s="271" t="str">
        <f t="shared" si="49"/>
        <v/>
      </c>
      <c r="JO16" s="271" t="str">
        <f>IFERROR(JK16*(JI16-JI18)^2,"")</f>
        <v/>
      </c>
      <c r="JP16" s="271" t="str">
        <f>IFERROR(JK16*(JE16-JE18)*(JI16-JI18),"")</f>
        <v/>
      </c>
      <c r="JQ16" s="271" t="str">
        <f t="shared" si="203"/>
        <v/>
      </c>
      <c r="JR16" s="289" t="str">
        <f t="shared" si="204"/>
        <v/>
      </c>
      <c r="JS16" s="271" t="str">
        <f t="shared" si="205"/>
        <v/>
      </c>
      <c r="JU16" s="271"/>
      <c r="JV16" s="263" t="str">
        <f t="shared" si="206"/>
        <v/>
      </c>
      <c r="JW16" s="273" t="str">
        <f>IFERROR(JE21+JD21*JV16,"")</f>
        <v/>
      </c>
      <c r="JX16" s="264" t="str">
        <f t="shared" si="207"/>
        <v/>
      </c>
      <c r="JY16" s="264" t="str">
        <f t="shared" si="50"/>
        <v/>
      </c>
      <c r="JZ16" s="264" t="str">
        <f t="shared" si="208"/>
        <v/>
      </c>
      <c r="KA16" s="264" t="str">
        <f t="shared" si="209"/>
        <v/>
      </c>
      <c r="KB16" s="273" t="str">
        <f t="shared" si="210"/>
        <v/>
      </c>
      <c r="KC16" s="273" t="str">
        <f t="shared" si="51"/>
        <v/>
      </c>
      <c r="KD16" s="273" t="str">
        <f t="shared" si="211"/>
        <v/>
      </c>
      <c r="KE16" s="271" t="str">
        <f t="shared" si="52"/>
        <v/>
      </c>
      <c r="KF16" s="271" t="str">
        <f>IFERROR(KB16*(JZ16-JZ18)^2,"")</f>
        <v/>
      </c>
      <c r="KG16" s="271" t="str">
        <f>IFERROR(KB16*(JV16-JV18)*(JZ16-JZ18),"")</f>
        <v/>
      </c>
      <c r="KH16" s="271" t="str">
        <f t="shared" si="212"/>
        <v/>
      </c>
      <c r="KI16" s="289" t="str">
        <f t="shared" si="213"/>
        <v/>
      </c>
      <c r="KJ16" s="271" t="str">
        <f t="shared" si="214"/>
        <v/>
      </c>
      <c r="KL16" s="271"/>
      <c r="KM16" s="263" t="str">
        <f t="shared" si="215"/>
        <v/>
      </c>
      <c r="KN16" s="273" t="str">
        <f>IFERROR(JV21+JU21*KM16,"")</f>
        <v/>
      </c>
      <c r="KO16" s="264" t="str">
        <f t="shared" si="216"/>
        <v/>
      </c>
      <c r="KP16" s="264" t="str">
        <f t="shared" si="53"/>
        <v/>
      </c>
      <c r="KQ16" s="264" t="str">
        <f t="shared" si="217"/>
        <v/>
      </c>
      <c r="KR16" s="264" t="str">
        <f t="shared" si="218"/>
        <v/>
      </c>
      <c r="KS16" s="273" t="str">
        <f t="shared" si="219"/>
        <v/>
      </c>
      <c r="KT16" s="273" t="str">
        <f t="shared" si="54"/>
        <v/>
      </c>
      <c r="KU16" s="273" t="str">
        <f t="shared" si="220"/>
        <v/>
      </c>
      <c r="KV16" s="271" t="str">
        <f t="shared" si="55"/>
        <v/>
      </c>
      <c r="KW16" s="271" t="str">
        <f>IFERROR(KS16*(KQ16-KQ18)^2,"")</f>
        <v/>
      </c>
      <c r="KX16" s="271" t="str">
        <f>IFERROR(KS16*(KM16-KM18)*(KQ16-KQ18),"")</f>
        <v/>
      </c>
      <c r="KY16" s="271" t="str">
        <f t="shared" si="221"/>
        <v/>
      </c>
      <c r="KZ16" s="289" t="str">
        <f t="shared" si="222"/>
        <v/>
      </c>
      <c r="LA16" s="271" t="str">
        <f t="shared" si="223"/>
        <v/>
      </c>
      <c r="LC16" s="271"/>
      <c r="LD16" s="263" t="str">
        <f t="shared" si="224"/>
        <v/>
      </c>
      <c r="LE16" s="273" t="str">
        <f>IFERROR(KM21+KL21*LD16,"")</f>
        <v/>
      </c>
      <c r="LF16" s="264" t="str">
        <f t="shared" si="225"/>
        <v/>
      </c>
      <c r="LG16" s="264" t="str">
        <f t="shared" si="56"/>
        <v/>
      </c>
      <c r="LH16" s="264" t="str">
        <f t="shared" si="226"/>
        <v/>
      </c>
      <c r="LI16" s="264" t="str">
        <f t="shared" si="227"/>
        <v/>
      </c>
      <c r="LJ16" s="273" t="str">
        <f t="shared" si="228"/>
        <v/>
      </c>
      <c r="LK16" s="273" t="str">
        <f t="shared" si="57"/>
        <v/>
      </c>
      <c r="LL16" s="273" t="str">
        <f t="shared" si="229"/>
        <v/>
      </c>
      <c r="LM16" s="271" t="str">
        <f t="shared" si="58"/>
        <v/>
      </c>
      <c r="LN16" s="271" t="str">
        <f>IFERROR(LJ16*(LH16-LH18)^2,"")</f>
        <v/>
      </c>
      <c r="LO16" s="271" t="str">
        <f>IFERROR(LJ16*(LD16-LD18)*(LH16-LH18),"")</f>
        <v/>
      </c>
      <c r="LP16" s="271" t="str">
        <f t="shared" si="230"/>
        <v/>
      </c>
      <c r="LQ16" s="289" t="str">
        <f t="shared" si="231"/>
        <v/>
      </c>
      <c r="LR16" s="271" t="str">
        <f t="shared" si="232"/>
        <v/>
      </c>
      <c r="LT16" s="271"/>
      <c r="LU16" s="475" t="str">
        <f t="shared" si="233"/>
        <v/>
      </c>
      <c r="LV16" s="474" t="str">
        <f>IFERROR(LD21+LC21*LU16,"")</f>
        <v/>
      </c>
      <c r="LW16" s="477" t="str">
        <f t="shared" si="234"/>
        <v/>
      </c>
      <c r="LX16" s="264" t="str">
        <f t="shared" si="59"/>
        <v/>
      </c>
      <c r="LY16" s="264" t="str">
        <f t="shared" si="235"/>
        <v/>
      </c>
      <c r="LZ16" s="264" t="str">
        <f t="shared" si="236"/>
        <v/>
      </c>
      <c r="MA16" s="273" t="str">
        <f t="shared" si="237"/>
        <v/>
      </c>
      <c r="MB16" s="273" t="str">
        <f t="shared" si="60"/>
        <v/>
      </c>
      <c r="MC16" s="273" t="str">
        <f t="shared" si="238"/>
        <v/>
      </c>
      <c r="MD16" s="271" t="str">
        <f t="shared" si="61"/>
        <v/>
      </c>
      <c r="ME16" s="271" t="str">
        <f>IFERROR(MA16*(LY16-LY18)^2,"")</f>
        <v/>
      </c>
      <c r="MF16" s="271" t="str">
        <f>IFERROR(MA16*(LU16-LU18)*(LY16-LY18),"")</f>
        <v/>
      </c>
      <c r="MG16" s="271" t="str">
        <f t="shared" si="239"/>
        <v/>
      </c>
      <c r="MH16" s="289" t="str">
        <f t="shared" si="240"/>
        <v/>
      </c>
      <c r="MI16" s="476" t="str">
        <f t="shared" si="241"/>
        <v/>
      </c>
    </row>
    <row r="17" spans="1:348" ht="14.1" customHeight="1" outlineLevel="1" x14ac:dyDescent="0.2">
      <c r="B17" s="19"/>
      <c r="C17" s="8"/>
      <c r="D17" s="8"/>
      <c r="F17" s="17"/>
      <c r="G17" s="34"/>
      <c r="H17" s="34"/>
      <c r="I17" s="130" t="s">
        <v>20</v>
      </c>
      <c r="J17" s="131"/>
      <c r="K17" s="132"/>
      <c r="L17" s="101"/>
      <c r="M17" s="101"/>
      <c r="N17" s="101" t="str">
        <f>IFERROR(K17-L17/M17+G17/M17,"")</f>
        <v/>
      </c>
      <c r="O17" s="101"/>
      <c r="P17" s="133">
        <f>SUM(P7:P16)</f>
        <v>140.76286376054193</v>
      </c>
      <c r="Q17" s="133">
        <f t="shared" ref="Q17:R17" si="242">SUM(Q7:Q16)</f>
        <v>188.93158026836747</v>
      </c>
      <c r="R17" s="133">
        <f t="shared" si="242"/>
        <v>-7.9131314918224938</v>
      </c>
      <c r="S17" s="132">
        <f>SUM(S7:S16)</f>
        <v>17.894470120864714</v>
      </c>
      <c r="T17" s="132">
        <f>SUM(T7:T16)</f>
        <v>52.670019092971486</v>
      </c>
      <c r="U17" s="132">
        <f>SUM(U7:U16)</f>
        <v>30.324323484722878</v>
      </c>
      <c r="V17" s="134">
        <f>SUM(V7:V16)</f>
        <v>3.1880953227606352</v>
      </c>
      <c r="W17" s="132"/>
      <c r="X17" s="132"/>
      <c r="Y17" s="20"/>
      <c r="Z17" s="342" t="s">
        <v>20</v>
      </c>
      <c r="AA17" s="343"/>
      <c r="AB17" s="344"/>
      <c r="AC17" s="325"/>
      <c r="AD17" s="325"/>
      <c r="AE17" s="325" t="str">
        <f t="shared" ref="AE17" si="243">IFERROR(AB17-AC17/AD17+N17/AD17,"")</f>
        <v/>
      </c>
      <c r="AF17" s="325"/>
      <c r="AG17" s="345">
        <f>SUM(AG7:AG16)</f>
        <v>133.5285221711344</v>
      </c>
      <c r="AH17" s="345">
        <f t="shared" ref="AH17:AI17" si="244">SUM(AH7:AH16)</f>
        <v>184.05030277014077</v>
      </c>
      <c r="AI17" s="345">
        <f t="shared" si="244"/>
        <v>-0.29033489509652455</v>
      </c>
      <c r="AJ17" s="344">
        <f>SUM(AJ7:AJ16)</f>
        <v>14.26488695777676</v>
      </c>
      <c r="AK17" s="344">
        <f>SUM(AK7:AK16)</f>
        <v>43.849817311167214</v>
      </c>
      <c r="AL17" s="344">
        <f>SUM(AL7:AL16)</f>
        <v>24.645663572712557</v>
      </c>
      <c r="AM17" s="346">
        <f>SUM(AM7:AM16)</f>
        <v>1.4117562942742319</v>
      </c>
      <c r="AN17" s="344"/>
      <c r="AO17" s="344"/>
      <c r="AP17" s="20"/>
      <c r="AQ17" s="342" t="s">
        <v>20</v>
      </c>
      <c r="AR17" s="343"/>
      <c r="AS17" s="344"/>
      <c r="AT17" s="325"/>
      <c r="AU17" s="325"/>
      <c r="AV17" s="325" t="str">
        <f t="shared" ref="AV17" si="245">IFERROR(AS17-AT17/AU17+AE17/AU17,"")</f>
        <v/>
      </c>
      <c r="AW17" s="325"/>
      <c r="AX17" s="345">
        <f>SUM(AX7:AX16)</f>
        <v>132.39999741215092</v>
      </c>
      <c r="AY17" s="345">
        <f t="shared" ref="AY17:AZ17" si="246">SUM(AY7:AY16)</f>
        <v>183.16697189778037</v>
      </c>
      <c r="AZ17" s="345">
        <f t="shared" si="246"/>
        <v>0.81961668231402385</v>
      </c>
      <c r="BA17" s="344">
        <f>SUM(BA7:BA16)</f>
        <v>13.731053505824178</v>
      </c>
      <c r="BB17" s="344">
        <f>SUM(BB7:BB16)</f>
        <v>42.355472489982212</v>
      </c>
      <c r="BC17" s="344">
        <f>SUM(BC7:BC16)</f>
        <v>23.751630776135897</v>
      </c>
      <c r="BD17" s="346">
        <f>SUM(BD7:BD16)</f>
        <v>1.38189450558278</v>
      </c>
      <c r="BE17" s="344"/>
      <c r="BF17" s="344"/>
      <c r="BH17" s="342" t="s">
        <v>20</v>
      </c>
      <c r="BI17" s="343"/>
      <c r="BJ17" s="344"/>
      <c r="BK17" s="325"/>
      <c r="BL17" s="325"/>
      <c r="BM17" s="325" t="str">
        <f t="shared" ref="BM17" si="247">IFERROR(BJ17-BK17/BL17+AV17/BL17,"")</f>
        <v/>
      </c>
      <c r="BN17" s="325"/>
      <c r="BO17" s="345">
        <f>SUM(BO7:BO16)</f>
        <v>132.3314780756279</v>
      </c>
      <c r="BP17" s="345">
        <f t="shared" ref="BP17:BQ17" si="248">SUM(BP7:BP16)</f>
        <v>183.11253955811117</v>
      </c>
      <c r="BQ17" s="345">
        <f t="shared" si="248"/>
        <v>0.88649309166410362</v>
      </c>
      <c r="BR17" s="344">
        <f>SUM(BR7:BR16)</f>
        <v>13.698935679891692</v>
      </c>
      <c r="BS17" s="344">
        <f>SUM(BS7:BS16)</f>
        <v>42.263987829644442</v>
      </c>
      <c r="BT17" s="344">
        <f>SUM(BT7:BT16)</f>
        <v>23.697383386105912</v>
      </c>
      <c r="BU17" s="346">
        <f>SUM(BU7:BU16)</f>
        <v>1.3817164588782205</v>
      </c>
      <c r="BV17" s="344"/>
      <c r="BW17" s="344"/>
      <c r="BY17" s="342" t="s">
        <v>20</v>
      </c>
      <c r="BZ17" s="343"/>
      <c r="CA17" s="344"/>
      <c r="CB17" s="325"/>
      <c r="CC17" s="325"/>
      <c r="CD17" s="325" t="str">
        <f t="shared" ref="CD17" si="249">IFERROR(CA17-CB17/CC17+BM17/CC17,"")</f>
        <v/>
      </c>
      <c r="CE17" s="325"/>
      <c r="CF17" s="345">
        <f>SUM(CF7:CF16)</f>
        <v>132.32829658666662</v>
      </c>
      <c r="CG17" s="345">
        <f t="shared" ref="CG17:CH17" si="250">SUM(CG7:CG16)</f>
        <v>183.11001260974305</v>
      </c>
      <c r="CH17" s="345">
        <f t="shared" si="250"/>
        <v>0.88960013616100397</v>
      </c>
      <c r="CI17" s="344">
        <f>SUM(CI7:CI16)</f>
        <v>13.697444986864218</v>
      </c>
      <c r="CJ17" s="344">
        <f>SUM(CJ7:CJ16)</f>
        <v>42.259736721586854</v>
      </c>
      <c r="CK17" s="344">
        <f>SUM(CK7:CK16)</f>
        <v>23.694864179288597</v>
      </c>
      <c r="CL17" s="346">
        <f>SUM(CL7:CL16)</f>
        <v>1.3817125680007085</v>
      </c>
      <c r="CM17" s="344"/>
      <c r="CN17" s="344"/>
      <c r="CP17" s="342" t="s">
        <v>20</v>
      </c>
      <c r="CQ17" s="343"/>
      <c r="CR17" s="344"/>
      <c r="CS17" s="325"/>
      <c r="CT17" s="325"/>
      <c r="CU17" s="325" t="str">
        <f t="shared" ref="CU17" si="251">IFERROR(CR17-CS17/CT17+CD17/CT17,"")</f>
        <v/>
      </c>
      <c r="CV17" s="325"/>
      <c r="CW17" s="345">
        <f>SUM(CW7:CW16)</f>
        <v>132.3281516398084</v>
      </c>
      <c r="CX17" s="345">
        <f t="shared" ref="CX17:CY17" si="252">SUM(CX7:CX16)</f>
        <v>183.10989762304183</v>
      </c>
      <c r="CY17" s="345">
        <f t="shared" si="252"/>
        <v>0.88974186830726865</v>
      </c>
      <c r="CZ17" s="344">
        <f>SUM(CZ7:CZ16)</f>
        <v>13.697377060021251</v>
      </c>
      <c r="DA17" s="344">
        <f>SUM(DA7:DA16)</f>
        <v>42.259542964935733</v>
      </c>
      <c r="DB17" s="344">
        <f>SUM(DB7:DB16)</f>
        <v>23.694749375067119</v>
      </c>
      <c r="DC17" s="346">
        <f>SUM(DC7:DC16)</f>
        <v>1.3817123927535537</v>
      </c>
      <c r="DD17" s="344"/>
      <c r="DE17" s="344"/>
      <c r="DG17" s="342" t="s">
        <v>20</v>
      </c>
      <c r="DH17" s="343"/>
      <c r="DI17" s="344"/>
      <c r="DJ17" s="325"/>
      <c r="DK17" s="325"/>
      <c r="DL17" s="325" t="str">
        <f t="shared" ref="DL17" si="253">IFERROR(DI17-DJ17/DK17+CU17/DK17,"")</f>
        <v/>
      </c>
      <c r="DM17" s="325"/>
      <c r="DN17" s="345">
        <f>SUM(DN7:DN16)</f>
        <v>132.32814504270283</v>
      </c>
      <c r="DO17" s="345">
        <f t="shared" ref="DO17:DP17" si="254">SUM(DO7:DO16)</f>
        <v>183.10989239677596</v>
      </c>
      <c r="DP17" s="345">
        <f t="shared" si="254"/>
        <v>0.88974832813018878</v>
      </c>
      <c r="DQ17" s="344">
        <f>SUM(DQ7:DQ16)</f>
        <v>13.697373967727508</v>
      </c>
      <c r="DR17" s="344">
        <f>SUM(DR7:DR16)</f>
        <v>42.259534142554969</v>
      </c>
      <c r="DS17" s="344">
        <f>SUM(DS7:DS16)</f>
        <v>23.694744148319423</v>
      </c>
      <c r="DT17" s="346">
        <f>SUM(DT7:DT16)</f>
        <v>1.3817123844184893</v>
      </c>
      <c r="DU17" s="344"/>
      <c r="DV17" s="344"/>
      <c r="DX17" s="342" t="s">
        <v>20</v>
      </c>
      <c r="DY17" s="343"/>
      <c r="DZ17" s="344"/>
      <c r="EA17" s="325"/>
      <c r="EB17" s="325"/>
      <c r="EC17" s="325" t="str">
        <f t="shared" ref="EC17" si="255">IFERROR(DZ17-EA17/EB17+DL17/EB17,"")</f>
        <v/>
      </c>
      <c r="ED17" s="325"/>
      <c r="EE17" s="345">
        <f>SUM(EE7:EE16)</f>
        <v>132.32814474249182</v>
      </c>
      <c r="EF17" s="345">
        <f t="shared" ref="EF17:EG17" si="256">SUM(EF7:EF16)</f>
        <v>183.10989215930931</v>
      </c>
      <c r="EG17" s="345">
        <f t="shared" si="256"/>
        <v>0.88974862254588416</v>
      </c>
      <c r="EH17" s="344">
        <f>SUM(EH7:EH16)</f>
        <v>13.697373826974239</v>
      </c>
      <c r="EI17" s="344">
        <f>SUM(EI7:EI16)</f>
        <v>42.259533740892522</v>
      </c>
      <c r="EJ17" s="344">
        <f>SUM(EJ7:EJ16)</f>
        <v>23.694743910390883</v>
      </c>
      <c r="EK17" s="346">
        <f>SUM(EK7:EK16)</f>
        <v>1.3817123840202865</v>
      </c>
      <c r="EL17" s="344"/>
      <c r="EM17" s="344"/>
      <c r="EO17" s="342" t="s">
        <v>20</v>
      </c>
      <c r="EP17" s="343"/>
      <c r="EQ17" s="344"/>
      <c r="ER17" s="325"/>
      <c r="ES17" s="325"/>
      <c r="ET17" s="325" t="str">
        <f t="shared" ref="ET17" si="257">IFERROR(EQ17-ER17/ES17+EC17/ES17,"")</f>
        <v/>
      </c>
      <c r="EU17" s="325"/>
      <c r="EV17" s="345">
        <f>SUM(EV7:EV16)</f>
        <v>132.32814472883217</v>
      </c>
      <c r="EW17" s="345">
        <f t="shared" ref="EW17:EX17" si="258">SUM(EW7:EW16)</f>
        <v>183.10989214852262</v>
      </c>
      <c r="EX17" s="345">
        <f t="shared" si="258"/>
        <v>0.88974863596446596</v>
      </c>
      <c r="EY17" s="344">
        <f>SUM(EY7:EY16)</f>
        <v>13.697373820568234</v>
      </c>
      <c r="EZ17" s="344">
        <f>SUM(EZ7:EZ16)</f>
        <v>42.259533722607401</v>
      </c>
      <c r="FA17" s="344">
        <f>SUM(FA7:FA16)</f>
        <v>23.694743899561182</v>
      </c>
      <c r="FB17" s="346">
        <f>SUM(FB7:FB16)</f>
        <v>1.3817123840012258</v>
      </c>
      <c r="FC17" s="344"/>
      <c r="FD17" s="344"/>
      <c r="FF17" s="342" t="s">
        <v>20</v>
      </c>
      <c r="FG17" s="343"/>
      <c r="FH17" s="344"/>
      <c r="FI17" s="325"/>
      <c r="FJ17" s="325"/>
      <c r="FK17" s="325" t="str">
        <f t="shared" ref="FK17" si="259">IFERROR(FH17-FI17/FJ17+ET17/FJ17,"")</f>
        <v/>
      </c>
      <c r="FL17" s="325"/>
      <c r="FM17" s="345">
        <f>SUM(FM7:FM16)</f>
        <v>132.32814472821076</v>
      </c>
      <c r="FN17" s="345">
        <f t="shared" ref="FN17:FO17" si="260">SUM(FN7:FN16)</f>
        <v>183.10989214803283</v>
      </c>
      <c r="FO17" s="345">
        <f t="shared" si="260"/>
        <v>0.88974863657605141</v>
      </c>
      <c r="FP17" s="344">
        <f>SUM(FP7:FP16)</f>
        <v>13.697373820276731</v>
      </c>
      <c r="FQ17" s="344">
        <f>SUM(FQ7:FQ16)</f>
        <v>42.259533721775114</v>
      </c>
      <c r="FR17" s="344">
        <f>SUM(FR7:FR16)</f>
        <v>23.694743899068328</v>
      </c>
      <c r="FS17" s="346">
        <f>SUM(FS7:FS16)</f>
        <v>1.3817123840003083</v>
      </c>
      <c r="FT17" s="344"/>
      <c r="FU17" s="344"/>
      <c r="FW17" s="342" t="s">
        <v>20</v>
      </c>
      <c r="FX17" s="343"/>
      <c r="FY17" s="344"/>
      <c r="FZ17" s="325"/>
      <c r="GA17" s="325"/>
      <c r="GB17" s="325" t="str">
        <f t="shared" ref="GB17" si="261">IFERROR(FY17-FZ17/GA17+FK17/GA17,"")</f>
        <v/>
      </c>
      <c r="GC17" s="325"/>
      <c r="GD17" s="345">
        <f>SUM(GD7:GD16)</f>
        <v>132.32814472818248</v>
      </c>
      <c r="GE17" s="345">
        <f t="shared" ref="GE17:GF17" si="262">SUM(GE7:GE16)</f>
        <v>183.10989214801054</v>
      </c>
      <c r="GF17" s="345">
        <f t="shared" si="262"/>
        <v>0.88974863660391534</v>
      </c>
      <c r="GG17" s="344">
        <f>SUM(GG7:GG16)</f>
        <v>13.697373820263461</v>
      </c>
      <c r="GH17" s="344">
        <f>SUM(GH7:GH16)</f>
        <v>42.259533721737228</v>
      </c>
      <c r="GI17" s="344">
        <f>SUM(GI7:GI16)</f>
        <v>23.694743899045896</v>
      </c>
      <c r="GJ17" s="346">
        <f>SUM(GJ7:GJ16)</f>
        <v>1.3817123840002647</v>
      </c>
      <c r="GK17" s="344"/>
      <c r="GL17" s="344"/>
      <c r="GN17" s="342" t="s">
        <v>20</v>
      </c>
      <c r="GO17" s="343"/>
      <c r="GP17" s="344"/>
      <c r="GQ17" s="325"/>
      <c r="GR17" s="325"/>
      <c r="GS17" s="325" t="str">
        <f t="shared" ref="GS17" si="263">IFERROR(GP17-GQ17/GR17+GB17/GR17,"")</f>
        <v/>
      </c>
      <c r="GT17" s="325"/>
      <c r="GU17" s="345">
        <f>SUM(GU7:GU16)</f>
        <v>132.3281447281812</v>
      </c>
      <c r="GV17" s="345">
        <f t="shared" ref="GV17:GW17" si="264">SUM(GV7:GV16)</f>
        <v>183.10989214800955</v>
      </c>
      <c r="GW17" s="345">
        <f t="shared" si="264"/>
        <v>0.88974863660518011</v>
      </c>
      <c r="GX17" s="344">
        <f>SUM(GX7:GX16)</f>
        <v>13.697373820262863</v>
      </c>
      <c r="GY17" s="344">
        <f>SUM(GY7:GY16)</f>
        <v>42.259533721735529</v>
      </c>
      <c r="GZ17" s="344">
        <f>SUM(GZ7:GZ16)</f>
        <v>23.694743899044887</v>
      </c>
      <c r="HA17" s="346">
        <f>SUM(HA7:HA16)</f>
        <v>1.3817123840002625</v>
      </c>
      <c r="HB17" s="344"/>
      <c r="HC17" s="344"/>
      <c r="HE17" s="342" t="s">
        <v>20</v>
      </c>
      <c r="HF17" s="343"/>
      <c r="HG17" s="344"/>
      <c r="HH17" s="325"/>
      <c r="HI17" s="325"/>
      <c r="HJ17" s="325" t="str">
        <f t="shared" ref="HJ17" si="265">IFERROR(HG17-HH17/HI17+GS17/HI17,"")</f>
        <v/>
      </c>
      <c r="HK17" s="325"/>
      <c r="HL17" s="345">
        <f>SUM(HL7:HL16)</f>
        <v>132.32814472818112</v>
      </c>
      <c r="HM17" s="345">
        <f t="shared" ref="HM17:HN17" si="266">SUM(HM7:HM16)</f>
        <v>183.10989214800949</v>
      </c>
      <c r="HN17" s="345">
        <f t="shared" si="266"/>
        <v>0.88974863660526182</v>
      </c>
      <c r="HO17" s="344">
        <f>SUM(HO7:HO16)</f>
        <v>13.697373820262825</v>
      </c>
      <c r="HP17" s="344">
        <f>SUM(HP7:HP16)</f>
        <v>42.259533721735437</v>
      </c>
      <c r="HQ17" s="344">
        <f>SUM(HQ7:HQ16)</f>
        <v>23.69474389904483</v>
      </c>
      <c r="HR17" s="346">
        <f>SUM(HR7:HR16)</f>
        <v>1.3817123840002656</v>
      </c>
      <c r="HS17" s="344"/>
      <c r="HT17" s="344"/>
      <c r="HV17" s="342" t="s">
        <v>20</v>
      </c>
      <c r="HW17" s="343"/>
      <c r="HX17" s="344"/>
      <c r="HY17" s="325"/>
      <c r="HZ17" s="325"/>
      <c r="IA17" s="325" t="str">
        <f t="shared" ref="IA17" si="267">IFERROR(HX17-HY17/HZ17+HJ17/HZ17,"")</f>
        <v/>
      </c>
      <c r="IB17" s="325"/>
      <c r="IC17" s="345">
        <f>SUM(IC7:IC16)</f>
        <v>132.32814472818114</v>
      </c>
      <c r="ID17" s="345">
        <f t="shared" ref="ID17:IE17" si="268">SUM(ID7:ID16)</f>
        <v>183.10989214800949</v>
      </c>
      <c r="IE17" s="345">
        <f t="shared" si="268"/>
        <v>0.88974863660526538</v>
      </c>
      <c r="IF17" s="344">
        <f>SUM(IF7:IF16)</f>
        <v>13.697373820262824</v>
      </c>
      <c r="IG17" s="344">
        <f>SUM(IG7:IG16)</f>
        <v>42.259533721735409</v>
      </c>
      <c r="IH17" s="344">
        <f>SUM(IH7:IH16)</f>
        <v>23.694743899044813</v>
      </c>
      <c r="II17" s="346">
        <f>SUM(II7:II16)</f>
        <v>1.3817123840002616</v>
      </c>
      <c r="IJ17" s="344"/>
      <c r="IK17" s="344"/>
      <c r="IM17" s="342" t="s">
        <v>20</v>
      </c>
      <c r="IN17" s="343"/>
      <c r="IO17" s="344"/>
      <c r="IP17" s="325"/>
      <c r="IQ17" s="325"/>
      <c r="IR17" s="325" t="str">
        <f t="shared" ref="IR17" si="269">IFERROR(IO17-IP17/IQ17+IA17/IQ17,"")</f>
        <v/>
      </c>
      <c r="IS17" s="325"/>
      <c r="IT17" s="345">
        <f>SUM(IT7:IT16)</f>
        <v>132.32814472818114</v>
      </c>
      <c r="IU17" s="345">
        <f t="shared" ref="IU17:IV17" si="270">SUM(IU7:IU16)</f>
        <v>183.10989214800952</v>
      </c>
      <c r="IV17" s="345">
        <f t="shared" si="270"/>
        <v>0.88974863660522985</v>
      </c>
      <c r="IW17" s="344">
        <f>SUM(IW7:IW16)</f>
        <v>13.69737382026284</v>
      </c>
      <c r="IX17" s="344">
        <f>SUM(IX7:IX16)</f>
        <v>42.259533721735451</v>
      </c>
      <c r="IY17" s="344">
        <f>SUM(IY7:IY16)</f>
        <v>23.694743899044845</v>
      </c>
      <c r="IZ17" s="346">
        <f>SUM(IZ7:IZ16)</f>
        <v>1.3817123840002601</v>
      </c>
      <c r="JA17" s="344"/>
      <c r="JB17" s="344"/>
      <c r="JD17" s="342" t="s">
        <v>20</v>
      </c>
      <c r="JE17" s="343"/>
      <c r="JF17" s="344"/>
      <c r="JG17" s="325"/>
      <c r="JH17" s="325"/>
      <c r="JI17" s="325" t="str">
        <f t="shared" ref="JI17" si="271">IFERROR(JF17-JG17/JH17+IR17/JH17,"")</f>
        <v/>
      </c>
      <c r="JJ17" s="325"/>
      <c r="JK17" s="345">
        <f>SUM(JK7:JK16)</f>
        <v>132.32814472818109</v>
      </c>
      <c r="JL17" s="345">
        <f t="shared" ref="JL17:JM17" si="272">SUM(JL7:JL16)</f>
        <v>183.10989214800946</v>
      </c>
      <c r="JM17" s="345">
        <f t="shared" si="272"/>
        <v>0.88974863660526893</v>
      </c>
      <c r="JN17" s="344">
        <f>SUM(JN7:JN16)</f>
        <v>13.697373820262822</v>
      </c>
      <c r="JO17" s="344">
        <f>SUM(JO7:JO16)</f>
        <v>42.259533721735423</v>
      </c>
      <c r="JP17" s="344">
        <f>SUM(JP7:JP16)</f>
        <v>23.694743899044823</v>
      </c>
      <c r="JQ17" s="346">
        <f>SUM(JQ7:JQ16)</f>
        <v>1.3817123840002643</v>
      </c>
      <c r="JR17" s="344"/>
      <c r="JS17" s="344"/>
      <c r="JU17" s="342" t="s">
        <v>20</v>
      </c>
      <c r="JV17" s="343"/>
      <c r="JW17" s="344"/>
      <c r="JX17" s="325"/>
      <c r="JY17" s="325"/>
      <c r="JZ17" s="325" t="str">
        <f t="shared" ref="JZ17" si="273">IFERROR(JW17-JX17/JY17+JI17/JY17,"")</f>
        <v/>
      </c>
      <c r="KA17" s="325"/>
      <c r="KB17" s="345">
        <f>SUM(KB7:KB16)</f>
        <v>132.32814472818114</v>
      </c>
      <c r="KC17" s="345">
        <f t="shared" ref="KC17:KD17" si="274">SUM(KC7:KC16)</f>
        <v>183.10989214800949</v>
      </c>
      <c r="KD17" s="345">
        <f t="shared" si="274"/>
        <v>0.88974863660526538</v>
      </c>
      <c r="KE17" s="344">
        <f>SUM(KE7:KE16)</f>
        <v>13.697373820262824</v>
      </c>
      <c r="KF17" s="344">
        <f>SUM(KF7:KF16)</f>
        <v>42.259533721735409</v>
      </c>
      <c r="KG17" s="344">
        <f>SUM(KG7:KG16)</f>
        <v>23.694743899044813</v>
      </c>
      <c r="KH17" s="346">
        <f>SUM(KH7:KH16)</f>
        <v>1.3817123840002616</v>
      </c>
      <c r="KI17" s="344"/>
      <c r="KJ17" s="344"/>
      <c r="KL17" s="342" t="s">
        <v>20</v>
      </c>
      <c r="KM17" s="343"/>
      <c r="KN17" s="344"/>
      <c r="KO17" s="325"/>
      <c r="KP17" s="325"/>
      <c r="KQ17" s="325" t="str">
        <f t="shared" ref="KQ17" si="275">IFERROR(KN17-KO17/KP17+JZ17/KP17,"")</f>
        <v/>
      </c>
      <c r="KR17" s="325"/>
      <c r="KS17" s="345">
        <f>SUM(KS7:KS16)</f>
        <v>132.32814472818114</v>
      </c>
      <c r="KT17" s="345">
        <f t="shared" ref="KT17:KU17" si="276">SUM(KT7:KT16)</f>
        <v>183.10989214800952</v>
      </c>
      <c r="KU17" s="345">
        <f t="shared" si="276"/>
        <v>0.88974863660522985</v>
      </c>
      <c r="KV17" s="344">
        <f>SUM(KV7:KV16)</f>
        <v>13.69737382026284</v>
      </c>
      <c r="KW17" s="344">
        <f>SUM(KW7:KW16)</f>
        <v>42.259533721735451</v>
      </c>
      <c r="KX17" s="344">
        <f>SUM(KX7:KX16)</f>
        <v>23.694743899044845</v>
      </c>
      <c r="KY17" s="346">
        <f>SUM(KY7:KY16)</f>
        <v>1.3817123840002601</v>
      </c>
      <c r="KZ17" s="344"/>
      <c r="LA17" s="344"/>
      <c r="LC17" s="342" t="s">
        <v>20</v>
      </c>
      <c r="LD17" s="343"/>
      <c r="LE17" s="344"/>
      <c r="LF17" s="325"/>
      <c r="LG17" s="325"/>
      <c r="LH17" s="325" t="str">
        <f t="shared" ref="LH17" si="277">IFERROR(LE17-LF17/LG17+KQ17/LG17,"")</f>
        <v/>
      </c>
      <c r="LI17" s="325"/>
      <c r="LJ17" s="345">
        <f>SUM(LJ7:LJ16)</f>
        <v>132.32814472818109</v>
      </c>
      <c r="LK17" s="345">
        <f t="shared" ref="LK17:LL17" si="278">SUM(LK7:LK16)</f>
        <v>183.10989214800946</v>
      </c>
      <c r="LL17" s="345">
        <f t="shared" si="278"/>
        <v>0.88974863660526893</v>
      </c>
      <c r="LM17" s="344">
        <f>SUM(LM7:LM16)</f>
        <v>13.697373820262822</v>
      </c>
      <c r="LN17" s="344">
        <f>SUM(LN7:LN16)</f>
        <v>42.259533721735423</v>
      </c>
      <c r="LO17" s="344">
        <f>SUM(LO7:LO16)</f>
        <v>23.694743899044823</v>
      </c>
      <c r="LP17" s="346">
        <f>SUM(LP7:LP16)</f>
        <v>1.3817123840002643</v>
      </c>
      <c r="LQ17" s="344"/>
      <c r="LR17" s="344"/>
      <c r="LT17" s="342" t="s">
        <v>20</v>
      </c>
      <c r="LU17" s="343"/>
      <c r="LV17" s="344"/>
      <c r="LW17" s="325"/>
      <c r="LX17" s="325"/>
      <c r="LY17" s="325" t="str">
        <f t="shared" ref="LY17" si="279">IFERROR(LV17-LW17/LX17+LH17/LX17,"")</f>
        <v/>
      </c>
      <c r="LZ17" s="325"/>
      <c r="MA17" s="345">
        <f>SUM(MA7:MA16)</f>
        <v>132.32814472818114</v>
      </c>
      <c r="MB17" s="345">
        <f t="shared" ref="MB17:MC17" si="280">SUM(MB7:MB16)</f>
        <v>183.10989214800949</v>
      </c>
      <c r="MC17" s="345">
        <f t="shared" si="280"/>
        <v>0.88974863660526538</v>
      </c>
      <c r="MD17" s="344">
        <f>SUM(MD7:MD16)</f>
        <v>13.697373820262824</v>
      </c>
      <c r="ME17" s="344">
        <f>SUM(ME7:ME16)</f>
        <v>42.259533721735409</v>
      </c>
      <c r="MF17" s="344">
        <f>SUM(MF7:MF16)</f>
        <v>23.694743899044813</v>
      </c>
      <c r="MG17" s="346">
        <f>SUM(MG7:MG16)</f>
        <v>1.3817123840002616</v>
      </c>
      <c r="MH17" s="344"/>
      <c r="MI17" s="344"/>
      <c r="MJ17" s="17"/>
    </row>
    <row r="18" spans="1:348" ht="14.1" customHeight="1" outlineLevel="1" x14ac:dyDescent="0.2">
      <c r="B18" s="19"/>
      <c r="C18" s="8"/>
      <c r="D18" s="8"/>
      <c r="F18" s="17"/>
      <c r="G18" s="34"/>
      <c r="H18" s="34"/>
      <c r="I18" s="135" t="s">
        <v>19</v>
      </c>
      <c r="J18" s="136">
        <f>Q17/P17</f>
        <v>1.342197616764657</v>
      </c>
      <c r="K18" s="137"/>
      <c r="L18" s="138"/>
      <c r="M18" s="135"/>
      <c r="N18" s="137">
        <f>R17/P17</f>
        <v>-5.6216045059184636E-2</v>
      </c>
      <c r="O18" s="135"/>
      <c r="P18" s="139"/>
      <c r="Q18" s="135"/>
      <c r="R18" s="135"/>
      <c r="S18" s="140"/>
      <c r="T18" s="137"/>
      <c r="U18" s="135"/>
      <c r="V18" s="135"/>
      <c r="W18" s="135"/>
      <c r="X18" s="135"/>
      <c r="Y18" s="14"/>
      <c r="Z18" s="347" t="s">
        <v>19</v>
      </c>
      <c r="AA18" s="348">
        <f>AH17/AG17</f>
        <v>1.3783594679064601</v>
      </c>
      <c r="AB18" s="349"/>
      <c r="AC18" s="350"/>
      <c r="AD18" s="347"/>
      <c r="AE18" s="349">
        <f>AI17/AG17</f>
        <v>-2.1743286780664143E-3</v>
      </c>
      <c r="AF18" s="347"/>
      <c r="AG18" s="351"/>
      <c r="AH18" s="347"/>
      <c r="AI18" s="347"/>
      <c r="AJ18" s="352"/>
      <c r="AK18" s="349"/>
      <c r="AL18" s="347"/>
      <c r="AM18" s="347"/>
      <c r="AN18" s="347"/>
      <c r="AO18" s="347"/>
      <c r="AP18" s="21"/>
      <c r="AQ18" s="347" t="s">
        <v>19</v>
      </c>
      <c r="AR18" s="348">
        <f>AY17/AX17</f>
        <v>1.38343637067904</v>
      </c>
      <c r="AS18" s="349"/>
      <c r="AT18" s="350"/>
      <c r="AU18" s="347"/>
      <c r="AV18" s="349">
        <f>AZ17/AX17</f>
        <v>6.1904584466313901E-3</v>
      </c>
      <c r="AW18" s="347"/>
      <c r="AX18" s="351"/>
      <c r="AY18" s="347"/>
      <c r="AZ18" s="347"/>
      <c r="BA18" s="352"/>
      <c r="BB18" s="349"/>
      <c r="BC18" s="347"/>
      <c r="BD18" s="347"/>
      <c r="BE18" s="347"/>
      <c r="BF18" s="347"/>
      <c r="BH18" s="347" t="s">
        <v>19</v>
      </c>
      <c r="BI18" s="348">
        <f>BP17/BO17</f>
        <v>1.3837413608685132</v>
      </c>
      <c r="BJ18" s="349"/>
      <c r="BK18" s="350"/>
      <c r="BL18" s="347"/>
      <c r="BM18" s="349">
        <f>BQ17/BO17</f>
        <v>6.6990341569182028E-3</v>
      </c>
      <c r="BN18" s="347"/>
      <c r="BO18" s="351"/>
      <c r="BP18" s="347"/>
      <c r="BQ18" s="347"/>
      <c r="BR18" s="352"/>
      <c r="BS18" s="349"/>
      <c r="BT18" s="347"/>
      <c r="BU18" s="347"/>
      <c r="BV18" s="347"/>
      <c r="BW18" s="347"/>
      <c r="BY18" s="347" t="s">
        <v>19</v>
      </c>
      <c r="BZ18" s="348">
        <f>CG17/CF17</f>
        <v>1.3837555332681066</v>
      </c>
      <c r="CA18" s="349"/>
      <c r="CB18" s="350"/>
      <c r="CC18" s="347"/>
      <c r="CD18" s="349">
        <f>CH17/CF17</f>
        <v>6.7226750370686771E-3</v>
      </c>
      <c r="CE18" s="347"/>
      <c r="CF18" s="351"/>
      <c r="CG18" s="347"/>
      <c r="CH18" s="347"/>
      <c r="CI18" s="352"/>
      <c r="CJ18" s="349"/>
      <c r="CK18" s="347"/>
      <c r="CL18" s="347"/>
      <c r="CM18" s="347"/>
      <c r="CN18" s="347"/>
      <c r="CP18" s="347" t="s">
        <v>19</v>
      </c>
      <c r="CQ18" s="348">
        <f>CX17/CW17</f>
        <v>1.383756180026297</v>
      </c>
      <c r="CR18" s="349"/>
      <c r="CS18" s="350"/>
      <c r="CT18" s="347"/>
      <c r="CU18" s="349">
        <f>CY17/CW17</f>
        <v>6.7237534665269732E-3</v>
      </c>
      <c r="CV18" s="347"/>
      <c r="CW18" s="351"/>
      <c r="CX18" s="347"/>
      <c r="CY18" s="347"/>
      <c r="CZ18" s="352"/>
      <c r="DA18" s="349"/>
      <c r="DB18" s="347"/>
      <c r="DC18" s="347"/>
      <c r="DD18" s="347"/>
      <c r="DE18" s="347"/>
      <c r="DG18" s="347" t="s">
        <v>19</v>
      </c>
      <c r="DH18" s="348">
        <f>DO17/DN17</f>
        <v>1.3837562095175266</v>
      </c>
      <c r="DI18" s="349"/>
      <c r="DJ18" s="350"/>
      <c r="DK18" s="347"/>
      <c r="DL18" s="349">
        <f>DP17/DN17</f>
        <v>6.7238026184305941E-3</v>
      </c>
      <c r="DM18" s="347"/>
      <c r="DN18" s="351"/>
      <c r="DO18" s="347"/>
      <c r="DP18" s="347"/>
      <c r="DQ18" s="352"/>
      <c r="DR18" s="349"/>
      <c r="DS18" s="347"/>
      <c r="DT18" s="347"/>
      <c r="DU18" s="347"/>
      <c r="DV18" s="347"/>
      <c r="DX18" s="347" t="s">
        <v>19</v>
      </c>
      <c r="DY18" s="348">
        <f>EF17/EE17</f>
        <v>1.3837562108623065</v>
      </c>
      <c r="DZ18" s="349"/>
      <c r="EA18" s="350"/>
      <c r="EB18" s="347"/>
      <c r="EC18" s="349">
        <f>EG17/EE17</f>
        <v>6.7238048585757694E-3</v>
      </c>
      <c r="ED18" s="347"/>
      <c r="EE18" s="351"/>
      <c r="EF18" s="347"/>
      <c r="EG18" s="347"/>
      <c r="EH18" s="352"/>
      <c r="EI18" s="349"/>
      <c r="EJ18" s="347"/>
      <c r="EK18" s="347"/>
      <c r="EL18" s="347"/>
      <c r="EM18" s="347"/>
      <c r="EO18" s="347" t="s">
        <v>19</v>
      </c>
      <c r="EP18" s="348">
        <f>EW17/EV17</f>
        <v>1.3837562109236308</v>
      </c>
      <c r="EQ18" s="349"/>
      <c r="ER18" s="350"/>
      <c r="ES18" s="347"/>
      <c r="ET18" s="349">
        <f>EX17/EV17</f>
        <v>6.7238049606736768E-3</v>
      </c>
      <c r="EU18" s="347"/>
      <c r="EV18" s="351"/>
      <c r="EW18" s="347"/>
      <c r="EX18" s="347"/>
      <c r="EY18" s="352"/>
      <c r="EZ18" s="349"/>
      <c r="FA18" s="347"/>
      <c r="FB18" s="347"/>
      <c r="FC18" s="347"/>
      <c r="FD18" s="347"/>
      <c r="FF18" s="347" t="s">
        <v>19</v>
      </c>
      <c r="FG18" s="348">
        <f>FN17/FM17</f>
        <v>1.3837562109264274</v>
      </c>
      <c r="FH18" s="349"/>
      <c r="FI18" s="350"/>
      <c r="FJ18" s="347"/>
      <c r="FK18" s="349">
        <f>FO17/FM17</f>
        <v>6.7238049653269849E-3</v>
      </c>
      <c r="FL18" s="347"/>
      <c r="FM18" s="351"/>
      <c r="FN18" s="347"/>
      <c r="FO18" s="347"/>
      <c r="FP18" s="352"/>
      <c r="FQ18" s="349"/>
      <c r="FR18" s="347"/>
      <c r="FS18" s="347"/>
      <c r="FT18" s="347"/>
      <c r="FU18" s="347"/>
      <c r="FW18" s="347" t="s">
        <v>19</v>
      </c>
      <c r="FX18" s="348">
        <f>GE17/GD17</f>
        <v>1.3837562109265549</v>
      </c>
      <c r="FY18" s="349"/>
      <c r="FZ18" s="350"/>
      <c r="GA18" s="347"/>
      <c r="GB18" s="349">
        <f>GF17/GD17</f>
        <v>6.7238049655389889E-3</v>
      </c>
      <c r="GC18" s="347"/>
      <c r="GD18" s="351"/>
      <c r="GE18" s="347"/>
      <c r="GF18" s="347"/>
      <c r="GG18" s="352"/>
      <c r="GH18" s="349"/>
      <c r="GI18" s="347"/>
      <c r="GJ18" s="347"/>
      <c r="GK18" s="347"/>
      <c r="GL18" s="347"/>
      <c r="GN18" s="347" t="s">
        <v>19</v>
      </c>
      <c r="GO18" s="348">
        <f>GV17/GU17</f>
        <v>1.3837562109265606</v>
      </c>
      <c r="GP18" s="349"/>
      <c r="GQ18" s="350"/>
      <c r="GR18" s="347"/>
      <c r="GS18" s="349">
        <f>GW17/GU17</f>
        <v>6.7238049655486114E-3</v>
      </c>
      <c r="GT18" s="347"/>
      <c r="GU18" s="351"/>
      <c r="GV18" s="347"/>
      <c r="GW18" s="347"/>
      <c r="GX18" s="352"/>
      <c r="GY18" s="349"/>
      <c r="GZ18" s="347"/>
      <c r="HA18" s="347"/>
      <c r="HB18" s="347"/>
      <c r="HC18" s="347"/>
      <c r="HE18" s="347" t="s">
        <v>19</v>
      </c>
      <c r="HF18" s="348">
        <f>HM17/HL17</f>
        <v>1.3837562109265611</v>
      </c>
      <c r="HG18" s="349"/>
      <c r="HH18" s="350"/>
      <c r="HI18" s="347"/>
      <c r="HJ18" s="349">
        <f>HN17/HL17</f>
        <v>6.7238049655492333E-3</v>
      </c>
      <c r="HK18" s="347"/>
      <c r="HL18" s="351"/>
      <c r="HM18" s="347"/>
      <c r="HN18" s="347"/>
      <c r="HO18" s="352"/>
      <c r="HP18" s="349"/>
      <c r="HQ18" s="347"/>
      <c r="HR18" s="347"/>
      <c r="HS18" s="347"/>
      <c r="HT18" s="347"/>
      <c r="HV18" s="347" t="s">
        <v>19</v>
      </c>
      <c r="HW18" s="348">
        <f>ID17/IC17</f>
        <v>1.3837562109265609</v>
      </c>
      <c r="HX18" s="349"/>
      <c r="HY18" s="350"/>
      <c r="HZ18" s="347"/>
      <c r="IA18" s="349">
        <f>IE17/IC17</f>
        <v>6.7238049655492594E-3</v>
      </c>
      <c r="IB18" s="347"/>
      <c r="IC18" s="351"/>
      <c r="ID18" s="347"/>
      <c r="IE18" s="347"/>
      <c r="IF18" s="352"/>
      <c r="IG18" s="349"/>
      <c r="IH18" s="347"/>
      <c r="II18" s="347"/>
      <c r="IJ18" s="347"/>
      <c r="IK18" s="347"/>
      <c r="IM18" s="347" t="s">
        <v>19</v>
      </c>
      <c r="IN18" s="348">
        <f>IU17/IT17</f>
        <v>1.3837562109265611</v>
      </c>
      <c r="IO18" s="349"/>
      <c r="IP18" s="350"/>
      <c r="IQ18" s="347"/>
      <c r="IR18" s="349">
        <f>IV17/IT17</f>
        <v>6.7238049655489905E-3</v>
      </c>
      <c r="IS18" s="347"/>
      <c r="IT18" s="351"/>
      <c r="IU18" s="347"/>
      <c r="IV18" s="347"/>
      <c r="IW18" s="352"/>
      <c r="IX18" s="349"/>
      <c r="IY18" s="347"/>
      <c r="IZ18" s="347"/>
      <c r="JA18" s="347"/>
      <c r="JB18" s="347"/>
      <c r="JD18" s="347" t="s">
        <v>19</v>
      </c>
      <c r="JE18" s="348">
        <f>JL17/JK17</f>
        <v>1.3837562109265611</v>
      </c>
      <c r="JF18" s="349"/>
      <c r="JG18" s="350"/>
      <c r="JH18" s="347"/>
      <c r="JI18" s="349">
        <f>JM17/JK17</f>
        <v>6.7238049655492889E-3</v>
      </c>
      <c r="JJ18" s="347"/>
      <c r="JK18" s="351"/>
      <c r="JL18" s="347"/>
      <c r="JM18" s="347"/>
      <c r="JN18" s="352"/>
      <c r="JO18" s="349"/>
      <c r="JP18" s="347"/>
      <c r="JQ18" s="347"/>
      <c r="JR18" s="347"/>
      <c r="JS18" s="347"/>
      <c r="JU18" s="347" t="s">
        <v>19</v>
      </c>
      <c r="JV18" s="348">
        <f>KC17/KB17</f>
        <v>1.3837562109265609</v>
      </c>
      <c r="JW18" s="349"/>
      <c r="JX18" s="350"/>
      <c r="JY18" s="347"/>
      <c r="JZ18" s="349">
        <f>KD17/KB17</f>
        <v>6.7238049655492594E-3</v>
      </c>
      <c r="KA18" s="347"/>
      <c r="KB18" s="351"/>
      <c r="KC18" s="347"/>
      <c r="KD18" s="347"/>
      <c r="KE18" s="352"/>
      <c r="KF18" s="349"/>
      <c r="KG18" s="347"/>
      <c r="KH18" s="347"/>
      <c r="KI18" s="347"/>
      <c r="KJ18" s="347"/>
      <c r="KL18" s="347" t="s">
        <v>19</v>
      </c>
      <c r="KM18" s="348">
        <f>KT17/KS17</f>
        <v>1.3837562109265611</v>
      </c>
      <c r="KN18" s="349"/>
      <c r="KO18" s="350"/>
      <c r="KP18" s="347"/>
      <c r="KQ18" s="349">
        <f>KU17/KS17</f>
        <v>6.7238049655489905E-3</v>
      </c>
      <c r="KR18" s="347"/>
      <c r="KS18" s="351"/>
      <c r="KT18" s="347"/>
      <c r="KU18" s="347"/>
      <c r="KV18" s="352"/>
      <c r="KW18" s="349"/>
      <c r="KX18" s="347"/>
      <c r="KY18" s="347"/>
      <c r="KZ18" s="347"/>
      <c r="LA18" s="347"/>
      <c r="LC18" s="347" t="s">
        <v>19</v>
      </c>
      <c r="LD18" s="348">
        <f>LK17/LJ17</f>
        <v>1.3837562109265611</v>
      </c>
      <c r="LE18" s="349"/>
      <c r="LF18" s="350"/>
      <c r="LG18" s="347"/>
      <c r="LH18" s="349">
        <f>LL17/LJ17</f>
        <v>6.7238049655492889E-3</v>
      </c>
      <c r="LI18" s="347"/>
      <c r="LJ18" s="351"/>
      <c r="LK18" s="347"/>
      <c r="LL18" s="347"/>
      <c r="LM18" s="352"/>
      <c r="LN18" s="349"/>
      <c r="LO18" s="347"/>
      <c r="LP18" s="347"/>
      <c r="LQ18" s="347"/>
      <c r="LR18" s="347"/>
      <c r="LT18" s="347" t="s">
        <v>19</v>
      </c>
      <c r="LU18" s="348">
        <f>MB17/MA17</f>
        <v>1.3837562109265609</v>
      </c>
      <c r="LV18" s="349"/>
      <c r="LW18" s="350"/>
      <c r="LX18" s="347"/>
      <c r="LY18" s="349">
        <f>MC17/MA17</f>
        <v>6.7238049655492594E-3</v>
      </c>
      <c r="LZ18" s="347"/>
      <c r="MA18" s="351"/>
      <c r="MB18" s="347"/>
      <c r="MC18" s="347"/>
      <c r="MD18" s="352"/>
      <c r="ME18" s="349"/>
      <c r="MF18" s="347"/>
      <c r="MG18" s="347"/>
      <c r="MH18" s="347"/>
      <c r="MI18" s="347"/>
    </row>
    <row r="19" spans="1:348" ht="14.1" customHeight="1" outlineLevel="1" x14ac:dyDescent="0.2">
      <c r="A19" s="14"/>
      <c r="B19" s="81" t="s">
        <v>21</v>
      </c>
      <c r="C19" s="3"/>
      <c r="D19" s="3"/>
      <c r="E19" s="82"/>
      <c r="I19" s="81" t="s">
        <v>83</v>
      </c>
      <c r="K19" s="34"/>
      <c r="L19" s="37"/>
      <c r="M19" s="14"/>
      <c r="N19" s="17"/>
      <c r="O19" s="14"/>
      <c r="P19" s="16"/>
      <c r="Q19" s="14"/>
      <c r="R19" s="14"/>
      <c r="S19" s="21"/>
      <c r="T19" s="14"/>
      <c r="U19" s="14"/>
      <c r="V19" s="14"/>
      <c r="W19" s="14"/>
      <c r="X19" s="14"/>
      <c r="Y19" s="14"/>
      <c r="Z19" s="313" t="s">
        <v>83</v>
      </c>
      <c r="AA19" s="261"/>
      <c r="AB19" s="271"/>
      <c r="AC19" s="264"/>
      <c r="AD19" s="272"/>
      <c r="AE19" s="273"/>
      <c r="AF19" s="272"/>
      <c r="AG19" s="262"/>
      <c r="AH19" s="272"/>
      <c r="AI19" s="272"/>
      <c r="AJ19" s="265"/>
      <c r="AK19" s="272"/>
      <c r="AL19" s="272"/>
      <c r="AM19" s="272"/>
      <c r="AN19" s="272"/>
      <c r="AO19" s="272"/>
      <c r="AP19" s="21"/>
      <c r="AQ19" s="313" t="s">
        <v>83</v>
      </c>
      <c r="AR19" s="261"/>
      <c r="AS19" s="271"/>
      <c r="AT19" s="264"/>
      <c r="AU19" s="272"/>
      <c r="AV19" s="273"/>
      <c r="AW19" s="272"/>
      <c r="AX19" s="262"/>
      <c r="AY19" s="272"/>
      <c r="AZ19" s="272"/>
      <c r="BA19" s="265"/>
      <c r="BB19" s="272"/>
      <c r="BC19" s="272"/>
      <c r="BD19" s="272"/>
      <c r="BE19" s="272"/>
      <c r="BF19" s="272"/>
      <c r="BH19" s="313" t="s">
        <v>83</v>
      </c>
      <c r="BI19" s="261"/>
      <c r="BJ19" s="271"/>
      <c r="BK19" s="264"/>
      <c r="BL19" s="272"/>
      <c r="BM19" s="273"/>
      <c r="BN19" s="272"/>
      <c r="BO19" s="262"/>
      <c r="BP19" s="272"/>
      <c r="BQ19" s="272"/>
      <c r="BR19" s="265"/>
      <c r="BS19" s="272"/>
      <c r="BT19" s="272"/>
      <c r="BU19" s="272"/>
      <c r="BV19" s="272"/>
      <c r="BW19" s="272"/>
      <c r="BY19" s="313" t="s">
        <v>83</v>
      </c>
      <c r="BZ19" s="261"/>
      <c r="CA19" s="271"/>
      <c r="CB19" s="264"/>
      <c r="CC19" s="272"/>
      <c r="CD19" s="273"/>
      <c r="CE19" s="272"/>
      <c r="CF19" s="262"/>
      <c r="CG19" s="272"/>
      <c r="CH19" s="272"/>
      <c r="CI19" s="265"/>
      <c r="CJ19" s="272"/>
      <c r="CK19" s="272"/>
      <c r="CL19" s="272"/>
      <c r="CM19" s="272"/>
      <c r="CN19" s="272"/>
      <c r="CP19" s="313" t="s">
        <v>83</v>
      </c>
      <c r="CQ19" s="261"/>
      <c r="CR19" s="271"/>
      <c r="CS19" s="264"/>
      <c r="CT19" s="272"/>
      <c r="CU19" s="273"/>
      <c r="CV19" s="272"/>
      <c r="CW19" s="262"/>
      <c r="CX19" s="272"/>
      <c r="CY19" s="272"/>
      <c r="CZ19" s="265"/>
      <c r="DA19" s="272"/>
      <c r="DB19" s="272"/>
      <c r="DC19" s="272"/>
      <c r="DD19" s="272"/>
      <c r="DE19" s="272"/>
      <c r="DG19" s="313" t="s">
        <v>83</v>
      </c>
      <c r="DH19" s="261"/>
      <c r="DI19" s="271"/>
      <c r="DJ19" s="264"/>
      <c r="DK19" s="272"/>
      <c r="DL19" s="273"/>
      <c r="DM19" s="272"/>
      <c r="DN19" s="262"/>
      <c r="DO19" s="272"/>
      <c r="DP19" s="272"/>
      <c r="DQ19" s="265"/>
      <c r="DR19" s="272"/>
      <c r="DS19" s="272"/>
      <c r="DT19" s="272"/>
      <c r="DU19" s="272"/>
      <c r="DV19" s="272"/>
      <c r="DX19" s="313" t="s">
        <v>83</v>
      </c>
      <c r="DY19" s="261"/>
      <c r="DZ19" s="271"/>
      <c r="EA19" s="264"/>
      <c r="EB19" s="272"/>
      <c r="EC19" s="273"/>
      <c r="ED19" s="272"/>
      <c r="EE19" s="262"/>
      <c r="EF19" s="272"/>
      <c r="EG19" s="272"/>
      <c r="EH19" s="265"/>
      <c r="EI19" s="272"/>
      <c r="EJ19" s="272"/>
      <c r="EK19" s="272"/>
      <c r="EL19" s="272"/>
      <c r="EM19" s="272"/>
      <c r="EO19" s="313" t="s">
        <v>83</v>
      </c>
      <c r="EP19" s="261"/>
      <c r="EQ19" s="271"/>
      <c r="ER19" s="264"/>
      <c r="ES19" s="272"/>
      <c r="ET19" s="273"/>
      <c r="EU19" s="272"/>
      <c r="EV19" s="262"/>
      <c r="EW19" s="272"/>
      <c r="EX19" s="272"/>
      <c r="EY19" s="265"/>
      <c r="EZ19" s="272"/>
      <c r="FA19" s="272"/>
      <c r="FB19" s="272"/>
      <c r="FC19" s="272"/>
      <c r="FD19" s="272"/>
      <c r="FF19" s="313" t="s">
        <v>83</v>
      </c>
      <c r="FG19" s="261"/>
      <c r="FH19" s="271"/>
      <c r="FI19" s="264"/>
      <c r="FJ19" s="272"/>
      <c r="FK19" s="273"/>
      <c r="FL19" s="272"/>
      <c r="FM19" s="262"/>
      <c r="FN19" s="272"/>
      <c r="FO19" s="272"/>
      <c r="FP19" s="265"/>
      <c r="FQ19" s="272"/>
      <c r="FR19" s="272"/>
      <c r="FS19" s="272"/>
      <c r="FT19" s="272"/>
      <c r="FU19" s="272"/>
      <c r="FW19" s="313" t="s">
        <v>83</v>
      </c>
      <c r="FX19" s="261"/>
      <c r="FY19" s="271"/>
      <c r="FZ19" s="264"/>
      <c r="GA19" s="272"/>
      <c r="GB19" s="273"/>
      <c r="GC19" s="272"/>
      <c r="GD19" s="262"/>
      <c r="GE19" s="272"/>
      <c r="GF19" s="272"/>
      <c r="GG19" s="265"/>
      <c r="GH19" s="272"/>
      <c r="GI19" s="272"/>
      <c r="GJ19" s="272"/>
      <c r="GK19" s="272"/>
      <c r="GL19" s="272"/>
      <c r="GN19" s="313" t="s">
        <v>83</v>
      </c>
      <c r="GO19" s="261"/>
      <c r="GP19" s="271"/>
      <c r="GQ19" s="264"/>
      <c r="GR19" s="272"/>
      <c r="GS19" s="273"/>
      <c r="GT19" s="272"/>
      <c r="GU19" s="262"/>
      <c r="GV19" s="272"/>
      <c r="GW19" s="272"/>
      <c r="GX19" s="265"/>
      <c r="GY19" s="272"/>
      <c r="GZ19" s="272"/>
      <c r="HA19" s="272"/>
      <c r="HB19" s="272"/>
      <c r="HC19" s="272"/>
      <c r="HE19" s="313" t="s">
        <v>83</v>
      </c>
      <c r="HF19" s="261"/>
      <c r="HG19" s="271"/>
      <c r="HH19" s="264"/>
      <c r="HI19" s="272"/>
      <c r="HJ19" s="273"/>
      <c r="HK19" s="272"/>
      <c r="HL19" s="262"/>
      <c r="HM19" s="272"/>
      <c r="HN19" s="272"/>
      <c r="HO19" s="265"/>
      <c r="HP19" s="272"/>
      <c r="HQ19" s="272"/>
      <c r="HR19" s="272"/>
      <c r="HS19" s="272"/>
      <c r="HT19" s="272"/>
      <c r="HV19" s="313" t="s">
        <v>83</v>
      </c>
      <c r="HW19" s="261"/>
      <c r="HX19" s="271"/>
      <c r="HY19" s="264"/>
      <c r="HZ19" s="272"/>
      <c r="IA19" s="273"/>
      <c r="IB19" s="272"/>
      <c r="IC19" s="262"/>
      <c r="ID19" s="272"/>
      <c r="IE19" s="272"/>
      <c r="IF19" s="265"/>
      <c r="IG19" s="272"/>
      <c r="IH19" s="272"/>
      <c r="II19" s="272"/>
      <c r="IJ19" s="272"/>
      <c r="IK19" s="272"/>
      <c r="IM19" s="313" t="s">
        <v>83</v>
      </c>
      <c r="IN19" s="261"/>
      <c r="IO19" s="271"/>
      <c r="IP19" s="264"/>
      <c r="IQ19" s="272"/>
      <c r="IR19" s="273"/>
      <c r="IS19" s="272"/>
      <c r="IT19" s="262"/>
      <c r="IU19" s="272"/>
      <c r="IV19" s="272"/>
      <c r="IW19" s="265"/>
      <c r="IX19" s="272"/>
      <c r="IY19" s="272"/>
      <c r="IZ19" s="272"/>
      <c r="JA19" s="272"/>
      <c r="JB19" s="272"/>
      <c r="JD19" s="313" t="s">
        <v>83</v>
      </c>
      <c r="JE19" s="261"/>
      <c r="JF19" s="271"/>
      <c r="JG19" s="264"/>
      <c r="JH19" s="272"/>
      <c r="JI19" s="273"/>
      <c r="JJ19" s="272"/>
      <c r="JK19" s="262"/>
      <c r="JL19" s="272"/>
      <c r="JM19" s="272"/>
      <c r="JN19" s="265"/>
      <c r="JO19" s="272"/>
      <c r="JP19" s="272"/>
      <c r="JQ19" s="272"/>
      <c r="JR19" s="272"/>
      <c r="JS19" s="272"/>
      <c r="JU19" s="313" t="s">
        <v>83</v>
      </c>
      <c r="JV19" s="261"/>
      <c r="JW19" s="271"/>
      <c r="JX19" s="264"/>
      <c r="JY19" s="272"/>
      <c r="JZ19" s="273"/>
      <c r="KA19" s="272"/>
      <c r="KB19" s="262"/>
      <c r="KC19" s="272"/>
      <c r="KD19" s="272"/>
      <c r="KE19" s="265"/>
      <c r="KF19" s="272"/>
      <c r="KG19" s="272"/>
      <c r="KH19" s="272"/>
      <c r="KI19" s="272"/>
      <c r="KJ19" s="272"/>
      <c r="KL19" s="313" t="s">
        <v>83</v>
      </c>
      <c r="KM19" s="261"/>
      <c r="KN19" s="271"/>
      <c r="KO19" s="264"/>
      <c r="KP19" s="272"/>
      <c r="KQ19" s="273"/>
      <c r="KR19" s="272"/>
      <c r="KS19" s="262"/>
      <c r="KT19" s="272"/>
      <c r="KU19" s="272"/>
      <c r="KV19" s="265"/>
      <c r="KW19" s="272"/>
      <c r="KX19" s="272"/>
      <c r="KY19" s="272"/>
      <c r="KZ19" s="272"/>
      <c r="LA19" s="272"/>
      <c r="LC19" s="313" t="s">
        <v>83</v>
      </c>
      <c r="LD19" s="261"/>
      <c r="LE19" s="271"/>
      <c r="LF19" s="264"/>
      <c r="LG19" s="272"/>
      <c r="LH19" s="273"/>
      <c r="LI19" s="272"/>
      <c r="LJ19" s="262"/>
      <c r="LK19" s="272"/>
      <c r="LL19" s="272"/>
      <c r="LM19" s="265"/>
      <c r="LN19" s="272"/>
      <c r="LO19" s="272"/>
      <c r="LP19" s="272"/>
      <c r="LQ19" s="272"/>
      <c r="LR19" s="272"/>
      <c r="LT19" s="313" t="s">
        <v>83</v>
      </c>
      <c r="LU19" s="261"/>
      <c r="LV19" s="271"/>
      <c r="LW19" s="264"/>
      <c r="LX19" s="272"/>
      <c r="LY19" s="273"/>
      <c r="LZ19" s="272"/>
      <c r="MA19" s="262"/>
      <c r="MB19" s="272"/>
      <c r="MC19" s="272"/>
      <c r="MD19" s="265"/>
      <c r="ME19" s="272"/>
      <c r="MF19" s="272"/>
      <c r="MG19" s="272"/>
      <c r="MH19" s="272"/>
      <c r="MI19" s="272"/>
    </row>
    <row r="20" spans="1:348" ht="14.1" customHeight="1" outlineLevel="1" x14ac:dyDescent="0.15">
      <c r="A20" s="14"/>
      <c r="B20" s="90" t="s">
        <v>51</v>
      </c>
      <c r="C20" s="90" t="s">
        <v>52</v>
      </c>
      <c r="D20" s="90" t="s">
        <v>53</v>
      </c>
      <c r="E20" s="121" t="s">
        <v>50</v>
      </c>
      <c r="F20" s="76" t="s">
        <v>54</v>
      </c>
      <c r="G20" s="125" t="s">
        <v>55</v>
      </c>
      <c r="H20" s="16"/>
      <c r="I20" s="76" t="s">
        <v>2</v>
      </c>
      <c r="J20" s="76" t="s">
        <v>3</v>
      </c>
      <c r="K20" s="126" t="s">
        <v>43</v>
      </c>
      <c r="L20" s="126" t="s">
        <v>44</v>
      </c>
      <c r="M20" s="76" t="s">
        <v>40</v>
      </c>
      <c r="N20" s="76" t="s">
        <v>41</v>
      </c>
      <c r="O20" s="76" t="s">
        <v>18</v>
      </c>
      <c r="P20" s="122" t="s">
        <v>42</v>
      </c>
      <c r="Q20" s="123" t="s">
        <v>16</v>
      </c>
      <c r="R20" s="124" t="s">
        <v>6</v>
      </c>
      <c r="S20" s="17"/>
      <c r="T20" s="386" t="s">
        <v>126</v>
      </c>
      <c r="U20" s="385"/>
      <c r="V20" s="385"/>
      <c r="W20" s="385"/>
      <c r="X20" s="385"/>
      <c r="Y20" s="34"/>
      <c r="Z20" s="311" t="s">
        <v>2</v>
      </c>
      <c r="AA20" s="311" t="s">
        <v>3</v>
      </c>
      <c r="AB20" s="339" t="s">
        <v>43</v>
      </c>
      <c r="AC20" s="339" t="s">
        <v>44</v>
      </c>
      <c r="AD20" s="311" t="s">
        <v>40</v>
      </c>
      <c r="AE20" s="311" t="s">
        <v>41</v>
      </c>
      <c r="AF20" s="311" t="s">
        <v>18</v>
      </c>
      <c r="AG20" s="336" t="s">
        <v>42</v>
      </c>
      <c r="AH20" s="337" t="s">
        <v>16</v>
      </c>
      <c r="AI20" s="338" t="s">
        <v>6</v>
      </c>
      <c r="AJ20" s="273"/>
      <c r="AK20" s="386" t="s">
        <v>126</v>
      </c>
      <c r="AL20" s="385"/>
      <c r="AM20" s="385"/>
      <c r="AN20" s="385"/>
      <c r="AO20" s="385"/>
      <c r="AP20" s="34"/>
      <c r="AQ20" s="311" t="s">
        <v>2</v>
      </c>
      <c r="AR20" s="311" t="s">
        <v>3</v>
      </c>
      <c r="AS20" s="339" t="s">
        <v>43</v>
      </c>
      <c r="AT20" s="339" t="s">
        <v>44</v>
      </c>
      <c r="AU20" s="311" t="s">
        <v>40</v>
      </c>
      <c r="AV20" s="311" t="s">
        <v>41</v>
      </c>
      <c r="AW20" s="311" t="s">
        <v>18</v>
      </c>
      <c r="AX20" s="336" t="s">
        <v>42</v>
      </c>
      <c r="AY20" s="337" t="s">
        <v>16</v>
      </c>
      <c r="AZ20" s="338" t="s">
        <v>6</v>
      </c>
      <c r="BA20" s="273"/>
      <c r="BB20" s="386" t="s">
        <v>126</v>
      </c>
      <c r="BC20" s="385"/>
      <c r="BD20" s="385"/>
      <c r="BE20" s="385"/>
      <c r="BF20" s="385"/>
      <c r="BH20" s="311" t="s">
        <v>2</v>
      </c>
      <c r="BI20" s="311" t="s">
        <v>3</v>
      </c>
      <c r="BJ20" s="339" t="s">
        <v>43</v>
      </c>
      <c r="BK20" s="339" t="s">
        <v>44</v>
      </c>
      <c r="BL20" s="311" t="s">
        <v>40</v>
      </c>
      <c r="BM20" s="311" t="s">
        <v>41</v>
      </c>
      <c r="BN20" s="311" t="s">
        <v>18</v>
      </c>
      <c r="BO20" s="336" t="s">
        <v>42</v>
      </c>
      <c r="BP20" s="337" t="s">
        <v>16</v>
      </c>
      <c r="BQ20" s="338" t="s">
        <v>6</v>
      </c>
      <c r="BR20" s="273"/>
      <c r="BS20" s="386" t="s">
        <v>126</v>
      </c>
      <c r="BT20" s="385"/>
      <c r="BU20" s="385"/>
      <c r="BV20" s="385"/>
      <c r="BW20" s="385"/>
      <c r="BY20" s="311" t="s">
        <v>2</v>
      </c>
      <c r="BZ20" s="311" t="s">
        <v>3</v>
      </c>
      <c r="CA20" s="339" t="s">
        <v>43</v>
      </c>
      <c r="CB20" s="339" t="s">
        <v>44</v>
      </c>
      <c r="CC20" s="311" t="s">
        <v>40</v>
      </c>
      <c r="CD20" s="311" t="s">
        <v>41</v>
      </c>
      <c r="CE20" s="311" t="s">
        <v>18</v>
      </c>
      <c r="CF20" s="336" t="s">
        <v>42</v>
      </c>
      <c r="CG20" s="337" t="s">
        <v>16</v>
      </c>
      <c r="CH20" s="338" t="s">
        <v>6</v>
      </c>
      <c r="CI20" s="273"/>
      <c r="CJ20" s="386" t="s">
        <v>126</v>
      </c>
      <c r="CK20" s="385"/>
      <c r="CL20" s="385"/>
      <c r="CM20" s="385"/>
      <c r="CN20" s="385"/>
      <c r="CP20" s="311" t="s">
        <v>2</v>
      </c>
      <c r="CQ20" s="311" t="s">
        <v>3</v>
      </c>
      <c r="CR20" s="339" t="s">
        <v>43</v>
      </c>
      <c r="CS20" s="339" t="s">
        <v>44</v>
      </c>
      <c r="CT20" s="311" t="s">
        <v>40</v>
      </c>
      <c r="CU20" s="311" t="s">
        <v>41</v>
      </c>
      <c r="CV20" s="311" t="s">
        <v>18</v>
      </c>
      <c r="CW20" s="336" t="s">
        <v>42</v>
      </c>
      <c r="CX20" s="337" t="s">
        <v>16</v>
      </c>
      <c r="CY20" s="338" t="s">
        <v>6</v>
      </c>
      <c r="CZ20" s="273"/>
      <c r="DA20" s="386" t="s">
        <v>126</v>
      </c>
      <c r="DB20" s="385"/>
      <c r="DC20" s="385"/>
      <c r="DD20" s="385"/>
      <c r="DE20" s="385"/>
      <c r="DG20" s="311" t="s">
        <v>2</v>
      </c>
      <c r="DH20" s="311" t="s">
        <v>3</v>
      </c>
      <c r="DI20" s="339" t="s">
        <v>43</v>
      </c>
      <c r="DJ20" s="339" t="s">
        <v>44</v>
      </c>
      <c r="DK20" s="311" t="s">
        <v>40</v>
      </c>
      <c r="DL20" s="311" t="s">
        <v>41</v>
      </c>
      <c r="DM20" s="311" t="s">
        <v>18</v>
      </c>
      <c r="DN20" s="336" t="s">
        <v>42</v>
      </c>
      <c r="DO20" s="337" t="s">
        <v>16</v>
      </c>
      <c r="DP20" s="338" t="s">
        <v>6</v>
      </c>
      <c r="DQ20" s="273"/>
      <c r="DR20" s="386" t="s">
        <v>126</v>
      </c>
      <c r="DS20" s="385"/>
      <c r="DT20" s="385"/>
      <c r="DU20" s="385"/>
      <c r="DV20" s="385"/>
      <c r="DX20" s="311" t="s">
        <v>2</v>
      </c>
      <c r="DY20" s="311" t="s">
        <v>3</v>
      </c>
      <c r="DZ20" s="339" t="s">
        <v>43</v>
      </c>
      <c r="EA20" s="339" t="s">
        <v>44</v>
      </c>
      <c r="EB20" s="311" t="s">
        <v>40</v>
      </c>
      <c r="EC20" s="311" t="s">
        <v>41</v>
      </c>
      <c r="ED20" s="311" t="s">
        <v>18</v>
      </c>
      <c r="EE20" s="336" t="s">
        <v>42</v>
      </c>
      <c r="EF20" s="337" t="s">
        <v>16</v>
      </c>
      <c r="EG20" s="338" t="s">
        <v>6</v>
      </c>
      <c r="EH20" s="273"/>
      <c r="EI20" s="386" t="s">
        <v>126</v>
      </c>
      <c r="EJ20" s="385"/>
      <c r="EK20" s="385"/>
      <c r="EL20" s="385"/>
      <c r="EM20" s="385"/>
      <c r="EO20" s="311" t="s">
        <v>2</v>
      </c>
      <c r="EP20" s="311" t="s">
        <v>3</v>
      </c>
      <c r="EQ20" s="339" t="s">
        <v>43</v>
      </c>
      <c r="ER20" s="339" t="s">
        <v>44</v>
      </c>
      <c r="ES20" s="311" t="s">
        <v>40</v>
      </c>
      <c r="ET20" s="311" t="s">
        <v>41</v>
      </c>
      <c r="EU20" s="311" t="s">
        <v>18</v>
      </c>
      <c r="EV20" s="336" t="s">
        <v>42</v>
      </c>
      <c r="EW20" s="337" t="s">
        <v>16</v>
      </c>
      <c r="EX20" s="338" t="s">
        <v>6</v>
      </c>
      <c r="EY20" s="273"/>
      <c r="EZ20" s="386" t="s">
        <v>126</v>
      </c>
      <c r="FA20" s="385"/>
      <c r="FB20" s="385"/>
      <c r="FC20" s="385"/>
      <c r="FD20" s="385"/>
      <c r="FF20" s="311" t="s">
        <v>2</v>
      </c>
      <c r="FG20" s="311" t="s">
        <v>3</v>
      </c>
      <c r="FH20" s="339" t="s">
        <v>43</v>
      </c>
      <c r="FI20" s="339" t="s">
        <v>44</v>
      </c>
      <c r="FJ20" s="311" t="s">
        <v>40</v>
      </c>
      <c r="FK20" s="311" t="s">
        <v>41</v>
      </c>
      <c r="FL20" s="311" t="s">
        <v>18</v>
      </c>
      <c r="FM20" s="336" t="s">
        <v>42</v>
      </c>
      <c r="FN20" s="337" t="s">
        <v>16</v>
      </c>
      <c r="FO20" s="338" t="s">
        <v>6</v>
      </c>
      <c r="FP20" s="273"/>
      <c r="FQ20" s="386" t="s">
        <v>126</v>
      </c>
      <c r="FR20" s="385"/>
      <c r="FS20" s="385"/>
      <c r="FT20" s="385"/>
      <c r="FU20" s="385"/>
      <c r="FW20" s="311" t="s">
        <v>2</v>
      </c>
      <c r="FX20" s="311" t="s">
        <v>3</v>
      </c>
      <c r="FY20" s="339" t="s">
        <v>43</v>
      </c>
      <c r="FZ20" s="339" t="s">
        <v>44</v>
      </c>
      <c r="GA20" s="311" t="s">
        <v>40</v>
      </c>
      <c r="GB20" s="311" t="s">
        <v>41</v>
      </c>
      <c r="GC20" s="311" t="s">
        <v>18</v>
      </c>
      <c r="GD20" s="336" t="s">
        <v>42</v>
      </c>
      <c r="GE20" s="337" t="s">
        <v>16</v>
      </c>
      <c r="GF20" s="338" t="s">
        <v>6</v>
      </c>
      <c r="GG20" s="273"/>
      <c r="GH20" s="386" t="s">
        <v>126</v>
      </c>
      <c r="GI20" s="385"/>
      <c r="GJ20" s="385"/>
      <c r="GK20" s="385"/>
      <c r="GL20" s="385"/>
      <c r="GN20" s="311" t="s">
        <v>2</v>
      </c>
      <c r="GO20" s="311" t="s">
        <v>3</v>
      </c>
      <c r="GP20" s="339" t="s">
        <v>43</v>
      </c>
      <c r="GQ20" s="339" t="s">
        <v>44</v>
      </c>
      <c r="GR20" s="311" t="s">
        <v>40</v>
      </c>
      <c r="GS20" s="311" t="s">
        <v>41</v>
      </c>
      <c r="GT20" s="311" t="s">
        <v>18</v>
      </c>
      <c r="GU20" s="336" t="s">
        <v>42</v>
      </c>
      <c r="GV20" s="337" t="s">
        <v>16</v>
      </c>
      <c r="GW20" s="338" t="s">
        <v>6</v>
      </c>
      <c r="GX20" s="273"/>
      <c r="GY20" s="386" t="s">
        <v>126</v>
      </c>
      <c r="GZ20" s="385"/>
      <c r="HA20" s="385"/>
      <c r="HB20" s="385"/>
      <c r="HC20" s="385"/>
      <c r="HE20" s="311" t="s">
        <v>2</v>
      </c>
      <c r="HF20" s="311" t="s">
        <v>3</v>
      </c>
      <c r="HG20" s="339" t="s">
        <v>43</v>
      </c>
      <c r="HH20" s="339" t="s">
        <v>44</v>
      </c>
      <c r="HI20" s="311" t="s">
        <v>40</v>
      </c>
      <c r="HJ20" s="311" t="s">
        <v>41</v>
      </c>
      <c r="HK20" s="311" t="s">
        <v>18</v>
      </c>
      <c r="HL20" s="336" t="s">
        <v>42</v>
      </c>
      <c r="HM20" s="337" t="s">
        <v>16</v>
      </c>
      <c r="HN20" s="338" t="s">
        <v>6</v>
      </c>
      <c r="HO20" s="273"/>
      <c r="HP20" s="386" t="s">
        <v>126</v>
      </c>
      <c r="HQ20" s="385"/>
      <c r="HR20" s="385"/>
      <c r="HS20" s="385"/>
      <c r="HT20" s="385"/>
      <c r="HV20" s="311" t="s">
        <v>2</v>
      </c>
      <c r="HW20" s="311" t="s">
        <v>3</v>
      </c>
      <c r="HX20" s="339" t="s">
        <v>43</v>
      </c>
      <c r="HY20" s="339" t="s">
        <v>44</v>
      </c>
      <c r="HZ20" s="311" t="s">
        <v>40</v>
      </c>
      <c r="IA20" s="311" t="s">
        <v>41</v>
      </c>
      <c r="IB20" s="311" t="s">
        <v>18</v>
      </c>
      <c r="IC20" s="336" t="s">
        <v>42</v>
      </c>
      <c r="ID20" s="337" t="s">
        <v>16</v>
      </c>
      <c r="IE20" s="338" t="s">
        <v>6</v>
      </c>
      <c r="IF20" s="273"/>
      <c r="IG20" s="386" t="s">
        <v>126</v>
      </c>
      <c r="IH20" s="385"/>
      <c r="II20" s="385"/>
      <c r="IJ20" s="385"/>
      <c r="IK20" s="385"/>
      <c r="IM20" s="311" t="s">
        <v>2</v>
      </c>
      <c r="IN20" s="311" t="s">
        <v>3</v>
      </c>
      <c r="IO20" s="339" t="s">
        <v>43</v>
      </c>
      <c r="IP20" s="339" t="s">
        <v>44</v>
      </c>
      <c r="IQ20" s="311" t="s">
        <v>40</v>
      </c>
      <c r="IR20" s="311" t="s">
        <v>41</v>
      </c>
      <c r="IS20" s="311" t="s">
        <v>18</v>
      </c>
      <c r="IT20" s="336" t="s">
        <v>42</v>
      </c>
      <c r="IU20" s="337" t="s">
        <v>16</v>
      </c>
      <c r="IV20" s="338" t="s">
        <v>6</v>
      </c>
      <c r="IW20" s="273"/>
      <c r="IX20" s="386" t="s">
        <v>126</v>
      </c>
      <c r="IY20" s="385"/>
      <c r="IZ20" s="385"/>
      <c r="JA20" s="385"/>
      <c r="JB20" s="385"/>
      <c r="JD20" s="311" t="s">
        <v>2</v>
      </c>
      <c r="JE20" s="311" t="s">
        <v>3</v>
      </c>
      <c r="JF20" s="339" t="s">
        <v>43</v>
      </c>
      <c r="JG20" s="339" t="s">
        <v>44</v>
      </c>
      <c r="JH20" s="311" t="s">
        <v>40</v>
      </c>
      <c r="JI20" s="311" t="s">
        <v>41</v>
      </c>
      <c r="JJ20" s="311" t="s">
        <v>18</v>
      </c>
      <c r="JK20" s="336" t="s">
        <v>42</v>
      </c>
      <c r="JL20" s="337" t="s">
        <v>16</v>
      </c>
      <c r="JM20" s="338" t="s">
        <v>6</v>
      </c>
      <c r="JN20" s="273"/>
      <c r="JO20" s="386" t="s">
        <v>126</v>
      </c>
      <c r="JP20" s="385"/>
      <c r="JQ20" s="385"/>
      <c r="JR20" s="385"/>
      <c r="JS20" s="385"/>
      <c r="JU20" s="311" t="s">
        <v>2</v>
      </c>
      <c r="JV20" s="311" t="s">
        <v>3</v>
      </c>
      <c r="JW20" s="339" t="s">
        <v>43</v>
      </c>
      <c r="JX20" s="339" t="s">
        <v>44</v>
      </c>
      <c r="JY20" s="311" t="s">
        <v>40</v>
      </c>
      <c r="JZ20" s="311" t="s">
        <v>41</v>
      </c>
      <c r="KA20" s="311" t="s">
        <v>18</v>
      </c>
      <c r="KB20" s="336" t="s">
        <v>42</v>
      </c>
      <c r="KC20" s="337" t="s">
        <v>16</v>
      </c>
      <c r="KD20" s="338" t="s">
        <v>6</v>
      </c>
      <c r="KE20" s="273"/>
      <c r="KF20" s="386" t="s">
        <v>126</v>
      </c>
      <c r="KG20" s="385"/>
      <c r="KH20" s="385"/>
      <c r="KI20" s="385"/>
      <c r="KJ20" s="385"/>
      <c r="KL20" s="311" t="s">
        <v>2</v>
      </c>
      <c r="KM20" s="311" t="s">
        <v>3</v>
      </c>
      <c r="KN20" s="339" t="s">
        <v>43</v>
      </c>
      <c r="KO20" s="339" t="s">
        <v>44</v>
      </c>
      <c r="KP20" s="311" t="s">
        <v>40</v>
      </c>
      <c r="KQ20" s="311" t="s">
        <v>41</v>
      </c>
      <c r="KR20" s="311" t="s">
        <v>18</v>
      </c>
      <c r="KS20" s="336" t="s">
        <v>42</v>
      </c>
      <c r="KT20" s="337" t="s">
        <v>16</v>
      </c>
      <c r="KU20" s="338" t="s">
        <v>6</v>
      </c>
      <c r="KV20" s="273"/>
      <c r="KW20" s="386" t="s">
        <v>126</v>
      </c>
      <c r="KX20" s="385"/>
      <c r="KY20" s="385"/>
      <c r="KZ20" s="385"/>
      <c r="LA20" s="385"/>
      <c r="LC20" s="311" t="s">
        <v>2</v>
      </c>
      <c r="LD20" s="311" t="s">
        <v>3</v>
      </c>
      <c r="LE20" s="339" t="s">
        <v>43</v>
      </c>
      <c r="LF20" s="339" t="s">
        <v>44</v>
      </c>
      <c r="LG20" s="311" t="s">
        <v>40</v>
      </c>
      <c r="LH20" s="311" t="s">
        <v>41</v>
      </c>
      <c r="LI20" s="311" t="s">
        <v>18</v>
      </c>
      <c r="LJ20" s="336" t="s">
        <v>42</v>
      </c>
      <c r="LK20" s="337" t="s">
        <v>16</v>
      </c>
      <c r="LL20" s="338" t="s">
        <v>6</v>
      </c>
      <c r="LM20" s="273"/>
      <c r="LN20" s="386" t="s">
        <v>126</v>
      </c>
      <c r="LO20" s="385"/>
      <c r="LP20" s="385"/>
      <c r="LQ20" s="385"/>
      <c r="LR20" s="385"/>
      <c r="LT20" s="311" t="s">
        <v>2</v>
      </c>
      <c r="LU20" s="311" t="s">
        <v>3</v>
      </c>
      <c r="LV20" s="339" t="s">
        <v>43</v>
      </c>
      <c r="LW20" s="339" t="s">
        <v>44</v>
      </c>
      <c r="LX20" s="311" t="s">
        <v>40</v>
      </c>
      <c r="LY20" s="311" t="s">
        <v>41</v>
      </c>
      <c r="LZ20" s="311" t="s">
        <v>18</v>
      </c>
      <c r="MA20" s="336" t="s">
        <v>42</v>
      </c>
      <c r="MB20" s="337" t="s">
        <v>16</v>
      </c>
      <c r="MC20" s="338" t="s">
        <v>6</v>
      </c>
      <c r="MD20" s="273"/>
      <c r="ME20" s="386" t="s">
        <v>126</v>
      </c>
      <c r="MF20" s="385"/>
      <c r="MG20" s="385"/>
      <c r="MH20" s="385"/>
      <c r="MI20" s="385"/>
    </row>
    <row r="21" spans="1:348" s="13" customFormat="1" ht="14.1" customHeight="1" outlineLevel="1" x14ac:dyDescent="0.15">
      <c r="A21" s="14"/>
      <c r="B21" s="35">
        <f>SLOPE(G7:G16,J7:J16)</f>
        <v>1.5239299494769372</v>
      </c>
      <c r="C21" s="19">
        <f>INTERCEPT(G7:G16,J7:J16)</f>
        <v>-2.0193851647949592</v>
      </c>
      <c r="D21" s="83">
        <f>CORREL(G7:G16,J7:J16)^2</f>
        <v>0.98112362395604114</v>
      </c>
      <c r="E21" s="84">
        <f>D21/((1-D21)*(COUNT(G7:G16)-2))</f>
        <v>17.325423440587382</v>
      </c>
      <c r="F21" s="85">
        <f>COUNT(G7:G16)-2</f>
        <v>3</v>
      </c>
      <c r="G21" s="86">
        <f>_xlfn.F.DIST.RT(E21,1,F21)</f>
        <v>2.5225343639198487E-2</v>
      </c>
      <c r="I21" s="71">
        <f>U17/S17</f>
        <v>1.6946198060016944</v>
      </c>
      <c r="J21" s="71">
        <f>N18-J18*I21</f>
        <v>-2.330730709996844</v>
      </c>
      <c r="K21" s="19">
        <f>SQRT(1/S17)</f>
        <v>0.23639624760272501</v>
      </c>
      <c r="L21" s="17">
        <f>SQRT(1/P17+J18^2*K21^2)</f>
        <v>0.32829467745959728</v>
      </c>
      <c r="M21" s="17">
        <f>I21/K21</f>
        <v>7.1685562828796776</v>
      </c>
      <c r="N21" s="17">
        <f>J21/L21</f>
        <v>-7.0995080640126531</v>
      </c>
      <c r="O21" s="25">
        <f>COUNT(L7:L16)-2</f>
        <v>3</v>
      </c>
      <c r="P21" s="34">
        <f>_xlfn.CHISQ.DIST.RT(V17,O21)</f>
        <v>0.36352380605477952</v>
      </c>
      <c r="Q21" s="17">
        <f>V17/O21</f>
        <v>1.0626984409202118</v>
      </c>
      <c r="R21" s="17">
        <f>IF(P21&gt;0.15,1.96^2*K21^2/I21^2,_xlfn.T.INV.2T(0.05,O21)^2*K21^2*Q21/I21^2)</f>
        <v>7.4756462791836828E-2</v>
      </c>
      <c r="S21" s="60"/>
      <c r="T21" s="268"/>
      <c r="U21" s="270"/>
      <c r="V21" s="270"/>
      <c r="W21" s="270"/>
      <c r="X21" s="270"/>
      <c r="Y21" s="33"/>
      <c r="Z21" s="306">
        <f>AL17/AJ17</f>
        <v>1.7277153086219537</v>
      </c>
      <c r="AA21" s="306">
        <f>AE18-AA18*Z21</f>
        <v>-2.3835870821640679</v>
      </c>
      <c r="AB21" s="274">
        <f>SQRT(1/AJ17)</f>
        <v>0.26476820600260947</v>
      </c>
      <c r="AC21" s="273">
        <f>SQRT(1/AG17+AA18^2*AB21^2)</f>
        <v>0.3750659235470426</v>
      </c>
      <c r="AD21" s="273">
        <f>Z21/AB21</f>
        <v>6.5253881298909651</v>
      </c>
      <c r="AE21" s="273">
        <f>AA21/AC21</f>
        <v>-6.3551150145078612</v>
      </c>
      <c r="AF21" s="266">
        <f>COUNT(AC7:AC16)-2</f>
        <v>3</v>
      </c>
      <c r="AG21" s="271">
        <f>_xlfn.CHISQ.DIST.RT(AM17,AF21)</f>
        <v>0.70278131912633324</v>
      </c>
      <c r="AH21" s="273">
        <f>AM17/AF21</f>
        <v>0.47058543142474396</v>
      </c>
      <c r="AI21" s="273">
        <f>IF(AG21&gt;0.15,1.96^2*AB21^2/Z21^2,_xlfn.T.INV.2T(0.05,AF21)^2*AB21^2*AH21/Z21^2)</f>
        <v>9.0219298415106508E-2</v>
      </c>
      <c r="AJ21" s="295"/>
      <c r="AK21" s="268"/>
      <c r="AL21" s="270"/>
      <c r="AM21" s="270"/>
      <c r="AN21" s="270"/>
      <c r="AO21" s="270"/>
      <c r="AP21" s="33"/>
      <c r="AQ21" s="306">
        <f>BC17/BA17</f>
        <v>1.7297748323580111</v>
      </c>
      <c r="AR21" s="306">
        <f>AV18-AR18*AQ21</f>
        <v>-2.3868429577226804</v>
      </c>
      <c r="AS21" s="274">
        <f>SQRT(1/BA17)</f>
        <v>0.26986593683819549</v>
      </c>
      <c r="AT21" s="273">
        <f>SQRT(1/AX17+AR18^2*AS21^2)</f>
        <v>0.38332412160779972</v>
      </c>
      <c r="AU21" s="273">
        <f>AQ21/AS21</f>
        <v>6.4097560908368312</v>
      </c>
      <c r="AV21" s="273">
        <f>AR21/AT21</f>
        <v>-6.2266964774128999</v>
      </c>
      <c r="AW21" s="266">
        <f>COUNT(AT7:AT16)-2</f>
        <v>3</v>
      </c>
      <c r="AX21" s="271">
        <f>_xlfn.CHISQ.DIST.RT(BD17,AW21)</f>
        <v>0.70978419380177882</v>
      </c>
      <c r="AY21" s="273">
        <f>BD17/AW21</f>
        <v>0.46063150186092666</v>
      </c>
      <c r="AZ21" s="273">
        <f>IF(AX21&gt;0.15,1.96^2*AS21^2/AQ21^2,_xlfn.T.INV.2T(0.05,AW21)^2*AS21^2*AY21/AQ21^2)</f>
        <v>9.3503772937458179E-2</v>
      </c>
      <c r="BA21" s="295"/>
      <c r="BB21" s="268"/>
      <c r="BC21" s="270"/>
      <c r="BD21" s="270"/>
      <c r="BE21" s="270"/>
      <c r="BF21" s="270"/>
      <c r="BH21" s="306">
        <f>BT17/BR17</f>
        <v>1.7298704030628218</v>
      </c>
      <c r="BI21" s="306">
        <f>BM18-BI18*BH21</f>
        <v>-2.3869941915033941</v>
      </c>
      <c r="BJ21" s="274">
        <f>SQRT(1/BR17)</f>
        <v>0.27018210858266245</v>
      </c>
      <c r="BK21" s="273">
        <f>SQRT(1/BO17+BI18^2*BJ21^2)</f>
        <v>0.3838355046738926</v>
      </c>
      <c r="BL21" s="273">
        <f>BH21/BJ21</f>
        <v>6.4026090111498499</v>
      </c>
      <c r="BM21" s="273">
        <f>BI21/BK21</f>
        <v>-6.2187946722942922</v>
      </c>
      <c r="BN21" s="266">
        <f>COUNT(BK7:BK16)-2</f>
        <v>3</v>
      </c>
      <c r="BO21" s="271">
        <f>_xlfn.CHISQ.DIST.RT(BU17,BN21)</f>
        <v>0.70982603578039338</v>
      </c>
      <c r="BP21" s="273">
        <f>BU17/BN21</f>
        <v>0.46057215295940684</v>
      </c>
      <c r="BQ21" s="273">
        <f>IF(BO21&gt;0.15,1.96^2*BJ21^2/BH21^2,_xlfn.T.INV.2T(0.05,BN21)^2*BJ21^2*BP21/BH21^2)</f>
        <v>9.3712641511802863E-2</v>
      </c>
      <c r="BR21" s="295"/>
      <c r="BS21" s="268"/>
      <c r="BT21" s="270"/>
      <c r="BU21" s="270"/>
      <c r="BV21" s="270"/>
      <c r="BW21" s="270"/>
      <c r="BY21" s="306">
        <f>CK17/CI17</f>
        <v>1.72987474686059</v>
      </c>
      <c r="BZ21" s="306">
        <f>CD18-BZ18*BY21</f>
        <v>-2.3870010777920379</v>
      </c>
      <c r="CA21" s="274">
        <f>SQRT(1/CI17)</f>
        <v>0.2701968101430024</v>
      </c>
      <c r="CB21" s="273">
        <f>SQRT(1/CF17+BZ18^2*CA21^2)</f>
        <v>0.38385928577728778</v>
      </c>
      <c r="CC21" s="273">
        <f>BY21/CA21</f>
        <v>6.402276718015468</v>
      </c>
      <c r="CD21" s="273">
        <f>BZ21/CB21</f>
        <v>-6.2184273410464206</v>
      </c>
      <c r="CE21" s="266">
        <f>COUNT(CB7:CB16)-2</f>
        <v>3</v>
      </c>
      <c r="CF21" s="271">
        <f>_xlfn.CHISQ.DIST.RT(CL17,CE21)</f>
        <v>0.7098269501700194</v>
      </c>
      <c r="CG21" s="273">
        <f>CL17/CE21</f>
        <v>0.46057085600023617</v>
      </c>
      <c r="CH21" s="273">
        <f>IF(CF21&gt;0.15,1.96^2*CA21^2/BY21^2,_xlfn.T.INV.2T(0.05,CE21)^2*CA21^2*CG21/BY21^2)</f>
        <v>9.3722369574762932E-2</v>
      </c>
      <c r="CI21" s="295"/>
      <c r="CJ21" s="268"/>
      <c r="CK21" s="270"/>
      <c r="CL21" s="270"/>
      <c r="CM21" s="270"/>
      <c r="CN21" s="270"/>
      <c r="CP21" s="306">
        <f>DB17/CZ17</f>
        <v>1.7298749440303687</v>
      </c>
      <c r="CQ21" s="306">
        <f>CU18-CQ18*CP21</f>
        <v>-2.3870013910081402</v>
      </c>
      <c r="CR21" s="274">
        <f>SQRT(1/CZ17)</f>
        <v>0.27019748011045153</v>
      </c>
      <c r="CS21" s="273">
        <f>SQRT(1/CW17+CQ18^2*CR21^2)</f>
        <v>0.38386036975678717</v>
      </c>
      <c r="CT21" s="273">
        <f>CP21/CR21</f>
        <v>6.402261572991832</v>
      </c>
      <c r="CU21" s="273">
        <f>CQ21/CS21</f>
        <v>-6.2184105968546257</v>
      </c>
      <c r="CV21" s="266">
        <f>COUNT(CS7:CS16)-2</f>
        <v>3</v>
      </c>
      <c r="CW21" s="271">
        <f>_xlfn.CHISQ.DIST.RT(DC17,CV21)</f>
        <v>0.70982699135461713</v>
      </c>
      <c r="CX21" s="273">
        <f>DC17/CV21</f>
        <v>0.46057079758451791</v>
      </c>
      <c r="CY21" s="273">
        <f>IF(CW21&gt;0.15,1.96^2*CR21^2/CP21^2,_xlfn.T.INV.2T(0.05,CV21)^2*CR21^2*CX21/CP21^2)</f>
        <v>9.3722812989692206E-2</v>
      </c>
      <c r="CZ21" s="295"/>
      <c r="DA21" s="268"/>
      <c r="DB21" s="270"/>
      <c r="DC21" s="270"/>
      <c r="DD21" s="270"/>
      <c r="DE21" s="270"/>
      <c r="DG21" s="306">
        <f>DS17/DQ17</f>
        <v>1.7298749529761543</v>
      </c>
      <c r="DH21" s="306">
        <f>DL18-DH18*DG21</f>
        <v>-2.3870014052511626</v>
      </c>
      <c r="DI21" s="274">
        <f>SQRT(1/DQ17)</f>
        <v>0.27019751061009084</v>
      </c>
      <c r="DJ21" s="273">
        <f>SQRT(1/DN17+DH18^2*DI21^2)</f>
        <v>0.38386041911652791</v>
      </c>
      <c r="DK21" s="273">
        <f>DG21/DI21</f>
        <v>6.4022608834189239</v>
      </c>
      <c r="DL21" s="273">
        <f>DH21/DJ21</f>
        <v>-6.2184098343480008</v>
      </c>
      <c r="DM21" s="266">
        <f>COUNT(DJ7:DJ16)-2</f>
        <v>3</v>
      </c>
      <c r="DN21" s="271">
        <f>_xlfn.CHISQ.DIST.RT(DT17,DM21)</f>
        <v>0.70982699331342936</v>
      </c>
      <c r="DO21" s="273">
        <f>DT17/DM21</f>
        <v>0.46057079480616309</v>
      </c>
      <c r="DP21" s="273">
        <f>IF(DN21&gt;0.15,1.96^2*DI21^2/DG21^2,_xlfn.T.INV.2T(0.05,DM21)^2*DI21^2*DO21/DG21^2)</f>
        <v>9.3722833179033863E-2</v>
      </c>
      <c r="DQ21" s="295"/>
      <c r="DR21" s="268"/>
      <c r="DS21" s="270"/>
      <c r="DT21" s="270"/>
      <c r="DU21" s="270"/>
      <c r="DV21" s="270"/>
      <c r="DX21" s="306">
        <f>EJ17/EH17</f>
        <v>1.7298749533818536</v>
      </c>
      <c r="DY21" s="306">
        <f>EC18-DY18*DX21</f>
        <v>-2.3870014058987068</v>
      </c>
      <c r="DZ21" s="274">
        <f>SQRT(1/EH17)</f>
        <v>0.27019751199835629</v>
      </c>
      <c r="EA21" s="273">
        <f>SQRT(1/EE17+DY18^2*DZ21^2)</f>
        <v>0.38386042136388698</v>
      </c>
      <c r="EB21" s="273">
        <f>DX21/DZ21</f>
        <v>6.4022608520258215</v>
      </c>
      <c r="EC21" s="273">
        <f>DY21/EA21</f>
        <v>-6.2184097996284651</v>
      </c>
      <c r="ED21" s="266">
        <f>COUNT(EA7:EA16)-2</f>
        <v>3</v>
      </c>
      <c r="EE21" s="271">
        <f>_xlfn.CHISQ.DIST.RT(EK17,ED21)</f>
        <v>0.7098269934070105</v>
      </c>
      <c r="EF21" s="273">
        <f>EK17/ED21</f>
        <v>0.46057079467342882</v>
      </c>
      <c r="EG21" s="273">
        <f>IF(EE21&gt;0.15,1.96^2*DZ21^2/DX21^2,_xlfn.T.INV.2T(0.05,ED21)^2*DZ21^2*EF21/DX21^2)</f>
        <v>9.3722834098162483E-2</v>
      </c>
      <c r="EH21" s="295"/>
      <c r="EI21" s="268"/>
      <c r="EJ21" s="270"/>
      <c r="EK21" s="270"/>
      <c r="EL21" s="270"/>
      <c r="EM21" s="270"/>
      <c r="EO21" s="306">
        <f>FA17/EY17</f>
        <v>1.7298749534002429</v>
      </c>
      <c r="EP21" s="306">
        <f>ET18-EP18*EO21</f>
        <v>-2.3870014059281388</v>
      </c>
      <c r="EQ21" s="274">
        <f>SQRT(1/EY17)</f>
        <v>0.27019751206153947</v>
      </c>
      <c r="ER21" s="273">
        <f>SQRT(1/EV17+EP18^2*EQ21^2)</f>
        <v>0.38386042146620092</v>
      </c>
      <c r="ES21" s="273">
        <f>EO21/EQ21</f>
        <v>6.4022608505967709</v>
      </c>
      <c r="ET21" s="273">
        <f>EP21/ER21</f>
        <v>-6.2184097980476878</v>
      </c>
      <c r="EU21" s="266">
        <f>COUNT(ER7:ER16)-2</f>
        <v>3</v>
      </c>
      <c r="EV21" s="271">
        <f>_xlfn.CHISQ.DIST.RT(FB17,EU21)</f>
        <v>0.70982699341148991</v>
      </c>
      <c r="EW21" s="273">
        <f>FB17/EU21</f>
        <v>0.46057079466707523</v>
      </c>
      <c r="EX21" s="273">
        <f>IF(EV21&gt;0.15,1.96^2*EQ21^2/EO21^2,_xlfn.T.INV.2T(0.05,EU21)^2*EQ21^2*EW21/EO21^2)</f>
        <v>9.3722834140002292E-2</v>
      </c>
      <c r="EY21" s="295"/>
      <c r="EZ21" s="268"/>
      <c r="FA21" s="270"/>
      <c r="FB21" s="270"/>
      <c r="FC21" s="270"/>
      <c r="FD21" s="270"/>
      <c r="FF21" s="306">
        <f>FR17/FP17</f>
        <v>1.729874953401076</v>
      </c>
      <c r="FG21" s="306">
        <f>FK18-FG18*FF21</f>
        <v>-2.3870014059294764</v>
      </c>
      <c r="FH21" s="274">
        <f>SQRT(1/FP17)</f>
        <v>0.27019751206441461</v>
      </c>
      <c r="FI21" s="273">
        <f>SQRT(1/FM17+FG18^2*FH21^2)</f>
        <v>0.3838604214708583</v>
      </c>
      <c r="FJ21" s="273">
        <f>FF21/FH21</f>
        <v>6.4022608505317278</v>
      </c>
      <c r="FK21" s="273">
        <f>FG21/FI21</f>
        <v>-6.218409797975724</v>
      </c>
      <c r="FL21" s="266">
        <f>COUNT(FI7:FI16)-2</f>
        <v>3</v>
      </c>
      <c r="FM21" s="271">
        <f>_xlfn.CHISQ.DIST.RT(FS17,FL21)</f>
        <v>0.70982699341170552</v>
      </c>
      <c r="FN21" s="273">
        <f>FS17/FL21</f>
        <v>0.46057079466676942</v>
      </c>
      <c r="FO21" s="273">
        <f>IF(FM21&gt;0.15,1.96^2*FH21^2/FF21^2,_xlfn.T.INV.2T(0.05,FL21)^2*FH21^2*FN21/FF21^2)</f>
        <v>9.3722834141906602E-2</v>
      </c>
      <c r="FP21" s="295"/>
      <c r="FQ21" s="268"/>
      <c r="FR21" s="270"/>
      <c r="FS21" s="270"/>
      <c r="FT21" s="270"/>
      <c r="FU21" s="270"/>
      <c r="FW21" s="306">
        <f>GI17/GG17</f>
        <v>1.7298749534011142</v>
      </c>
      <c r="FX21" s="306">
        <f>GB18-FX18*FW21</f>
        <v>-2.3870014059295372</v>
      </c>
      <c r="FY21" s="274">
        <f>SQRT(1/GG17)</f>
        <v>0.27019751206454545</v>
      </c>
      <c r="FZ21" s="273">
        <f>SQRT(1/GD17+FX18^2*FY21^2)</f>
        <v>0.3838604214710703</v>
      </c>
      <c r="GA21" s="273">
        <f>FW21/FY21</f>
        <v>6.4022608505287693</v>
      </c>
      <c r="GB21" s="273">
        <f>FX21/FZ21</f>
        <v>-6.2184097979724484</v>
      </c>
      <c r="GC21" s="266">
        <f>COUNT(FZ7:FZ16)-2</f>
        <v>3</v>
      </c>
      <c r="GD21" s="271">
        <f>_xlfn.CHISQ.DIST.RT(GJ17,GC21)</f>
        <v>0.70982699341171585</v>
      </c>
      <c r="GE21" s="273">
        <f>GJ17/GC21</f>
        <v>0.46057079466675493</v>
      </c>
      <c r="GF21" s="273">
        <f>IF(GD21&gt;0.15,1.96^2*FY21^2/FW21^2,_xlfn.T.INV.2T(0.05,GC21)^2*FY21^2*GE21/FW21^2)</f>
        <v>9.3722834141993241E-2</v>
      </c>
      <c r="GG21" s="295"/>
      <c r="GH21" s="268"/>
      <c r="GI21" s="270"/>
      <c r="GJ21" s="270"/>
      <c r="GK21" s="270"/>
      <c r="GL21" s="270"/>
      <c r="GN21" s="306">
        <f>GZ17/GX17</f>
        <v>1.7298749534011162</v>
      </c>
      <c r="GO21" s="306">
        <f>GS18-GO18*GN21</f>
        <v>-2.3870014059295408</v>
      </c>
      <c r="GP21" s="274">
        <f>SQRT(1/GX17)</f>
        <v>0.27019751206455139</v>
      </c>
      <c r="GQ21" s="273">
        <f>SQRT(1/GU17+GO18^2*GP21^2)</f>
        <v>0.38386042147107985</v>
      </c>
      <c r="GR21" s="273">
        <f>GN21/GP21</f>
        <v>6.402260850528636</v>
      </c>
      <c r="GS21" s="273">
        <f>GO21/GQ21</f>
        <v>-6.2184097979723028</v>
      </c>
      <c r="GT21" s="266">
        <f>COUNT(GQ7:GQ16)-2</f>
        <v>3</v>
      </c>
      <c r="GU21" s="271">
        <f>_xlfn.CHISQ.DIST.RT(HA17,GT21)</f>
        <v>0.70982699341171629</v>
      </c>
      <c r="GV21" s="273">
        <f>HA17/GT21</f>
        <v>0.46057079466675416</v>
      </c>
      <c r="GW21" s="273">
        <f>IF(GU21&gt;0.15,1.96^2*GP21^2/GN21^2,_xlfn.T.INV.2T(0.05,GT21)^2*GP21^2*GV21/GN21^2)</f>
        <v>9.3722834141997127E-2</v>
      </c>
      <c r="GX21" s="295"/>
      <c r="GY21" s="268"/>
      <c r="GZ21" s="270"/>
      <c r="HA21" s="270"/>
      <c r="HB21" s="270"/>
      <c r="HC21" s="270"/>
      <c r="HE21" s="306">
        <f>HQ17/HO17</f>
        <v>1.7298749534011166</v>
      </c>
      <c r="HF21" s="306">
        <f>HJ18-HF18*HE21</f>
        <v>-2.3870014059295412</v>
      </c>
      <c r="HG21" s="274">
        <f>SQRT(1/HO17)</f>
        <v>0.27019751206455178</v>
      </c>
      <c r="HH21" s="273">
        <f>SQRT(1/HL17+HF18^2*HG21^2)</f>
        <v>0.38386042147108052</v>
      </c>
      <c r="HI21" s="273">
        <f>HE21/HG21</f>
        <v>6.402260850528628</v>
      </c>
      <c r="HJ21" s="273">
        <f>HF21/HH21</f>
        <v>-6.2184097979722939</v>
      </c>
      <c r="HK21" s="266">
        <f>COUNT(HH7:HH16)-2</f>
        <v>3</v>
      </c>
      <c r="HL21" s="271">
        <f>_xlfn.CHISQ.DIST.RT(HR17,HK21)</f>
        <v>0.70982699341171562</v>
      </c>
      <c r="HM21" s="273">
        <f>HR17/HK21</f>
        <v>0.46057079466675521</v>
      </c>
      <c r="HN21" s="273">
        <f>IF(HL21&gt;0.15,1.96^2*HG21^2/HE21^2,_xlfn.T.INV.2T(0.05,HK21)^2*HG21^2*HM21/HE21^2)</f>
        <v>9.3722834141997363E-2</v>
      </c>
      <c r="HO21" s="295"/>
      <c r="HP21" s="268"/>
      <c r="HQ21" s="270"/>
      <c r="HR21" s="270"/>
      <c r="HS21" s="270"/>
      <c r="HT21" s="270"/>
      <c r="HV21" s="306">
        <f>IH17/IF17</f>
        <v>1.7298749534011155</v>
      </c>
      <c r="HW21" s="306">
        <f>IA18-HW18*HV21</f>
        <v>-2.3870014059295395</v>
      </c>
      <c r="HX21" s="274">
        <f>SQRT(1/IF17)</f>
        <v>0.27019751206455178</v>
      </c>
      <c r="HY21" s="273">
        <f>SQRT(1/IC17+HW18^2*HX21^2)</f>
        <v>0.38386042147108046</v>
      </c>
      <c r="HZ21" s="273">
        <f>HV21/HX21</f>
        <v>6.4022608505286245</v>
      </c>
      <c r="IA21" s="273">
        <f>HW21/HY21</f>
        <v>-6.2184097979722894</v>
      </c>
      <c r="IB21" s="266">
        <f>COUNT(HY7:HY16)-2</f>
        <v>3</v>
      </c>
      <c r="IC21" s="271">
        <f>_xlfn.CHISQ.DIST.RT(II17,IB21)</f>
        <v>0.70982699341171651</v>
      </c>
      <c r="ID21" s="273">
        <f>II17/IB21</f>
        <v>0.46057079466675388</v>
      </c>
      <c r="IE21" s="273">
        <f>IF(IC21&gt;0.15,1.96^2*HX21^2/HV21^2,_xlfn.T.INV.2T(0.05,IB21)^2*HX21^2*ID21/HV21^2)</f>
        <v>9.3722834141997488E-2</v>
      </c>
      <c r="IF21" s="295"/>
      <c r="IG21" s="268"/>
      <c r="IH21" s="270"/>
      <c r="II21" s="270"/>
      <c r="IJ21" s="270"/>
      <c r="IK21" s="270"/>
      <c r="IM21" s="306">
        <f>IY17/IW17</f>
        <v>1.729874953401116</v>
      </c>
      <c r="IN21" s="306">
        <f>IR18-IN18*IM21</f>
        <v>-2.3870014059295408</v>
      </c>
      <c r="IO21" s="274">
        <f>SQRT(1/IW17)</f>
        <v>0.27019751206455161</v>
      </c>
      <c r="IP21" s="273">
        <f>SQRT(1/IT17+IN18^2*IO21^2)</f>
        <v>0.38386042147108029</v>
      </c>
      <c r="IQ21" s="273">
        <f>IM21/IO21</f>
        <v>6.4022608505286298</v>
      </c>
      <c r="IR21" s="273">
        <f>IN21/IP21</f>
        <v>-6.2184097979722956</v>
      </c>
      <c r="IS21" s="266">
        <f>COUNT(IP7:IP16)-2</f>
        <v>3</v>
      </c>
      <c r="IT21" s="271">
        <f>_xlfn.CHISQ.DIST.RT(IZ17,IS21)</f>
        <v>0.70982699341171673</v>
      </c>
      <c r="IU21" s="273">
        <f>IZ17/IS21</f>
        <v>0.46057079466675338</v>
      </c>
      <c r="IV21" s="273">
        <f>IF(IT21&gt;0.15,1.96^2*IO21^2/IM21^2,_xlfn.T.INV.2T(0.05,IS21)^2*IO21^2*IU21/IM21^2)</f>
        <v>9.3722834141997322E-2</v>
      </c>
      <c r="IW21" s="295"/>
      <c r="IX21" s="268"/>
      <c r="IY21" s="270"/>
      <c r="IZ21" s="270"/>
      <c r="JA21" s="270"/>
      <c r="JB21" s="270"/>
      <c r="JD21" s="306">
        <f>JP17/JN17</f>
        <v>1.7298749534011166</v>
      </c>
      <c r="JE21" s="306">
        <f>JI18-JE18*JD21</f>
        <v>-2.3870014059295412</v>
      </c>
      <c r="JF21" s="274">
        <f>SQRT(1/JN17)</f>
        <v>0.27019751206455178</v>
      </c>
      <c r="JG21" s="273">
        <f>SQRT(1/JK17+JE18^2*JF21^2)</f>
        <v>0.38386042147108057</v>
      </c>
      <c r="JH21" s="273">
        <f>JD21/JF21</f>
        <v>6.402260850528628</v>
      </c>
      <c r="JI21" s="273">
        <f>JE21/JG21</f>
        <v>-6.218409797972293</v>
      </c>
      <c r="JJ21" s="266">
        <f>COUNT(JG7:JG16)-2</f>
        <v>3</v>
      </c>
      <c r="JK21" s="271">
        <f>_xlfn.CHISQ.DIST.RT(JQ17,JJ21)</f>
        <v>0.70982699341171585</v>
      </c>
      <c r="JL21" s="273">
        <f>JQ17/JJ21</f>
        <v>0.46057079466675477</v>
      </c>
      <c r="JM21" s="273">
        <f>IF(JK21&gt;0.15,1.96^2*JF21^2/JD21^2,_xlfn.T.INV.2T(0.05,JJ21)^2*JF21^2*JL21/JD21^2)</f>
        <v>9.3722834141997363E-2</v>
      </c>
      <c r="JN21" s="295"/>
      <c r="JO21" s="268"/>
      <c r="JP21" s="270"/>
      <c r="JQ21" s="270"/>
      <c r="JR21" s="270"/>
      <c r="JS21" s="270"/>
      <c r="JU21" s="306">
        <f>KG17/KE17</f>
        <v>1.7298749534011155</v>
      </c>
      <c r="JV21" s="306">
        <f>JZ18-JV18*JU21</f>
        <v>-2.3870014059295395</v>
      </c>
      <c r="JW21" s="274">
        <f>SQRT(1/KE17)</f>
        <v>0.27019751206455178</v>
      </c>
      <c r="JX21" s="273">
        <f>SQRT(1/KB17+JV18^2*JW21^2)</f>
        <v>0.38386042147108046</v>
      </c>
      <c r="JY21" s="273">
        <f>JU21/JW21</f>
        <v>6.4022608505286245</v>
      </c>
      <c r="JZ21" s="273">
        <f>JV21/JX21</f>
        <v>-6.2184097979722894</v>
      </c>
      <c r="KA21" s="266">
        <f>COUNT(JX7:JX16)-2</f>
        <v>3</v>
      </c>
      <c r="KB21" s="271">
        <f>_xlfn.CHISQ.DIST.RT(KH17,KA21)</f>
        <v>0.70982699341171651</v>
      </c>
      <c r="KC21" s="273">
        <f>KH17/KA21</f>
        <v>0.46057079466675388</v>
      </c>
      <c r="KD21" s="273">
        <f>IF(KB21&gt;0.15,1.96^2*JW21^2/JU21^2,_xlfn.T.INV.2T(0.05,KA21)^2*JW21^2*KC21/JU21^2)</f>
        <v>9.3722834141997488E-2</v>
      </c>
      <c r="KE21" s="295"/>
      <c r="KF21" s="268"/>
      <c r="KG21" s="270"/>
      <c r="KH21" s="270"/>
      <c r="KI21" s="270"/>
      <c r="KJ21" s="270"/>
      <c r="KL21" s="306">
        <f>KX17/KV17</f>
        <v>1.729874953401116</v>
      </c>
      <c r="KM21" s="306">
        <f>KQ18-KM18*KL21</f>
        <v>-2.3870014059295408</v>
      </c>
      <c r="KN21" s="274">
        <f>SQRT(1/KV17)</f>
        <v>0.27019751206455161</v>
      </c>
      <c r="KO21" s="273">
        <f>SQRT(1/KS17+KM18^2*KN21^2)</f>
        <v>0.38386042147108029</v>
      </c>
      <c r="KP21" s="273">
        <f>KL21/KN21</f>
        <v>6.4022608505286298</v>
      </c>
      <c r="KQ21" s="273">
        <f>KM21/KO21</f>
        <v>-6.2184097979722956</v>
      </c>
      <c r="KR21" s="266">
        <f>COUNT(KO7:KO16)-2</f>
        <v>3</v>
      </c>
      <c r="KS21" s="271">
        <f>_xlfn.CHISQ.DIST.RT(KY17,KR21)</f>
        <v>0.70982699341171673</v>
      </c>
      <c r="KT21" s="273">
        <f>KY17/KR21</f>
        <v>0.46057079466675338</v>
      </c>
      <c r="KU21" s="273">
        <f>IF(KS21&gt;0.15,1.96^2*KN21^2/KL21^2,_xlfn.T.INV.2T(0.05,KR21)^2*KN21^2*KT21/KL21^2)</f>
        <v>9.3722834141997322E-2</v>
      </c>
      <c r="KV21" s="295"/>
      <c r="KW21" s="268"/>
      <c r="KX21" s="270"/>
      <c r="KY21" s="270"/>
      <c r="KZ21" s="270"/>
      <c r="LA21" s="270"/>
      <c r="LC21" s="306">
        <f>LO17/LM17</f>
        <v>1.7298749534011166</v>
      </c>
      <c r="LD21" s="306">
        <f>LH18-LD18*LC21</f>
        <v>-2.3870014059295412</v>
      </c>
      <c r="LE21" s="274">
        <f>SQRT(1/LM17)</f>
        <v>0.27019751206455178</v>
      </c>
      <c r="LF21" s="273">
        <f>SQRT(1/LJ17+LD18^2*LE21^2)</f>
        <v>0.38386042147108057</v>
      </c>
      <c r="LG21" s="273">
        <f>LC21/LE21</f>
        <v>6.402260850528628</v>
      </c>
      <c r="LH21" s="273">
        <f>LD21/LF21</f>
        <v>-6.218409797972293</v>
      </c>
      <c r="LI21" s="266">
        <f>COUNT(LF7:LF16)-2</f>
        <v>3</v>
      </c>
      <c r="LJ21" s="271">
        <f>_xlfn.CHISQ.DIST.RT(LP17,LI21)</f>
        <v>0.70982699341171585</v>
      </c>
      <c r="LK21" s="273">
        <f>LP17/LI21</f>
        <v>0.46057079466675477</v>
      </c>
      <c r="LL21" s="273">
        <f>IF(LJ21&gt;0.15,1.96^2*LE21^2/LC21^2,_xlfn.T.INV.2T(0.05,LI21)^2*LE21^2*LK21/LC21^2)</f>
        <v>9.3722834141997363E-2</v>
      </c>
      <c r="LM21" s="295"/>
      <c r="LN21" s="268"/>
      <c r="LO21" s="270"/>
      <c r="LP21" s="270"/>
      <c r="LQ21" s="270"/>
      <c r="LR21" s="270"/>
      <c r="LT21" s="306">
        <f>MF17/MD17</f>
        <v>1.7298749534011155</v>
      </c>
      <c r="LU21" s="306">
        <f>LY18-LU18*LT21</f>
        <v>-2.3870014059295395</v>
      </c>
      <c r="LV21" s="274">
        <f>SQRT(1/MD17)</f>
        <v>0.27019751206455178</v>
      </c>
      <c r="LW21" s="273">
        <f>SQRT(1/MA17+LU18^2*LV21^2)</f>
        <v>0.38386042147108046</v>
      </c>
      <c r="LX21" s="273">
        <f>LT21/LV21</f>
        <v>6.4022608505286245</v>
      </c>
      <c r="LY21" s="273">
        <f>LU21/LW21</f>
        <v>-6.2184097979722894</v>
      </c>
      <c r="LZ21" s="266">
        <f>COUNT(LW7:LW16)-2</f>
        <v>3</v>
      </c>
      <c r="MA21" s="271">
        <f>_xlfn.CHISQ.DIST.RT(MG17,LZ21)</f>
        <v>0.70982699341171651</v>
      </c>
      <c r="MB21" s="273">
        <f>MG17/LZ21</f>
        <v>0.46057079466675388</v>
      </c>
      <c r="MC21" s="273">
        <f>IF(MA21&gt;0.15,1.96^2*LV21^2/LT21^2,_xlfn.T.INV.2T(0.05,LZ21)^2*LV21^2*MB21/LT21^2)</f>
        <v>9.3722834141997488E-2</v>
      </c>
      <c r="MD21" s="295"/>
      <c r="ME21" s="268"/>
      <c r="MF21" s="270"/>
      <c r="MG21" s="270"/>
      <c r="MH21" s="270"/>
      <c r="MI21" s="270"/>
    </row>
    <row r="22" spans="1:348" s="13" customFormat="1" ht="14.1" customHeight="1" outlineLevel="1" x14ac:dyDescent="0.15">
      <c r="A22" s="14"/>
      <c r="B22" s="35"/>
      <c r="C22" s="19"/>
      <c r="L22" s="17"/>
      <c r="M22" s="39"/>
      <c r="N22" s="24"/>
      <c r="O22" s="25"/>
      <c r="P22" s="34"/>
      <c r="Q22" s="17"/>
      <c r="R22" s="17"/>
      <c r="S22" s="60"/>
      <c r="T22" s="268"/>
      <c r="U22" s="270"/>
      <c r="V22" s="270"/>
      <c r="W22" s="270"/>
      <c r="X22" s="270"/>
      <c r="Y22" s="33"/>
      <c r="Z22" s="268"/>
      <c r="AA22" s="268"/>
      <c r="AB22" s="268"/>
      <c r="AC22" s="273"/>
      <c r="AD22" s="289"/>
      <c r="AE22" s="277"/>
      <c r="AF22" s="266"/>
      <c r="AG22" s="271"/>
      <c r="AH22" s="273"/>
      <c r="AI22" s="273"/>
      <c r="AJ22" s="295"/>
      <c r="AK22" s="268"/>
      <c r="AL22" s="270"/>
      <c r="AM22" s="270"/>
      <c r="AN22" s="270"/>
      <c r="AO22" s="270"/>
      <c r="AP22" s="33"/>
      <c r="AQ22" s="268"/>
      <c r="AR22" s="268"/>
      <c r="AS22" s="268"/>
      <c r="AT22" s="273"/>
      <c r="AU22" s="289"/>
      <c r="AV22" s="277"/>
      <c r="AW22" s="266"/>
      <c r="AX22" s="271"/>
      <c r="AY22" s="273"/>
      <c r="AZ22" s="273"/>
      <c r="BA22" s="295"/>
      <c r="BB22" s="268"/>
      <c r="BC22" s="270"/>
      <c r="BD22" s="270"/>
      <c r="BE22" s="270"/>
      <c r="BF22" s="270"/>
      <c r="BH22" s="268"/>
      <c r="BI22" s="268"/>
      <c r="BJ22" s="268"/>
      <c r="BK22" s="273"/>
      <c r="BL22" s="289"/>
      <c r="BM22" s="277"/>
      <c r="BN22" s="266"/>
      <c r="BO22" s="271"/>
      <c r="BP22" s="273"/>
      <c r="BQ22" s="273"/>
      <c r="BR22" s="295"/>
      <c r="BS22" s="268"/>
      <c r="BT22" s="270"/>
      <c r="BU22" s="270"/>
      <c r="BV22" s="270"/>
      <c r="BW22" s="270"/>
      <c r="BY22" s="268"/>
      <c r="BZ22" s="268"/>
      <c r="CA22" s="268"/>
      <c r="CB22" s="273"/>
      <c r="CC22" s="289"/>
      <c r="CD22" s="277"/>
      <c r="CE22" s="266"/>
      <c r="CF22" s="271"/>
      <c r="CG22" s="273"/>
      <c r="CH22" s="273"/>
      <c r="CI22" s="295"/>
      <c r="CJ22" s="268"/>
      <c r="CK22" s="270"/>
      <c r="CL22" s="270"/>
      <c r="CM22" s="270"/>
      <c r="CN22" s="270"/>
      <c r="CP22" s="268"/>
      <c r="CQ22" s="268"/>
      <c r="CR22" s="268"/>
      <c r="CS22" s="273"/>
      <c r="CT22" s="289"/>
      <c r="CU22" s="277"/>
      <c r="CV22" s="266"/>
      <c r="CW22" s="271"/>
      <c r="CX22" s="273"/>
      <c r="CY22" s="273"/>
      <c r="CZ22" s="295"/>
      <c r="DA22" s="268"/>
      <c r="DB22" s="270"/>
      <c r="DC22" s="270"/>
      <c r="DD22" s="270"/>
      <c r="DE22" s="270"/>
      <c r="DG22" s="268"/>
      <c r="DH22" s="268"/>
      <c r="DI22" s="268"/>
      <c r="DJ22" s="273"/>
      <c r="DK22" s="289"/>
      <c r="DL22" s="277"/>
      <c r="DM22" s="266"/>
      <c r="DN22" s="271"/>
      <c r="DO22" s="273"/>
      <c r="DP22" s="273"/>
      <c r="DQ22" s="295"/>
      <c r="DR22" s="268"/>
      <c r="DS22" s="270"/>
      <c r="DT22" s="270"/>
      <c r="DU22" s="270"/>
      <c r="DV22" s="270"/>
      <c r="DX22" s="268"/>
      <c r="DY22" s="268"/>
      <c r="DZ22" s="268"/>
      <c r="EA22" s="273"/>
      <c r="EB22" s="289"/>
      <c r="EC22" s="277"/>
      <c r="ED22" s="266"/>
      <c r="EE22" s="271"/>
      <c r="EF22" s="273"/>
      <c r="EG22" s="273"/>
      <c r="EH22" s="295"/>
      <c r="EI22" s="268"/>
      <c r="EJ22" s="270"/>
      <c r="EK22" s="270"/>
      <c r="EL22" s="270"/>
      <c r="EM22" s="270"/>
      <c r="EO22" s="268"/>
      <c r="EP22" s="268"/>
      <c r="EQ22" s="268"/>
      <c r="ER22" s="273"/>
      <c r="ES22" s="289"/>
      <c r="ET22" s="277"/>
      <c r="EU22" s="266"/>
      <c r="EV22" s="271"/>
      <c r="EW22" s="273"/>
      <c r="EX22" s="273"/>
      <c r="EY22" s="295"/>
      <c r="EZ22" s="268"/>
      <c r="FA22" s="270"/>
      <c r="FB22" s="270"/>
      <c r="FC22" s="270"/>
      <c r="FD22" s="270"/>
      <c r="FF22" s="268"/>
      <c r="FG22" s="268"/>
      <c r="FH22" s="268"/>
      <c r="FI22" s="273"/>
      <c r="FJ22" s="289"/>
      <c r="FK22" s="277"/>
      <c r="FL22" s="266"/>
      <c r="FM22" s="271"/>
      <c r="FN22" s="273"/>
      <c r="FO22" s="273"/>
      <c r="FP22" s="295"/>
      <c r="FQ22" s="268"/>
      <c r="FR22" s="270"/>
      <c r="FS22" s="270"/>
      <c r="FT22" s="270"/>
      <c r="FU22" s="270"/>
      <c r="FW22" s="268"/>
      <c r="FX22" s="268"/>
      <c r="FY22" s="268"/>
      <c r="FZ22" s="273"/>
      <c r="GA22" s="289"/>
      <c r="GB22" s="277"/>
      <c r="GC22" s="266"/>
      <c r="GD22" s="271"/>
      <c r="GE22" s="273"/>
      <c r="GF22" s="273"/>
      <c r="GG22" s="295"/>
      <c r="GH22" s="268"/>
      <c r="GI22" s="270"/>
      <c r="GJ22" s="270"/>
      <c r="GK22" s="270"/>
      <c r="GL22" s="270"/>
      <c r="GN22" s="268"/>
      <c r="GO22" s="268"/>
      <c r="GP22" s="268"/>
      <c r="GQ22" s="273"/>
      <c r="GR22" s="289"/>
      <c r="GS22" s="277"/>
      <c r="GT22" s="266"/>
      <c r="GU22" s="271"/>
      <c r="GV22" s="273"/>
      <c r="GW22" s="273"/>
      <c r="GX22" s="295"/>
      <c r="GY22" s="268"/>
      <c r="GZ22" s="270"/>
      <c r="HA22" s="270"/>
      <c r="HB22" s="270"/>
      <c r="HC22" s="270"/>
      <c r="HE22" s="268"/>
      <c r="HF22" s="268"/>
      <c r="HG22" s="268"/>
      <c r="HH22" s="273"/>
      <c r="HI22" s="289"/>
      <c r="HJ22" s="277"/>
      <c r="HK22" s="266"/>
      <c r="HL22" s="271"/>
      <c r="HM22" s="273"/>
      <c r="HN22" s="273"/>
      <c r="HO22" s="295"/>
      <c r="HP22" s="268"/>
      <c r="HQ22" s="270"/>
      <c r="HR22" s="270"/>
      <c r="HS22" s="270"/>
      <c r="HT22" s="270"/>
      <c r="HV22" s="268"/>
      <c r="HW22" s="268"/>
      <c r="HX22" s="268"/>
      <c r="HY22" s="273"/>
      <c r="HZ22" s="289"/>
      <c r="IA22" s="277"/>
      <c r="IB22" s="266"/>
      <c r="IC22" s="271"/>
      <c r="ID22" s="273"/>
      <c r="IE22" s="273"/>
      <c r="IF22" s="295"/>
      <c r="IG22" s="268"/>
      <c r="IH22" s="270"/>
      <c r="II22" s="270"/>
      <c r="IJ22" s="270"/>
      <c r="IK22" s="270"/>
      <c r="IM22" s="268"/>
      <c r="IN22" s="268"/>
      <c r="IO22" s="268"/>
      <c r="IP22" s="273"/>
      <c r="IQ22" s="289"/>
      <c r="IR22" s="277"/>
      <c r="IS22" s="266"/>
      <c r="IT22" s="271"/>
      <c r="IU22" s="273"/>
      <c r="IV22" s="273"/>
      <c r="IW22" s="295"/>
      <c r="IX22" s="268"/>
      <c r="IY22" s="270"/>
      <c r="IZ22" s="270"/>
      <c r="JA22" s="270"/>
      <c r="JB22" s="270"/>
      <c r="JD22" s="268"/>
      <c r="JE22" s="268"/>
      <c r="JF22" s="268"/>
      <c r="JG22" s="273"/>
      <c r="JH22" s="289"/>
      <c r="JI22" s="277"/>
      <c r="JJ22" s="266"/>
      <c r="JK22" s="271"/>
      <c r="JL22" s="273"/>
      <c r="JM22" s="273"/>
      <c r="JN22" s="295"/>
      <c r="JO22" s="268"/>
      <c r="JP22" s="270"/>
      <c r="JQ22" s="270"/>
      <c r="JR22" s="270"/>
      <c r="JS22" s="270"/>
      <c r="JU22" s="268"/>
      <c r="JV22" s="268"/>
      <c r="JW22" s="268"/>
      <c r="JX22" s="273"/>
      <c r="JY22" s="289"/>
      <c r="JZ22" s="277"/>
      <c r="KA22" s="266"/>
      <c r="KB22" s="271"/>
      <c r="KC22" s="273"/>
      <c r="KD22" s="273"/>
      <c r="KE22" s="295"/>
      <c r="KF22" s="268"/>
      <c r="KG22" s="270"/>
      <c r="KH22" s="270"/>
      <c r="KI22" s="270"/>
      <c r="KJ22" s="270"/>
      <c r="KL22" s="268"/>
      <c r="KM22" s="268"/>
      <c r="KN22" s="268"/>
      <c r="KO22" s="273"/>
      <c r="KP22" s="289"/>
      <c r="KQ22" s="277"/>
      <c r="KR22" s="266"/>
      <c r="KS22" s="271"/>
      <c r="KT22" s="273"/>
      <c r="KU22" s="273"/>
      <c r="KV22" s="295"/>
      <c r="KW22" s="268"/>
      <c r="KX22" s="270"/>
      <c r="KY22" s="270"/>
      <c r="KZ22" s="270"/>
      <c r="LA22" s="270"/>
      <c r="LC22" s="268"/>
      <c r="LD22" s="268"/>
      <c r="LE22" s="268"/>
      <c r="LF22" s="273"/>
      <c r="LG22" s="289"/>
      <c r="LH22" s="277"/>
      <c r="LI22" s="266"/>
      <c r="LJ22" s="271"/>
      <c r="LK22" s="273"/>
      <c r="LL22" s="273"/>
      <c r="LM22" s="295"/>
      <c r="LN22" s="268"/>
      <c r="LO22" s="270"/>
      <c r="LP22" s="270"/>
      <c r="LQ22" s="270"/>
      <c r="LR22" s="270"/>
      <c r="LT22" s="268"/>
      <c r="LU22" s="268"/>
      <c r="LV22" s="268"/>
      <c r="LW22" s="273"/>
      <c r="LX22" s="289"/>
      <c r="LY22" s="277"/>
      <c r="LZ22" s="266"/>
      <c r="MA22" s="271"/>
      <c r="MB22" s="273"/>
      <c r="MC22" s="273"/>
      <c r="MD22" s="295"/>
      <c r="ME22" s="268"/>
      <c r="MF22" s="270"/>
      <c r="MG22" s="270"/>
      <c r="MH22" s="270"/>
      <c r="MI22" s="270"/>
    </row>
    <row r="23" spans="1:348" ht="14.1" customHeight="1" outlineLevel="1" x14ac:dyDescent="0.15">
      <c r="A23" s="14"/>
      <c r="B23" s="58"/>
      <c r="C23" s="58"/>
      <c r="D23" s="58"/>
      <c r="E23" s="58"/>
      <c r="F23" s="14"/>
      <c r="J23" s="19"/>
      <c r="K23" s="17"/>
      <c r="L23" s="35"/>
      <c r="M23" s="49"/>
      <c r="N23" s="24"/>
      <c r="O23" s="22"/>
      <c r="P23" s="40" t="s">
        <v>124</v>
      </c>
      <c r="Q23" s="22"/>
      <c r="R23" s="22"/>
      <c r="S23" s="22"/>
      <c r="T23" s="270"/>
      <c r="U23" s="270"/>
      <c r="V23" s="270"/>
      <c r="W23" s="270"/>
      <c r="X23" s="270"/>
      <c r="Y23" s="33"/>
      <c r="Z23" s="261"/>
      <c r="AA23" s="274"/>
      <c r="AB23" s="273"/>
      <c r="AC23" s="269"/>
      <c r="AD23" s="293"/>
      <c r="AE23" s="277"/>
      <c r="AF23" s="276"/>
      <c r="AG23" s="290" t="s">
        <v>120</v>
      </c>
      <c r="AH23" s="276"/>
      <c r="AI23" s="276"/>
      <c r="AJ23" s="276"/>
      <c r="AK23" s="270"/>
      <c r="AL23" s="270"/>
      <c r="AM23" s="270"/>
      <c r="AN23" s="270"/>
      <c r="AO23" s="270"/>
      <c r="AP23" s="33"/>
      <c r="AQ23" s="261"/>
      <c r="AR23" s="274"/>
      <c r="AS23" s="273"/>
      <c r="AT23" s="269"/>
      <c r="AU23" s="293"/>
      <c r="AV23" s="277"/>
      <c r="AW23" s="276"/>
      <c r="AX23" s="290" t="s">
        <v>120</v>
      </c>
      <c r="AY23" s="276"/>
      <c r="AZ23" s="276"/>
      <c r="BA23" s="276"/>
      <c r="BB23" s="270"/>
      <c r="BC23" s="270"/>
      <c r="BD23" s="270"/>
      <c r="BE23" s="270"/>
      <c r="BF23" s="270"/>
      <c r="BH23" s="261"/>
      <c r="BI23" s="274"/>
      <c r="BJ23" s="273"/>
      <c r="BK23" s="269"/>
      <c r="BL23" s="293"/>
      <c r="BM23" s="277"/>
      <c r="BN23" s="276"/>
      <c r="BO23" s="290" t="s">
        <v>120</v>
      </c>
      <c r="BP23" s="276"/>
      <c r="BQ23" s="276"/>
      <c r="BR23" s="276"/>
      <c r="BS23" s="270"/>
      <c r="BT23" s="270"/>
      <c r="BU23" s="270"/>
      <c r="BV23" s="270"/>
      <c r="BW23" s="270"/>
      <c r="BY23" s="261"/>
      <c r="BZ23" s="274"/>
      <c r="CA23" s="273"/>
      <c r="CB23" s="269"/>
      <c r="CC23" s="293"/>
      <c r="CD23" s="277"/>
      <c r="CE23" s="276"/>
      <c r="CF23" s="290" t="s">
        <v>120</v>
      </c>
      <c r="CG23" s="276"/>
      <c r="CH23" s="276"/>
      <c r="CI23" s="276"/>
      <c r="CJ23" s="270"/>
      <c r="CK23" s="270"/>
      <c r="CL23" s="270"/>
      <c r="CM23" s="270"/>
      <c r="CN23" s="270"/>
      <c r="CP23" s="261"/>
      <c r="CQ23" s="274"/>
      <c r="CR23" s="273"/>
      <c r="CS23" s="269"/>
      <c r="CT23" s="293"/>
      <c r="CU23" s="277"/>
      <c r="CV23" s="276"/>
      <c r="CW23" s="290" t="s">
        <v>120</v>
      </c>
      <c r="CX23" s="276"/>
      <c r="CY23" s="276"/>
      <c r="CZ23" s="276"/>
      <c r="DA23" s="270"/>
      <c r="DB23" s="270"/>
      <c r="DC23" s="270"/>
      <c r="DD23" s="270"/>
      <c r="DE23" s="270"/>
      <c r="DG23" s="261"/>
      <c r="DH23" s="274"/>
      <c r="DI23" s="273"/>
      <c r="DJ23" s="269"/>
      <c r="DK23" s="293"/>
      <c r="DL23" s="277"/>
      <c r="DM23" s="276"/>
      <c r="DN23" s="290" t="s">
        <v>120</v>
      </c>
      <c r="DO23" s="276"/>
      <c r="DP23" s="276"/>
      <c r="DQ23" s="276"/>
      <c r="DR23" s="270"/>
      <c r="DS23" s="270"/>
      <c r="DT23" s="270"/>
      <c r="DU23" s="270"/>
      <c r="DV23" s="270"/>
      <c r="DX23" s="261"/>
      <c r="DY23" s="274"/>
      <c r="DZ23" s="273"/>
      <c r="EA23" s="269"/>
      <c r="EB23" s="293"/>
      <c r="EC23" s="277"/>
      <c r="ED23" s="276"/>
      <c r="EE23" s="290" t="s">
        <v>120</v>
      </c>
      <c r="EF23" s="276"/>
      <c r="EG23" s="276"/>
      <c r="EH23" s="276"/>
      <c r="EI23" s="270"/>
      <c r="EJ23" s="270"/>
      <c r="EK23" s="270"/>
      <c r="EL23" s="270"/>
      <c r="EM23" s="270"/>
      <c r="EO23" s="261"/>
      <c r="EP23" s="274"/>
      <c r="EQ23" s="273"/>
      <c r="ER23" s="269"/>
      <c r="ES23" s="293"/>
      <c r="ET23" s="277"/>
      <c r="EU23" s="276"/>
      <c r="EV23" s="290" t="s">
        <v>120</v>
      </c>
      <c r="EW23" s="276"/>
      <c r="EX23" s="276"/>
      <c r="EY23" s="276"/>
      <c r="EZ23" s="270"/>
      <c r="FA23" s="270"/>
      <c r="FB23" s="270"/>
      <c r="FC23" s="270"/>
      <c r="FD23" s="270"/>
      <c r="FF23" s="261"/>
      <c r="FG23" s="274"/>
      <c r="FH23" s="273"/>
      <c r="FI23" s="269"/>
      <c r="FJ23" s="293"/>
      <c r="FK23" s="277"/>
      <c r="FL23" s="276"/>
      <c r="FM23" s="290" t="s">
        <v>120</v>
      </c>
      <c r="FN23" s="276"/>
      <c r="FO23" s="276"/>
      <c r="FP23" s="276"/>
      <c r="FQ23" s="270"/>
      <c r="FR23" s="270"/>
      <c r="FS23" s="270"/>
      <c r="FT23" s="270"/>
      <c r="FU23" s="270"/>
      <c r="FW23" s="261"/>
      <c r="FX23" s="274"/>
      <c r="FY23" s="273"/>
      <c r="FZ23" s="269"/>
      <c r="GA23" s="293"/>
      <c r="GB23" s="277"/>
      <c r="GC23" s="276"/>
      <c r="GD23" s="290" t="s">
        <v>120</v>
      </c>
      <c r="GE23" s="276"/>
      <c r="GF23" s="276"/>
      <c r="GG23" s="276"/>
      <c r="GH23" s="270"/>
      <c r="GI23" s="270"/>
      <c r="GJ23" s="270"/>
      <c r="GK23" s="270"/>
      <c r="GL23" s="270"/>
      <c r="GN23" s="261"/>
      <c r="GO23" s="274"/>
      <c r="GP23" s="273"/>
      <c r="GQ23" s="269"/>
      <c r="GR23" s="293"/>
      <c r="GS23" s="277"/>
      <c r="GT23" s="276"/>
      <c r="GU23" s="290" t="s">
        <v>120</v>
      </c>
      <c r="GV23" s="276"/>
      <c r="GW23" s="276"/>
      <c r="GX23" s="276"/>
      <c r="GY23" s="270"/>
      <c r="GZ23" s="270"/>
      <c r="HA23" s="270"/>
      <c r="HB23" s="270"/>
      <c r="HC23" s="270"/>
      <c r="HE23" s="261"/>
      <c r="HF23" s="274"/>
      <c r="HG23" s="273"/>
      <c r="HH23" s="269"/>
      <c r="HI23" s="293"/>
      <c r="HJ23" s="277"/>
      <c r="HK23" s="276"/>
      <c r="HL23" s="290" t="s">
        <v>120</v>
      </c>
      <c r="HM23" s="276"/>
      <c r="HN23" s="276"/>
      <c r="HO23" s="276"/>
      <c r="HP23" s="270"/>
      <c r="HQ23" s="270"/>
      <c r="HR23" s="270"/>
      <c r="HS23" s="270"/>
      <c r="HT23" s="270"/>
      <c r="HV23" s="261"/>
      <c r="HW23" s="274"/>
      <c r="HX23" s="273"/>
      <c r="HY23" s="269"/>
      <c r="HZ23" s="293"/>
      <c r="IA23" s="277"/>
      <c r="IB23" s="276"/>
      <c r="IC23" s="290" t="s">
        <v>120</v>
      </c>
      <c r="ID23" s="276"/>
      <c r="IE23" s="276"/>
      <c r="IF23" s="276"/>
      <c r="IG23" s="270"/>
      <c r="IH23" s="270"/>
      <c r="II23" s="270"/>
      <c r="IJ23" s="270"/>
      <c r="IK23" s="270"/>
      <c r="IM23" s="261"/>
      <c r="IN23" s="274"/>
      <c r="IO23" s="273"/>
      <c r="IP23" s="269"/>
      <c r="IQ23" s="293"/>
      <c r="IR23" s="277"/>
      <c r="IS23" s="276"/>
      <c r="IT23" s="290" t="s">
        <v>120</v>
      </c>
      <c r="IU23" s="276"/>
      <c r="IV23" s="276"/>
      <c r="IW23" s="276"/>
      <c r="IX23" s="270"/>
      <c r="IY23" s="270"/>
      <c r="IZ23" s="270"/>
      <c r="JA23" s="270"/>
      <c r="JB23" s="270"/>
      <c r="JD23" s="261"/>
      <c r="JE23" s="274"/>
      <c r="JF23" s="273"/>
      <c r="JG23" s="269"/>
      <c r="JH23" s="293"/>
      <c r="JI23" s="277"/>
      <c r="JJ23" s="276"/>
      <c r="JK23" s="290" t="s">
        <v>120</v>
      </c>
      <c r="JL23" s="276"/>
      <c r="JM23" s="276"/>
      <c r="JN23" s="276"/>
      <c r="JO23" s="270"/>
      <c r="JP23" s="270"/>
      <c r="JQ23" s="270"/>
      <c r="JR23" s="270"/>
      <c r="JS23" s="270"/>
      <c r="JU23" s="261"/>
      <c r="JV23" s="274"/>
      <c r="JW23" s="273"/>
      <c r="JX23" s="269"/>
      <c r="JY23" s="293"/>
      <c r="JZ23" s="277"/>
      <c r="KA23" s="276"/>
      <c r="KB23" s="290" t="s">
        <v>120</v>
      </c>
      <c r="KC23" s="276"/>
      <c r="KD23" s="276"/>
      <c r="KE23" s="276"/>
      <c r="KF23" s="270"/>
      <c r="KG23" s="270"/>
      <c r="KH23" s="270"/>
      <c r="KI23" s="270"/>
      <c r="KJ23" s="270"/>
      <c r="KL23" s="261"/>
      <c r="KM23" s="274"/>
      <c r="KN23" s="273"/>
      <c r="KO23" s="269"/>
      <c r="KP23" s="293"/>
      <c r="KQ23" s="277"/>
      <c r="KR23" s="276"/>
      <c r="KS23" s="290" t="s">
        <v>120</v>
      </c>
      <c r="KT23" s="276"/>
      <c r="KU23" s="276"/>
      <c r="KV23" s="276"/>
      <c r="KW23" s="270"/>
      <c r="KX23" s="270"/>
      <c r="KY23" s="270"/>
      <c r="KZ23" s="270"/>
      <c r="LA23" s="270"/>
      <c r="LC23" s="261"/>
      <c r="LD23" s="274"/>
      <c r="LE23" s="273"/>
      <c r="LF23" s="269"/>
      <c r="LG23" s="293"/>
      <c r="LH23" s="277"/>
      <c r="LI23" s="276"/>
      <c r="LJ23" s="290" t="s">
        <v>120</v>
      </c>
      <c r="LK23" s="276"/>
      <c r="LL23" s="276"/>
      <c r="LM23" s="276"/>
      <c r="LN23" s="270"/>
      <c r="LO23" s="270"/>
      <c r="LP23" s="270"/>
      <c r="LQ23" s="270"/>
      <c r="LR23" s="270"/>
      <c r="LT23" s="261"/>
      <c r="LU23" s="274"/>
      <c r="LV23" s="273"/>
      <c r="LW23" s="269"/>
      <c r="LX23" s="293"/>
      <c r="LY23" s="277"/>
      <c r="LZ23" s="276"/>
      <c r="MA23" s="290" t="s">
        <v>120</v>
      </c>
      <c r="MB23" s="276"/>
      <c r="MC23" s="276"/>
      <c r="MD23" s="276"/>
      <c r="ME23" s="270"/>
      <c r="MF23" s="270"/>
      <c r="MG23" s="270"/>
      <c r="MH23" s="270"/>
      <c r="MI23" s="270"/>
    </row>
    <row r="24" spans="1:348" ht="14.1" customHeight="1" outlineLevel="1" thickBot="1" x14ac:dyDescent="0.2">
      <c r="A24" s="14"/>
      <c r="B24" s="58"/>
      <c r="C24" s="58"/>
      <c r="D24" s="58"/>
      <c r="E24" s="58"/>
      <c r="F24" s="14"/>
      <c r="I24" s="19"/>
      <c r="J24" s="17"/>
      <c r="K24" s="35"/>
      <c r="O24" s="40"/>
      <c r="P24" s="61" t="str">
        <f>K3</f>
        <v>BugRes</v>
      </c>
      <c r="R24" s="43"/>
      <c r="S24" s="22"/>
      <c r="T24" s="270"/>
      <c r="U24" s="270"/>
      <c r="V24" s="270"/>
      <c r="W24" s="270"/>
      <c r="X24" s="270"/>
      <c r="Y24" s="33"/>
      <c r="Z24" s="274"/>
      <c r="AA24" s="273"/>
      <c r="AB24" s="269"/>
      <c r="AC24" s="261"/>
      <c r="AD24" s="261"/>
      <c r="AE24" s="261"/>
      <c r="AF24" s="290"/>
      <c r="AG24" s="296" t="str">
        <f>AB3</f>
        <v>BugRes</v>
      </c>
      <c r="AH24" s="279"/>
      <c r="AI24" s="261"/>
      <c r="AJ24" s="276"/>
      <c r="AK24" s="270"/>
      <c r="AL24" s="270"/>
      <c r="AM24" s="270"/>
      <c r="AN24" s="270"/>
      <c r="AO24" s="270"/>
      <c r="AP24" s="33"/>
      <c r="AQ24" s="274"/>
      <c r="AR24" s="273"/>
      <c r="AS24" s="269"/>
      <c r="AT24" s="261"/>
      <c r="AU24" s="261"/>
      <c r="AV24" s="261"/>
      <c r="AW24" s="290"/>
      <c r="AX24" s="296" t="str">
        <f>AS3</f>
        <v>BugRes</v>
      </c>
      <c r="AY24" s="279"/>
      <c r="AZ24" s="261"/>
      <c r="BA24" s="276"/>
      <c r="BB24" s="270"/>
      <c r="BC24" s="270"/>
      <c r="BD24" s="270"/>
      <c r="BE24" s="270"/>
      <c r="BF24" s="270"/>
      <c r="BH24" s="274"/>
      <c r="BI24" s="273"/>
      <c r="BJ24" s="269"/>
      <c r="BK24" s="261"/>
      <c r="BL24" s="261"/>
      <c r="BM24" s="261"/>
      <c r="BN24" s="290"/>
      <c r="BO24" s="296" t="str">
        <f>BJ3</f>
        <v>BugRes</v>
      </c>
      <c r="BP24" s="279"/>
      <c r="BQ24" s="261"/>
      <c r="BR24" s="276"/>
      <c r="BS24" s="270"/>
      <c r="BT24" s="270"/>
      <c r="BU24" s="270"/>
      <c r="BV24" s="270"/>
      <c r="BW24" s="270"/>
      <c r="BY24" s="274"/>
      <c r="BZ24" s="273"/>
      <c r="CA24" s="269"/>
      <c r="CB24" s="261"/>
      <c r="CC24" s="261"/>
      <c r="CD24" s="261"/>
      <c r="CE24" s="290"/>
      <c r="CF24" s="296" t="str">
        <f>CA3</f>
        <v>BugRes</v>
      </c>
      <c r="CG24" s="279"/>
      <c r="CH24" s="261"/>
      <c r="CI24" s="276"/>
      <c r="CJ24" s="270"/>
      <c r="CK24" s="270"/>
      <c r="CL24" s="270"/>
      <c r="CM24" s="270"/>
      <c r="CN24" s="270"/>
      <c r="CP24" s="274"/>
      <c r="CQ24" s="273"/>
      <c r="CR24" s="269"/>
      <c r="CS24" s="261"/>
      <c r="CT24" s="261"/>
      <c r="CU24" s="261"/>
      <c r="CV24" s="290"/>
      <c r="CW24" s="296" t="str">
        <f>CR3</f>
        <v>BugRes</v>
      </c>
      <c r="CX24" s="279"/>
      <c r="CY24" s="261"/>
      <c r="CZ24" s="276"/>
      <c r="DA24" s="270"/>
      <c r="DB24" s="270"/>
      <c r="DC24" s="270"/>
      <c r="DD24" s="270"/>
      <c r="DE24" s="270"/>
      <c r="DG24" s="274"/>
      <c r="DH24" s="273"/>
      <c r="DI24" s="269"/>
      <c r="DJ24" s="261"/>
      <c r="DK24" s="261"/>
      <c r="DL24" s="261"/>
      <c r="DM24" s="290"/>
      <c r="DN24" s="296" t="str">
        <f>DI3</f>
        <v>BugRes</v>
      </c>
      <c r="DO24" s="279"/>
      <c r="DP24" s="261"/>
      <c r="DQ24" s="276"/>
      <c r="DR24" s="270"/>
      <c r="DS24" s="270"/>
      <c r="DT24" s="270"/>
      <c r="DU24" s="270"/>
      <c r="DV24" s="270"/>
      <c r="DX24" s="274"/>
      <c r="DY24" s="273"/>
      <c r="DZ24" s="269"/>
      <c r="EA24" s="261"/>
      <c r="EB24" s="261"/>
      <c r="EC24" s="261"/>
      <c r="ED24" s="290"/>
      <c r="EE24" s="296" t="str">
        <f>DZ3</f>
        <v>BugRes</v>
      </c>
      <c r="EF24" s="279"/>
      <c r="EG24" s="261"/>
      <c r="EH24" s="276"/>
      <c r="EI24" s="270"/>
      <c r="EJ24" s="270"/>
      <c r="EK24" s="270"/>
      <c r="EL24" s="270"/>
      <c r="EM24" s="270"/>
      <c r="EO24" s="274"/>
      <c r="EP24" s="273"/>
      <c r="EQ24" s="269"/>
      <c r="ER24" s="261"/>
      <c r="ES24" s="261"/>
      <c r="ET24" s="261"/>
      <c r="EU24" s="290"/>
      <c r="EV24" s="296" t="str">
        <f>EQ3</f>
        <v>BugRes</v>
      </c>
      <c r="EW24" s="279"/>
      <c r="EX24" s="261"/>
      <c r="EY24" s="276"/>
      <c r="EZ24" s="270"/>
      <c r="FA24" s="270"/>
      <c r="FB24" s="270"/>
      <c r="FC24" s="270"/>
      <c r="FD24" s="270"/>
      <c r="FF24" s="274"/>
      <c r="FG24" s="273"/>
      <c r="FH24" s="269"/>
      <c r="FI24" s="261"/>
      <c r="FJ24" s="261"/>
      <c r="FK24" s="261"/>
      <c r="FL24" s="290"/>
      <c r="FM24" s="296" t="str">
        <f>FH3</f>
        <v>BugRes</v>
      </c>
      <c r="FN24" s="279"/>
      <c r="FO24" s="261"/>
      <c r="FP24" s="276"/>
      <c r="FQ24" s="270"/>
      <c r="FR24" s="270"/>
      <c r="FS24" s="270"/>
      <c r="FT24" s="270"/>
      <c r="FU24" s="270"/>
      <c r="FW24" s="274"/>
      <c r="FX24" s="273"/>
      <c r="FY24" s="269"/>
      <c r="FZ24" s="261"/>
      <c r="GA24" s="261"/>
      <c r="GB24" s="261"/>
      <c r="GC24" s="290"/>
      <c r="GD24" s="296" t="str">
        <f>FY3</f>
        <v>BugRes</v>
      </c>
      <c r="GE24" s="279"/>
      <c r="GF24" s="261"/>
      <c r="GG24" s="276"/>
      <c r="GH24" s="270"/>
      <c r="GI24" s="270"/>
      <c r="GJ24" s="270"/>
      <c r="GK24" s="270"/>
      <c r="GL24" s="270"/>
      <c r="GN24" s="274"/>
      <c r="GO24" s="273"/>
      <c r="GP24" s="269"/>
      <c r="GQ24" s="261"/>
      <c r="GR24" s="261"/>
      <c r="GS24" s="261"/>
      <c r="GT24" s="290"/>
      <c r="GU24" s="296" t="str">
        <f>GP3</f>
        <v>BugRes</v>
      </c>
      <c r="GV24" s="279"/>
      <c r="GW24" s="261"/>
      <c r="GX24" s="276"/>
      <c r="GY24" s="270"/>
      <c r="GZ24" s="270"/>
      <c r="HA24" s="270"/>
      <c r="HB24" s="270"/>
      <c r="HC24" s="270"/>
      <c r="HE24" s="274"/>
      <c r="HF24" s="273"/>
      <c r="HG24" s="269"/>
      <c r="HH24" s="261"/>
      <c r="HI24" s="261"/>
      <c r="HJ24" s="261"/>
      <c r="HK24" s="290"/>
      <c r="HL24" s="296" t="str">
        <f>HG3</f>
        <v>BugRes</v>
      </c>
      <c r="HM24" s="279"/>
      <c r="HN24" s="261"/>
      <c r="HO24" s="276"/>
      <c r="HP24" s="270"/>
      <c r="HQ24" s="270"/>
      <c r="HR24" s="270"/>
      <c r="HS24" s="270"/>
      <c r="HT24" s="270"/>
      <c r="HV24" s="274"/>
      <c r="HW24" s="273"/>
      <c r="HX24" s="269"/>
      <c r="HY24" s="261"/>
      <c r="HZ24" s="261"/>
      <c r="IA24" s="261"/>
      <c r="IB24" s="290"/>
      <c r="IC24" s="296" t="str">
        <f>HX3</f>
        <v>BugRes</v>
      </c>
      <c r="ID24" s="279"/>
      <c r="IE24" s="261"/>
      <c r="IF24" s="276"/>
      <c r="IG24" s="270"/>
      <c r="IH24" s="270"/>
      <c r="II24" s="270"/>
      <c r="IJ24" s="270"/>
      <c r="IK24" s="270"/>
      <c r="IM24" s="274"/>
      <c r="IN24" s="273"/>
      <c r="IO24" s="269"/>
      <c r="IP24" s="261"/>
      <c r="IQ24" s="261"/>
      <c r="IR24" s="261"/>
      <c r="IS24" s="290"/>
      <c r="IT24" s="296" t="str">
        <f>IO3</f>
        <v>BugRes</v>
      </c>
      <c r="IU24" s="279"/>
      <c r="IV24" s="261"/>
      <c r="IW24" s="276"/>
      <c r="IX24" s="270"/>
      <c r="IY24" s="270"/>
      <c r="IZ24" s="270"/>
      <c r="JA24" s="270"/>
      <c r="JB24" s="270"/>
      <c r="JD24" s="274"/>
      <c r="JE24" s="273"/>
      <c r="JF24" s="269"/>
      <c r="JG24" s="261"/>
      <c r="JH24" s="261"/>
      <c r="JI24" s="261"/>
      <c r="JJ24" s="290"/>
      <c r="JK24" s="296" t="str">
        <f>JF3</f>
        <v>BugRes</v>
      </c>
      <c r="JL24" s="279"/>
      <c r="JM24" s="261"/>
      <c r="JN24" s="276"/>
      <c r="JO24" s="270"/>
      <c r="JP24" s="270"/>
      <c r="JQ24" s="270"/>
      <c r="JR24" s="270"/>
      <c r="JS24" s="270"/>
      <c r="JU24" s="274"/>
      <c r="JV24" s="273"/>
      <c r="JW24" s="269"/>
      <c r="JX24" s="261"/>
      <c r="JY24" s="261"/>
      <c r="JZ24" s="261"/>
      <c r="KA24" s="290"/>
      <c r="KB24" s="296" t="str">
        <f>JW3</f>
        <v>BugRes</v>
      </c>
      <c r="KC24" s="279"/>
      <c r="KD24" s="261"/>
      <c r="KE24" s="276"/>
      <c r="KF24" s="270"/>
      <c r="KG24" s="270"/>
      <c r="KH24" s="270"/>
      <c r="KI24" s="270"/>
      <c r="KJ24" s="270"/>
      <c r="KL24" s="274"/>
      <c r="KM24" s="273"/>
      <c r="KN24" s="269"/>
      <c r="KO24" s="261"/>
      <c r="KP24" s="261"/>
      <c r="KQ24" s="261"/>
      <c r="KR24" s="290"/>
      <c r="KS24" s="296" t="str">
        <f>KN3</f>
        <v>BugRes</v>
      </c>
      <c r="KT24" s="279"/>
      <c r="KU24" s="261"/>
      <c r="KV24" s="276"/>
      <c r="KW24" s="270"/>
      <c r="KX24" s="270"/>
      <c r="KY24" s="270"/>
      <c r="KZ24" s="270"/>
      <c r="LA24" s="270"/>
      <c r="LC24" s="274"/>
      <c r="LD24" s="273"/>
      <c r="LE24" s="269"/>
      <c r="LF24" s="261"/>
      <c r="LG24" s="261"/>
      <c r="LH24" s="261"/>
      <c r="LI24" s="290"/>
      <c r="LJ24" s="296" t="str">
        <f>LE3</f>
        <v>BugRes</v>
      </c>
      <c r="LK24" s="279"/>
      <c r="LL24" s="261"/>
      <c r="LM24" s="276"/>
      <c r="LN24" s="270"/>
      <c r="LO24" s="270"/>
      <c r="LP24" s="270"/>
      <c r="LQ24" s="270"/>
      <c r="LR24" s="270"/>
      <c r="LT24" s="274"/>
      <c r="LU24" s="273"/>
      <c r="LV24" s="269"/>
      <c r="LW24" s="261"/>
      <c r="LX24" s="261"/>
      <c r="LY24" s="261"/>
      <c r="LZ24" s="290"/>
      <c r="MA24" s="296" t="str">
        <f>LV3</f>
        <v>BugRes</v>
      </c>
      <c r="MB24" s="279"/>
      <c r="MC24" s="261"/>
      <c r="MD24" s="276"/>
      <c r="ME24" s="270"/>
      <c r="MF24" s="270"/>
      <c r="MG24" s="270"/>
      <c r="MH24" s="270"/>
      <c r="MI24" s="270"/>
    </row>
    <row r="25" spans="1:348" ht="14.1" customHeight="1" outlineLevel="1" x14ac:dyDescent="0.15">
      <c r="A25" s="14"/>
      <c r="B25" s="14"/>
      <c r="C25" s="14"/>
      <c r="D25" s="14"/>
      <c r="E25" s="16"/>
      <c r="F25" s="15"/>
      <c r="G25" s="16"/>
      <c r="H25" s="16"/>
      <c r="I25" s="127"/>
      <c r="J25" s="87"/>
      <c r="K25" s="87"/>
      <c r="L25" s="88"/>
      <c r="M25" s="316" t="s">
        <v>17</v>
      </c>
      <c r="N25" s="88" t="s">
        <v>45</v>
      </c>
      <c r="O25" s="206"/>
      <c r="P25" s="207"/>
      <c r="Q25" s="208" t="s">
        <v>136</v>
      </c>
      <c r="R25" s="209" t="s">
        <v>46</v>
      </c>
      <c r="S25" s="65"/>
      <c r="T25" s="388"/>
      <c r="U25" s="388"/>
      <c r="V25" s="389"/>
      <c r="W25" s="390"/>
      <c r="X25" s="390"/>
      <c r="Y25" s="14"/>
      <c r="Z25" s="340"/>
      <c r="AA25" s="314"/>
      <c r="AB25" s="314"/>
      <c r="AC25" s="315"/>
      <c r="AD25" s="316" t="s">
        <v>17</v>
      </c>
      <c r="AE25" s="315" t="s">
        <v>45</v>
      </c>
      <c r="AF25" s="206"/>
      <c r="AG25" s="207"/>
      <c r="AH25" s="208" t="s">
        <v>136</v>
      </c>
      <c r="AI25" s="209" t="s">
        <v>46</v>
      </c>
      <c r="AJ25" s="300"/>
      <c r="AK25" s="388"/>
      <c r="AL25" s="388"/>
      <c r="AM25" s="389"/>
      <c r="AN25" s="390"/>
      <c r="AO25" s="390"/>
      <c r="AP25" s="14"/>
      <c r="AQ25" s="340"/>
      <c r="AR25" s="314"/>
      <c r="AS25" s="314"/>
      <c r="AT25" s="315"/>
      <c r="AU25" s="316" t="s">
        <v>17</v>
      </c>
      <c r="AV25" s="315" t="s">
        <v>45</v>
      </c>
      <c r="AW25" s="206"/>
      <c r="AX25" s="207"/>
      <c r="AY25" s="208" t="s">
        <v>136</v>
      </c>
      <c r="AZ25" s="209" t="s">
        <v>46</v>
      </c>
      <c r="BA25" s="300"/>
      <c r="BB25" s="388"/>
      <c r="BC25" s="388"/>
      <c r="BD25" s="389"/>
      <c r="BE25" s="390"/>
      <c r="BF25" s="390"/>
      <c r="BH25" s="340"/>
      <c r="BI25" s="314"/>
      <c r="BJ25" s="314"/>
      <c r="BK25" s="315"/>
      <c r="BL25" s="316" t="s">
        <v>17</v>
      </c>
      <c r="BM25" s="315" t="s">
        <v>45</v>
      </c>
      <c r="BN25" s="206"/>
      <c r="BO25" s="207"/>
      <c r="BP25" s="208" t="s">
        <v>136</v>
      </c>
      <c r="BQ25" s="209" t="s">
        <v>46</v>
      </c>
      <c r="BR25" s="300"/>
      <c r="BS25" s="388"/>
      <c r="BT25" s="388"/>
      <c r="BU25" s="389"/>
      <c r="BV25" s="390"/>
      <c r="BW25" s="390"/>
      <c r="BY25" s="340"/>
      <c r="BZ25" s="314"/>
      <c r="CA25" s="314"/>
      <c r="CB25" s="315"/>
      <c r="CC25" s="316" t="s">
        <v>17</v>
      </c>
      <c r="CD25" s="315" t="s">
        <v>45</v>
      </c>
      <c r="CE25" s="206"/>
      <c r="CF25" s="207"/>
      <c r="CG25" s="208" t="s">
        <v>136</v>
      </c>
      <c r="CH25" s="209" t="s">
        <v>46</v>
      </c>
      <c r="CI25" s="300"/>
      <c r="CJ25" s="388"/>
      <c r="CK25" s="388"/>
      <c r="CL25" s="389"/>
      <c r="CM25" s="390"/>
      <c r="CN25" s="390"/>
      <c r="CP25" s="340"/>
      <c r="CQ25" s="314"/>
      <c r="CR25" s="314"/>
      <c r="CS25" s="315"/>
      <c r="CT25" s="316" t="s">
        <v>17</v>
      </c>
      <c r="CU25" s="315" t="s">
        <v>45</v>
      </c>
      <c r="CV25" s="206"/>
      <c r="CW25" s="207"/>
      <c r="CX25" s="208" t="s">
        <v>136</v>
      </c>
      <c r="CY25" s="209" t="s">
        <v>46</v>
      </c>
      <c r="CZ25" s="300"/>
      <c r="DA25" s="388"/>
      <c r="DB25" s="388"/>
      <c r="DC25" s="389"/>
      <c r="DD25" s="390"/>
      <c r="DE25" s="390"/>
      <c r="DG25" s="340"/>
      <c r="DH25" s="314"/>
      <c r="DI25" s="314"/>
      <c r="DJ25" s="315"/>
      <c r="DK25" s="316" t="s">
        <v>17</v>
      </c>
      <c r="DL25" s="315" t="s">
        <v>45</v>
      </c>
      <c r="DM25" s="206"/>
      <c r="DN25" s="207"/>
      <c r="DO25" s="208" t="s">
        <v>136</v>
      </c>
      <c r="DP25" s="209" t="s">
        <v>46</v>
      </c>
      <c r="DQ25" s="300"/>
      <c r="DR25" s="388"/>
      <c r="DS25" s="388"/>
      <c r="DT25" s="389"/>
      <c r="DU25" s="390"/>
      <c r="DV25" s="390"/>
      <c r="DX25" s="340"/>
      <c r="DY25" s="314"/>
      <c r="DZ25" s="314"/>
      <c r="EA25" s="315"/>
      <c r="EB25" s="316" t="s">
        <v>17</v>
      </c>
      <c r="EC25" s="315" t="s">
        <v>45</v>
      </c>
      <c r="ED25" s="206"/>
      <c r="EE25" s="207"/>
      <c r="EF25" s="208" t="s">
        <v>136</v>
      </c>
      <c r="EG25" s="209" t="s">
        <v>46</v>
      </c>
      <c r="EH25" s="300"/>
      <c r="EI25" s="388"/>
      <c r="EJ25" s="388"/>
      <c r="EK25" s="389"/>
      <c r="EL25" s="390"/>
      <c r="EM25" s="390"/>
      <c r="EO25" s="340"/>
      <c r="EP25" s="314"/>
      <c r="EQ25" s="314"/>
      <c r="ER25" s="315"/>
      <c r="ES25" s="316" t="s">
        <v>17</v>
      </c>
      <c r="ET25" s="315" t="s">
        <v>45</v>
      </c>
      <c r="EU25" s="206"/>
      <c r="EV25" s="207"/>
      <c r="EW25" s="208" t="s">
        <v>136</v>
      </c>
      <c r="EX25" s="209" t="s">
        <v>46</v>
      </c>
      <c r="EY25" s="300"/>
      <c r="EZ25" s="388"/>
      <c r="FA25" s="388"/>
      <c r="FB25" s="389"/>
      <c r="FC25" s="390"/>
      <c r="FD25" s="390"/>
      <c r="FF25" s="340"/>
      <c r="FG25" s="314"/>
      <c r="FH25" s="314"/>
      <c r="FI25" s="315"/>
      <c r="FJ25" s="316" t="s">
        <v>17</v>
      </c>
      <c r="FK25" s="315" t="s">
        <v>45</v>
      </c>
      <c r="FL25" s="206"/>
      <c r="FM25" s="207"/>
      <c r="FN25" s="208" t="s">
        <v>136</v>
      </c>
      <c r="FO25" s="209" t="s">
        <v>46</v>
      </c>
      <c r="FP25" s="300"/>
      <c r="FQ25" s="388"/>
      <c r="FR25" s="388"/>
      <c r="FS25" s="389"/>
      <c r="FT25" s="390"/>
      <c r="FU25" s="390"/>
      <c r="FW25" s="340"/>
      <c r="FX25" s="314"/>
      <c r="FY25" s="314"/>
      <c r="FZ25" s="315"/>
      <c r="GA25" s="316" t="s">
        <v>17</v>
      </c>
      <c r="GB25" s="315" t="s">
        <v>45</v>
      </c>
      <c r="GC25" s="206"/>
      <c r="GD25" s="207"/>
      <c r="GE25" s="208" t="s">
        <v>136</v>
      </c>
      <c r="GF25" s="209" t="s">
        <v>46</v>
      </c>
      <c r="GG25" s="300"/>
      <c r="GH25" s="388"/>
      <c r="GI25" s="388"/>
      <c r="GJ25" s="389"/>
      <c r="GK25" s="390"/>
      <c r="GL25" s="390"/>
      <c r="GN25" s="340"/>
      <c r="GO25" s="314"/>
      <c r="GP25" s="314"/>
      <c r="GQ25" s="315"/>
      <c r="GR25" s="316" t="s">
        <v>17</v>
      </c>
      <c r="GS25" s="315" t="s">
        <v>45</v>
      </c>
      <c r="GT25" s="206"/>
      <c r="GU25" s="207"/>
      <c r="GV25" s="208" t="s">
        <v>136</v>
      </c>
      <c r="GW25" s="209" t="s">
        <v>46</v>
      </c>
      <c r="GX25" s="300"/>
      <c r="GY25" s="388"/>
      <c r="GZ25" s="388"/>
      <c r="HA25" s="389"/>
      <c r="HB25" s="390"/>
      <c r="HC25" s="390"/>
      <c r="HE25" s="340"/>
      <c r="HF25" s="314"/>
      <c r="HG25" s="314"/>
      <c r="HH25" s="315"/>
      <c r="HI25" s="316" t="s">
        <v>17</v>
      </c>
      <c r="HJ25" s="315" t="s">
        <v>45</v>
      </c>
      <c r="HK25" s="206"/>
      <c r="HL25" s="207"/>
      <c r="HM25" s="208" t="s">
        <v>136</v>
      </c>
      <c r="HN25" s="209" t="s">
        <v>46</v>
      </c>
      <c r="HO25" s="300"/>
      <c r="HP25" s="388"/>
      <c r="HQ25" s="388"/>
      <c r="HR25" s="389"/>
      <c r="HS25" s="390"/>
      <c r="HT25" s="390"/>
      <c r="HV25" s="340"/>
      <c r="HW25" s="314"/>
      <c r="HX25" s="314"/>
      <c r="HY25" s="315"/>
      <c r="HZ25" s="316" t="s">
        <v>17</v>
      </c>
      <c r="IA25" s="315" t="s">
        <v>45</v>
      </c>
      <c r="IB25" s="206"/>
      <c r="IC25" s="207"/>
      <c r="ID25" s="208" t="s">
        <v>136</v>
      </c>
      <c r="IE25" s="209" t="s">
        <v>46</v>
      </c>
      <c r="IF25" s="300"/>
      <c r="IG25" s="388"/>
      <c r="IH25" s="388"/>
      <c r="II25" s="389"/>
      <c r="IJ25" s="390"/>
      <c r="IK25" s="390"/>
      <c r="IM25" s="340"/>
      <c r="IN25" s="314"/>
      <c r="IO25" s="314"/>
      <c r="IP25" s="315"/>
      <c r="IQ25" s="316" t="s">
        <v>17</v>
      </c>
      <c r="IR25" s="315" t="s">
        <v>45</v>
      </c>
      <c r="IS25" s="206"/>
      <c r="IT25" s="207"/>
      <c r="IU25" s="208" t="s">
        <v>136</v>
      </c>
      <c r="IV25" s="209" t="s">
        <v>46</v>
      </c>
      <c r="IW25" s="300"/>
      <c r="IX25" s="388"/>
      <c r="IY25" s="388"/>
      <c r="IZ25" s="389"/>
      <c r="JA25" s="390"/>
      <c r="JB25" s="390"/>
      <c r="JD25" s="340"/>
      <c r="JE25" s="314"/>
      <c r="JF25" s="314"/>
      <c r="JG25" s="315"/>
      <c r="JH25" s="316" t="s">
        <v>17</v>
      </c>
      <c r="JI25" s="315" t="s">
        <v>45</v>
      </c>
      <c r="JJ25" s="206"/>
      <c r="JK25" s="207"/>
      <c r="JL25" s="208" t="s">
        <v>136</v>
      </c>
      <c r="JM25" s="209" t="s">
        <v>46</v>
      </c>
      <c r="JN25" s="300"/>
      <c r="JO25" s="388"/>
      <c r="JP25" s="388"/>
      <c r="JQ25" s="389"/>
      <c r="JR25" s="390"/>
      <c r="JS25" s="390"/>
      <c r="JU25" s="340"/>
      <c r="JV25" s="314"/>
      <c r="JW25" s="314"/>
      <c r="JX25" s="315"/>
      <c r="JY25" s="316" t="s">
        <v>17</v>
      </c>
      <c r="JZ25" s="315" t="s">
        <v>45</v>
      </c>
      <c r="KA25" s="206"/>
      <c r="KB25" s="207"/>
      <c r="KC25" s="208" t="s">
        <v>136</v>
      </c>
      <c r="KD25" s="209" t="s">
        <v>46</v>
      </c>
      <c r="KE25" s="300"/>
      <c r="KF25" s="388"/>
      <c r="KG25" s="388"/>
      <c r="KH25" s="389"/>
      <c r="KI25" s="390"/>
      <c r="KJ25" s="390"/>
      <c r="KL25" s="340"/>
      <c r="KM25" s="314"/>
      <c r="KN25" s="314"/>
      <c r="KO25" s="315"/>
      <c r="KP25" s="316" t="s">
        <v>17</v>
      </c>
      <c r="KQ25" s="315" t="s">
        <v>45</v>
      </c>
      <c r="KR25" s="206"/>
      <c r="KS25" s="207"/>
      <c r="KT25" s="208" t="s">
        <v>136</v>
      </c>
      <c r="KU25" s="209" t="s">
        <v>46</v>
      </c>
      <c r="KV25" s="300"/>
      <c r="KW25" s="388"/>
      <c r="KX25" s="388"/>
      <c r="KY25" s="389"/>
      <c r="KZ25" s="390"/>
      <c r="LA25" s="390"/>
      <c r="LC25" s="340"/>
      <c r="LD25" s="314"/>
      <c r="LE25" s="314"/>
      <c r="LF25" s="315"/>
      <c r="LG25" s="316" t="s">
        <v>17</v>
      </c>
      <c r="LH25" s="315" t="s">
        <v>45</v>
      </c>
      <c r="LI25" s="206"/>
      <c r="LJ25" s="207"/>
      <c r="LK25" s="208" t="s">
        <v>136</v>
      </c>
      <c r="LL25" s="209" t="s">
        <v>46</v>
      </c>
      <c r="LM25" s="300"/>
      <c r="LN25" s="388"/>
      <c r="LO25" s="388"/>
      <c r="LP25" s="389"/>
      <c r="LQ25" s="390"/>
      <c r="LR25" s="390"/>
      <c r="LT25" s="340"/>
      <c r="LU25" s="314"/>
      <c r="LV25" s="314"/>
      <c r="LW25" s="315"/>
      <c r="LX25" s="316" t="s">
        <v>17</v>
      </c>
      <c r="LY25" s="315" t="s">
        <v>45</v>
      </c>
      <c r="LZ25" s="206"/>
      <c r="MA25" s="207"/>
      <c r="MB25" s="208" t="s">
        <v>136</v>
      </c>
      <c r="MC25" s="209" t="s">
        <v>46</v>
      </c>
      <c r="MD25" s="300"/>
      <c r="ME25" s="388"/>
      <c r="MF25" s="388"/>
      <c r="MG25" s="389"/>
      <c r="MH25" s="390"/>
      <c r="MI25" s="390"/>
    </row>
    <row r="26" spans="1:348" ht="14.1" customHeight="1" outlineLevel="1" x14ac:dyDescent="0.15">
      <c r="A26" s="14"/>
      <c r="B26" s="22"/>
      <c r="C26" s="22"/>
      <c r="D26" s="35"/>
      <c r="E26" s="24"/>
      <c r="F26" s="25"/>
      <c r="G26" s="34"/>
      <c r="H26" s="34"/>
      <c r="I26" s="91" t="s">
        <v>5</v>
      </c>
      <c r="J26" s="90" t="s">
        <v>135</v>
      </c>
      <c r="K26" s="90" t="s">
        <v>47</v>
      </c>
      <c r="L26" s="90" t="s">
        <v>48</v>
      </c>
      <c r="M26" s="90" t="s">
        <v>1</v>
      </c>
      <c r="N26" s="90" t="s">
        <v>0</v>
      </c>
      <c r="O26" s="210" t="s">
        <v>5</v>
      </c>
      <c r="P26" s="128" t="s">
        <v>49</v>
      </c>
      <c r="Q26" s="91" t="s">
        <v>1</v>
      </c>
      <c r="R26" s="211" t="s">
        <v>0</v>
      </c>
      <c r="S26" s="65"/>
      <c r="T26" s="391"/>
      <c r="U26" s="392"/>
      <c r="V26" s="391"/>
      <c r="W26" s="391"/>
      <c r="X26" s="391"/>
      <c r="Y26" s="14"/>
      <c r="Z26" s="318" t="s">
        <v>5</v>
      </c>
      <c r="AA26" s="317" t="s">
        <v>129</v>
      </c>
      <c r="AB26" s="317" t="s">
        <v>47</v>
      </c>
      <c r="AC26" s="317" t="s">
        <v>48</v>
      </c>
      <c r="AD26" s="317" t="s">
        <v>1</v>
      </c>
      <c r="AE26" s="317" t="s">
        <v>0</v>
      </c>
      <c r="AF26" s="210" t="s">
        <v>5</v>
      </c>
      <c r="AG26" s="341" t="s">
        <v>49</v>
      </c>
      <c r="AH26" s="318" t="s">
        <v>1</v>
      </c>
      <c r="AI26" s="211" t="s">
        <v>0</v>
      </c>
      <c r="AJ26" s="300"/>
      <c r="AK26" s="391"/>
      <c r="AL26" s="392"/>
      <c r="AM26" s="391"/>
      <c r="AN26" s="391"/>
      <c r="AO26" s="391"/>
      <c r="AP26" s="14"/>
      <c r="AQ26" s="318" t="s">
        <v>5</v>
      </c>
      <c r="AR26" s="317" t="s">
        <v>129</v>
      </c>
      <c r="AS26" s="317" t="s">
        <v>47</v>
      </c>
      <c r="AT26" s="317" t="s">
        <v>48</v>
      </c>
      <c r="AU26" s="317" t="s">
        <v>1</v>
      </c>
      <c r="AV26" s="317" t="s">
        <v>0</v>
      </c>
      <c r="AW26" s="210" t="s">
        <v>5</v>
      </c>
      <c r="AX26" s="341" t="s">
        <v>49</v>
      </c>
      <c r="AY26" s="318" t="s">
        <v>1</v>
      </c>
      <c r="AZ26" s="211" t="s">
        <v>0</v>
      </c>
      <c r="BA26" s="300"/>
      <c r="BB26" s="391"/>
      <c r="BC26" s="392"/>
      <c r="BD26" s="391"/>
      <c r="BE26" s="391"/>
      <c r="BF26" s="391"/>
      <c r="BH26" s="318" t="s">
        <v>5</v>
      </c>
      <c r="BI26" s="317" t="s">
        <v>129</v>
      </c>
      <c r="BJ26" s="317" t="s">
        <v>47</v>
      </c>
      <c r="BK26" s="317" t="s">
        <v>48</v>
      </c>
      <c r="BL26" s="317" t="s">
        <v>1</v>
      </c>
      <c r="BM26" s="317" t="s">
        <v>0</v>
      </c>
      <c r="BN26" s="210" t="s">
        <v>5</v>
      </c>
      <c r="BO26" s="341" t="s">
        <v>49</v>
      </c>
      <c r="BP26" s="318" t="s">
        <v>1</v>
      </c>
      <c r="BQ26" s="211" t="s">
        <v>0</v>
      </c>
      <c r="BR26" s="300"/>
      <c r="BS26" s="391"/>
      <c r="BT26" s="392"/>
      <c r="BU26" s="391"/>
      <c r="BV26" s="391"/>
      <c r="BW26" s="391"/>
      <c r="BY26" s="318" t="s">
        <v>5</v>
      </c>
      <c r="BZ26" s="317" t="s">
        <v>129</v>
      </c>
      <c r="CA26" s="317" t="s">
        <v>47</v>
      </c>
      <c r="CB26" s="317" t="s">
        <v>48</v>
      </c>
      <c r="CC26" s="317" t="s">
        <v>1</v>
      </c>
      <c r="CD26" s="317" t="s">
        <v>0</v>
      </c>
      <c r="CE26" s="210" t="s">
        <v>5</v>
      </c>
      <c r="CF26" s="341" t="s">
        <v>49</v>
      </c>
      <c r="CG26" s="318" t="s">
        <v>1</v>
      </c>
      <c r="CH26" s="211" t="s">
        <v>0</v>
      </c>
      <c r="CI26" s="300"/>
      <c r="CJ26" s="391"/>
      <c r="CK26" s="392"/>
      <c r="CL26" s="391"/>
      <c r="CM26" s="391"/>
      <c r="CN26" s="391"/>
      <c r="CP26" s="318" t="s">
        <v>5</v>
      </c>
      <c r="CQ26" s="317" t="s">
        <v>129</v>
      </c>
      <c r="CR26" s="317" t="s">
        <v>47</v>
      </c>
      <c r="CS26" s="317" t="s">
        <v>48</v>
      </c>
      <c r="CT26" s="317" t="s">
        <v>1</v>
      </c>
      <c r="CU26" s="317" t="s">
        <v>0</v>
      </c>
      <c r="CV26" s="210" t="s">
        <v>5</v>
      </c>
      <c r="CW26" s="341" t="s">
        <v>49</v>
      </c>
      <c r="CX26" s="318" t="s">
        <v>1</v>
      </c>
      <c r="CY26" s="211" t="s">
        <v>0</v>
      </c>
      <c r="CZ26" s="300"/>
      <c r="DA26" s="391"/>
      <c r="DB26" s="392"/>
      <c r="DC26" s="391"/>
      <c r="DD26" s="391"/>
      <c r="DE26" s="391"/>
      <c r="DG26" s="318" t="s">
        <v>5</v>
      </c>
      <c r="DH26" s="317" t="s">
        <v>129</v>
      </c>
      <c r="DI26" s="317" t="s">
        <v>47</v>
      </c>
      <c r="DJ26" s="317" t="s">
        <v>48</v>
      </c>
      <c r="DK26" s="317" t="s">
        <v>1</v>
      </c>
      <c r="DL26" s="317" t="s">
        <v>0</v>
      </c>
      <c r="DM26" s="210" t="s">
        <v>5</v>
      </c>
      <c r="DN26" s="341" t="s">
        <v>49</v>
      </c>
      <c r="DO26" s="318" t="s">
        <v>1</v>
      </c>
      <c r="DP26" s="211" t="s">
        <v>0</v>
      </c>
      <c r="DQ26" s="300"/>
      <c r="DR26" s="391"/>
      <c r="DS26" s="392"/>
      <c r="DT26" s="391"/>
      <c r="DU26" s="391"/>
      <c r="DV26" s="391"/>
      <c r="DX26" s="318" t="s">
        <v>5</v>
      </c>
      <c r="DY26" s="317" t="s">
        <v>129</v>
      </c>
      <c r="DZ26" s="317" t="s">
        <v>47</v>
      </c>
      <c r="EA26" s="317" t="s">
        <v>48</v>
      </c>
      <c r="EB26" s="317" t="s">
        <v>1</v>
      </c>
      <c r="EC26" s="317" t="s">
        <v>0</v>
      </c>
      <c r="ED26" s="210" t="s">
        <v>5</v>
      </c>
      <c r="EE26" s="341" t="s">
        <v>49</v>
      </c>
      <c r="EF26" s="318" t="s">
        <v>1</v>
      </c>
      <c r="EG26" s="211" t="s">
        <v>0</v>
      </c>
      <c r="EH26" s="300"/>
      <c r="EI26" s="391"/>
      <c r="EJ26" s="392"/>
      <c r="EK26" s="391"/>
      <c r="EL26" s="391"/>
      <c r="EM26" s="391"/>
      <c r="EO26" s="318" t="s">
        <v>5</v>
      </c>
      <c r="EP26" s="317" t="s">
        <v>129</v>
      </c>
      <c r="EQ26" s="317" t="s">
        <v>47</v>
      </c>
      <c r="ER26" s="317" t="s">
        <v>48</v>
      </c>
      <c r="ES26" s="317" t="s">
        <v>1</v>
      </c>
      <c r="ET26" s="317" t="s">
        <v>0</v>
      </c>
      <c r="EU26" s="210" t="s">
        <v>5</v>
      </c>
      <c r="EV26" s="341" t="s">
        <v>49</v>
      </c>
      <c r="EW26" s="318" t="s">
        <v>1</v>
      </c>
      <c r="EX26" s="211" t="s">
        <v>0</v>
      </c>
      <c r="EY26" s="300"/>
      <c r="EZ26" s="391"/>
      <c r="FA26" s="392"/>
      <c r="FB26" s="391"/>
      <c r="FC26" s="391"/>
      <c r="FD26" s="391"/>
      <c r="FF26" s="318" t="s">
        <v>5</v>
      </c>
      <c r="FG26" s="317" t="s">
        <v>129</v>
      </c>
      <c r="FH26" s="317" t="s">
        <v>47</v>
      </c>
      <c r="FI26" s="317" t="s">
        <v>48</v>
      </c>
      <c r="FJ26" s="317" t="s">
        <v>1</v>
      </c>
      <c r="FK26" s="317" t="s">
        <v>0</v>
      </c>
      <c r="FL26" s="210" t="s">
        <v>5</v>
      </c>
      <c r="FM26" s="341" t="s">
        <v>49</v>
      </c>
      <c r="FN26" s="318" t="s">
        <v>1</v>
      </c>
      <c r="FO26" s="211" t="s">
        <v>0</v>
      </c>
      <c r="FP26" s="300"/>
      <c r="FQ26" s="391"/>
      <c r="FR26" s="392"/>
      <c r="FS26" s="391"/>
      <c r="FT26" s="391"/>
      <c r="FU26" s="391"/>
      <c r="FW26" s="318" t="s">
        <v>5</v>
      </c>
      <c r="FX26" s="317" t="s">
        <v>129</v>
      </c>
      <c r="FY26" s="317" t="s">
        <v>47</v>
      </c>
      <c r="FZ26" s="317" t="s">
        <v>48</v>
      </c>
      <c r="GA26" s="317" t="s">
        <v>1</v>
      </c>
      <c r="GB26" s="317" t="s">
        <v>0</v>
      </c>
      <c r="GC26" s="210" t="s">
        <v>5</v>
      </c>
      <c r="GD26" s="341" t="s">
        <v>49</v>
      </c>
      <c r="GE26" s="318" t="s">
        <v>1</v>
      </c>
      <c r="GF26" s="211" t="s">
        <v>0</v>
      </c>
      <c r="GG26" s="300"/>
      <c r="GH26" s="391"/>
      <c r="GI26" s="392"/>
      <c r="GJ26" s="391"/>
      <c r="GK26" s="391"/>
      <c r="GL26" s="391"/>
      <c r="GN26" s="318" t="s">
        <v>5</v>
      </c>
      <c r="GO26" s="317" t="s">
        <v>129</v>
      </c>
      <c r="GP26" s="317" t="s">
        <v>47</v>
      </c>
      <c r="GQ26" s="317" t="s">
        <v>48</v>
      </c>
      <c r="GR26" s="317" t="s">
        <v>1</v>
      </c>
      <c r="GS26" s="317" t="s">
        <v>0</v>
      </c>
      <c r="GT26" s="210" t="s">
        <v>5</v>
      </c>
      <c r="GU26" s="341" t="s">
        <v>49</v>
      </c>
      <c r="GV26" s="318" t="s">
        <v>1</v>
      </c>
      <c r="GW26" s="211" t="s">
        <v>0</v>
      </c>
      <c r="GX26" s="300"/>
      <c r="GY26" s="391"/>
      <c r="GZ26" s="392"/>
      <c r="HA26" s="391"/>
      <c r="HB26" s="391"/>
      <c r="HC26" s="391"/>
      <c r="HE26" s="318" t="s">
        <v>5</v>
      </c>
      <c r="HF26" s="317" t="s">
        <v>129</v>
      </c>
      <c r="HG26" s="317" t="s">
        <v>47</v>
      </c>
      <c r="HH26" s="317" t="s">
        <v>48</v>
      </c>
      <c r="HI26" s="317" t="s">
        <v>1</v>
      </c>
      <c r="HJ26" s="317" t="s">
        <v>0</v>
      </c>
      <c r="HK26" s="210" t="s">
        <v>5</v>
      </c>
      <c r="HL26" s="341" t="s">
        <v>49</v>
      </c>
      <c r="HM26" s="318" t="s">
        <v>1</v>
      </c>
      <c r="HN26" s="211" t="s">
        <v>0</v>
      </c>
      <c r="HO26" s="300"/>
      <c r="HP26" s="391"/>
      <c r="HQ26" s="392"/>
      <c r="HR26" s="391"/>
      <c r="HS26" s="391"/>
      <c r="HT26" s="391"/>
      <c r="HV26" s="318" t="s">
        <v>5</v>
      </c>
      <c r="HW26" s="317" t="s">
        <v>129</v>
      </c>
      <c r="HX26" s="317" t="s">
        <v>47</v>
      </c>
      <c r="HY26" s="317" t="s">
        <v>48</v>
      </c>
      <c r="HZ26" s="317" t="s">
        <v>1</v>
      </c>
      <c r="IA26" s="317" t="s">
        <v>0</v>
      </c>
      <c r="IB26" s="210" t="s">
        <v>5</v>
      </c>
      <c r="IC26" s="341" t="s">
        <v>49</v>
      </c>
      <c r="ID26" s="318" t="s">
        <v>1</v>
      </c>
      <c r="IE26" s="211" t="s">
        <v>0</v>
      </c>
      <c r="IF26" s="300"/>
      <c r="IG26" s="391"/>
      <c r="IH26" s="392"/>
      <c r="II26" s="391"/>
      <c r="IJ26" s="391"/>
      <c r="IK26" s="391"/>
      <c r="IM26" s="318" t="s">
        <v>5</v>
      </c>
      <c r="IN26" s="317" t="s">
        <v>129</v>
      </c>
      <c r="IO26" s="317" t="s">
        <v>47</v>
      </c>
      <c r="IP26" s="317" t="s">
        <v>48</v>
      </c>
      <c r="IQ26" s="317" t="s">
        <v>1</v>
      </c>
      <c r="IR26" s="317" t="s">
        <v>0</v>
      </c>
      <c r="IS26" s="210" t="s">
        <v>5</v>
      </c>
      <c r="IT26" s="341" t="s">
        <v>49</v>
      </c>
      <c r="IU26" s="318" t="s">
        <v>1</v>
      </c>
      <c r="IV26" s="211" t="s">
        <v>0</v>
      </c>
      <c r="IW26" s="300"/>
      <c r="IX26" s="391"/>
      <c r="IY26" s="392"/>
      <c r="IZ26" s="391"/>
      <c r="JA26" s="391"/>
      <c r="JB26" s="391"/>
      <c r="JD26" s="318" t="s">
        <v>5</v>
      </c>
      <c r="JE26" s="317" t="s">
        <v>129</v>
      </c>
      <c r="JF26" s="317" t="s">
        <v>47</v>
      </c>
      <c r="JG26" s="317" t="s">
        <v>48</v>
      </c>
      <c r="JH26" s="317" t="s">
        <v>1</v>
      </c>
      <c r="JI26" s="317" t="s">
        <v>0</v>
      </c>
      <c r="JJ26" s="210" t="s">
        <v>5</v>
      </c>
      <c r="JK26" s="341" t="s">
        <v>49</v>
      </c>
      <c r="JL26" s="318" t="s">
        <v>1</v>
      </c>
      <c r="JM26" s="211" t="s">
        <v>0</v>
      </c>
      <c r="JN26" s="300"/>
      <c r="JO26" s="391"/>
      <c r="JP26" s="392"/>
      <c r="JQ26" s="391"/>
      <c r="JR26" s="391"/>
      <c r="JS26" s="391"/>
      <c r="JU26" s="318" t="s">
        <v>5</v>
      </c>
      <c r="JV26" s="317" t="s">
        <v>129</v>
      </c>
      <c r="JW26" s="317" t="s">
        <v>47</v>
      </c>
      <c r="JX26" s="317" t="s">
        <v>48</v>
      </c>
      <c r="JY26" s="317" t="s">
        <v>1</v>
      </c>
      <c r="JZ26" s="317" t="s">
        <v>0</v>
      </c>
      <c r="KA26" s="210" t="s">
        <v>5</v>
      </c>
      <c r="KB26" s="341" t="s">
        <v>49</v>
      </c>
      <c r="KC26" s="318" t="s">
        <v>1</v>
      </c>
      <c r="KD26" s="211" t="s">
        <v>0</v>
      </c>
      <c r="KE26" s="300"/>
      <c r="KF26" s="391"/>
      <c r="KG26" s="392"/>
      <c r="KH26" s="391"/>
      <c r="KI26" s="391"/>
      <c r="KJ26" s="391"/>
      <c r="KL26" s="318" t="s">
        <v>5</v>
      </c>
      <c r="KM26" s="317" t="s">
        <v>129</v>
      </c>
      <c r="KN26" s="317" t="s">
        <v>47</v>
      </c>
      <c r="KO26" s="317" t="s">
        <v>48</v>
      </c>
      <c r="KP26" s="317" t="s">
        <v>1</v>
      </c>
      <c r="KQ26" s="317" t="s">
        <v>0</v>
      </c>
      <c r="KR26" s="210" t="s">
        <v>5</v>
      </c>
      <c r="KS26" s="341" t="s">
        <v>49</v>
      </c>
      <c r="KT26" s="318" t="s">
        <v>1</v>
      </c>
      <c r="KU26" s="211" t="s">
        <v>0</v>
      </c>
      <c r="KV26" s="300"/>
      <c r="KW26" s="391"/>
      <c r="KX26" s="392"/>
      <c r="KY26" s="391"/>
      <c r="KZ26" s="391"/>
      <c r="LA26" s="391"/>
      <c r="LC26" s="318" t="s">
        <v>5</v>
      </c>
      <c r="LD26" s="317" t="s">
        <v>129</v>
      </c>
      <c r="LE26" s="317" t="s">
        <v>47</v>
      </c>
      <c r="LF26" s="317" t="s">
        <v>48</v>
      </c>
      <c r="LG26" s="317" t="s">
        <v>1</v>
      </c>
      <c r="LH26" s="317" t="s">
        <v>0</v>
      </c>
      <c r="LI26" s="210" t="s">
        <v>5</v>
      </c>
      <c r="LJ26" s="341" t="s">
        <v>49</v>
      </c>
      <c r="LK26" s="318" t="s">
        <v>1</v>
      </c>
      <c r="LL26" s="211" t="s">
        <v>0</v>
      </c>
      <c r="LM26" s="300"/>
      <c r="LN26" s="391"/>
      <c r="LO26" s="392"/>
      <c r="LP26" s="391"/>
      <c r="LQ26" s="391"/>
      <c r="LR26" s="391"/>
      <c r="LT26" s="318" t="s">
        <v>5</v>
      </c>
      <c r="LU26" s="317" t="s">
        <v>129</v>
      </c>
      <c r="LV26" s="317" t="s">
        <v>47</v>
      </c>
      <c r="LW26" s="317" t="s">
        <v>48</v>
      </c>
      <c r="LX26" s="317" t="s">
        <v>1</v>
      </c>
      <c r="LY26" s="317" t="s">
        <v>0</v>
      </c>
      <c r="LZ26" s="210" t="s">
        <v>5</v>
      </c>
      <c r="MA26" s="341" t="s">
        <v>49</v>
      </c>
      <c r="MB26" s="318" t="s">
        <v>1</v>
      </c>
      <c r="MC26" s="211" t="s">
        <v>0</v>
      </c>
      <c r="MD26" s="300"/>
      <c r="ME26" s="391"/>
      <c r="MF26" s="392"/>
      <c r="MG26" s="391"/>
      <c r="MH26" s="391"/>
      <c r="MI26" s="391"/>
    </row>
    <row r="27" spans="1:348" ht="14.1" customHeight="1" outlineLevel="1" x14ac:dyDescent="0.15">
      <c r="A27" s="14"/>
      <c r="B27" s="58"/>
      <c r="C27" s="10"/>
      <c r="D27" s="10"/>
      <c r="E27" s="19"/>
      <c r="F27" s="19"/>
      <c r="I27" s="10">
        <v>10</v>
      </c>
      <c r="J27" s="274">
        <f>_xlfn.NORM.S.INV(I27/100)</f>
        <v>-1.2815515655446006</v>
      </c>
      <c r="K27" s="19">
        <f>(J27-J21)/I21</f>
        <v>0.61912361742524935</v>
      </c>
      <c r="L27" s="19">
        <f>SQRT(1/P17+(K27-J18)^2/S17)/I21</f>
        <v>0.11246358705977876</v>
      </c>
      <c r="M27" s="19">
        <f>K27-_xlfn.T.INV.2T(0.05,O21)*L27</f>
        <v>0.26121429030790372</v>
      </c>
      <c r="N27" s="19">
        <f>K27+_xlfn.T.INV.2T(0.05,O21)*L27</f>
        <v>0.97703294454259493</v>
      </c>
      <c r="O27" s="199">
        <f>I27</f>
        <v>10</v>
      </c>
      <c r="P27" s="26">
        <f>10^K27</f>
        <v>4.1602901199080078</v>
      </c>
      <c r="Q27" s="26">
        <f t="shared" ref="Q27:R30" si="281">10^M27</f>
        <v>1.8247958740441956</v>
      </c>
      <c r="R27" s="200">
        <f t="shared" si="281"/>
        <v>9.4849041079018797</v>
      </c>
      <c r="S27" s="65"/>
      <c r="T27" s="322"/>
      <c r="U27" s="267"/>
      <c r="V27" s="267"/>
      <c r="W27" s="267"/>
      <c r="X27" s="267"/>
      <c r="Y27" s="14"/>
      <c r="Z27" s="281">
        <v>10</v>
      </c>
      <c r="AA27" s="274">
        <f>_xlfn.NORM.S.INV(Z27/100)</f>
        <v>-1.2815515655446006</v>
      </c>
      <c r="AB27" s="274">
        <f>(AA27-AA21)/Z21</f>
        <v>0.63785712328871125</v>
      </c>
      <c r="AC27" s="274">
        <f>SQRT(1/AG17+(AB27-AA18)^2/AJ17)/Z21</f>
        <v>0.12404291779158365</v>
      </c>
      <c r="AD27" s="274">
        <f>AB27-_xlfn.T.INV.2T(0.05,AF21)*AC27</f>
        <v>0.24309719786627498</v>
      </c>
      <c r="AE27" s="274">
        <f>AB27+_xlfn.T.INV.2T(0.05,AF21)*AC27</f>
        <v>1.0326170487111475</v>
      </c>
      <c r="AF27" s="199">
        <f>Z27</f>
        <v>10</v>
      </c>
      <c r="AG27" s="267">
        <f>10^AB27</f>
        <v>4.3436729999544355</v>
      </c>
      <c r="AH27" s="267">
        <f t="shared" ref="AH27:AH30" si="282">10^AD27</f>
        <v>1.7502383592665738</v>
      </c>
      <c r="AI27" s="200">
        <f t="shared" ref="AI27:AI30" si="283">10^AE27</f>
        <v>10.779957501582505</v>
      </c>
      <c r="AJ27" s="300"/>
      <c r="AK27" s="322"/>
      <c r="AL27" s="267"/>
      <c r="AM27" s="267"/>
      <c r="AN27" s="267"/>
      <c r="AO27" s="267"/>
      <c r="AP27" s="14"/>
      <c r="AQ27" s="281">
        <v>10</v>
      </c>
      <c r="AR27" s="274">
        <f>_xlfn.NORM.S.INV(AQ27/100)</f>
        <v>-1.2815515655446006</v>
      </c>
      <c r="AS27" s="274">
        <f>(AR27-AR21)/AQ21</f>
        <v>0.63897992472890708</v>
      </c>
      <c r="AT27" s="274">
        <f>SQRT(1/AX17+(AS27-AR18)^2/BA17)/AQ21</f>
        <v>0.12654542489709206</v>
      </c>
      <c r="AU27" s="274">
        <f>AS27-_xlfn.T.INV.2T(0.05,AW21)*AT27</f>
        <v>0.23625590481459935</v>
      </c>
      <c r="AV27" s="274">
        <f>AS27+_xlfn.T.INV.2T(0.05,AW21)*AT27</f>
        <v>1.0417039446432148</v>
      </c>
      <c r="AW27" s="199">
        <f>AQ27</f>
        <v>10</v>
      </c>
      <c r="AX27" s="267">
        <f>10^AS27</f>
        <v>4.3549174260579964</v>
      </c>
      <c r="AY27" s="267">
        <f t="shared" ref="AY27:AY30" si="284">10^AU27</f>
        <v>1.7228834723024924</v>
      </c>
      <c r="AZ27" s="200">
        <f t="shared" ref="AZ27:AZ30" si="285">10^AV27</f>
        <v>11.007886541762472</v>
      </c>
      <c r="BA27" s="300"/>
      <c r="BB27" s="322"/>
      <c r="BC27" s="267"/>
      <c r="BD27" s="267"/>
      <c r="BE27" s="267"/>
      <c r="BF27" s="267"/>
      <c r="BH27" s="281">
        <v>10</v>
      </c>
      <c r="BI27" s="274">
        <f>_xlfn.NORM.S.INV(BH27/100)</f>
        <v>-1.2815515655446006</v>
      </c>
      <c r="BJ27" s="274">
        <f>(BI27-BI21)/BH21</f>
        <v>0.63903204771961652</v>
      </c>
      <c r="BK27" s="274">
        <f>SQRT(1/BO17+(BJ27-BI18)^2/BR17)/BH21</f>
        <v>0.12670474037067622</v>
      </c>
      <c r="BL27" s="274">
        <f>BJ27-_xlfn.T.INV.2T(0.05,BN21)*BK27</f>
        <v>0.23580101486502636</v>
      </c>
      <c r="BM27" s="274">
        <f>BJ27+_xlfn.T.INV.2T(0.05,BN21)*BK27</f>
        <v>1.0422630805742066</v>
      </c>
      <c r="BN27" s="199">
        <f>BH27</f>
        <v>10</v>
      </c>
      <c r="BO27" s="267">
        <f>10^BJ27</f>
        <v>4.3554401242547778</v>
      </c>
      <c r="BP27" s="267">
        <f t="shared" ref="BP27:BP30" si="286">10^BL27</f>
        <v>1.7210798295960064</v>
      </c>
      <c r="BQ27" s="200">
        <f t="shared" ref="BQ27:BQ30" si="287">10^BM27</f>
        <v>11.022067860978487</v>
      </c>
      <c r="BR27" s="300"/>
      <c r="BS27" s="322"/>
      <c r="BT27" s="267"/>
      <c r="BU27" s="267"/>
      <c r="BV27" s="267"/>
      <c r="BW27" s="267"/>
      <c r="BY27" s="281">
        <v>10</v>
      </c>
      <c r="BZ27" s="274">
        <f>_xlfn.NORM.S.INV(BY27/100)</f>
        <v>-1.2815515655446006</v>
      </c>
      <c r="CA27" s="274">
        <f>(BZ27-BZ21)/BY21</f>
        <v>0.63903442388162979</v>
      </c>
      <c r="CB27" s="274">
        <f>SQRT(1/CF17+(CA27-BZ18)^2/CI17)/BY21</f>
        <v>0.12671216317332884</v>
      </c>
      <c r="CC27" s="274">
        <f>CA27-_xlfn.T.INV.2T(0.05,CE21)*CB27</f>
        <v>0.23577976835616293</v>
      </c>
      <c r="CD27" s="274">
        <f>CA27+_xlfn.T.INV.2T(0.05,CE21)*CB27</f>
        <v>1.0422890794070967</v>
      </c>
      <c r="CE27" s="199">
        <f>BY27</f>
        <v>10</v>
      </c>
      <c r="CF27" s="267">
        <f>10^CA27</f>
        <v>4.3554639543058551</v>
      </c>
      <c r="CG27" s="267">
        <f t="shared" ref="CG27:CG30" si="288">10^CC27</f>
        <v>1.7209956331695482</v>
      </c>
      <c r="CH27" s="200">
        <f t="shared" ref="CH27:CH30" si="289">10^CD27</f>
        <v>11.022727711586654</v>
      </c>
      <c r="CI27" s="300"/>
      <c r="CJ27" s="322"/>
      <c r="CK27" s="267"/>
      <c r="CL27" s="267"/>
      <c r="CM27" s="267"/>
      <c r="CN27" s="267"/>
      <c r="CP27" s="281">
        <v>10</v>
      </c>
      <c r="CQ27" s="274">
        <f>_xlfn.NORM.S.INV(CP27/100)</f>
        <v>-1.2815515655446006</v>
      </c>
      <c r="CR27" s="274">
        <f>(CQ27-CQ21)/CP21</f>
        <v>0.63903453210784988</v>
      </c>
      <c r="CS27" s="274">
        <f>SQRT(1/CW17+(CR27-CQ18)^2/CZ17)/CP21</f>
        <v>0.12671250163690029</v>
      </c>
      <c r="CT27" s="274">
        <f>CR27-_xlfn.T.INV.2T(0.05,CV21)*CS27</f>
        <v>0.23577879944024061</v>
      </c>
      <c r="CU27" s="274">
        <f>CR27+_xlfn.T.INV.2T(0.05,CV21)*CS27</f>
        <v>1.0422902647754593</v>
      </c>
      <c r="CV27" s="199">
        <f>CP27</f>
        <v>10</v>
      </c>
      <c r="CW27" s="267">
        <f>10^CR27</f>
        <v>4.3554650396879602</v>
      </c>
      <c r="CX27" s="267">
        <f t="shared" ref="CX27:CX30" si="290">10^CT27</f>
        <v>1.7209917936130246</v>
      </c>
      <c r="CY27" s="200">
        <f t="shared" ref="CY27:CY30" si="291">10^CU27</f>
        <v>11.022757797187728</v>
      </c>
      <c r="CZ27" s="300"/>
      <c r="DA27" s="322"/>
      <c r="DB27" s="267"/>
      <c r="DC27" s="267"/>
      <c r="DD27" s="267"/>
      <c r="DE27" s="267"/>
      <c r="DG27" s="281">
        <v>10</v>
      </c>
      <c r="DH27" s="274">
        <f>_xlfn.NORM.S.INV(DG27/100)</f>
        <v>-1.2815515655446006</v>
      </c>
      <c r="DI27" s="274">
        <f>(DH27-DH21)/DG21</f>
        <v>0.63903453703673585</v>
      </c>
      <c r="DJ27" s="274">
        <f>SQRT(1/DN17+(DI27-DH18)^2/DQ17)/DG21</f>
        <v>0.12671251705386963</v>
      </c>
      <c r="DK27" s="274">
        <f>DI27-_xlfn.T.INV.2T(0.05,DM21)*DJ27</f>
        <v>0.23577875530544945</v>
      </c>
      <c r="DL27" s="274">
        <f>DI27+_xlfn.T.INV.2T(0.05,DM21)*DJ27</f>
        <v>1.0422903187680221</v>
      </c>
      <c r="DM27" s="199">
        <f>DG27</f>
        <v>10</v>
      </c>
      <c r="DN27" s="267">
        <f>10^DI27</f>
        <v>4.3554650891189146</v>
      </c>
      <c r="DO27" s="267">
        <f t="shared" ref="DO27:DO30" si="292">10^DK27</f>
        <v>1.7209916187187702</v>
      </c>
      <c r="DP27" s="200">
        <f t="shared" ref="DP27:DP30" si="293">10^DL27</f>
        <v>11.02275916756429</v>
      </c>
      <c r="DQ27" s="300"/>
      <c r="DR27" s="322"/>
      <c r="DS27" s="267"/>
      <c r="DT27" s="267"/>
      <c r="DU27" s="267"/>
      <c r="DV27" s="267"/>
      <c r="DX27" s="281">
        <v>10</v>
      </c>
      <c r="DY27" s="274">
        <f>_xlfn.NORM.S.INV(DX27/100)</f>
        <v>-1.2815515655446006</v>
      </c>
      <c r="DZ27" s="274">
        <f>(DY27-DY21)/DX21</f>
        <v>0.63903453726119619</v>
      </c>
      <c r="EA27" s="274">
        <f>SQRT(1/EE17+(DZ27-DY18)^2/EH17)/DX21</f>
        <v>0.12671251775604475</v>
      </c>
      <c r="EB27" s="274">
        <f>DZ27-_xlfn.T.INV.2T(0.05,ED21)*EA27</f>
        <v>0.2357787532952752</v>
      </c>
      <c r="EC27" s="274">
        <f>DZ27+_xlfn.T.INV.2T(0.05,ED21)*EA27</f>
        <v>1.0422903212271173</v>
      </c>
      <c r="ED27" s="199">
        <f>DX27</f>
        <v>10</v>
      </c>
      <c r="EE27" s="267">
        <f>10^DZ27</f>
        <v>4.3554650913699886</v>
      </c>
      <c r="EF27" s="267">
        <f t="shared" ref="EF27:EF30" si="294">10^EB27</f>
        <v>1.7209916107529932</v>
      </c>
      <c r="EG27" s="200">
        <f t="shared" ref="EG27:EG30" si="295">10^EC27</f>
        <v>11.022759229978194</v>
      </c>
      <c r="EH27" s="300"/>
      <c r="EI27" s="322"/>
      <c r="EJ27" s="267"/>
      <c r="EK27" s="267"/>
      <c r="EL27" s="267"/>
      <c r="EM27" s="267"/>
      <c r="EO27" s="281">
        <v>10</v>
      </c>
      <c r="EP27" s="274">
        <f>_xlfn.NORM.S.INV(EO27/100)</f>
        <v>-1.2815515655446006</v>
      </c>
      <c r="EQ27" s="274">
        <f>(EP27-EP21)/EO21</f>
        <v>0.63903453727141701</v>
      </c>
      <c r="ER27" s="274">
        <f>SQRT(1/EV17+(EQ27-EP18)^2/EY17)/EO21</f>
        <v>0.12671251778802409</v>
      </c>
      <c r="ES27" s="274">
        <f>EQ27-_xlfn.T.INV.2T(0.05,EU21)*ER27</f>
        <v>0.23577875320372349</v>
      </c>
      <c r="ET27" s="274">
        <f>EQ27+_xlfn.T.INV.2T(0.05,EU21)*ER27</f>
        <v>1.0422903213391106</v>
      </c>
      <c r="EU27" s="199">
        <f>EO27</f>
        <v>10</v>
      </c>
      <c r="EV27" s="267">
        <f>10^EQ27</f>
        <v>4.3554650914724915</v>
      </c>
      <c r="EW27" s="267">
        <f t="shared" ref="EW27:EW30" si="296">10^ES27</f>
        <v>1.7209916103901985</v>
      </c>
      <c r="EX27" s="200">
        <f t="shared" ref="EX27:EX30" si="297">10^ET27</f>
        <v>11.022759232820679</v>
      </c>
      <c r="EY27" s="300"/>
      <c r="EZ27" s="322"/>
      <c r="FA27" s="267"/>
      <c r="FB27" s="267"/>
      <c r="FC27" s="267"/>
      <c r="FD27" s="267"/>
      <c r="FF27" s="281">
        <v>10</v>
      </c>
      <c r="FG27" s="274">
        <f>_xlfn.NORM.S.INV(FF27/100)</f>
        <v>-1.2815515655446006</v>
      </c>
      <c r="FH27" s="274">
        <f>(FG27-FG21)/FF21</f>
        <v>0.63903453727188242</v>
      </c>
      <c r="FI27" s="274">
        <f>SQRT(1/FM17+(FH27-FG18)^2/FP17)/FF21</f>
        <v>0.12671251778948039</v>
      </c>
      <c r="FJ27" s="274">
        <f>FH27-_xlfn.T.INV.2T(0.05,FL21)*FI27</f>
        <v>0.23577875319955427</v>
      </c>
      <c r="FK27" s="274">
        <f>FH27+_xlfn.T.INV.2T(0.05,FL21)*FI27</f>
        <v>1.0422903213442105</v>
      </c>
      <c r="FL27" s="199">
        <f>FF27</f>
        <v>10</v>
      </c>
      <c r="FM27" s="267">
        <f>10^FH27</f>
        <v>4.3554650914771598</v>
      </c>
      <c r="FN27" s="267">
        <f t="shared" ref="FN27:FN30" si="298">10^FJ27</f>
        <v>1.7209916103736769</v>
      </c>
      <c r="FO27" s="200">
        <f t="shared" ref="FO27:FO30" si="299">10^FK27</f>
        <v>11.02275923295012</v>
      </c>
      <c r="FP27" s="300"/>
      <c r="FQ27" s="322"/>
      <c r="FR27" s="267"/>
      <c r="FS27" s="267"/>
      <c r="FT27" s="267"/>
      <c r="FU27" s="267"/>
      <c r="FW27" s="281">
        <v>10</v>
      </c>
      <c r="FX27" s="274">
        <f>_xlfn.NORM.S.INV(FW27/100)</f>
        <v>-1.2815515655446006</v>
      </c>
      <c r="FY27" s="274">
        <f>(FX27-FX21)/FW21</f>
        <v>0.63903453727190351</v>
      </c>
      <c r="FZ27" s="274">
        <f>SQRT(1/GD17+(FY27-FX18)^2/GG17)/FW21</f>
        <v>0.1267125177895467</v>
      </c>
      <c r="GA27" s="274">
        <f>FY27-_xlfn.T.INV.2T(0.05,GC21)*FZ27</f>
        <v>0.23577875319936437</v>
      </c>
      <c r="GB27" s="274">
        <f>FY27+_xlfn.T.INV.2T(0.05,GC21)*FZ27</f>
        <v>1.0422903213444425</v>
      </c>
      <c r="GC27" s="199">
        <f>FW27</f>
        <v>10</v>
      </c>
      <c r="GD27" s="267">
        <f>10^FY27</f>
        <v>4.3554650914773712</v>
      </c>
      <c r="GE27" s="267">
        <f t="shared" ref="GE27:GE30" si="300">10^GA27</f>
        <v>1.7209916103729246</v>
      </c>
      <c r="GF27" s="200">
        <f t="shared" ref="GF27:GF30" si="301">10^GB27</f>
        <v>11.022759232956009</v>
      </c>
      <c r="GG27" s="300"/>
      <c r="GH27" s="322"/>
      <c r="GI27" s="267"/>
      <c r="GJ27" s="267"/>
      <c r="GK27" s="267"/>
      <c r="GL27" s="267"/>
      <c r="GN27" s="281">
        <v>10</v>
      </c>
      <c r="GO27" s="274">
        <f>_xlfn.NORM.S.INV(GN27/100)</f>
        <v>-1.2815515655446006</v>
      </c>
      <c r="GP27" s="274">
        <f>(GO27-GO21)/GN21</f>
        <v>0.63903453727190485</v>
      </c>
      <c r="GQ27" s="274">
        <f>SQRT(1/GU17+(GP27-GO18)^2/GX17)/GN21</f>
        <v>0.12671251778954962</v>
      </c>
      <c r="GR27" s="274">
        <f>GP27-_xlfn.T.INV.2T(0.05,GT21)*GQ27</f>
        <v>0.23577875319935643</v>
      </c>
      <c r="GS27" s="274">
        <f>GP27+_xlfn.T.INV.2T(0.05,GT21)*GQ27</f>
        <v>1.0422903213444532</v>
      </c>
      <c r="GT27" s="199">
        <f>GN27</f>
        <v>10</v>
      </c>
      <c r="GU27" s="267">
        <f>10^GP27</f>
        <v>4.3554650914773845</v>
      </c>
      <c r="GV27" s="267">
        <f t="shared" ref="GV27:GV30" si="302">10^GR27</f>
        <v>1.7209916103728931</v>
      </c>
      <c r="GW27" s="200">
        <f t="shared" ref="GW27:GW30" si="303">10^GS27</f>
        <v>11.022759232956277</v>
      </c>
      <c r="GX27" s="300"/>
      <c r="GY27" s="322"/>
      <c r="GZ27" s="267"/>
      <c r="HA27" s="267"/>
      <c r="HB27" s="267"/>
      <c r="HC27" s="267"/>
      <c r="HE27" s="281">
        <v>10</v>
      </c>
      <c r="HF27" s="274">
        <f>_xlfn.NORM.S.INV(HE27/100)</f>
        <v>-1.2815515655446006</v>
      </c>
      <c r="HG27" s="274">
        <f>(HF27-HF21)/HE21</f>
        <v>0.63903453727190496</v>
      </c>
      <c r="HH27" s="274">
        <f>SQRT(1/HL17+(HG27-HF18)^2/HO17)/HE21</f>
        <v>0.12671251778954978</v>
      </c>
      <c r="HI27" s="274">
        <f>HG27-_xlfn.T.INV.2T(0.05,HK21)*HH27</f>
        <v>0.23577875319935598</v>
      </c>
      <c r="HJ27" s="274">
        <f>HG27+_xlfn.T.INV.2T(0.05,HK21)*HH27</f>
        <v>1.0422903213444539</v>
      </c>
      <c r="HK27" s="199">
        <f>HE27</f>
        <v>10</v>
      </c>
      <c r="HL27" s="267">
        <f>10^HG27</f>
        <v>4.3554650914773854</v>
      </c>
      <c r="HM27" s="267">
        <f t="shared" ref="HM27:HM30" si="304">10^HI27</f>
        <v>1.7209916103728913</v>
      </c>
      <c r="HN27" s="200">
        <f t="shared" ref="HN27:HN30" si="305">10^HJ27</f>
        <v>11.022759232956293</v>
      </c>
      <c r="HO27" s="300"/>
      <c r="HP27" s="322"/>
      <c r="HQ27" s="267"/>
      <c r="HR27" s="267"/>
      <c r="HS27" s="267"/>
      <c r="HT27" s="267"/>
      <c r="HV27" s="281">
        <v>10</v>
      </c>
      <c r="HW27" s="274">
        <f>_xlfn.NORM.S.INV(HV27/100)</f>
        <v>-1.2815515655446006</v>
      </c>
      <c r="HX27" s="274">
        <f>(HW27-HW21)/HV21</f>
        <v>0.63903453727190429</v>
      </c>
      <c r="HY27" s="274">
        <f>SQRT(1/IC17+(HX27-HW18)^2/IF17)/HV21</f>
        <v>0.12671251778954992</v>
      </c>
      <c r="HZ27" s="274">
        <f>HX27-_xlfn.T.INV.2T(0.05,IB21)*HY27</f>
        <v>0.23577875319935487</v>
      </c>
      <c r="IA27" s="274">
        <f>HX27+_xlfn.T.INV.2T(0.05,IB21)*HY27</f>
        <v>1.0422903213444537</v>
      </c>
      <c r="IB27" s="199">
        <f>HV27</f>
        <v>10</v>
      </c>
      <c r="IC27" s="267">
        <f>10^HX27</f>
        <v>4.3554650914773783</v>
      </c>
      <c r="ID27" s="267">
        <f t="shared" ref="ID27:ID30" si="306">10^HZ27</f>
        <v>1.7209916103728868</v>
      </c>
      <c r="IE27" s="200">
        <f t="shared" ref="IE27:IE30" si="307">10^IA27</f>
        <v>11.022759232956288</v>
      </c>
      <c r="IF27" s="300"/>
      <c r="IG27" s="322"/>
      <c r="IH27" s="267"/>
      <c r="II27" s="267"/>
      <c r="IJ27" s="267"/>
      <c r="IK27" s="267"/>
      <c r="IM27" s="281">
        <v>10</v>
      </c>
      <c r="IN27" s="274">
        <f>_xlfn.NORM.S.INV(IM27/100)</f>
        <v>-1.2815515655446006</v>
      </c>
      <c r="IO27" s="274">
        <f>(IN27-IN21)/IM21</f>
        <v>0.63903453727190496</v>
      </c>
      <c r="IP27" s="274">
        <f>SQRT(1/IT17+(IO27-IN18)^2/IW17)/IM21</f>
        <v>0.12671251778954978</v>
      </c>
      <c r="IQ27" s="274">
        <f>IO27-_xlfn.T.INV.2T(0.05,IS21)*IP27</f>
        <v>0.23577875319935598</v>
      </c>
      <c r="IR27" s="274">
        <f>IO27+_xlfn.T.INV.2T(0.05,IS21)*IP27</f>
        <v>1.0422903213444539</v>
      </c>
      <c r="IS27" s="199">
        <f>IM27</f>
        <v>10</v>
      </c>
      <c r="IT27" s="267">
        <f>10^IO27</f>
        <v>4.3554650914773854</v>
      </c>
      <c r="IU27" s="267">
        <f t="shared" ref="IU27:IU30" si="308">10^IQ27</f>
        <v>1.7209916103728913</v>
      </c>
      <c r="IV27" s="200">
        <f t="shared" ref="IV27:IV30" si="309">10^IR27</f>
        <v>11.022759232956293</v>
      </c>
      <c r="IW27" s="300"/>
      <c r="IX27" s="322"/>
      <c r="IY27" s="267"/>
      <c r="IZ27" s="267"/>
      <c r="JA27" s="267"/>
      <c r="JB27" s="267"/>
      <c r="JD27" s="281">
        <v>10</v>
      </c>
      <c r="JE27" s="274">
        <f>_xlfn.NORM.S.INV(JD27/100)</f>
        <v>-1.2815515655446006</v>
      </c>
      <c r="JF27" s="274">
        <f>(JE27-JE21)/JD21</f>
        <v>0.63903453727190496</v>
      </c>
      <c r="JG27" s="274">
        <f>SQRT(1/JK17+(JF27-JE18)^2/JN17)/JD21</f>
        <v>0.12671251778954978</v>
      </c>
      <c r="JH27" s="274">
        <f>JF27-_xlfn.T.INV.2T(0.05,JJ21)*JG27</f>
        <v>0.23577875319935598</v>
      </c>
      <c r="JI27" s="274">
        <f>JF27+_xlfn.T.INV.2T(0.05,JJ21)*JG27</f>
        <v>1.0422903213444539</v>
      </c>
      <c r="JJ27" s="199">
        <f>JD27</f>
        <v>10</v>
      </c>
      <c r="JK27" s="267">
        <f>10^JF27</f>
        <v>4.3554650914773854</v>
      </c>
      <c r="JL27" s="267">
        <f t="shared" ref="JL27:JL30" si="310">10^JH27</f>
        <v>1.7209916103728913</v>
      </c>
      <c r="JM27" s="200">
        <f t="shared" ref="JM27:JM30" si="311">10^JI27</f>
        <v>11.022759232956293</v>
      </c>
      <c r="JN27" s="300"/>
      <c r="JO27" s="322"/>
      <c r="JP27" s="267"/>
      <c r="JQ27" s="267"/>
      <c r="JR27" s="267"/>
      <c r="JS27" s="267"/>
      <c r="JU27" s="281">
        <v>10</v>
      </c>
      <c r="JV27" s="274">
        <f>_xlfn.NORM.S.INV(JU27/100)</f>
        <v>-1.2815515655446006</v>
      </c>
      <c r="JW27" s="274">
        <f>(JV27-JV21)/JU21</f>
        <v>0.63903453727190429</v>
      </c>
      <c r="JX27" s="274">
        <f>SQRT(1/KB17+(JW27-JV18)^2/KE17)/JU21</f>
        <v>0.12671251778954992</v>
      </c>
      <c r="JY27" s="274">
        <f>JW27-_xlfn.T.INV.2T(0.05,KA21)*JX27</f>
        <v>0.23577875319935487</v>
      </c>
      <c r="JZ27" s="274">
        <f>JW27+_xlfn.T.INV.2T(0.05,KA21)*JX27</f>
        <v>1.0422903213444537</v>
      </c>
      <c r="KA27" s="199">
        <f>JU27</f>
        <v>10</v>
      </c>
      <c r="KB27" s="267">
        <f>10^JW27</f>
        <v>4.3554650914773783</v>
      </c>
      <c r="KC27" s="267">
        <f t="shared" ref="KC27:KC30" si="312">10^JY27</f>
        <v>1.7209916103728868</v>
      </c>
      <c r="KD27" s="200">
        <f t="shared" ref="KD27:KD30" si="313">10^JZ27</f>
        <v>11.022759232956288</v>
      </c>
      <c r="KE27" s="300"/>
      <c r="KF27" s="322"/>
      <c r="KG27" s="267"/>
      <c r="KH27" s="267"/>
      <c r="KI27" s="267"/>
      <c r="KJ27" s="267"/>
      <c r="KL27" s="281">
        <v>10</v>
      </c>
      <c r="KM27" s="274">
        <f>_xlfn.NORM.S.INV(KL27/100)</f>
        <v>-1.2815515655446006</v>
      </c>
      <c r="KN27" s="274">
        <f>(KM27-KM21)/KL21</f>
        <v>0.63903453727190496</v>
      </c>
      <c r="KO27" s="274">
        <f>SQRT(1/KS17+(KN27-KM18)^2/KV17)/KL21</f>
        <v>0.12671251778954978</v>
      </c>
      <c r="KP27" s="274">
        <f>KN27-_xlfn.T.INV.2T(0.05,KR21)*KO27</f>
        <v>0.23577875319935598</v>
      </c>
      <c r="KQ27" s="274">
        <f>KN27+_xlfn.T.INV.2T(0.05,KR21)*KO27</f>
        <v>1.0422903213444539</v>
      </c>
      <c r="KR27" s="199">
        <f>KL27</f>
        <v>10</v>
      </c>
      <c r="KS27" s="267">
        <f>10^KN27</f>
        <v>4.3554650914773854</v>
      </c>
      <c r="KT27" s="267">
        <f t="shared" ref="KT27:KT30" si="314">10^KP27</f>
        <v>1.7209916103728913</v>
      </c>
      <c r="KU27" s="200">
        <f t="shared" ref="KU27:KU30" si="315">10^KQ27</f>
        <v>11.022759232956293</v>
      </c>
      <c r="KV27" s="300"/>
      <c r="KW27" s="322"/>
      <c r="KX27" s="267"/>
      <c r="KY27" s="267"/>
      <c r="KZ27" s="267"/>
      <c r="LA27" s="267"/>
      <c r="LC27" s="281">
        <v>10</v>
      </c>
      <c r="LD27" s="274">
        <f>_xlfn.NORM.S.INV(LC27/100)</f>
        <v>-1.2815515655446006</v>
      </c>
      <c r="LE27" s="274">
        <f>(LD27-LD21)/LC21</f>
        <v>0.63903453727190496</v>
      </c>
      <c r="LF27" s="274">
        <f>SQRT(1/LJ17+(LE27-LD18)^2/LM17)/LC21</f>
        <v>0.12671251778954978</v>
      </c>
      <c r="LG27" s="274">
        <f>LE27-_xlfn.T.INV.2T(0.05,LI21)*LF27</f>
        <v>0.23577875319935598</v>
      </c>
      <c r="LH27" s="274">
        <f>LE27+_xlfn.T.INV.2T(0.05,LI21)*LF27</f>
        <v>1.0422903213444539</v>
      </c>
      <c r="LI27" s="199">
        <f>LC27</f>
        <v>10</v>
      </c>
      <c r="LJ27" s="267">
        <f>10^LE27</f>
        <v>4.3554650914773854</v>
      </c>
      <c r="LK27" s="267">
        <f t="shared" ref="LK27:LK30" si="316">10^LG27</f>
        <v>1.7209916103728913</v>
      </c>
      <c r="LL27" s="200">
        <f t="shared" ref="LL27:LL30" si="317">10^LH27</f>
        <v>11.022759232956293</v>
      </c>
      <c r="LM27" s="300"/>
      <c r="LN27" s="322"/>
      <c r="LO27" s="267"/>
      <c r="LP27" s="267"/>
      <c r="LQ27" s="267"/>
      <c r="LR27" s="267"/>
      <c r="LT27" s="281">
        <v>10</v>
      </c>
      <c r="LU27" s="274">
        <f>_xlfn.NORM.S.INV(LT27/100)</f>
        <v>-1.2815515655446006</v>
      </c>
      <c r="LV27" s="274">
        <f>(LU27-LU21)/LT21</f>
        <v>0.63903453727190429</v>
      </c>
      <c r="LW27" s="274">
        <f>SQRT(1/MA17+(LV27-LU18)^2/MD17)/LT21</f>
        <v>0.12671251778954992</v>
      </c>
      <c r="LX27" s="274">
        <f>LV27-_xlfn.T.INV.2T(0.05,LZ21)*LW27</f>
        <v>0.23577875319935487</v>
      </c>
      <c r="LY27" s="274">
        <f>LV27+_xlfn.T.INV.2T(0.05,LZ21)*LW27</f>
        <v>1.0422903213444537</v>
      </c>
      <c r="LZ27" s="199">
        <f>LT27</f>
        <v>10</v>
      </c>
      <c r="MA27" s="267">
        <f>10^LV27</f>
        <v>4.3554650914773783</v>
      </c>
      <c r="MB27" s="267">
        <f t="shared" ref="MB27:MB30" si="318">10^LX27</f>
        <v>1.7209916103728868</v>
      </c>
      <c r="MC27" s="200">
        <f t="shared" ref="MC27:MC30" si="319">10^LY27</f>
        <v>11.022759232956288</v>
      </c>
      <c r="MD27" s="300"/>
      <c r="ME27" s="322"/>
      <c r="MF27" s="267"/>
      <c r="MG27" s="267"/>
      <c r="MH27" s="267"/>
      <c r="MI27" s="267"/>
    </row>
    <row r="28" spans="1:348" ht="14.1" customHeight="1" outlineLevel="1" x14ac:dyDescent="0.15">
      <c r="A28" s="14"/>
      <c r="B28" s="58"/>
      <c r="C28" s="10"/>
      <c r="D28" s="10"/>
      <c r="E28" s="19"/>
      <c r="F28" s="19"/>
      <c r="I28" s="99">
        <v>50</v>
      </c>
      <c r="J28" s="324">
        <f t="shared" ref="J28:J30" si="320">_xlfn.NORM.S.INV(I28/100)</f>
        <v>0</v>
      </c>
      <c r="K28" s="100">
        <f>(J28-J21)/I21</f>
        <v>1.3753708659265567</v>
      </c>
      <c r="L28" s="100">
        <f>SQRT(1/P17+(K28-J18)^2/S17)/I21</f>
        <v>4.9952282045205659E-2</v>
      </c>
      <c r="M28" s="100">
        <f>K28-_xlfn.T.INV.2T(0.05,O21)*L28</f>
        <v>1.2164004104913022</v>
      </c>
      <c r="N28" s="100">
        <f>K28+_xlfn.T.INV.2T(0.05,O21)*L28</f>
        <v>1.5343413213618111</v>
      </c>
      <c r="O28" s="201">
        <f>I28</f>
        <v>50</v>
      </c>
      <c r="P28" s="94">
        <f>10^K28</f>
        <v>23.73399605963073</v>
      </c>
      <c r="Q28" s="94">
        <f t="shared" si="281"/>
        <v>16.458884988978163</v>
      </c>
      <c r="R28" s="202">
        <f t="shared" si="281"/>
        <v>34.22483171465062</v>
      </c>
      <c r="S28" s="65"/>
      <c r="T28" s="322"/>
      <c r="U28" s="267"/>
      <c r="V28" s="267"/>
      <c r="W28" s="267"/>
      <c r="X28" s="267"/>
      <c r="Y28" s="14"/>
      <c r="Z28" s="323">
        <v>50</v>
      </c>
      <c r="AA28" s="324">
        <f t="shared" ref="AA28:AA30" si="321">_xlfn.NORM.S.INV(Z28/100)</f>
        <v>0</v>
      </c>
      <c r="AB28" s="324">
        <f>(AA28-AA21)/Z21</f>
        <v>1.3796179673057625</v>
      </c>
      <c r="AC28" s="324">
        <f>SQRT(1/AG17+(AB28-AA18)^2/AJ17)/Z21</f>
        <v>5.0089190921458138E-2</v>
      </c>
      <c r="AD28" s="324">
        <f>AB28-_xlfn.T.INV.2T(0.05,AF21)*AC28</f>
        <v>1.2202118067231178</v>
      </c>
      <c r="AE28" s="324">
        <f>AB28+_xlfn.T.INV.2T(0.05,AF21)*AC28</f>
        <v>1.5390241278884071</v>
      </c>
      <c r="AF28" s="201">
        <f>Z28</f>
        <v>50</v>
      </c>
      <c r="AG28" s="321">
        <f>10^AB28</f>
        <v>23.967236828132197</v>
      </c>
      <c r="AH28" s="321">
        <f t="shared" si="282"/>
        <v>16.603964903584316</v>
      </c>
      <c r="AI28" s="202">
        <f t="shared" si="283"/>
        <v>34.595859754664609</v>
      </c>
      <c r="AJ28" s="300"/>
      <c r="AK28" s="322"/>
      <c r="AL28" s="267"/>
      <c r="AM28" s="267"/>
      <c r="AN28" s="267"/>
      <c r="AO28" s="267"/>
      <c r="AP28" s="14"/>
      <c r="AQ28" s="323">
        <v>50</v>
      </c>
      <c r="AR28" s="324">
        <f t="shared" ref="AR28:AR30" si="322">_xlfn.NORM.S.INV(AQ28/100)</f>
        <v>0</v>
      </c>
      <c r="AS28" s="324">
        <f>(AR28-AR21)/AQ21</f>
        <v>1.379857605205737</v>
      </c>
      <c r="AT28" s="324">
        <f>SQRT(1/AX17+(AS28-AR18)^2/BA17)/AQ21</f>
        <v>5.0245046528456995E-2</v>
      </c>
      <c r="AU28" s="324">
        <f>AS28-_xlfn.T.INV.2T(0.05,AW21)*AT28</f>
        <v>1.219955442522441</v>
      </c>
      <c r="AV28" s="324">
        <f>AS28+_xlfn.T.INV.2T(0.05,AW21)*AT28</f>
        <v>1.5397597678890329</v>
      </c>
      <c r="AW28" s="201">
        <f>AQ28</f>
        <v>50</v>
      </c>
      <c r="AX28" s="321">
        <f>10^AS28</f>
        <v>23.980465278905562</v>
      </c>
      <c r="AY28" s="321">
        <f t="shared" si="284"/>
        <v>16.594166468972791</v>
      </c>
      <c r="AZ28" s="202">
        <f t="shared" si="285"/>
        <v>34.654510431001647</v>
      </c>
      <c r="BA28" s="300"/>
      <c r="BB28" s="322"/>
      <c r="BC28" s="267"/>
      <c r="BD28" s="267"/>
      <c r="BE28" s="267"/>
      <c r="BF28" s="267"/>
      <c r="BH28" s="323">
        <v>50</v>
      </c>
      <c r="BI28" s="324">
        <f t="shared" ref="BI28:BI30" si="323">_xlfn.NORM.S.INV(BH28/100)</f>
        <v>0</v>
      </c>
      <c r="BJ28" s="324">
        <f>(BI28-BI21)/BH21</f>
        <v>1.3798687966896837</v>
      </c>
      <c r="BK28" s="324">
        <f>SQRT(1/BO17+(BJ28-BI18)^2/BR17)/BH21</f>
        <v>5.0255813288079536E-2</v>
      </c>
      <c r="BL28" s="324">
        <f>BJ28-_xlfn.T.INV.2T(0.05,BN21)*BK28</f>
        <v>1.219932369372007</v>
      </c>
      <c r="BM28" s="324">
        <f>BJ28+_xlfn.T.INV.2T(0.05,BN21)*BK28</f>
        <v>1.5398052240073603</v>
      </c>
      <c r="BN28" s="201">
        <f>BH28</f>
        <v>50</v>
      </c>
      <c r="BO28" s="321">
        <f>10^BJ28</f>
        <v>23.981083247729398</v>
      </c>
      <c r="BP28" s="321">
        <f t="shared" si="286"/>
        <v>16.59328487930356</v>
      </c>
      <c r="BQ28" s="202">
        <f t="shared" si="287"/>
        <v>34.658137789933804</v>
      </c>
      <c r="BR28" s="300"/>
      <c r="BS28" s="322"/>
      <c r="BT28" s="267"/>
      <c r="BU28" s="267"/>
      <c r="BV28" s="267"/>
      <c r="BW28" s="267"/>
      <c r="BY28" s="323">
        <v>50</v>
      </c>
      <c r="BZ28" s="324">
        <f t="shared" ref="BZ28:BZ30" si="324">_xlfn.NORM.S.INV(BY28/100)</f>
        <v>0</v>
      </c>
      <c r="CA28" s="324">
        <f>(BZ28-BZ21)/BY21</f>
        <v>1.3798693125753836</v>
      </c>
      <c r="CB28" s="324">
        <f>SQRT(1/CF17+(CA28-BZ18)^2/CI17)/BY21</f>
        <v>5.025631725021916E-2</v>
      </c>
      <c r="CC28" s="324">
        <f>CA28-_xlfn.T.INV.2T(0.05,CE21)*CB28</f>
        <v>1.2199312814252576</v>
      </c>
      <c r="CD28" s="324">
        <f>CA28+_xlfn.T.INV.2T(0.05,CE21)*CB28</f>
        <v>1.5398073437255095</v>
      </c>
      <c r="CE28" s="201">
        <f>BY28</f>
        <v>50</v>
      </c>
      <c r="CF28" s="321">
        <f>10^CA28</f>
        <v>23.981111734173005</v>
      </c>
      <c r="CG28" s="321">
        <f t="shared" si="288"/>
        <v>16.593243311684155</v>
      </c>
      <c r="CH28" s="202">
        <f t="shared" si="289"/>
        <v>34.658306950874227</v>
      </c>
      <c r="CI28" s="300"/>
      <c r="CJ28" s="322"/>
      <c r="CK28" s="267"/>
      <c r="CL28" s="267"/>
      <c r="CM28" s="267"/>
      <c r="CN28" s="267"/>
      <c r="CP28" s="323">
        <v>50</v>
      </c>
      <c r="CQ28" s="324">
        <f t="shared" ref="CQ28:CQ30" si="325">_xlfn.NORM.S.INV(CP28/100)</f>
        <v>0</v>
      </c>
      <c r="CR28" s="324">
        <f>(CQ28-CQ21)/CP21</f>
        <v>1.3798693363618286</v>
      </c>
      <c r="CS28" s="324">
        <f>SQRT(1/CW17+(CR28-CQ18)^2/CZ17)/CP21</f>
        <v>5.0256340235922008E-2</v>
      </c>
      <c r="CT28" s="324">
        <f>CR28-_xlfn.T.INV.2T(0.05,CV21)*CS28</f>
        <v>1.2199312320609377</v>
      </c>
      <c r="CU28" s="324">
        <f>CR28+_xlfn.T.INV.2T(0.05,CV21)*CS28</f>
        <v>1.5398074406627196</v>
      </c>
      <c r="CV28" s="201">
        <f>CP28</f>
        <v>50</v>
      </c>
      <c r="CW28" s="321">
        <f>10^CR28</f>
        <v>23.981113047626053</v>
      </c>
      <c r="CX28" s="321">
        <f t="shared" si="290"/>
        <v>16.593241425604177</v>
      </c>
      <c r="CY28" s="202">
        <f t="shared" si="291"/>
        <v>34.658314686823211</v>
      </c>
      <c r="CZ28" s="300"/>
      <c r="DA28" s="322"/>
      <c r="DB28" s="267"/>
      <c r="DC28" s="267"/>
      <c r="DD28" s="267"/>
      <c r="DE28" s="267"/>
      <c r="DG28" s="323">
        <v>50</v>
      </c>
      <c r="DH28" s="324">
        <f t="shared" ref="DH28:DH30" si="326">_xlfn.NORM.S.INV(DG28/100)</f>
        <v>0</v>
      </c>
      <c r="DI28" s="324">
        <f>(DH28-DH21)/DG21</f>
        <v>1.3798693374595998</v>
      </c>
      <c r="DJ28" s="324">
        <f>SQRT(1/DN17+(DI28-DH18)^2/DQ17)/DG21</f>
        <v>5.025634128299189E-2</v>
      </c>
      <c r="DK28" s="324">
        <f>DI28-_xlfn.T.INV.2T(0.05,DM21)*DJ28</f>
        <v>1.2199312298264651</v>
      </c>
      <c r="DL28" s="324">
        <f>DI28+_xlfn.T.INV.2T(0.05,DM21)*DJ28</f>
        <v>1.5398074450927346</v>
      </c>
      <c r="DM28" s="201">
        <f>DG28</f>
        <v>50</v>
      </c>
      <c r="DN28" s="321">
        <f>10^DI28</f>
        <v>23.981113108243395</v>
      </c>
      <c r="DO28" s="321">
        <f t="shared" si="292"/>
        <v>16.5932413402309</v>
      </c>
      <c r="DP28" s="202">
        <f t="shared" si="293"/>
        <v>34.658315040354879</v>
      </c>
      <c r="DQ28" s="300"/>
      <c r="DR28" s="322"/>
      <c r="DS28" s="267"/>
      <c r="DT28" s="267"/>
      <c r="DU28" s="267"/>
      <c r="DV28" s="267"/>
      <c r="DX28" s="323">
        <v>50</v>
      </c>
      <c r="DY28" s="324">
        <f t="shared" ref="DY28:DY30" si="327">_xlfn.NORM.S.INV(DX28/100)</f>
        <v>0</v>
      </c>
      <c r="DZ28" s="324">
        <f>(DY28-DY21)/DX21</f>
        <v>1.3798693375103159</v>
      </c>
      <c r="EA28" s="324">
        <f>SQRT(1/EE17+(DZ28-DY18)^2/EH17)/DX21</f>
        <v>5.0256341330684538E-2</v>
      </c>
      <c r="EB28" s="324">
        <f>DZ28-_xlfn.T.INV.2T(0.05,ED21)*EA28</f>
        <v>1.2199312297254019</v>
      </c>
      <c r="EC28" s="324">
        <f>DZ28+_xlfn.T.INV.2T(0.05,ED21)*EA28</f>
        <v>1.5398074452952299</v>
      </c>
      <c r="ED28" s="201">
        <f>DX28</f>
        <v>50</v>
      </c>
      <c r="EE28" s="321">
        <f>10^DZ28</f>
        <v>23.981113111043864</v>
      </c>
      <c r="EF28" s="321">
        <f t="shared" si="294"/>
        <v>16.593241336369545</v>
      </c>
      <c r="EG28" s="202">
        <f t="shared" si="295"/>
        <v>34.658315056514766</v>
      </c>
      <c r="EH28" s="300"/>
      <c r="EI28" s="322"/>
      <c r="EJ28" s="267"/>
      <c r="EK28" s="267"/>
      <c r="EL28" s="267"/>
      <c r="EM28" s="267"/>
      <c r="EO28" s="323">
        <v>50</v>
      </c>
      <c r="EP28" s="324">
        <f t="shared" ref="EP28:EP30" si="328">_xlfn.NORM.S.INV(EO28/100)</f>
        <v>0</v>
      </c>
      <c r="EQ28" s="324">
        <f>(EP28-EP21)/EO21</f>
        <v>1.3798693375126612</v>
      </c>
      <c r="ER28" s="324">
        <f>SQRT(1/EV17+(EQ28-EP18)^2/EY17)/EO21</f>
        <v>5.025634133285678E-2</v>
      </c>
      <c r="ES28" s="324">
        <f>EQ28-_xlfn.T.INV.2T(0.05,EU21)*ER28</f>
        <v>1.2199312297208342</v>
      </c>
      <c r="ET28" s="324">
        <f>EQ28+_xlfn.T.INV.2T(0.05,EU21)*ER28</f>
        <v>1.5398074453044881</v>
      </c>
      <c r="EU28" s="201">
        <f>EO28</f>
        <v>50</v>
      </c>
      <c r="EV28" s="321">
        <f>10^EQ28</f>
        <v>23.981113111173357</v>
      </c>
      <c r="EW28" s="321">
        <f t="shared" si="296"/>
        <v>16.593241336195025</v>
      </c>
      <c r="EX28" s="202">
        <f t="shared" si="297"/>
        <v>34.658315057253603</v>
      </c>
      <c r="EY28" s="300"/>
      <c r="EZ28" s="322"/>
      <c r="FA28" s="267"/>
      <c r="FB28" s="267"/>
      <c r="FC28" s="267"/>
      <c r="FD28" s="267"/>
      <c r="FF28" s="323">
        <v>50</v>
      </c>
      <c r="FG28" s="324">
        <f t="shared" ref="FG28:FG30" si="329">_xlfn.NORM.S.INV(FF28/100)</f>
        <v>0</v>
      </c>
      <c r="FH28" s="324">
        <f>(FG28-FG21)/FF21</f>
        <v>1.37986933751277</v>
      </c>
      <c r="FI28" s="324">
        <f>SQRT(1/FM17+(FH28-FG18)^2/FP17)/FF21</f>
        <v>5.0256341332955715E-2</v>
      </c>
      <c r="FJ28" s="324">
        <f>FH28-_xlfn.T.INV.2T(0.05,FL21)*FI28</f>
        <v>1.2199312297206282</v>
      </c>
      <c r="FK28" s="324">
        <f>FH28+_xlfn.T.INV.2T(0.05,FL21)*FI28</f>
        <v>1.5398074453049118</v>
      </c>
      <c r="FL28" s="201">
        <f>FF28</f>
        <v>50</v>
      </c>
      <c r="FM28" s="321">
        <f>10^FH28</f>
        <v>23.981113111179372</v>
      </c>
      <c r="FN28" s="321">
        <f t="shared" si="298"/>
        <v>16.593241336187155</v>
      </c>
      <c r="FO28" s="202">
        <f t="shared" si="299"/>
        <v>34.658315057287417</v>
      </c>
      <c r="FP28" s="300"/>
      <c r="FQ28" s="322"/>
      <c r="FR28" s="267"/>
      <c r="FS28" s="267"/>
      <c r="FT28" s="267"/>
      <c r="FU28" s="267"/>
      <c r="FW28" s="323">
        <v>50</v>
      </c>
      <c r="FX28" s="324">
        <f t="shared" ref="FX28:FX30" si="330">_xlfn.NORM.S.INV(FW28/100)</f>
        <v>0</v>
      </c>
      <c r="FY28" s="324">
        <f>(FX28-FX21)/FW21</f>
        <v>1.3798693375127746</v>
      </c>
      <c r="FZ28" s="324">
        <f>SQRT(1/GD17+(FY28-FX18)^2/GG17)/FW21</f>
        <v>5.0256341332960211E-2</v>
      </c>
      <c r="GA28" s="324">
        <f>FY28-_xlfn.T.INV.2T(0.05,GC21)*FZ28</f>
        <v>1.2199312297206184</v>
      </c>
      <c r="GB28" s="324">
        <f>FY28+_xlfn.T.INV.2T(0.05,GC21)*FZ28</f>
        <v>1.5398074453049309</v>
      </c>
      <c r="GC28" s="201">
        <f>FW28</f>
        <v>50</v>
      </c>
      <c r="GD28" s="321">
        <f>10^FY28</f>
        <v>23.981113111179628</v>
      </c>
      <c r="GE28" s="321">
        <f t="shared" si="300"/>
        <v>16.593241336186779</v>
      </c>
      <c r="GF28" s="202">
        <f t="shared" si="301"/>
        <v>34.658315057288938</v>
      </c>
      <c r="GG28" s="300"/>
      <c r="GH28" s="322"/>
      <c r="GI28" s="267"/>
      <c r="GJ28" s="267"/>
      <c r="GK28" s="267"/>
      <c r="GL28" s="267"/>
      <c r="GN28" s="323">
        <v>50</v>
      </c>
      <c r="GO28" s="324">
        <f t="shared" ref="GO28:GO30" si="331">_xlfn.NORM.S.INV(GN28/100)</f>
        <v>0</v>
      </c>
      <c r="GP28" s="324">
        <f>(GO28-GO21)/GN21</f>
        <v>1.3798693375127751</v>
      </c>
      <c r="GQ28" s="324">
        <f>SQRT(1/GU17+(GP28-GO18)^2/GX17)/GN21</f>
        <v>5.0256341332960405E-2</v>
      </c>
      <c r="GR28" s="324">
        <f>GP28-_xlfn.T.INV.2T(0.05,GT21)*GQ28</f>
        <v>1.2199312297206182</v>
      </c>
      <c r="GS28" s="324">
        <f>GP28+_xlfn.T.INV.2T(0.05,GT21)*GQ28</f>
        <v>1.539807445304932</v>
      </c>
      <c r="GT28" s="201">
        <f>GN28</f>
        <v>50</v>
      </c>
      <c r="GU28" s="321">
        <f>10^GP28</f>
        <v>23.981113111179649</v>
      </c>
      <c r="GV28" s="321">
        <f t="shared" si="302"/>
        <v>16.593241336186772</v>
      </c>
      <c r="GW28" s="202">
        <f t="shared" si="303"/>
        <v>34.658315057289016</v>
      </c>
      <c r="GX28" s="300"/>
      <c r="GY28" s="322"/>
      <c r="GZ28" s="267"/>
      <c r="HA28" s="267"/>
      <c r="HB28" s="267"/>
      <c r="HC28" s="267"/>
      <c r="HE28" s="323">
        <v>50</v>
      </c>
      <c r="HF28" s="324">
        <f t="shared" ref="HF28:HF30" si="332">_xlfn.NORM.S.INV(HE28/100)</f>
        <v>0</v>
      </c>
      <c r="HG28" s="324">
        <f>(HF28-HF21)/HE21</f>
        <v>1.3798693375127749</v>
      </c>
      <c r="HH28" s="324">
        <f>SQRT(1/HL17+(HG28-HF18)^2/HO17)/HE21</f>
        <v>5.0256341332960405E-2</v>
      </c>
      <c r="HI28" s="324">
        <f>HG28-_xlfn.T.INV.2T(0.05,HK21)*HH28</f>
        <v>1.219931229720618</v>
      </c>
      <c r="HJ28" s="324">
        <f>HG28+_xlfn.T.INV.2T(0.05,HK21)*HH28</f>
        <v>1.5398074453049317</v>
      </c>
      <c r="HK28" s="201">
        <f>HE28</f>
        <v>50</v>
      </c>
      <c r="HL28" s="321">
        <f>10^HG28</f>
        <v>23.981113111179639</v>
      </c>
      <c r="HM28" s="321">
        <f t="shared" si="304"/>
        <v>16.593241336186765</v>
      </c>
      <c r="HN28" s="202">
        <f t="shared" si="305"/>
        <v>34.658315057289002</v>
      </c>
      <c r="HO28" s="300"/>
      <c r="HP28" s="322"/>
      <c r="HQ28" s="267"/>
      <c r="HR28" s="267"/>
      <c r="HS28" s="267"/>
      <c r="HT28" s="267"/>
      <c r="HV28" s="323">
        <v>50</v>
      </c>
      <c r="HW28" s="324">
        <f t="shared" ref="HW28:HW30" si="333">_xlfn.NORM.S.INV(HV28/100)</f>
        <v>0</v>
      </c>
      <c r="HX28" s="324">
        <f>(HW28-HW21)/HV21</f>
        <v>1.3798693375127749</v>
      </c>
      <c r="HY28" s="324">
        <f>SQRT(1/IC17+(HX28-HW18)^2/IF17)/HV21</f>
        <v>5.0256341332960433E-2</v>
      </c>
      <c r="HZ28" s="324">
        <f>HX28-_xlfn.T.INV.2T(0.05,IB21)*HY28</f>
        <v>1.219931229720618</v>
      </c>
      <c r="IA28" s="324">
        <f>HX28+_xlfn.T.INV.2T(0.05,IB21)*HY28</f>
        <v>1.5398074453049317</v>
      </c>
      <c r="IB28" s="201">
        <f>HV28</f>
        <v>50</v>
      </c>
      <c r="IC28" s="321">
        <f>10^HX28</f>
        <v>23.981113111179639</v>
      </c>
      <c r="ID28" s="321">
        <f t="shared" si="306"/>
        <v>16.593241336186765</v>
      </c>
      <c r="IE28" s="202">
        <f t="shared" si="307"/>
        <v>34.658315057289002</v>
      </c>
      <c r="IF28" s="300"/>
      <c r="IG28" s="322"/>
      <c r="IH28" s="267"/>
      <c r="II28" s="267"/>
      <c r="IJ28" s="267"/>
      <c r="IK28" s="267"/>
      <c r="IM28" s="323">
        <v>50</v>
      </c>
      <c r="IN28" s="324">
        <f t="shared" ref="IN28:IN30" si="334">_xlfn.NORM.S.INV(IM28/100)</f>
        <v>0</v>
      </c>
      <c r="IO28" s="324">
        <f>(IN28-IN21)/IM21</f>
        <v>1.3798693375127753</v>
      </c>
      <c r="IP28" s="324">
        <f>SQRT(1/IT17+(IO28-IN18)^2/IW17)/IM21</f>
        <v>5.0256341332960426E-2</v>
      </c>
      <c r="IQ28" s="324">
        <f>IO28-_xlfn.T.INV.2T(0.05,IS21)*IP28</f>
        <v>1.2199312297206184</v>
      </c>
      <c r="IR28" s="324">
        <f>IO28+_xlfn.T.INV.2T(0.05,IS21)*IP28</f>
        <v>1.5398074453049322</v>
      </c>
      <c r="IS28" s="201">
        <f>IM28</f>
        <v>50</v>
      </c>
      <c r="IT28" s="321">
        <f>10^IO28</f>
        <v>23.98111311117966</v>
      </c>
      <c r="IU28" s="321">
        <f t="shared" si="308"/>
        <v>16.593241336186779</v>
      </c>
      <c r="IV28" s="202">
        <f t="shared" si="309"/>
        <v>34.658315057289045</v>
      </c>
      <c r="IW28" s="300"/>
      <c r="IX28" s="322"/>
      <c r="IY28" s="267"/>
      <c r="IZ28" s="267"/>
      <c r="JA28" s="267"/>
      <c r="JB28" s="267"/>
      <c r="JD28" s="323">
        <v>50</v>
      </c>
      <c r="JE28" s="324">
        <f t="shared" ref="JE28:JE30" si="335">_xlfn.NORM.S.INV(JD28/100)</f>
        <v>0</v>
      </c>
      <c r="JF28" s="324">
        <f>(JE28-JE21)/JD21</f>
        <v>1.3798693375127749</v>
      </c>
      <c r="JG28" s="324">
        <f>SQRT(1/JK17+(JF28-JE18)^2/JN17)/JD21</f>
        <v>5.0256341332960412E-2</v>
      </c>
      <c r="JH28" s="324">
        <f>JF28-_xlfn.T.INV.2T(0.05,JJ21)*JG28</f>
        <v>1.219931229720618</v>
      </c>
      <c r="JI28" s="324">
        <f>JF28+_xlfn.T.INV.2T(0.05,JJ21)*JG28</f>
        <v>1.5398074453049317</v>
      </c>
      <c r="JJ28" s="201">
        <f>JD28</f>
        <v>50</v>
      </c>
      <c r="JK28" s="321">
        <f>10^JF28</f>
        <v>23.981113111179639</v>
      </c>
      <c r="JL28" s="321">
        <f t="shared" si="310"/>
        <v>16.593241336186765</v>
      </c>
      <c r="JM28" s="202">
        <f t="shared" si="311"/>
        <v>34.658315057289002</v>
      </c>
      <c r="JN28" s="300"/>
      <c r="JO28" s="322"/>
      <c r="JP28" s="267"/>
      <c r="JQ28" s="267"/>
      <c r="JR28" s="267"/>
      <c r="JS28" s="267"/>
      <c r="JU28" s="323">
        <v>50</v>
      </c>
      <c r="JV28" s="324">
        <f t="shared" ref="JV28:JV30" si="336">_xlfn.NORM.S.INV(JU28/100)</f>
        <v>0</v>
      </c>
      <c r="JW28" s="324">
        <f>(JV28-JV21)/JU21</f>
        <v>1.3798693375127749</v>
      </c>
      <c r="JX28" s="324">
        <f>SQRT(1/KB17+(JW28-JV18)^2/KE17)/JU21</f>
        <v>5.0256341332960433E-2</v>
      </c>
      <c r="JY28" s="324">
        <f>JW28-_xlfn.T.INV.2T(0.05,KA21)*JX28</f>
        <v>1.219931229720618</v>
      </c>
      <c r="JZ28" s="324">
        <f>JW28+_xlfn.T.INV.2T(0.05,KA21)*JX28</f>
        <v>1.5398074453049317</v>
      </c>
      <c r="KA28" s="201">
        <f>JU28</f>
        <v>50</v>
      </c>
      <c r="KB28" s="321">
        <f>10^JW28</f>
        <v>23.981113111179639</v>
      </c>
      <c r="KC28" s="321">
        <f t="shared" si="312"/>
        <v>16.593241336186765</v>
      </c>
      <c r="KD28" s="202">
        <f t="shared" si="313"/>
        <v>34.658315057289002</v>
      </c>
      <c r="KE28" s="300"/>
      <c r="KF28" s="322"/>
      <c r="KG28" s="267"/>
      <c r="KH28" s="267"/>
      <c r="KI28" s="267"/>
      <c r="KJ28" s="267"/>
      <c r="KL28" s="323">
        <v>50</v>
      </c>
      <c r="KM28" s="324">
        <f t="shared" ref="KM28:KM30" si="337">_xlfn.NORM.S.INV(KL28/100)</f>
        <v>0</v>
      </c>
      <c r="KN28" s="324">
        <f>(KM28-KM21)/KL21</f>
        <v>1.3798693375127753</v>
      </c>
      <c r="KO28" s="324">
        <f>SQRT(1/KS17+(KN28-KM18)^2/KV17)/KL21</f>
        <v>5.0256341332960426E-2</v>
      </c>
      <c r="KP28" s="324">
        <f>KN28-_xlfn.T.INV.2T(0.05,KR21)*KO28</f>
        <v>1.2199312297206184</v>
      </c>
      <c r="KQ28" s="324">
        <f>KN28+_xlfn.T.INV.2T(0.05,KR21)*KO28</f>
        <v>1.5398074453049322</v>
      </c>
      <c r="KR28" s="201">
        <f>KL28</f>
        <v>50</v>
      </c>
      <c r="KS28" s="321">
        <f>10^KN28</f>
        <v>23.98111311117966</v>
      </c>
      <c r="KT28" s="321">
        <f t="shared" si="314"/>
        <v>16.593241336186779</v>
      </c>
      <c r="KU28" s="202">
        <f t="shared" si="315"/>
        <v>34.658315057289045</v>
      </c>
      <c r="KV28" s="300"/>
      <c r="KW28" s="322"/>
      <c r="KX28" s="267"/>
      <c r="KY28" s="267"/>
      <c r="KZ28" s="267"/>
      <c r="LA28" s="267"/>
      <c r="LC28" s="323">
        <v>50</v>
      </c>
      <c r="LD28" s="324">
        <f t="shared" ref="LD28:LD30" si="338">_xlfn.NORM.S.INV(LC28/100)</f>
        <v>0</v>
      </c>
      <c r="LE28" s="324">
        <f>(LD28-LD21)/LC21</f>
        <v>1.3798693375127749</v>
      </c>
      <c r="LF28" s="324">
        <f>SQRT(1/LJ17+(LE28-LD18)^2/LM17)/LC21</f>
        <v>5.0256341332960412E-2</v>
      </c>
      <c r="LG28" s="324">
        <f>LE28-_xlfn.T.INV.2T(0.05,LI21)*LF28</f>
        <v>1.219931229720618</v>
      </c>
      <c r="LH28" s="324">
        <f>LE28+_xlfn.T.INV.2T(0.05,LI21)*LF28</f>
        <v>1.5398074453049317</v>
      </c>
      <c r="LI28" s="201">
        <f>LC28</f>
        <v>50</v>
      </c>
      <c r="LJ28" s="321">
        <f>10^LE28</f>
        <v>23.981113111179639</v>
      </c>
      <c r="LK28" s="321">
        <f t="shared" si="316"/>
        <v>16.593241336186765</v>
      </c>
      <c r="LL28" s="202">
        <f t="shared" si="317"/>
        <v>34.658315057289002</v>
      </c>
      <c r="LM28" s="300"/>
      <c r="LN28" s="322"/>
      <c r="LO28" s="267"/>
      <c r="LP28" s="267"/>
      <c r="LQ28" s="267"/>
      <c r="LR28" s="267"/>
      <c r="LT28" s="323">
        <v>50</v>
      </c>
      <c r="LU28" s="324">
        <f t="shared" ref="LU28:LU30" si="339">_xlfn.NORM.S.INV(LT28/100)</f>
        <v>0</v>
      </c>
      <c r="LV28" s="324">
        <f>(LU28-LU21)/LT21</f>
        <v>1.3798693375127749</v>
      </c>
      <c r="LW28" s="324">
        <f>SQRT(1/MA17+(LV28-LU18)^2/MD17)/LT21</f>
        <v>5.0256341332960433E-2</v>
      </c>
      <c r="LX28" s="324">
        <f>LV28-_xlfn.T.INV.2T(0.05,LZ21)*LW28</f>
        <v>1.219931229720618</v>
      </c>
      <c r="LY28" s="324">
        <f>LV28+_xlfn.T.INV.2T(0.05,LZ21)*LW28</f>
        <v>1.5398074453049317</v>
      </c>
      <c r="LZ28" s="201">
        <f>LT28</f>
        <v>50</v>
      </c>
      <c r="MA28" s="321">
        <f>10^LV28</f>
        <v>23.981113111179639</v>
      </c>
      <c r="MB28" s="321">
        <f t="shared" si="318"/>
        <v>16.593241336186765</v>
      </c>
      <c r="MC28" s="202">
        <f t="shared" si="319"/>
        <v>34.658315057289002</v>
      </c>
      <c r="MD28" s="300"/>
      <c r="ME28" s="322"/>
      <c r="MF28" s="267"/>
      <c r="MG28" s="267"/>
      <c r="MH28" s="267"/>
      <c r="MI28" s="267"/>
    </row>
    <row r="29" spans="1:348" ht="14.1" customHeight="1" outlineLevel="1" x14ac:dyDescent="0.15">
      <c r="A29" s="14"/>
      <c r="B29" s="58"/>
      <c r="C29" s="10"/>
      <c r="D29" s="10"/>
      <c r="E29" s="19"/>
      <c r="F29" s="19"/>
      <c r="I29" s="10">
        <v>90</v>
      </c>
      <c r="J29" s="274">
        <f t="shared" si="320"/>
        <v>1.2815515655446006</v>
      </c>
      <c r="K29" s="19">
        <f>(J29-J21)/I21</f>
        <v>2.1316181144278641</v>
      </c>
      <c r="L29" s="19">
        <f>SQRT(1/P17+(K29-J18)^2/S17)/I21</f>
        <v>0.12083383775788291</v>
      </c>
      <c r="M29" s="19">
        <f>K29-_xlfn.T.INV.2T(0.05,O21)*L29</f>
        <v>1.7470709139020384</v>
      </c>
      <c r="N29" s="19">
        <f>K29+_xlfn.T.INV.2T(0.05,O21)*L29</f>
        <v>2.5161653149536898</v>
      </c>
      <c r="O29" s="199">
        <f>I29</f>
        <v>90</v>
      </c>
      <c r="P29" s="26">
        <f>10^K29</f>
        <v>135.39982855114508</v>
      </c>
      <c r="Q29" s="26">
        <f t="shared" si="281"/>
        <v>55.856139215200784</v>
      </c>
      <c r="R29" s="200">
        <f t="shared" si="281"/>
        <v>328.22020693278199</v>
      </c>
      <c r="S29" s="65"/>
      <c r="T29" s="322"/>
      <c r="U29" s="267"/>
      <c r="V29" s="267"/>
      <c r="W29" s="267"/>
      <c r="X29" s="267"/>
      <c r="Y29" s="14"/>
      <c r="Z29" s="281">
        <v>90</v>
      </c>
      <c r="AA29" s="274">
        <f t="shared" si="321"/>
        <v>1.2815515655446006</v>
      </c>
      <c r="AB29" s="274">
        <f>(AA29-AA21)/Z21</f>
        <v>2.1213788113228138</v>
      </c>
      <c r="AC29" s="274">
        <f>SQRT(1/AG17+(AB29-AA18)^2/AJ17)/Z21</f>
        <v>0.12439589345917799</v>
      </c>
      <c r="AD29" s="274">
        <f>AB29-_xlfn.T.INV.2T(0.05,AF21)*AC29</f>
        <v>1.725495559791187</v>
      </c>
      <c r="AE29" s="274">
        <f>AB29+_xlfn.T.INV.2T(0.05,AF21)*AC29</f>
        <v>2.5172620628544409</v>
      </c>
      <c r="AF29" s="199">
        <f>Z29</f>
        <v>90</v>
      </c>
      <c r="AG29" s="267">
        <f>10^AB29</f>
        <v>132.24486308748428</v>
      </c>
      <c r="AH29" s="267">
        <f t="shared" si="282"/>
        <v>53.149056554131931</v>
      </c>
      <c r="AI29" s="200">
        <f t="shared" si="283"/>
        <v>329.05012707451095</v>
      </c>
      <c r="AJ29" s="300"/>
      <c r="AK29" s="322"/>
      <c r="AL29" s="267"/>
      <c r="AM29" s="267"/>
      <c r="AN29" s="267"/>
      <c r="AO29" s="267"/>
      <c r="AP29" s="14"/>
      <c r="AQ29" s="281">
        <v>90</v>
      </c>
      <c r="AR29" s="274">
        <f t="shared" si="322"/>
        <v>1.2815515655446006</v>
      </c>
      <c r="AS29" s="274">
        <f>(AR29-AR21)/AQ21</f>
        <v>2.1207352856825672</v>
      </c>
      <c r="AT29" s="274">
        <f>SQRT(1/AX17+(AS29-AR18)^2/BA17)/AQ21</f>
        <v>0.12552132772289248</v>
      </c>
      <c r="AU29" s="274">
        <f>AS29-_xlfn.T.INV.2T(0.05,AW21)*AT29</f>
        <v>1.7212704000365424</v>
      </c>
      <c r="AV29" s="274">
        <f>AS29+_xlfn.T.INV.2T(0.05,AW21)*AT29</f>
        <v>2.5202001713285922</v>
      </c>
      <c r="AW29" s="199">
        <f>AQ29</f>
        <v>90</v>
      </c>
      <c r="AX29" s="267">
        <f>10^AS29</f>
        <v>132.04905139001309</v>
      </c>
      <c r="AY29" s="267">
        <f t="shared" si="284"/>
        <v>52.634487676181294</v>
      </c>
      <c r="AZ29" s="200">
        <f t="shared" si="285"/>
        <v>331.28377880826355</v>
      </c>
      <c r="BA29" s="300"/>
      <c r="BB29" s="322"/>
      <c r="BC29" s="267"/>
      <c r="BD29" s="267"/>
      <c r="BE29" s="267"/>
      <c r="BF29" s="267"/>
      <c r="BH29" s="281">
        <v>90</v>
      </c>
      <c r="BI29" s="274">
        <f t="shared" si="323"/>
        <v>1.2815515655446006</v>
      </c>
      <c r="BJ29" s="274">
        <f>(BI29-BI21)/BH21</f>
        <v>2.1207055456597508</v>
      </c>
      <c r="BK29" s="274">
        <f>SQRT(1/BO17+(BJ29-BI18)^2/BR17)/BH21</f>
        <v>0.12559518226070637</v>
      </c>
      <c r="BL29" s="274">
        <f>BJ29-_xlfn.T.INV.2T(0.05,BN21)*BK29</f>
        <v>1.7210056219127319</v>
      </c>
      <c r="BM29" s="274">
        <f>BJ29+_xlfn.T.INV.2T(0.05,BN21)*BK29</f>
        <v>2.5204054694067697</v>
      </c>
      <c r="BN29" s="199">
        <f>BH29</f>
        <v>90</v>
      </c>
      <c r="BO29" s="267">
        <f>10^BJ29</f>
        <v>132.0400091214494</v>
      </c>
      <c r="BP29" s="267">
        <f t="shared" si="286"/>
        <v>52.60240756927606</v>
      </c>
      <c r="BQ29" s="200">
        <f t="shared" si="287"/>
        <v>331.44041906887207</v>
      </c>
      <c r="BR29" s="300"/>
      <c r="BS29" s="322"/>
      <c r="BT29" s="267"/>
      <c r="BU29" s="267"/>
      <c r="BV29" s="267"/>
      <c r="BW29" s="267"/>
      <c r="BY29" s="281">
        <v>90</v>
      </c>
      <c r="BZ29" s="274">
        <f t="shared" si="324"/>
        <v>1.2815515655446006</v>
      </c>
      <c r="CA29" s="274">
        <f>(BZ29-BZ21)/BY21</f>
        <v>2.1207042012691373</v>
      </c>
      <c r="CB29" s="274">
        <f>SQRT(1/CF17+(CA29-BZ18)^2/CI17)/BY21</f>
        <v>0.12559862740656219</v>
      </c>
      <c r="CC29" s="274">
        <f>CA29-_xlfn.T.INV.2T(0.05,CE21)*CB29</f>
        <v>1.7209933135304183</v>
      </c>
      <c r="CD29" s="274">
        <f>CA29+_xlfn.T.INV.2T(0.05,CE21)*CB29</f>
        <v>2.5204150890078565</v>
      </c>
      <c r="CE29" s="199">
        <f>BY29</f>
        <v>90</v>
      </c>
      <c r="CF29" s="267">
        <f>10^CA29</f>
        <v>132.03960038249116</v>
      </c>
      <c r="CG29" s="267">
        <f t="shared" si="288"/>
        <v>52.600916780432726</v>
      </c>
      <c r="CH29" s="200">
        <f t="shared" si="289"/>
        <v>331.44776053890945</v>
      </c>
      <c r="CI29" s="300"/>
      <c r="CJ29" s="322"/>
      <c r="CK29" s="267"/>
      <c r="CL29" s="267"/>
      <c r="CM29" s="267"/>
      <c r="CN29" s="267"/>
      <c r="CP29" s="281">
        <v>90</v>
      </c>
      <c r="CQ29" s="274">
        <f t="shared" si="325"/>
        <v>1.2815515655446006</v>
      </c>
      <c r="CR29" s="274">
        <f>(CQ29-CQ21)/CP21</f>
        <v>2.1207041406158074</v>
      </c>
      <c r="CS29" s="274">
        <f>SQRT(1/CW17+(CR29-CQ18)^2/CZ17)/CP21</f>
        <v>0.12559878441214464</v>
      </c>
      <c r="CT29" s="274">
        <f>CR29-_xlfn.T.INV.2T(0.05,CV21)*CS29</f>
        <v>1.7209927532152525</v>
      </c>
      <c r="CU29" s="274">
        <f>CR29+_xlfn.T.INV.2T(0.05,CV21)*CS29</f>
        <v>2.520415528016362</v>
      </c>
      <c r="CV29" s="199">
        <f>CP29</f>
        <v>90</v>
      </c>
      <c r="CW29" s="267">
        <f>10^CR29</f>
        <v>132.03958194191409</v>
      </c>
      <c r="CX29" s="267">
        <f t="shared" si="290"/>
        <v>52.600848916175586</v>
      </c>
      <c r="CY29" s="200">
        <f t="shared" si="291"/>
        <v>331.44809558451954</v>
      </c>
      <c r="CZ29" s="300"/>
      <c r="DA29" s="322"/>
      <c r="DB29" s="267"/>
      <c r="DC29" s="267"/>
      <c r="DD29" s="267"/>
      <c r="DE29" s="267"/>
      <c r="DG29" s="281">
        <v>90</v>
      </c>
      <c r="DH29" s="274">
        <f t="shared" si="326"/>
        <v>1.2815515655446006</v>
      </c>
      <c r="DI29" s="274">
        <f>(DH29-DH21)/DG21</f>
        <v>2.1207041378824636</v>
      </c>
      <c r="DJ29" s="274">
        <f>SQRT(1/DN17+(DI29-DH18)^2/DQ17)/DG21</f>
        <v>0.12559879155883477</v>
      </c>
      <c r="DK29" s="274">
        <f>DI29-_xlfn.T.INV.2T(0.05,DM21)*DJ29</f>
        <v>1.7209927277379511</v>
      </c>
      <c r="DL29" s="274">
        <f>DI29+_xlfn.T.INV.2T(0.05,DM21)*DJ29</f>
        <v>2.5204155480269761</v>
      </c>
      <c r="DM29" s="199">
        <f>DG29</f>
        <v>90</v>
      </c>
      <c r="DN29" s="267">
        <f>10^DI29</f>
        <v>132.03958111088909</v>
      </c>
      <c r="DO29" s="267">
        <f t="shared" si="292"/>
        <v>52.600845830417654</v>
      </c>
      <c r="DP29" s="200">
        <f t="shared" si="293"/>
        <v>331.44811085636911</v>
      </c>
      <c r="DQ29" s="300"/>
      <c r="DR29" s="322"/>
      <c r="DS29" s="267"/>
      <c r="DT29" s="267"/>
      <c r="DU29" s="267"/>
      <c r="DV29" s="267"/>
      <c r="DX29" s="281">
        <v>90</v>
      </c>
      <c r="DY29" s="274">
        <f t="shared" si="327"/>
        <v>1.2815515655446006</v>
      </c>
      <c r="DZ29" s="274">
        <f>(DY29-DY21)/DX21</f>
        <v>2.1207041377594353</v>
      </c>
      <c r="EA29" s="274">
        <f>SQRT(1/EE17+(DZ29-DY18)^2/EH17)/DX21</f>
        <v>0.12559879188408932</v>
      </c>
      <c r="EB29" s="274">
        <f>DZ29-_xlfn.T.INV.2T(0.05,ED21)*EA29</f>
        <v>1.7209927265798177</v>
      </c>
      <c r="EC29" s="274">
        <f>DZ29+_xlfn.T.INV.2T(0.05,ED21)*EA29</f>
        <v>2.5204155489390527</v>
      </c>
      <c r="ED29" s="199">
        <f>DX29</f>
        <v>90</v>
      </c>
      <c r="EE29" s="267">
        <f>10^DZ29</f>
        <v>132.03958107348456</v>
      </c>
      <c r="EF29" s="267">
        <f t="shared" si="294"/>
        <v>52.600845690146947</v>
      </c>
      <c r="EG29" s="200">
        <f t="shared" si="295"/>
        <v>331.44811155245463</v>
      </c>
      <c r="EH29" s="300"/>
      <c r="EI29" s="322"/>
      <c r="EJ29" s="267"/>
      <c r="EK29" s="267"/>
      <c r="EL29" s="267"/>
      <c r="EM29" s="267"/>
      <c r="EO29" s="281">
        <v>90</v>
      </c>
      <c r="EP29" s="274">
        <f t="shared" si="328"/>
        <v>1.2815515655446006</v>
      </c>
      <c r="EQ29" s="274">
        <f>(EP29-EP21)/EO21</f>
        <v>2.1207041377539055</v>
      </c>
      <c r="ER29" s="274">
        <f>SQRT(1/EV17+(EQ29-EP18)^2/EY17)/EO21</f>
        <v>0.12559879189889031</v>
      </c>
      <c r="ES29" s="274">
        <f>EQ29-_xlfn.T.INV.2T(0.05,EU21)*ER29</f>
        <v>1.7209927265271845</v>
      </c>
      <c r="ET29" s="274">
        <f>EQ29+_xlfn.T.INV.2T(0.05,EU21)*ER29</f>
        <v>2.5204155489806266</v>
      </c>
      <c r="EU29" s="199">
        <f>EO29</f>
        <v>90</v>
      </c>
      <c r="EV29" s="267">
        <f>10^EQ29</f>
        <v>132.0395810718033</v>
      </c>
      <c r="EW29" s="267">
        <f t="shared" si="296"/>
        <v>52.600845683772128</v>
      </c>
      <c r="EX29" s="200">
        <f t="shared" si="297"/>
        <v>331.44811158418315</v>
      </c>
      <c r="EY29" s="300"/>
      <c r="EZ29" s="322"/>
      <c r="FA29" s="267"/>
      <c r="FB29" s="267"/>
      <c r="FC29" s="267"/>
      <c r="FD29" s="267"/>
      <c r="FF29" s="281">
        <v>90</v>
      </c>
      <c r="FG29" s="274">
        <f t="shared" si="329"/>
        <v>1.2815515655446006</v>
      </c>
      <c r="FH29" s="274">
        <f>(FG29-FG21)/FF21</f>
        <v>2.1207041377536573</v>
      </c>
      <c r="FI29" s="274">
        <f>SQRT(1/FM17+(FH29-FG18)^2/FP17)/FF21</f>
        <v>0.12559879189956369</v>
      </c>
      <c r="FJ29" s="274">
        <f>FH29-_xlfn.T.INV.2T(0.05,FL21)*FI29</f>
        <v>1.7209927265247935</v>
      </c>
      <c r="FK29" s="274">
        <f>FH29+_xlfn.T.INV.2T(0.05,FL21)*FI29</f>
        <v>2.5204155489825211</v>
      </c>
      <c r="FL29" s="199">
        <f>FF29</f>
        <v>90</v>
      </c>
      <c r="FM29" s="267">
        <f>10^FH29</f>
        <v>132.03958107172778</v>
      </c>
      <c r="FN29" s="267">
        <f t="shared" si="298"/>
        <v>52.60084568348254</v>
      </c>
      <c r="FO29" s="200">
        <f t="shared" si="299"/>
        <v>331.44811158562919</v>
      </c>
      <c r="FP29" s="300"/>
      <c r="FQ29" s="322"/>
      <c r="FR29" s="267"/>
      <c r="FS29" s="267"/>
      <c r="FT29" s="267"/>
      <c r="FU29" s="267"/>
      <c r="FW29" s="281">
        <v>90</v>
      </c>
      <c r="FX29" s="274">
        <f t="shared" si="330"/>
        <v>1.2815515655446006</v>
      </c>
      <c r="FY29" s="274">
        <f>(FX29-FX21)/FW21</f>
        <v>2.1207041377536457</v>
      </c>
      <c r="FZ29" s="274">
        <f>SQRT(1/GD17+(FY29-FX18)^2/GG17)/FW21</f>
        <v>0.12559879189959425</v>
      </c>
      <c r="GA29" s="274">
        <f>FY29-_xlfn.T.INV.2T(0.05,GC21)*FZ29</f>
        <v>1.7209927265246847</v>
      </c>
      <c r="GB29" s="274">
        <f>FY29+_xlfn.T.INV.2T(0.05,GC21)*FZ29</f>
        <v>2.5204155489826068</v>
      </c>
      <c r="GC29" s="199">
        <f>FW29</f>
        <v>90</v>
      </c>
      <c r="GD29" s="267">
        <f>10^FY29</f>
        <v>132.03958107172426</v>
      </c>
      <c r="GE29" s="267">
        <f t="shared" si="300"/>
        <v>52.600845683469366</v>
      </c>
      <c r="GF29" s="200">
        <f t="shared" si="301"/>
        <v>331.44811158569456</v>
      </c>
      <c r="GG29" s="300"/>
      <c r="GH29" s="322"/>
      <c r="GI29" s="267"/>
      <c r="GJ29" s="267"/>
      <c r="GK29" s="267"/>
      <c r="GL29" s="267"/>
      <c r="GN29" s="281">
        <v>90</v>
      </c>
      <c r="GO29" s="274">
        <f t="shared" si="331"/>
        <v>1.2815515655446006</v>
      </c>
      <c r="GP29" s="274">
        <f>(GO29-GO21)/GN21</f>
        <v>2.1207041377536453</v>
      </c>
      <c r="GQ29" s="274">
        <f>SQRT(1/GU17+(GP29-GO18)^2/GX17)/GN21</f>
        <v>0.12559879189959561</v>
      </c>
      <c r="GR29" s="274">
        <f>GP29-_xlfn.T.INV.2T(0.05,GT21)*GQ29</f>
        <v>1.7209927265246798</v>
      </c>
      <c r="GS29" s="274">
        <f>GP29+_xlfn.T.INV.2T(0.05,GT21)*GQ29</f>
        <v>2.5204155489826108</v>
      </c>
      <c r="GT29" s="199">
        <f>GN29</f>
        <v>90</v>
      </c>
      <c r="GU29" s="267">
        <f>10^GP29</f>
        <v>132.03958107172414</v>
      </c>
      <c r="GV29" s="267">
        <f t="shared" si="302"/>
        <v>52.600845683468776</v>
      </c>
      <c r="GW29" s="200">
        <f t="shared" si="303"/>
        <v>331.44811158569752</v>
      </c>
      <c r="GX29" s="300"/>
      <c r="GY29" s="322"/>
      <c r="GZ29" s="267"/>
      <c r="HA29" s="267"/>
      <c r="HB29" s="267"/>
      <c r="HC29" s="267"/>
      <c r="HE29" s="281">
        <v>90</v>
      </c>
      <c r="HF29" s="274">
        <f t="shared" si="332"/>
        <v>1.2815515655446006</v>
      </c>
      <c r="HG29" s="274">
        <f>(HF29-HF21)/HE21</f>
        <v>2.1207041377536453</v>
      </c>
      <c r="HH29" s="274">
        <f>SQRT(1/HL17+(HG29-HF18)^2/HO17)/HE21</f>
        <v>0.12559879189959569</v>
      </c>
      <c r="HI29" s="274">
        <f>HG29-_xlfn.T.INV.2T(0.05,HK21)*HH29</f>
        <v>1.7209927265246796</v>
      </c>
      <c r="HJ29" s="274">
        <f>HG29+_xlfn.T.INV.2T(0.05,HK21)*HH29</f>
        <v>2.5204155489826112</v>
      </c>
      <c r="HK29" s="199">
        <f>HE29</f>
        <v>90</v>
      </c>
      <c r="HL29" s="267">
        <f>10^HG29</f>
        <v>132.03958107172414</v>
      </c>
      <c r="HM29" s="267">
        <f t="shared" si="304"/>
        <v>52.600845683468734</v>
      </c>
      <c r="HN29" s="200">
        <f t="shared" si="305"/>
        <v>331.4481115856978</v>
      </c>
      <c r="HO29" s="300"/>
      <c r="HP29" s="322"/>
      <c r="HQ29" s="267"/>
      <c r="HR29" s="267"/>
      <c r="HS29" s="267"/>
      <c r="HT29" s="267"/>
      <c r="HV29" s="281">
        <v>90</v>
      </c>
      <c r="HW29" s="274">
        <f t="shared" si="333"/>
        <v>1.2815515655446006</v>
      </c>
      <c r="HX29" s="274">
        <f>(HW29-HW21)/HV21</f>
        <v>2.1207041377536453</v>
      </c>
      <c r="HY29" s="274">
        <f>SQRT(1/IC17+(HX29-HW18)^2/IF17)/HV21</f>
        <v>0.1255987918995958</v>
      </c>
      <c r="HZ29" s="274">
        <f>HX29-_xlfn.T.INV.2T(0.05,IB21)*HY29</f>
        <v>1.7209927265246792</v>
      </c>
      <c r="IA29" s="274">
        <f>HX29+_xlfn.T.INV.2T(0.05,IB21)*HY29</f>
        <v>2.5204155489826112</v>
      </c>
      <c r="IB29" s="199">
        <f>HV29</f>
        <v>90</v>
      </c>
      <c r="IC29" s="267">
        <f>10^HX29</f>
        <v>132.03958107172414</v>
      </c>
      <c r="ID29" s="267">
        <f t="shared" si="306"/>
        <v>52.600845683468684</v>
      </c>
      <c r="IE29" s="200">
        <f t="shared" si="307"/>
        <v>331.4481115856978</v>
      </c>
      <c r="IF29" s="300"/>
      <c r="IG29" s="322"/>
      <c r="IH29" s="267"/>
      <c r="II29" s="267"/>
      <c r="IJ29" s="267"/>
      <c r="IK29" s="267"/>
      <c r="IM29" s="281">
        <v>90</v>
      </c>
      <c r="IN29" s="274">
        <f t="shared" si="334"/>
        <v>1.2815515655446006</v>
      </c>
      <c r="IO29" s="274">
        <f>(IN29-IN21)/IM21</f>
        <v>2.1207041377536453</v>
      </c>
      <c r="IP29" s="274">
        <f>SQRT(1/IT17+(IO29-IN18)^2/IW17)/IM21</f>
        <v>0.12559879189959566</v>
      </c>
      <c r="IQ29" s="274">
        <f>IO29-_xlfn.T.INV.2T(0.05,IS21)*IP29</f>
        <v>1.7209927265246796</v>
      </c>
      <c r="IR29" s="274">
        <f>IO29+_xlfn.T.INV.2T(0.05,IS21)*IP29</f>
        <v>2.5204155489826108</v>
      </c>
      <c r="IS29" s="199">
        <f>IM29</f>
        <v>90</v>
      </c>
      <c r="IT29" s="267">
        <f>10^IO29</f>
        <v>132.03958107172414</v>
      </c>
      <c r="IU29" s="267">
        <f t="shared" si="308"/>
        <v>52.600845683468734</v>
      </c>
      <c r="IV29" s="200">
        <f t="shared" si="309"/>
        <v>331.44811158569752</v>
      </c>
      <c r="IW29" s="300"/>
      <c r="IX29" s="322"/>
      <c r="IY29" s="267"/>
      <c r="IZ29" s="267"/>
      <c r="JA29" s="267"/>
      <c r="JB29" s="267"/>
      <c r="JD29" s="281">
        <v>90</v>
      </c>
      <c r="JE29" s="274">
        <f t="shared" si="335"/>
        <v>1.2815515655446006</v>
      </c>
      <c r="JF29" s="274">
        <f>(JE29-JE21)/JD21</f>
        <v>2.1207041377536453</v>
      </c>
      <c r="JG29" s="274">
        <f>SQRT(1/JK17+(JF29-JE18)^2/JN17)/JD21</f>
        <v>0.12559879189959569</v>
      </c>
      <c r="JH29" s="274">
        <f>JF29-_xlfn.T.INV.2T(0.05,JJ21)*JG29</f>
        <v>1.7209927265246796</v>
      </c>
      <c r="JI29" s="274">
        <f>JF29+_xlfn.T.INV.2T(0.05,JJ21)*JG29</f>
        <v>2.5204155489826112</v>
      </c>
      <c r="JJ29" s="199">
        <f>JD29</f>
        <v>90</v>
      </c>
      <c r="JK29" s="267">
        <f>10^JF29</f>
        <v>132.03958107172414</v>
      </c>
      <c r="JL29" s="267">
        <f t="shared" si="310"/>
        <v>52.600845683468734</v>
      </c>
      <c r="JM29" s="200">
        <f t="shared" si="311"/>
        <v>331.4481115856978</v>
      </c>
      <c r="JN29" s="300"/>
      <c r="JO29" s="322"/>
      <c r="JP29" s="267"/>
      <c r="JQ29" s="267"/>
      <c r="JR29" s="267"/>
      <c r="JS29" s="267"/>
      <c r="JU29" s="281">
        <v>90</v>
      </c>
      <c r="JV29" s="274">
        <f t="shared" si="336"/>
        <v>1.2815515655446006</v>
      </c>
      <c r="JW29" s="274">
        <f>(JV29-JV21)/JU21</f>
        <v>2.1207041377536453</v>
      </c>
      <c r="JX29" s="274">
        <f>SQRT(1/KB17+(JW29-JV18)^2/KE17)/JU21</f>
        <v>0.1255987918995958</v>
      </c>
      <c r="JY29" s="274">
        <f>JW29-_xlfn.T.INV.2T(0.05,KA21)*JX29</f>
        <v>1.7209927265246792</v>
      </c>
      <c r="JZ29" s="274">
        <f>JW29+_xlfn.T.INV.2T(0.05,KA21)*JX29</f>
        <v>2.5204155489826112</v>
      </c>
      <c r="KA29" s="199">
        <f>JU29</f>
        <v>90</v>
      </c>
      <c r="KB29" s="267">
        <f>10^JW29</f>
        <v>132.03958107172414</v>
      </c>
      <c r="KC29" s="267">
        <f t="shared" si="312"/>
        <v>52.600845683468684</v>
      </c>
      <c r="KD29" s="200">
        <f t="shared" si="313"/>
        <v>331.4481115856978</v>
      </c>
      <c r="KE29" s="300"/>
      <c r="KF29" s="322"/>
      <c r="KG29" s="267"/>
      <c r="KH29" s="267"/>
      <c r="KI29" s="267"/>
      <c r="KJ29" s="267"/>
      <c r="KL29" s="281">
        <v>90</v>
      </c>
      <c r="KM29" s="274">
        <f t="shared" si="337"/>
        <v>1.2815515655446006</v>
      </c>
      <c r="KN29" s="274">
        <f>(KM29-KM21)/KL21</f>
        <v>2.1207041377536453</v>
      </c>
      <c r="KO29" s="274">
        <f>SQRT(1/KS17+(KN29-KM18)^2/KV17)/KL21</f>
        <v>0.12559879189959566</v>
      </c>
      <c r="KP29" s="274">
        <f>KN29-_xlfn.T.INV.2T(0.05,KR21)*KO29</f>
        <v>1.7209927265246796</v>
      </c>
      <c r="KQ29" s="274">
        <f>KN29+_xlfn.T.INV.2T(0.05,KR21)*KO29</f>
        <v>2.5204155489826108</v>
      </c>
      <c r="KR29" s="199">
        <f>KL29</f>
        <v>90</v>
      </c>
      <c r="KS29" s="267">
        <f>10^KN29</f>
        <v>132.03958107172414</v>
      </c>
      <c r="KT29" s="267">
        <f t="shared" si="314"/>
        <v>52.600845683468734</v>
      </c>
      <c r="KU29" s="200">
        <f t="shared" si="315"/>
        <v>331.44811158569752</v>
      </c>
      <c r="KV29" s="300"/>
      <c r="KW29" s="322"/>
      <c r="KX29" s="267"/>
      <c r="KY29" s="267"/>
      <c r="KZ29" s="267"/>
      <c r="LA29" s="267"/>
      <c r="LC29" s="281">
        <v>90</v>
      </c>
      <c r="LD29" s="274">
        <f t="shared" si="338"/>
        <v>1.2815515655446006</v>
      </c>
      <c r="LE29" s="274">
        <f>(LD29-LD21)/LC21</f>
        <v>2.1207041377536453</v>
      </c>
      <c r="LF29" s="274">
        <f>SQRT(1/LJ17+(LE29-LD18)^2/LM17)/LC21</f>
        <v>0.12559879189959569</v>
      </c>
      <c r="LG29" s="274">
        <f>LE29-_xlfn.T.INV.2T(0.05,LI21)*LF29</f>
        <v>1.7209927265246796</v>
      </c>
      <c r="LH29" s="274">
        <f>LE29+_xlfn.T.INV.2T(0.05,LI21)*LF29</f>
        <v>2.5204155489826112</v>
      </c>
      <c r="LI29" s="199">
        <f>LC29</f>
        <v>90</v>
      </c>
      <c r="LJ29" s="267">
        <f>10^LE29</f>
        <v>132.03958107172414</v>
      </c>
      <c r="LK29" s="267">
        <f t="shared" si="316"/>
        <v>52.600845683468734</v>
      </c>
      <c r="LL29" s="200">
        <f t="shared" si="317"/>
        <v>331.4481115856978</v>
      </c>
      <c r="LM29" s="300"/>
      <c r="LN29" s="322"/>
      <c r="LO29" s="267"/>
      <c r="LP29" s="267"/>
      <c r="LQ29" s="267"/>
      <c r="LR29" s="267"/>
      <c r="LT29" s="281">
        <v>90</v>
      </c>
      <c r="LU29" s="274">
        <f t="shared" si="339"/>
        <v>1.2815515655446006</v>
      </c>
      <c r="LV29" s="274">
        <f>(LU29-LU21)/LT21</f>
        <v>2.1207041377536453</v>
      </c>
      <c r="LW29" s="274">
        <f>SQRT(1/MA17+(LV29-LU18)^2/MD17)/LT21</f>
        <v>0.1255987918995958</v>
      </c>
      <c r="LX29" s="274">
        <f>LV29-_xlfn.T.INV.2T(0.05,LZ21)*LW29</f>
        <v>1.7209927265246792</v>
      </c>
      <c r="LY29" s="274">
        <f>LV29+_xlfn.T.INV.2T(0.05,LZ21)*LW29</f>
        <v>2.5204155489826112</v>
      </c>
      <c r="LZ29" s="199">
        <f>LT29</f>
        <v>90</v>
      </c>
      <c r="MA29" s="267">
        <f>10^LV29</f>
        <v>132.03958107172414</v>
      </c>
      <c r="MB29" s="267">
        <f t="shared" si="318"/>
        <v>52.600845683468684</v>
      </c>
      <c r="MC29" s="200">
        <f t="shared" si="319"/>
        <v>331.4481115856978</v>
      </c>
      <c r="MD29" s="300"/>
      <c r="ME29" s="322"/>
      <c r="MF29" s="267"/>
      <c r="MG29" s="267"/>
      <c r="MH29" s="267"/>
      <c r="MI29" s="267"/>
    </row>
    <row r="30" spans="1:348" ht="14.1" customHeight="1" thickBot="1" x14ac:dyDescent="0.2">
      <c r="A30" s="22"/>
      <c r="B30" s="24"/>
      <c r="C30" s="24"/>
      <c r="D30" s="24"/>
      <c r="E30" s="24"/>
      <c r="F30" s="24"/>
      <c r="G30" s="24"/>
      <c r="H30" s="24"/>
      <c r="I30" s="192">
        <v>99</v>
      </c>
      <c r="J30" s="324">
        <f t="shared" si="320"/>
        <v>2.3263478740408408</v>
      </c>
      <c r="K30" s="100">
        <f>(J30-J21)/I21</f>
        <v>2.748155407805394</v>
      </c>
      <c r="L30" s="100">
        <f>SQRT(1/P17+(K30-J18)^2/S17)/I21</f>
        <v>0.20233680431748124</v>
      </c>
      <c r="M30" s="100">
        <f>K30-_xlfn.T.INV.2T(0.05,O21)*L30</f>
        <v>2.104229392482313</v>
      </c>
      <c r="N30" s="100">
        <f>K30+_xlfn.T.INV.2T(0.05,O21)*L30</f>
        <v>3.392081423128475</v>
      </c>
      <c r="O30" s="203">
        <f>I30</f>
        <v>99</v>
      </c>
      <c r="P30" s="204">
        <f>10^K30</f>
        <v>559.95794082762779</v>
      </c>
      <c r="Q30" s="204">
        <f t="shared" si="281"/>
        <v>127.12453942708231</v>
      </c>
      <c r="R30" s="205">
        <f t="shared" si="281"/>
        <v>2466.5017227123881</v>
      </c>
      <c r="S30" s="65"/>
      <c r="T30" s="393"/>
      <c r="U30" s="267"/>
      <c r="V30" s="267"/>
      <c r="W30" s="267"/>
      <c r="X30" s="267"/>
      <c r="Y30" s="22"/>
      <c r="Z30" s="192">
        <v>99</v>
      </c>
      <c r="AA30" s="324">
        <f t="shared" si="321"/>
        <v>2.3263478740408408</v>
      </c>
      <c r="AB30" s="324">
        <f>(AA30-AA21)/Z21</f>
        <v>2.7261059346412857</v>
      </c>
      <c r="AC30" s="324">
        <f>SQRT(1/AG17+(AB30-AA18)^2/AJ17)/Z21</f>
        <v>0.21252577683294058</v>
      </c>
      <c r="AD30" s="324">
        <f>AB30-_xlfn.T.INV.2T(0.05,AF21)*AC30</f>
        <v>2.0497540613817438</v>
      </c>
      <c r="AE30" s="324">
        <f>AB30+_xlfn.T.INV.2T(0.05,AF21)*AC30</f>
        <v>3.4024578079008276</v>
      </c>
      <c r="AF30" s="203">
        <f>Z30</f>
        <v>99</v>
      </c>
      <c r="AG30" s="204">
        <f>10^AB30</f>
        <v>532.23806882069027</v>
      </c>
      <c r="AH30" s="204">
        <f t="shared" si="282"/>
        <v>112.13832411903213</v>
      </c>
      <c r="AI30" s="205">
        <f t="shared" si="283"/>
        <v>2526.1422812176688</v>
      </c>
      <c r="AJ30" s="300"/>
      <c r="AK30" s="393"/>
      <c r="AL30" s="267"/>
      <c r="AM30" s="267"/>
      <c r="AN30" s="267"/>
      <c r="AO30" s="267"/>
      <c r="AP30" s="22"/>
      <c r="AQ30" s="192">
        <v>99</v>
      </c>
      <c r="AR30" s="324">
        <f t="shared" si="322"/>
        <v>2.3263478740408408</v>
      </c>
      <c r="AS30" s="324">
        <f>(AR30-AR21)/AQ21</f>
        <v>2.7247424020723834</v>
      </c>
      <c r="AT30" s="324">
        <f>SQRT(1/AX17+(AS30-AR18)^2/BA17)/AQ21</f>
        <v>0.21520695010753838</v>
      </c>
      <c r="AU30" s="324">
        <f>AS30-_xlfn.T.INV.2T(0.05,AW21)*AT30</f>
        <v>2.0398578388312725</v>
      </c>
      <c r="AV30" s="324">
        <f>AS30+_xlfn.T.INV.2T(0.05,AW21)*AT30</f>
        <v>3.4096269653134943</v>
      </c>
      <c r="AW30" s="203">
        <f>AQ30</f>
        <v>99</v>
      </c>
      <c r="AX30" s="204">
        <f>10^AS30</f>
        <v>530.56964819069185</v>
      </c>
      <c r="AY30" s="204">
        <f t="shared" si="284"/>
        <v>109.61193356949406</v>
      </c>
      <c r="AZ30" s="205">
        <f t="shared" si="285"/>
        <v>2568.1889043834894</v>
      </c>
      <c r="BA30" s="300"/>
      <c r="BB30" s="393"/>
      <c r="BC30" s="267"/>
      <c r="BD30" s="267"/>
      <c r="BE30" s="267"/>
      <c r="BF30" s="267"/>
      <c r="BH30" s="192">
        <v>99</v>
      </c>
      <c r="BI30" s="324">
        <f t="shared" si="323"/>
        <v>2.3263478740408408</v>
      </c>
      <c r="BJ30" s="324">
        <f>(BI30-BI21)/BH21</f>
        <v>2.7246792922747436</v>
      </c>
      <c r="BK30" s="324">
        <f>SQRT(1/BO17+(BJ30-BI18)^2/BR17)/BH21</f>
        <v>0.21538057406886144</v>
      </c>
      <c r="BL30" s="324">
        <f>BJ30-_xlfn.T.INV.2T(0.05,BN21)*BK30</f>
        <v>2.0392421800994112</v>
      </c>
      <c r="BM30" s="324">
        <f>BJ30+_xlfn.T.INV.2T(0.05,BN21)*BK30</f>
        <v>3.410116404450076</v>
      </c>
      <c r="BN30" s="203">
        <f>BH30</f>
        <v>99</v>
      </c>
      <c r="BO30" s="204">
        <f>10^BJ30</f>
        <v>530.49255370352137</v>
      </c>
      <c r="BP30" s="204">
        <f t="shared" si="286"/>
        <v>109.45665705352729</v>
      </c>
      <c r="BQ30" s="205">
        <f t="shared" si="287"/>
        <v>2571.0848212481037</v>
      </c>
      <c r="BR30" s="300"/>
      <c r="BS30" s="393"/>
      <c r="BT30" s="267"/>
      <c r="BU30" s="267"/>
      <c r="BV30" s="267"/>
      <c r="BW30" s="267"/>
      <c r="BY30" s="192">
        <v>99</v>
      </c>
      <c r="BZ30" s="324">
        <f t="shared" si="324"/>
        <v>2.3263478740408408</v>
      </c>
      <c r="CA30" s="324">
        <f>(BZ30-BZ21)/BY21</f>
        <v>2.7246764312773255</v>
      </c>
      <c r="CB30" s="324">
        <f>SQRT(1/CF17+(CA30-BZ18)^2/CI17)/BY21</f>
        <v>0.21538866869799028</v>
      </c>
      <c r="CC30" s="324">
        <f>CA30-_xlfn.T.INV.2T(0.05,CE21)*CB30</f>
        <v>2.0392135583794295</v>
      </c>
      <c r="CD30" s="324">
        <f>CA30+_xlfn.T.INV.2T(0.05,CE21)*CB30</f>
        <v>3.4101393041752215</v>
      </c>
      <c r="CE30" s="203">
        <f>BY30</f>
        <v>99</v>
      </c>
      <c r="CF30" s="204">
        <f>10^CA30</f>
        <v>530.48905899453814</v>
      </c>
      <c r="CG30" s="204">
        <f t="shared" si="288"/>
        <v>109.44944366563513</v>
      </c>
      <c r="CH30" s="205">
        <f t="shared" si="289"/>
        <v>2571.2203944374178</v>
      </c>
      <c r="CI30" s="300"/>
      <c r="CJ30" s="393"/>
      <c r="CK30" s="267"/>
      <c r="CL30" s="267"/>
      <c r="CM30" s="267"/>
      <c r="CN30" s="267"/>
      <c r="CP30" s="192">
        <v>99</v>
      </c>
      <c r="CQ30" s="324">
        <f t="shared" si="325"/>
        <v>2.3263478740408408</v>
      </c>
      <c r="CR30" s="324">
        <f>(CQ30-CQ21)/CP21</f>
        <v>2.7246763017837181</v>
      </c>
      <c r="CS30" s="324">
        <f>SQRT(1/CW17+(CR30-CQ18)^2/CZ17)/CP21</f>
        <v>0.21538903766519987</v>
      </c>
      <c r="CT30" s="324">
        <f>CR30-_xlfn.T.INV.2T(0.05,CV21)*CS30</f>
        <v>2.0392122546674889</v>
      </c>
      <c r="CU30" s="324">
        <f>CR30+_xlfn.T.INV.2T(0.05,CV21)*CS30</f>
        <v>3.4101403488999473</v>
      </c>
      <c r="CV30" s="203">
        <f>CP30</f>
        <v>99</v>
      </c>
      <c r="CW30" s="204">
        <f>10^CR30</f>
        <v>530.48890081861225</v>
      </c>
      <c r="CX30" s="204">
        <f t="shared" si="290"/>
        <v>109.44911510900279</v>
      </c>
      <c r="CY30" s="205">
        <f t="shared" si="291"/>
        <v>2571.2265796892789</v>
      </c>
      <c r="CZ30" s="300"/>
      <c r="DA30" s="393"/>
      <c r="DB30" s="267"/>
      <c r="DC30" s="267"/>
      <c r="DD30" s="267"/>
      <c r="DE30" s="267"/>
      <c r="DG30" s="192">
        <v>99</v>
      </c>
      <c r="DH30" s="324">
        <f t="shared" si="326"/>
        <v>2.3263478740408408</v>
      </c>
      <c r="DI30" s="324">
        <f>(DH30-DH21)/DG21</f>
        <v>2.7246762959270243</v>
      </c>
      <c r="DJ30" s="324">
        <f>SQRT(1/DN17+(DI30-DH18)^2/DQ17)/DG21</f>
        <v>0.21538905446427709</v>
      </c>
      <c r="DK30" s="324">
        <f>DI30-_xlfn.T.INV.2T(0.05,DM21)*DJ30</f>
        <v>2.0392121953486342</v>
      </c>
      <c r="DL30" s="324">
        <f>DI30+_xlfn.T.INV.2T(0.05,DM21)*DJ30</f>
        <v>3.4101403965054145</v>
      </c>
      <c r="DM30" s="203">
        <f>DG30</f>
        <v>99</v>
      </c>
      <c r="DN30" s="204">
        <f>10^DI30</f>
        <v>530.48889366468541</v>
      </c>
      <c r="DO30" s="204">
        <f t="shared" si="292"/>
        <v>109.44910015970918</v>
      </c>
      <c r="DP30" s="205">
        <f t="shared" si="293"/>
        <v>2571.2268615359394</v>
      </c>
      <c r="DQ30" s="300"/>
      <c r="DR30" s="393"/>
      <c r="DS30" s="267"/>
      <c r="DT30" s="267"/>
      <c r="DU30" s="267"/>
      <c r="DV30" s="267"/>
      <c r="DX30" s="192">
        <v>99</v>
      </c>
      <c r="DY30" s="324">
        <f t="shared" si="327"/>
        <v>2.3263478740408408</v>
      </c>
      <c r="DZ30" s="324">
        <f>(DY30-DY21)/DX21</f>
        <v>2.7246762956623494</v>
      </c>
      <c r="EA30" s="324">
        <f>SQRT(1/EE17+(DZ30-DY18)^2/EH17)/DX21</f>
        <v>0.21538905522903326</v>
      </c>
      <c r="EB30" s="324">
        <f>DZ30-_xlfn.T.INV.2T(0.05,ED21)*EA30</f>
        <v>2.0392121926501638</v>
      </c>
      <c r="EC30" s="324">
        <f>DZ30+_xlfn.T.INV.2T(0.05,ED21)*EA30</f>
        <v>3.4101403986745349</v>
      </c>
      <c r="ED30" s="203">
        <f>DX30</f>
        <v>99</v>
      </c>
      <c r="EE30" s="204">
        <f>10^DZ30</f>
        <v>530.48889334138596</v>
      </c>
      <c r="EF30" s="204">
        <f t="shared" si="294"/>
        <v>109.44909947965188</v>
      </c>
      <c r="EG30" s="205">
        <f t="shared" si="295"/>
        <v>2571.2268743781488</v>
      </c>
      <c r="EH30" s="300"/>
      <c r="EI30" s="393"/>
      <c r="EJ30" s="267"/>
      <c r="EK30" s="267"/>
      <c r="EL30" s="267"/>
      <c r="EM30" s="267"/>
      <c r="EO30" s="192">
        <v>99</v>
      </c>
      <c r="EP30" s="324">
        <f t="shared" si="328"/>
        <v>2.3263478740408408</v>
      </c>
      <c r="EQ30" s="324">
        <f>(EP30-EP21)/EO21</f>
        <v>2.7246762956503985</v>
      </c>
      <c r="ER30" s="324">
        <f>SQRT(1/EV17+(EQ30-EP18)^2/EY17)/EO21</f>
        <v>0.21538905526384439</v>
      </c>
      <c r="ES30" s="324">
        <f>EQ30-_xlfn.T.INV.2T(0.05,EU21)*ER30</f>
        <v>2.0392121925274282</v>
      </c>
      <c r="ET30" s="324">
        <f>EQ30+_xlfn.T.INV.2T(0.05,EU21)*ER30</f>
        <v>3.4101403987733687</v>
      </c>
      <c r="EU30" s="203">
        <f>EO30</f>
        <v>99</v>
      </c>
      <c r="EV30" s="204">
        <f>10^EQ30</f>
        <v>530.48889332678823</v>
      </c>
      <c r="EW30" s="204">
        <f t="shared" si="296"/>
        <v>109.44909944872052</v>
      </c>
      <c r="EX30" s="205">
        <f t="shared" si="297"/>
        <v>2571.2268749632917</v>
      </c>
      <c r="EY30" s="300"/>
      <c r="EZ30" s="393"/>
      <c r="FA30" s="267"/>
      <c r="FB30" s="267"/>
      <c r="FC30" s="267"/>
      <c r="FD30" s="267"/>
      <c r="FF30" s="192">
        <v>99</v>
      </c>
      <c r="FG30" s="324">
        <f t="shared" si="329"/>
        <v>2.3263478740408408</v>
      </c>
      <c r="FH30" s="324">
        <f>(FG30-FG21)/FF21</f>
        <v>2.7246762956498594</v>
      </c>
      <c r="FI30" s="324">
        <f>SQRT(1/FM17+(FH30-FG18)^2/FP17)/FF21</f>
        <v>0.2153890552654287</v>
      </c>
      <c r="FJ30" s="324">
        <f>FH30-_xlfn.T.INV.2T(0.05,FL21)*FI30</f>
        <v>2.0392121925218474</v>
      </c>
      <c r="FK30" s="324">
        <f>FH30+_xlfn.T.INV.2T(0.05,FL21)*FI30</f>
        <v>3.4101403987778713</v>
      </c>
      <c r="FL30" s="203">
        <f>FF30</f>
        <v>99</v>
      </c>
      <c r="FM30" s="204">
        <f>10^FH30</f>
        <v>530.48889332612953</v>
      </c>
      <c r="FN30" s="204">
        <f t="shared" si="298"/>
        <v>109.44909944731408</v>
      </c>
      <c r="FO30" s="205">
        <f t="shared" si="299"/>
        <v>2571.2268749899495</v>
      </c>
      <c r="FP30" s="300"/>
      <c r="FQ30" s="393"/>
      <c r="FR30" s="267"/>
      <c r="FS30" s="267"/>
      <c r="FT30" s="267"/>
      <c r="FU30" s="267"/>
      <c r="FW30" s="192">
        <v>99</v>
      </c>
      <c r="FX30" s="324">
        <f t="shared" si="330"/>
        <v>2.3263478740408408</v>
      </c>
      <c r="FY30" s="324">
        <f>(FX30-FX21)/FW21</f>
        <v>2.7246762956498349</v>
      </c>
      <c r="FZ30" s="324">
        <f>SQRT(1/GD17+(FY30-FX18)^2/GG17)/FW21</f>
        <v>0.21538905526550081</v>
      </c>
      <c r="GA30" s="324">
        <f>FY30-_xlfn.T.INV.2T(0.05,GC21)*FZ30</f>
        <v>2.0392121925215934</v>
      </c>
      <c r="GB30" s="324">
        <f>FY30+_xlfn.T.INV.2T(0.05,GC21)*FZ30</f>
        <v>3.4101403987780765</v>
      </c>
      <c r="GC30" s="203">
        <f>FW30</f>
        <v>99</v>
      </c>
      <c r="GD30" s="204">
        <f>10^FY30</f>
        <v>530.48889332609986</v>
      </c>
      <c r="GE30" s="204">
        <f t="shared" si="300"/>
        <v>109.44909944725012</v>
      </c>
      <c r="GF30" s="205">
        <f t="shared" si="301"/>
        <v>2571.2268749911623</v>
      </c>
      <c r="GG30" s="300"/>
      <c r="GH30" s="393"/>
      <c r="GI30" s="267"/>
      <c r="GJ30" s="267"/>
      <c r="GK30" s="267"/>
      <c r="GL30" s="267"/>
      <c r="GN30" s="192">
        <v>99</v>
      </c>
      <c r="GO30" s="324">
        <f t="shared" si="331"/>
        <v>2.3263478740408408</v>
      </c>
      <c r="GP30" s="324">
        <f>(GO30-GO21)/GN21</f>
        <v>2.7246762956498336</v>
      </c>
      <c r="GQ30" s="324">
        <f>SQRT(1/GU17+(GP30-GO18)^2/GX17)/GN21</f>
        <v>0.21538905526550395</v>
      </c>
      <c r="GR30" s="324">
        <f>GP30-_xlfn.T.INV.2T(0.05,GT21)*GQ30</f>
        <v>2.0392121925215818</v>
      </c>
      <c r="GS30" s="324">
        <f>GP30+_xlfn.T.INV.2T(0.05,GT21)*GQ30</f>
        <v>3.4101403987780854</v>
      </c>
      <c r="GT30" s="203">
        <f>GN30</f>
        <v>99</v>
      </c>
      <c r="GU30" s="204">
        <f>10^GP30</f>
        <v>530.48889332609792</v>
      </c>
      <c r="GV30" s="204">
        <f t="shared" si="302"/>
        <v>109.44909944724719</v>
      </c>
      <c r="GW30" s="205">
        <f t="shared" si="303"/>
        <v>2571.2268749912146</v>
      </c>
      <c r="GX30" s="300"/>
      <c r="GY30" s="393"/>
      <c r="GZ30" s="267"/>
      <c r="HA30" s="267"/>
      <c r="HB30" s="267"/>
      <c r="HC30" s="267"/>
      <c r="HE30" s="192">
        <v>99</v>
      </c>
      <c r="HF30" s="324">
        <f t="shared" si="332"/>
        <v>2.3263478740408408</v>
      </c>
      <c r="HG30" s="324">
        <f>(HF30-HF21)/HE21</f>
        <v>2.7246762956498332</v>
      </c>
      <c r="HH30" s="324">
        <f>SQRT(1/HL17+(HG30-HF18)^2/HO17)/HE21</f>
        <v>0.21538905526550403</v>
      </c>
      <c r="HI30" s="324">
        <f>HG30-_xlfn.T.INV.2T(0.05,HK21)*HH30</f>
        <v>2.0392121925215814</v>
      </c>
      <c r="HJ30" s="324">
        <f>HG30+_xlfn.T.INV.2T(0.05,HK21)*HH30</f>
        <v>3.4101403987780849</v>
      </c>
      <c r="HK30" s="203">
        <f>HE30</f>
        <v>99</v>
      </c>
      <c r="HL30" s="204">
        <f>10^HG30</f>
        <v>530.48889332609747</v>
      </c>
      <c r="HM30" s="204">
        <f t="shared" si="304"/>
        <v>109.44909944724709</v>
      </c>
      <c r="HN30" s="205">
        <f t="shared" si="305"/>
        <v>2571.2268749912123</v>
      </c>
      <c r="HO30" s="300"/>
      <c r="HP30" s="393"/>
      <c r="HQ30" s="267"/>
      <c r="HR30" s="267"/>
      <c r="HS30" s="267"/>
      <c r="HT30" s="267"/>
      <c r="HV30" s="192">
        <v>99</v>
      </c>
      <c r="HW30" s="324">
        <f t="shared" si="333"/>
        <v>2.3263478740408408</v>
      </c>
      <c r="HX30" s="324">
        <f>(HW30-HW21)/HV21</f>
        <v>2.7246762956498336</v>
      </c>
      <c r="HY30" s="324">
        <f>SQRT(1/IC17+(HX30-HW18)^2/IF17)/HV21</f>
        <v>0.21538905526550431</v>
      </c>
      <c r="HZ30" s="324">
        <f>HX30-_xlfn.T.INV.2T(0.05,IB21)*HY30</f>
        <v>2.0392121925215809</v>
      </c>
      <c r="IA30" s="324">
        <f>HX30+_xlfn.T.INV.2T(0.05,IB21)*HY30</f>
        <v>3.4101403987780863</v>
      </c>
      <c r="IB30" s="203">
        <f>HV30</f>
        <v>99</v>
      </c>
      <c r="IC30" s="204">
        <f>10^HX30</f>
        <v>530.48889332609792</v>
      </c>
      <c r="ID30" s="204">
        <f t="shared" si="306"/>
        <v>109.44909944724691</v>
      </c>
      <c r="IE30" s="205">
        <f t="shared" si="307"/>
        <v>2571.2268749912214</v>
      </c>
      <c r="IF30" s="300"/>
      <c r="IG30" s="393"/>
      <c r="IH30" s="267"/>
      <c r="II30" s="267"/>
      <c r="IJ30" s="267"/>
      <c r="IK30" s="267"/>
      <c r="IM30" s="192">
        <v>99</v>
      </c>
      <c r="IN30" s="324">
        <f t="shared" si="334"/>
        <v>2.3263478740408408</v>
      </c>
      <c r="IO30" s="324">
        <f>(IN30-IN21)/IM21</f>
        <v>2.724676295649834</v>
      </c>
      <c r="IP30" s="324">
        <f>SQRT(1/IT17+(IO30-IN18)^2/IW17)/IM21</f>
        <v>0.21538905526550414</v>
      </c>
      <c r="IQ30" s="324">
        <f>IO30-_xlfn.T.INV.2T(0.05,IS21)*IP30</f>
        <v>2.0392121925215818</v>
      </c>
      <c r="IR30" s="324">
        <f>IO30+_xlfn.T.INV.2T(0.05,IS21)*IP30</f>
        <v>3.4101403987780863</v>
      </c>
      <c r="IS30" s="203">
        <f>IM30</f>
        <v>99</v>
      </c>
      <c r="IT30" s="204">
        <f>10^IO30</f>
        <v>530.48889332609838</v>
      </c>
      <c r="IU30" s="204">
        <f t="shared" si="308"/>
        <v>109.44909944724719</v>
      </c>
      <c r="IV30" s="205">
        <f t="shared" si="309"/>
        <v>2571.2268749912214</v>
      </c>
      <c r="IW30" s="300"/>
      <c r="IX30" s="393"/>
      <c r="IY30" s="267"/>
      <c r="IZ30" s="267"/>
      <c r="JA30" s="267"/>
      <c r="JB30" s="267"/>
      <c r="JD30" s="192">
        <v>99</v>
      </c>
      <c r="JE30" s="324">
        <f t="shared" si="335"/>
        <v>2.3263478740408408</v>
      </c>
      <c r="JF30" s="324">
        <f>(JE30-JE21)/JD21</f>
        <v>2.7246762956498332</v>
      </c>
      <c r="JG30" s="324">
        <f>SQRT(1/JK17+(JF30-JE18)^2/JN17)/JD21</f>
        <v>0.21538905526550409</v>
      </c>
      <c r="JH30" s="324">
        <f>JF30-_xlfn.T.INV.2T(0.05,JJ21)*JG30</f>
        <v>2.0392121925215809</v>
      </c>
      <c r="JI30" s="324">
        <f>JF30+_xlfn.T.INV.2T(0.05,JJ21)*JG30</f>
        <v>3.4101403987780854</v>
      </c>
      <c r="JJ30" s="203">
        <f>JD30</f>
        <v>99</v>
      </c>
      <c r="JK30" s="204">
        <f>10^JF30</f>
        <v>530.48889332609747</v>
      </c>
      <c r="JL30" s="204">
        <f t="shared" si="310"/>
        <v>109.44909944724691</v>
      </c>
      <c r="JM30" s="205">
        <f t="shared" si="311"/>
        <v>2571.2268749912146</v>
      </c>
      <c r="JN30" s="300"/>
      <c r="JO30" s="393"/>
      <c r="JP30" s="267"/>
      <c r="JQ30" s="267"/>
      <c r="JR30" s="267"/>
      <c r="JS30" s="267"/>
      <c r="JU30" s="192">
        <v>99</v>
      </c>
      <c r="JV30" s="324">
        <f t="shared" si="336"/>
        <v>2.3263478740408408</v>
      </c>
      <c r="JW30" s="324">
        <f>(JV30-JV21)/JU21</f>
        <v>2.7246762956498336</v>
      </c>
      <c r="JX30" s="324">
        <f>SQRT(1/KB17+(JW30-JV18)^2/KE17)/JU21</f>
        <v>0.21538905526550431</v>
      </c>
      <c r="JY30" s="324">
        <f>JW30-_xlfn.T.INV.2T(0.05,KA21)*JX30</f>
        <v>2.0392121925215809</v>
      </c>
      <c r="JZ30" s="324">
        <f>JW30+_xlfn.T.INV.2T(0.05,KA21)*JX30</f>
        <v>3.4101403987780863</v>
      </c>
      <c r="KA30" s="203">
        <f>JU30</f>
        <v>99</v>
      </c>
      <c r="KB30" s="204">
        <f>10^JW30</f>
        <v>530.48889332609792</v>
      </c>
      <c r="KC30" s="204">
        <f t="shared" si="312"/>
        <v>109.44909944724691</v>
      </c>
      <c r="KD30" s="205">
        <f t="shared" si="313"/>
        <v>2571.2268749912214</v>
      </c>
      <c r="KE30" s="300"/>
      <c r="KF30" s="393"/>
      <c r="KG30" s="267"/>
      <c r="KH30" s="267"/>
      <c r="KI30" s="267"/>
      <c r="KJ30" s="267"/>
      <c r="KL30" s="192">
        <v>99</v>
      </c>
      <c r="KM30" s="324">
        <f t="shared" si="337"/>
        <v>2.3263478740408408</v>
      </c>
      <c r="KN30" s="324">
        <f>(KM30-KM21)/KL21</f>
        <v>2.724676295649834</v>
      </c>
      <c r="KO30" s="324">
        <f>SQRT(1/KS17+(KN30-KM18)^2/KV17)/KL21</f>
        <v>0.21538905526550414</v>
      </c>
      <c r="KP30" s="324">
        <f>KN30-_xlfn.T.INV.2T(0.05,KR21)*KO30</f>
        <v>2.0392121925215818</v>
      </c>
      <c r="KQ30" s="324">
        <f>KN30+_xlfn.T.INV.2T(0.05,KR21)*KO30</f>
        <v>3.4101403987780863</v>
      </c>
      <c r="KR30" s="203">
        <f>KL30</f>
        <v>99</v>
      </c>
      <c r="KS30" s="204">
        <f>10^KN30</f>
        <v>530.48889332609838</v>
      </c>
      <c r="KT30" s="204">
        <f t="shared" si="314"/>
        <v>109.44909944724719</v>
      </c>
      <c r="KU30" s="205">
        <f t="shared" si="315"/>
        <v>2571.2268749912214</v>
      </c>
      <c r="KV30" s="300"/>
      <c r="KW30" s="393"/>
      <c r="KX30" s="267"/>
      <c r="KY30" s="267"/>
      <c r="KZ30" s="267"/>
      <c r="LA30" s="267"/>
      <c r="LC30" s="192">
        <v>99</v>
      </c>
      <c r="LD30" s="324">
        <f t="shared" si="338"/>
        <v>2.3263478740408408</v>
      </c>
      <c r="LE30" s="324">
        <f>(LD30-LD21)/LC21</f>
        <v>2.7246762956498332</v>
      </c>
      <c r="LF30" s="324">
        <f>SQRT(1/LJ17+(LE30-LD18)^2/LM17)/LC21</f>
        <v>0.21538905526550409</v>
      </c>
      <c r="LG30" s="324">
        <f>LE30-_xlfn.T.INV.2T(0.05,LI21)*LF30</f>
        <v>2.0392121925215809</v>
      </c>
      <c r="LH30" s="324">
        <f>LE30+_xlfn.T.INV.2T(0.05,LI21)*LF30</f>
        <v>3.4101403987780854</v>
      </c>
      <c r="LI30" s="203">
        <f>LC30</f>
        <v>99</v>
      </c>
      <c r="LJ30" s="204">
        <f>10^LE30</f>
        <v>530.48889332609747</v>
      </c>
      <c r="LK30" s="204">
        <f t="shared" si="316"/>
        <v>109.44909944724691</v>
      </c>
      <c r="LL30" s="205">
        <f t="shared" si="317"/>
        <v>2571.2268749912146</v>
      </c>
      <c r="LM30" s="300"/>
      <c r="LN30" s="393"/>
      <c r="LO30" s="267"/>
      <c r="LP30" s="267"/>
      <c r="LQ30" s="267"/>
      <c r="LR30" s="267"/>
      <c r="LT30" s="192">
        <v>99</v>
      </c>
      <c r="LU30" s="324">
        <f t="shared" si="339"/>
        <v>2.3263478740408408</v>
      </c>
      <c r="LV30" s="324">
        <f>(LU30-LU21)/LT21</f>
        <v>2.7246762956498336</v>
      </c>
      <c r="LW30" s="324">
        <f>SQRT(1/MA17+(LV30-LU18)^2/MD17)/LT21</f>
        <v>0.21538905526550431</v>
      </c>
      <c r="LX30" s="324">
        <f>LV30-_xlfn.T.INV.2T(0.05,LZ21)*LW30</f>
        <v>2.0392121925215809</v>
      </c>
      <c r="LY30" s="324">
        <f>LV30+_xlfn.T.INV.2T(0.05,LZ21)*LW30</f>
        <v>3.4101403987780863</v>
      </c>
      <c r="LZ30" s="203">
        <f>LT30</f>
        <v>99</v>
      </c>
      <c r="MA30" s="204">
        <f>10^LV30</f>
        <v>530.48889332609792</v>
      </c>
      <c r="MB30" s="204">
        <f t="shared" si="318"/>
        <v>109.44909944724691</v>
      </c>
      <c r="MC30" s="205">
        <f t="shared" si="319"/>
        <v>2571.2268749912214</v>
      </c>
      <c r="MD30" s="300"/>
      <c r="ME30" s="393"/>
      <c r="MF30" s="267"/>
      <c r="MG30" s="267"/>
      <c r="MH30" s="267"/>
      <c r="MI30" s="267"/>
    </row>
    <row r="31" spans="1:348" ht="14.1" customHeight="1" x14ac:dyDescent="0.2">
      <c r="A31" s="22"/>
      <c r="B31" s="24"/>
      <c r="C31" s="24"/>
      <c r="D31" s="24"/>
      <c r="E31" s="24"/>
      <c r="F31" s="24"/>
      <c r="G31" s="24"/>
      <c r="H31" s="24"/>
      <c r="J31" s="31"/>
      <c r="K31" s="17"/>
      <c r="L31" s="17"/>
      <c r="M31" s="19"/>
      <c r="N31" s="19"/>
      <c r="O31" s="19"/>
      <c r="P31" s="26"/>
      <c r="Q31" s="26"/>
      <c r="R31" s="26"/>
      <c r="S31" s="65"/>
      <c r="T31" s="22"/>
      <c r="U31" s="22"/>
      <c r="V31" s="22"/>
      <c r="W31" s="22"/>
      <c r="X31" s="22"/>
      <c r="Y31" s="22"/>
      <c r="Z31" s="261"/>
      <c r="AA31" s="287"/>
      <c r="AB31" s="273"/>
      <c r="AC31" s="273"/>
      <c r="AD31" s="274"/>
      <c r="AE31" s="274"/>
      <c r="AF31" s="274"/>
      <c r="AG31" s="267"/>
      <c r="AH31" s="267"/>
      <c r="AI31" s="267"/>
      <c r="AJ31" s="300"/>
      <c r="AK31" s="276"/>
      <c r="AL31" s="276"/>
      <c r="AM31" s="276"/>
      <c r="AN31" s="276"/>
      <c r="AO31" s="276"/>
      <c r="AP31" s="22"/>
      <c r="AQ31" s="261"/>
      <c r="AR31" s="287"/>
      <c r="AS31" s="273"/>
      <c r="AT31" s="273"/>
      <c r="AU31" s="274"/>
      <c r="AV31" s="274"/>
      <c r="AW31" s="274"/>
      <c r="AX31" s="267"/>
      <c r="AY31" s="267"/>
      <c r="AZ31" s="267"/>
      <c r="BA31" s="300"/>
      <c r="BB31" s="276"/>
      <c r="BC31" s="276"/>
      <c r="BD31" s="276"/>
      <c r="BE31" s="276"/>
      <c r="BF31" s="276"/>
      <c r="BH31" s="261"/>
      <c r="BI31" s="287"/>
      <c r="BJ31" s="273"/>
      <c r="BK31" s="273"/>
      <c r="BL31" s="274"/>
      <c r="BM31" s="274"/>
      <c r="BN31" s="274"/>
      <c r="BO31" s="267"/>
      <c r="BP31" s="267"/>
      <c r="BQ31" s="267"/>
      <c r="BR31" s="300"/>
      <c r="BS31" s="276"/>
      <c r="BT31" s="276"/>
      <c r="BU31" s="276"/>
      <c r="BV31" s="276"/>
      <c r="BW31" s="276"/>
      <c r="BY31" s="261"/>
      <c r="BZ31" s="287"/>
      <c r="CA31" s="273"/>
      <c r="CB31" s="273"/>
      <c r="CC31" s="274"/>
      <c r="CD31" s="274"/>
      <c r="CE31" s="274"/>
      <c r="CF31" s="267"/>
      <c r="CG31" s="267"/>
      <c r="CH31" s="267"/>
      <c r="CI31" s="300"/>
      <c r="CJ31" s="276"/>
      <c r="CK31" s="276"/>
      <c r="CL31" s="276"/>
      <c r="CM31" s="276"/>
      <c r="CN31" s="276"/>
      <c r="CP31" s="261"/>
      <c r="CQ31" s="287"/>
      <c r="CR31" s="273"/>
      <c r="CS31" s="273"/>
      <c r="CT31" s="274"/>
      <c r="CU31" s="274"/>
      <c r="CV31" s="274"/>
      <c r="CW31" s="267"/>
      <c r="CX31" s="267"/>
      <c r="CY31" s="267"/>
      <c r="CZ31" s="300"/>
      <c r="DA31" s="276"/>
      <c r="DB31" s="276"/>
      <c r="DC31" s="276"/>
      <c r="DD31" s="276"/>
      <c r="DE31" s="276"/>
      <c r="DG31" s="261"/>
      <c r="DH31" s="287"/>
      <c r="DI31" s="273"/>
      <c r="DJ31" s="273"/>
      <c r="DK31" s="274"/>
      <c r="DL31" s="274"/>
      <c r="DM31" s="274"/>
      <c r="DN31" s="267"/>
      <c r="DO31" s="267"/>
      <c r="DP31" s="267"/>
      <c r="DQ31" s="300"/>
      <c r="DR31" s="276"/>
      <c r="DS31" s="276"/>
      <c r="DT31" s="276"/>
      <c r="DU31" s="276"/>
      <c r="DV31" s="276"/>
      <c r="DX31" s="261"/>
      <c r="DY31" s="287"/>
      <c r="DZ31" s="273"/>
      <c r="EA31" s="273"/>
      <c r="EB31" s="274"/>
      <c r="EC31" s="274"/>
      <c r="ED31" s="274"/>
      <c r="EE31" s="267"/>
      <c r="EF31" s="267"/>
      <c r="EG31" s="267"/>
      <c r="EH31" s="300"/>
      <c r="EI31" s="276"/>
      <c r="EJ31" s="276"/>
      <c r="EK31" s="276"/>
      <c r="EL31" s="276"/>
      <c r="EM31" s="276"/>
      <c r="EO31" s="261"/>
      <c r="EP31" s="287"/>
      <c r="EQ31" s="273"/>
      <c r="ER31" s="273"/>
      <c r="ES31" s="274"/>
      <c r="ET31" s="274"/>
      <c r="EU31" s="274"/>
      <c r="EV31" s="267"/>
      <c r="EW31" s="267"/>
      <c r="EX31" s="267"/>
      <c r="EY31" s="300"/>
      <c r="EZ31" s="276"/>
      <c r="FA31" s="276"/>
      <c r="FB31" s="276"/>
      <c r="FC31" s="276"/>
      <c r="FD31" s="276"/>
      <c r="FF31" s="261"/>
      <c r="FG31" s="287"/>
      <c r="FH31" s="273"/>
      <c r="FI31" s="273"/>
      <c r="FJ31" s="274"/>
      <c r="FK31" s="274"/>
      <c r="FL31" s="274"/>
      <c r="FM31" s="267"/>
      <c r="FN31" s="267"/>
      <c r="FO31" s="267"/>
      <c r="FP31" s="300"/>
      <c r="FQ31" s="276"/>
      <c r="FR31" s="276"/>
      <c r="FS31" s="276"/>
      <c r="FT31" s="276"/>
      <c r="FU31" s="276"/>
      <c r="FW31" s="261"/>
      <c r="FX31" s="287"/>
      <c r="FY31" s="273"/>
      <c r="FZ31" s="273"/>
      <c r="GA31" s="274"/>
      <c r="GB31" s="274"/>
      <c r="GC31" s="274"/>
      <c r="GD31" s="267"/>
      <c r="GE31" s="267"/>
      <c r="GF31" s="267"/>
      <c r="GG31" s="300"/>
      <c r="GH31" s="276"/>
      <c r="GI31" s="276"/>
      <c r="GJ31" s="276"/>
      <c r="GK31" s="276"/>
      <c r="GL31" s="276"/>
      <c r="GN31" s="261"/>
      <c r="GO31" s="287"/>
      <c r="GP31" s="273"/>
      <c r="GQ31" s="273"/>
      <c r="GR31" s="274"/>
      <c r="GS31" s="274"/>
      <c r="GT31" s="274"/>
      <c r="GU31" s="267"/>
      <c r="GV31" s="267"/>
      <c r="GW31" s="267"/>
      <c r="GX31" s="300"/>
      <c r="GY31" s="276"/>
      <c r="GZ31" s="276"/>
      <c r="HA31" s="276"/>
      <c r="HB31" s="276"/>
      <c r="HC31" s="276"/>
      <c r="HE31" s="261"/>
      <c r="HF31" s="287"/>
      <c r="HG31" s="273"/>
      <c r="HH31" s="273"/>
      <c r="HI31" s="274"/>
      <c r="HJ31" s="274"/>
      <c r="HK31" s="274"/>
      <c r="HL31" s="267"/>
      <c r="HM31" s="267"/>
      <c r="HN31" s="267"/>
      <c r="HO31" s="300"/>
      <c r="HP31" s="276"/>
      <c r="HQ31" s="276"/>
      <c r="HR31" s="276"/>
      <c r="HS31" s="276"/>
      <c r="HT31" s="276"/>
      <c r="HV31" s="261"/>
      <c r="HW31" s="287"/>
      <c r="HX31" s="273"/>
      <c r="HY31" s="273"/>
      <c r="HZ31" s="274"/>
      <c r="IA31" s="274"/>
      <c r="IB31" s="274"/>
      <c r="IC31" s="267"/>
      <c r="ID31" s="267"/>
      <c r="IE31" s="267"/>
      <c r="IF31" s="300"/>
      <c r="IG31" s="276"/>
      <c r="IH31" s="276"/>
      <c r="II31" s="276"/>
      <c r="IJ31" s="276"/>
      <c r="IK31" s="276"/>
      <c r="IM31" s="261"/>
      <c r="IN31" s="287"/>
      <c r="IO31" s="273"/>
      <c r="IP31" s="273"/>
      <c r="IQ31" s="274"/>
      <c r="IR31" s="274"/>
      <c r="IS31" s="274"/>
      <c r="IT31" s="267"/>
      <c r="IU31" s="267"/>
      <c r="IV31" s="267"/>
      <c r="IW31" s="300"/>
      <c r="IX31" s="276"/>
      <c r="IY31" s="276"/>
      <c r="IZ31" s="276"/>
      <c r="JA31" s="276"/>
      <c r="JB31" s="276"/>
      <c r="JD31" s="261"/>
      <c r="JE31" s="287"/>
      <c r="JF31" s="273"/>
      <c r="JG31" s="273"/>
      <c r="JH31" s="274"/>
      <c r="JI31" s="274"/>
      <c r="JJ31" s="274"/>
      <c r="JK31" s="267"/>
      <c r="JL31" s="267"/>
      <c r="JM31" s="267"/>
      <c r="JN31" s="300"/>
      <c r="JO31" s="276"/>
      <c r="JP31" s="276"/>
      <c r="JQ31" s="276"/>
      <c r="JR31" s="276"/>
      <c r="JS31" s="276"/>
      <c r="JU31" s="261"/>
      <c r="JV31" s="287"/>
      <c r="JW31" s="273"/>
      <c r="JX31" s="273"/>
      <c r="JY31" s="274"/>
      <c r="JZ31" s="274"/>
      <c r="KA31" s="274"/>
      <c r="KB31" s="267"/>
      <c r="KC31" s="267"/>
      <c r="KD31" s="267"/>
      <c r="KE31" s="300"/>
      <c r="KF31" s="276"/>
      <c r="KG31" s="276"/>
      <c r="KH31" s="276"/>
      <c r="KI31" s="276"/>
      <c r="KJ31" s="276"/>
      <c r="KL31" s="261"/>
      <c r="KM31" s="287"/>
      <c r="KN31" s="273"/>
      <c r="KO31" s="273"/>
      <c r="KP31" s="274"/>
      <c r="KQ31" s="274"/>
      <c r="KR31" s="274"/>
      <c r="KS31" s="267"/>
      <c r="KT31" s="267"/>
      <c r="KU31" s="267"/>
      <c r="KV31" s="300"/>
      <c r="KW31" s="276"/>
      <c r="KX31" s="276"/>
      <c r="KY31" s="276"/>
      <c r="KZ31" s="276"/>
      <c r="LA31" s="276"/>
      <c r="LC31" s="261"/>
      <c r="LD31" s="287"/>
      <c r="LE31" s="273"/>
      <c r="LF31" s="273"/>
      <c r="LG31" s="274"/>
      <c r="LH31" s="274"/>
      <c r="LI31" s="274"/>
      <c r="LJ31" s="267"/>
      <c r="LK31" s="267"/>
      <c r="LL31" s="267"/>
      <c r="LM31" s="300"/>
      <c r="LN31" s="276"/>
      <c r="LO31" s="276"/>
      <c r="LP31" s="276"/>
      <c r="LQ31" s="276"/>
      <c r="LR31" s="276"/>
      <c r="LT31" s="261"/>
      <c r="LU31" s="287"/>
      <c r="LV31" s="273"/>
      <c r="LW31" s="273"/>
      <c r="LX31" s="274"/>
      <c r="LY31" s="274"/>
      <c r="LZ31" s="274"/>
      <c r="MA31" s="267"/>
      <c r="MB31" s="267"/>
      <c r="MC31" s="267"/>
      <c r="MD31" s="300"/>
      <c r="ME31" s="276"/>
      <c r="MF31" s="276"/>
      <c r="MG31" s="276"/>
      <c r="MH31" s="276"/>
      <c r="MI31" s="276"/>
    </row>
    <row r="32" spans="1:348" ht="14.1" customHeight="1" x14ac:dyDescent="0.2">
      <c r="A32" s="22"/>
      <c r="B32" s="22"/>
      <c r="C32" s="22"/>
      <c r="D32" s="22"/>
      <c r="E32" s="22"/>
      <c r="F32" s="22"/>
      <c r="J32" s="31"/>
      <c r="K32" s="17"/>
      <c r="L32" s="17"/>
      <c r="M32" s="19"/>
      <c r="N32" s="19"/>
      <c r="O32" s="19"/>
      <c r="P32" s="80"/>
      <c r="Q32" s="26"/>
      <c r="R32" s="26"/>
      <c r="S32" s="65"/>
      <c r="T32" s="22"/>
      <c r="U32" s="22"/>
      <c r="V32" s="22"/>
      <c r="W32" s="22"/>
      <c r="X32" s="22"/>
      <c r="Y32" s="22"/>
      <c r="Z32" s="261"/>
      <c r="AA32" s="287"/>
      <c r="AB32" s="273"/>
      <c r="AC32" s="273"/>
      <c r="AD32" s="274"/>
      <c r="AE32" s="274"/>
      <c r="AF32" s="274"/>
      <c r="AG32" s="312"/>
      <c r="AH32" s="267"/>
      <c r="AI32" s="267"/>
      <c r="AJ32" s="300"/>
      <c r="AK32" s="276"/>
      <c r="AL32" s="276"/>
      <c r="AM32" s="276"/>
      <c r="AN32" s="276"/>
      <c r="AO32" s="276"/>
      <c r="AP32" s="22"/>
      <c r="AQ32" s="261"/>
      <c r="AR32" s="287"/>
      <c r="AS32" s="273"/>
      <c r="AT32" s="273"/>
      <c r="AU32" s="274"/>
      <c r="AV32" s="274"/>
      <c r="AW32" s="274"/>
      <c r="AX32" s="312"/>
      <c r="AY32" s="267"/>
      <c r="AZ32" s="267"/>
      <c r="BA32" s="300"/>
      <c r="BB32" s="276"/>
      <c r="BC32" s="276"/>
      <c r="BD32" s="276"/>
      <c r="BE32" s="276"/>
      <c r="BF32" s="276"/>
      <c r="BH32" s="261"/>
      <c r="BI32" s="287"/>
      <c r="BJ32" s="273"/>
      <c r="BK32" s="273"/>
      <c r="BL32" s="274"/>
      <c r="BM32" s="274"/>
      <c r="BN32" s="274"/>
      <c r="BO32" s="312"/>
      <c r="BP32" s="267"/>
      <c r="BQ32" s="267"/>
      <c r="BR32" s="300"/>
      <c r="BS32" s="276"/>
      <c r="BT32" s="276"/>
      <c r="BU32" s="276"/>
      <c r="BV32" s="276"/>
      <c r="BW32" s="276"/>
      <c r="BY32" s="261"/>
      <c r="BZ32" s="287"/>
      <c r="CA32" s="273"/>
      <c r="CB32" s="273"/>
      <c r="CC32" s="274"/>
      <c r="CD32" s="274"/>
      <c r="CE32" s="274"/>
      <c r="CF32" s="312"/>
      <c r="CG32" s="267"/>
      <c r="CH32" s="267"/>
      <c r="CI32" s="300"/>
      <c r="CJ32" s="276"/>
      <c r="CK32" s="276"/>
      <c r="CL32" s="276"/>
      <c r="CM32" s="276"/>
      <c r="CN32" s="276"/>
      <c r="CP32" s="261"/>
      <c r="CQ32" s="287"/>
      <c r="CR32" s="273"/>
      <c r="CS32" s="273"/>
      <c r="CT32" s="274"/>
      <c r="CU32" s="274"/>
      <c r="CV32" s="274"/>
      <c r="CW32" s="312"/>
      <c r="CX32" s="267"/>
      <c r="CY32" s="267"/>
      <c r="CZ32" s="300"/>
      <c r="DA32" s="276"/>
      <c r="DB32" s="276"/>
      <c r="DC32" s="276"/>
      <c r="DD32" s="276"/>
      <c r="DE32" s="276"/>
      <c r="DG32" s="261"/>
      <c r="DH32" s="287"/>
      <c r="DI32" s="273"/>
      <c r="DJ32" s="273"/>
      <c r="DK32" s="274"/>
      <c r="DL32" s="274"/>
      <c r="DM32" s="274"/>
      <c r="DN32" s="312"/>
      <c r="DO32" s="267"/>
      <c r="DP32" s="267"/>
      <c r="DQ32" s="300"/>
      <c r="DR32" s="276"/>
      <c r="DS32" s="276"/>
      <c r="DT32" s="276"/>
      <c r="DU32" s="276"/>
      <c r="DV32" s="276"/>
      <c r="DX32" s="261"/>
      <c r="DY32" s="287"/>
      <c r="DZ32" s="273"/>
      <c r="EA32" s="273"/>
      <c r="EB32" s="274"/>
      <c r="EC32" s="274"/>
      <c r="ED32" s="274"/>
      <c r="EE32" s="312"/>
      <c r="EF32" s="267"/>
      <c r="EG32" s="267"/>
      <c r="EH32" s="300"/>
      <c r="EI32" s="276"/>
      <c r="EJ32" s="276"/>
      <c r="EK32" s="276"/>
      <c r="EL32" s="276"/>
      <c r="EM32" s="276"/>
      <c r="EO32" s="261"/>
      <c r="EP32" s="287"/>
      <c r="EQ32" s="273"/>
      <c r="ER32" s="273"/>
      <c r="ES32" s="274"/>
      <c r="ET32" s="274"/>
      <c r="EU32" s="274"/>
      <c r="EV32" s="312"/>
      <c r="EW32" s="267"/>
      <c r="EX32" s="267"/>
      <c r="EY32" s="300"/>
      <c r="EZ32" s="276"/>
      <c r="FA32" s="276"/>
      <c r="FB32" s="276"/>
      <c r="FC32" s="276"/>
      <c r="FD32" s="276"/>
      <c r="FF32" s="261"/>
      <c r="FG32" s="287"/>
      <c r="FH32" s="273"/>
      <c r="FI32" s="273"/>
      <c r="FJ32" s="274"/>
      <c r="FK32" s="274"/>
      <c r="FL32" s="274"/>
      <c r="FM32" s="312"/>
      <c r="FN32" s="267"/>
      <c r="FO32" s="267"/>
      <c r="FP32" s="300"/>
      <c r="FQ32" s="276"/>
      <c r="FR32" s="276"/>
      <c r="FS32" s="276"/>
      <c r="FT32" s="276"/>
      <c r="FU32" s="276"/>
      <c r="FW32" s="261"/>
      <c r="FX32" s="287"/>
      <c r="FY32" s="273"/>
      <c r="FZ32" s="273"/>
      <c r="GA32" s="274"/>
      <c r="GB32" s="274"/>
      <c r="GC32" s="274"/>
      <c r="GD32" s="312"/>
      <c r="GE32" s="267"/>
      <c r="GF32" s="267"/>
      <c r="GG32" s="300"/>
      <c r="GH32" s="276"/>
      <c r="GI32" s="276"/>
      <c r="GJ32" s="276"/>
      <c r="GK32" s="276"/>
      <c r="GL32" s="276"/>
      <c r="GN32" s="261"/>
      <c r="GO32" s="287"/>
      <c r="GP32" s="273"/>
      <c r="GQ32" s="273"/>
      <c r="GR32" s="274"/>
      <c r="GS32" s="274"/>
      <c r="GT32" s="274"/>
      <c r="GU32" s="312"/>
      <c r="GV32" s="267"/>
      <c r="GW32" s="267"/>
      <c r="GX32" s="300"/>
      <c r="GY32" s="276"/>
      <c r="GZ32" s="276"/>
      <c r="HA32" s="276"/>
      <c r="HB32" s="276"/>
      <c r="HC32" s="276"/>
      <c r="HE32" s="261"/>
      <c r="HF32" s="287"/>
      <c r="HG32" s="273"/>
      <c r="HH32" s="273"/>
      <c r="HI32" s="274"/>
      <c r="HJ32" s="274"/>
      <c r="HK32" s="274"/>
      <c r="HL32" s="312"/>
      <c r="HM32" s="267"/>
      <c r="HN32" s="267"/>
      <c r="HO32" s="300"/>
      <c r="HP32" s="276"/>
      <c r="HQ32" s="276"/>
      <c r="HR32" s="276"/>
      <c r="HS32" s="276"/>
      <c r="HT32" s="276"/>
      <c r="HV32" s="261"/>
      <c r="HW32" s="287"/>
      <c r="HX32" s="273"/>
      <c r="HY32" s="273"/>
      <c r="HZ32" s="274"/>
      <c r="IA32" s="274"/>
      <c r="IB32" s="274"/>
      <c r="IC32" s="312"/>
      <c r="ID32" s="267"/>
      <c r="IE32" s="267"/>
      <c r="IF32" s="300"/>
      <c r="IG32" s="276"/>
      <c r="IH32" s="276"/>
      <c r="II32" s="276"/>
      <c r="IJ32" s="276"/>
      <c r="IK32" s="276"/>
      <c r="IM32" s="261"/>
      <c r="IN32" s="287"/>
      <c r="IO32" s="273"/>
      <c r="IP32" s="273"/>
      <c r="IQ32" s="274"/>
      <c r="IR32" s="274"/>
      <c r="IS32" s="274"/>
      <c r="IT32" s="312"/>
      <c r="IU32" s="267"/>
      <c r="IV32" s="267"/>
      <c r="IW32" s="300"/>
      <c r="IX32" s="276"/>
      <c r="IY32" s="276"/>
      <c r="IZ32" s="276"/>
      <c r="JA32" s="276"/>
      <c r="JB32" s="276"/>
      <c r="JD32" s="261"/>
      <c r="JE32" s="287"/>
      <c r="JF32" s="273"/>
      <c r="JG32" s="273"/>
      <c r="JH32" s="274"/>
      <c r="JI32" s="274"/>
      <c r="JJ32" s="274"/>
      <c r="JK32" s="312"/>
      <c r="JL32" s="267"/>
      <c r="JM32" s="267"/>
      <c r="JN32" s="300"/>
      <c r="JO32" s="276"/>
      <c r="JP32" s="276"/>
      <c r="JQ32" s="276"/>
      <c r="JR32" s="276"/>
      <c r="JS32" s="276"/>
      <c r="JU32" s="261"/>
      <c r="JV32" s="287"/>
      <c r="JW32" s="273"/>
      <c r="JX32" s="273"/>
      <c r="JY32" s="274"/>
      <c r="JZ32" s="274"/>
      <c r="KA32" s="274"/>
      <c r="KB32" s="312"/>
      <c r="KC32" s="267"/>
      <c r="KD32" s="267"/>
      <c r="KE32" s="300"/>
      <c r="KF32" s="276"/>
      <c r="KG32" s="276"/>
      <c r="KH32" s="276"/>
      <c r="KI32" s="276"/>
      <c r="KJ32" s="276"/>
      <c r="KL32" s="261"/>
      <c r="KM32" s="287"/>
      <c r="KN32" s="273"/>
      <c r="KO32" s="273"/>
      <c r="KP32" s="274"/>
      <c r="KQ32" s="274"/>
      <c r="KR32" s="274"/>
      <c r="KS32" s="312"/>
      <c r="KT32" s="267"/>
      <c r="KU32" s="267"/>
      <c r="KV32" s="300"/>
      <c r="KW32" s="276"/>
      <c r="KX32" s="276"/>
      <c r="KY32" s="276"/>
      <c r="KZ32" s="276"/>
      <c r="LA32" s="276"/>
      <c r="LC32" s="261"/>
      <c r="LD32" s="287"/>
      <c r="LE32" s="273"/>
      <c r="LF32" s="273"/>
      <c r="LG32" s="274"/>
      <c r="LH32" s="274"/>
      <c r="LI32" s="274"/>
      <c r="LJ32" s="312"/>
      <c r="LK32" s="267"/>
      <c r="LL32" s="267"/>
      <c r="LM32" s="300"/>
      <c r="LN32" s="276"/>
      <c r="LO32" s="276"/>
      <c r="LP32" s="276"/>
      <c r="LQ32" s="276"/>
      <c r="LR32" s="276"/>
      <c r="LT32" s="261"/>
      <c r="LU32" s="287"/>
      <c r="LV32" s="273"/>
      <c r="LW32" s="273"/>
      <c r="LX32" s="274"/>
      <c r="LY32" s="274"/>
      <c r="LZ32" s="274"/>
      <c r="MA32" s="312"/>
      <c r="MB32" s="267"/>
      <c r="MC32" s="267"/>
      <c r="MD32" s="300"/>
      <c r="ME32" s="276"/>
      <c r="MF32" s="276"/>
      <c r="MG32" s="276"/>
      <c r="MH32" s="276"/>
      <c r="MI32" s="276"/>
    </row>
    <row r="33" spans="1:347" ht="15.75" customHeight="1" outlineLevel="1" x14ac:dyDescent="0.15">
      <c r="A33" s="14"/>
      <c r="B33" s="42" t="s">
        <v>27</v>
      </c>
      <c r="C33" s="10"/>
      <c r="D33" s="62" t="s">
        <v>114</v>
      </c>
      <c r="E33" s="14"/>
      <c r="F33" s="14"/>
      <c r="G33" s="32"/>
      <c r="H33" s="32"/>
      <c r="I33" s="42" t="s">
        <v>27</v>
      </c>
      <c r="J33" s="14"/>
      <c r="K33" s="64" t="str">
        <f>D33</f>
        <v>BugLab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91" t="s">
        <v>27</v>
      </c>
      <c r="AA33" s="272"/>
      <c r="AB33" s="299" t="str">
        <f>K33</f>
        <v>BugLab</v>
      </c>
      <c r="AC33" s="261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14"/>
      <c r="AQ33" s="291" t="s">
        <v>27</v>
      </c>
      <c r="AR33" s="272"/>
      <c r="AS33" s="299" t="str">
        <f>AB33</f>
        <v>BugLab</v>
      </c>
      <c r="AT33" s="261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H33" s="291" t="s">
        <v>27</v>
      </c>
      <c r="BI33" s="272"/>
      <c r="BJ33" s="299" t="str">
        <f>AS33</f>
        <v>BugLab</v>
      </c>
      <c r="BK33" s="261"/>
      <c r="BL33" s="272"/>
      <c r="BM33" s="272"/>
      <c r="BN33" s="272"/>
      <c r="BO33" s="272"/>
      <c r="BP33" s="272"/>
      <c r="BQ33" s="272"/>
      <c r="BR33" s="272"/>
      <c r="BS33" s="272"/>
      <c r="BT33" s="272"/>
      <c r="BU33" s="272"/>
      <c r="BV33" s="272"/>
      <c r="BW33" s="272"/>
      <c r="BY33" s="291" t="s">
        <v>27</v>
      </c>
      <c r="BZ33" s="272"/>
      <c r="CA33" s="299" t="str">
        <f>BJ33</f>
        <v>BugLab</v>
      </c>
      <c r="CB33" s="261"/>
      <c r="CC33" s="272"/>
      <c r="CD33" s="272"/>
      <c r="CE33" s="272"/>
      <c r="CF33" s="272"/>
      <c r="CG33" s="272"/>
      <c r="CH33" s="272"/>
      <c r="CI33" s="272"/>
      <c r="CJ33" s="272"/>
      <c r="CK33" s="272"/>
      <c r="CL33" s="272"/>
      <c r="CM33" s="272"/>
      <c r="CN33" s="272"/>
      <c r="CP33" s="291" t="s">
        <v>27</v>
      </c>
      <c r="CQ33" s="272"/>
      <c r="CR33" s="299" t="str">
        <f>CA33</f>
        <v>BugLab</v>
      </c>
      <c r="CS33" s="261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2"/>
      <c r="DE33" s="272"/>
      <c r="DG33" s="291" t="s">
        <v>27</v>
      </c>
      <c r="DH33" s="272"/>
      <c r="DI33" s="299" t="str">
        <f>CR33</f>
        <v>BugLab</v>
      </c>
      <c r="DJ33" s="261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X33" s="291" t="s">
        <v>27</v>
      </c>
      <c r="DY33" s="272"/>
      <c r="DZ33" s="299" t="str">
        <f>DI33</f>
        <v>BugLab</v>
      </c>
      <c r="EA33" s="261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O33" s="291" t="s">
        <v>27</v>
      </c>
      <c r="EP33" s="272"/>
      <c r="EQ33" s="299" t="str">
        <f>DZ33</f>
        <v>BugLab</v>
      </c>
      <c r="ER33" s="261"/>
      <c r="ES33" s="272"/>
      <c r="ET33" s="272"/>
      <c r="EU33" s="272"/>
      <c r="EV33" s="272"/>
      <c r="EW33" s="272"/>
      <c r="EX33" s="272"/>
      <c r="EY33" s="272"/>
      <c r="EZ33" s="272"/>
      <c r="FA33" s="272"/>
      <c r="FB33" s="272"/>
      <c r="FC33" s="272"/>
      <c r="FD33" s="272"/>
      <c r="FF33" s="291" t="s">
        <v>27</v>
      </c>
      <c r="FG33" s="272"/>
      <c r="FH33" s="299" t="str">
        <f>EQ33</f>
        <v>BugLab</v>
      </c>
      <c r="FI33" s="261"/>
      <c r="FJ33" s="272"/>
      <c r="FK33" s="272"/>
      <c r="FL33" s="272"/>
      <c r="FM33" s="272"/>
      <c r="FN33" s="272"/>
      <c r="FO33" s="272"/>
      <c r="FP33" s="272"/>
      <c r="FQ33" s="272"/>
      <c r="FR33" s="272"/>
      <c r="FS33" s="272"/>
      <c r="FT33" s="272"/>
      <c r="FU33" s="272"/>
      <c r="FW33" s="291" t="s">
        <v>27</v>
      </c>
      <c r="FX33" s="272"/>
      <c r="FY33" s="299" t="str">
        <f>FH33</f>
        <v>BugLab</v>
      </c>
      <c r="FZ33" s="261"/>
      <c r="GA33" s="272"/>
      <c r="GB33" s="272"/>
      <c r="GC33" s="272"/>
      <c r="GD33" s="272"/>
      <c r="GE33" s="272"/>
      <c r="GF33" s="272"/>
      <c r="GG33" s="272"/>
      <c r="GH33" s="272"/>
      <c r="GI33" s="272"/>
      <c r="GJ33" s="272"/>
      <c r="GK33" s="272"/>
      <c r="GL33" s="272"/>
      <c r="GN33" s="291" t="s">
        <v>27</v>
      </c>
      <c r="GO33" s="272"/>
      <c r="GP33" s="299" t="str">
        <f>FY33</f>
        <v>BugLab</v>
      </c>
      <c r="GQ33" s="261"/>
      <c r="GR33" s="272"/>
      <c r="GS33" s="272"/>
      <c r="GT33" s="272"/>
      <c r="GU33" s="272"/>
      <c r="GV33" s="272"/>
      <c r="GW33" s="272"/>
      <c r="GX33" s="272"/>
      <c r="GY33" s="272"/>
      <c r="GZ33" s="272"/>
      <c r="HA33" s="272"/>
      <c r="HB33" s="272"/>
      <c r="HC33" s="272"/>
      <c r="HE33" s="291" t="s">
        <v>27</v>
      </c>
      <c r="HF33" s="272"/>
      <c r="HG33" s="299" t="str">
        <f>GP33</f>
        <v>BugLab</v>
      </c>
      <c r="HH33" s="261"/>
      <c r="HI33" s="272"/>
      <c r="HJ33" s="272"/>
      <c r="HK33" s="272"/>
      <c r="HL33" s="272"/>
      <c r="HM33" s="272"/>
      <c r="HN33" s="272"/>
      <c r="HO33" s="272"/>
      <c r="HP33" s="272"/>
      <c r="HQ33" s="272"/>
      <c r="HR33" s="272"/>
      <c r="HS33" s="272"/>
      <c r="HT33" s="272"/>
      <c r="HV33" s="291" t="s">
        <v>27</v>
      </c>
      <c r="HW33" s="272"/>
      <c r="HX33" s="299" t="str">
        <f>HG33</f>
        <v>BugLab</v>
      </c>
      <c r="HY33" s="261"/>
      <c r="HZ33" s="272"/>
      <c r="IA33" s="272"/>
      <c r="IB33" s="272"/>
      <c r="IC33" s="272"/>
      <c r="ID33" s="272"/>
      <c r="IE33" s="272"/>
      <c r="IF33" s="272"/>
      <c r="IG33" s="272"/>
      <c r="IH33" s="272"/>
      <c r="II33" s="272"/>
      <c r="IJ33" s="272"/>
      <c r="IK33" s="272"/>
      <c r="IM33" s="291" t="s">
        <v>27</v>
      </c>
      <c r="IN33" s="272"/>
      <c r="IO33" s="299" t="str">
        <f>HX33</f>
        <v>BugLab</v>
      </c>
      <c r="IP33" s="261"/>
      <c r="IQ33" s="272"/>
      <c r="IR33" s="272"/>
      <c r="IS33" s="272"/>
      <c r="IT33" s="272"/>
      <c r="IU33" s="272"/>
      <c r="IV33" s="272"/>
      <c r="IW33" s="272"/>
      <c r="IX33" s="272"/>
      <c r="IY33" s="272"/>
      <c r="IZ33" s="272"/>
      <c r="JA33" s="272"/>
      <c r="JB33" s="272"/>
      <c r="JD33" s="291" t="s">
        <v>27</v>
      </c>
      <c r="JE33" s="272"/>
      <c r="JF33" s="299" t="str">
        <f>IO33</f>
        <v>BugLab</v>
      </c>
      <c r="JG33" s="261"/>
      <c r="JH33" s="272"/>
      <c r="JI33" s="272"/>
      <c r="JJ33" s="272"/>
      <c r="JK33" s="272"/>
      <c r="JL33" s="272"/>
      <c r="JM33" s="272"/>
      <c r="JN33" s="272"/>
      <c r="JO33" s="272"/>
      <c r="JP33" s="272"/>
      <c r="JQ33" s="272"/>
      <c r="JR33" s="272"/>
      <c r="JS33" s="272"/>
      <c r="JU33" s="291" t="s">
        <v>27</v>
      </c>
      <c r="JV33" s="272"/>
      <c r="JW33" s="299" t="str">
        <f>JF33</f>
        <v>BugLab</v>
      </c>
      <c r="JX33" s="261"/>
      <c r="JY33" s="272"/>
      <c r="JZ33" s="272"/>
      <c r="KA33" s="272"/>
      <c r="KB33" s="272"/>
      <c r="KC33" s="272"/>
      <c r="KD33" s="272"/>
      <c r="KE33" s="272"/>
      <c r="KF33" s="272"/>
      <c r="KG33" s="272"/>
      <c r="KH33" s="272"/>
      <c r="KI33" s="272"/>
      <c r="KJ33" s="272"/>
      <c r="KL33" s="291" t="s">
        <v>27</v>
      </c>
      <c r="KM33" s="272"/>
      <c r="KN33" s="299" t="str">
        <f>JW33</f>
        <v>BugLab</v>
      </c>
      <c r="KO33" s="261"/>
      <c r="KP33" s="272"/>
      <c r="KQ33" s="272"/>
      <c r="KR33" s="272"/>
      <c r="KS33" s="272"/>
      <c r="KT33" s="272"/>
      <c r="KU33" s="272"/>
      <c r="KV33" s="272"/>
      <c r="KW33" s="272"/>
      <c r="KX33" s="272"/>
      <c r="KY33" s="272"/>
      <c r="KZ33" s="272"/>
      <c r="LA33" s="272"/>
      <c r="LC33" s="291" t="s">
        <v>27</v>
      </c>
      <c r="LD33" s="272"/>
      <c r="LE33" s="299" t="str">
        <f>KN33</f>
        <v>BugLab</v>
      </c>
      <c r="LF33" s="261"/>
      <c r="LG33" s="272"/>
      <c r="LH33" s="272"/>
      <c r="LI33" s="272"/>
      <c r="LJ33" s="272"/>
      <c r="LK33" s="272"/>
      <c r="LL33" s="272"/>
      <c r="LM33" s="272"/>
      <c r="LN33" s="272"/>
      <c r="LO33" s="272"/>
      <c r="LP33" s="272"/>
      <c r="LQ33" s="272"/>
      <c r="LR33" s="272"/>
      <c r="LT33" s="291" t="s">
        <v>27</v>
      </c>
      <c r="LU33" s="272"/>
      <c r="LV33" s="299" t="str">
        <f>LE33</f>
        <v>BugLab</v>
      </c>
      <c r="LW33" s="261"/>
      <c r="LX33" s="272"/>
      <c r="LY33" s="272"/>
      <c r="LZ33" s="272"/>
      <c r="MA33" s="272"/>
      <c r="MB33" s="272"/>
      <c r="MC33" s="272"/>
      <c r="MD33" s="272"/>
      <c r="ME33" s="272"/>
      <c r="MF33" s="272"/>
      <c r="MG33" s="272"/>
      <c r="MH33" s="272"/>
      <c r="MI33" s="272"/>
    </row>
    <row r="34" spans="1:347" s="46" customFormat="1" ht="15" customHeight="1" outlineLevel="1" x14ac:dyDescent="0.15">
      <c r="A34" s="14"/>
      <c r="B34" s="41" t="s">
        <v>15</v>
      </c>
      <c r="C34" s="14"/>
      <c r="D34" s="14"/>
      <c r="E34" s="14"/>
      <c r="F34" s="14"/>
      <c r="G34" s="14"/>
      <c r="H34" s="14"/>
      <c r="I34" s="290" t="s">
        <v>82</v>
      </c>
      <c r="J34" s="299"/>
      <c r="K34" s="299"/>
      <c r="L34" s="280"/>
      <c r="M34" s="299"/>
      <c r="N34" s="299"/>
      <c r="O34" s="299"/>
      <c r="P34" s="299"/>
      <c r="Q34" s="304"/>
      <c r="R34" s="304"/>
      <c r="S34" s="299"/>
      <c r="T34" s="299"/>
      <c r="U34" s="299"/>
      <c r="V34" s="299"/>
      <c r="W34" s="299"/>
      <c r="X34" s="299"/>
      <c r="Y34" s="299"/>
      <c r="Z34" s="290" t="s">
        <v>84</v>
      </c>
      <c r="AA34" s="299"/>
      <c r="AB34" s="299"/>
      <c r="AC34" s="280"/>
      <c r="AD34" s="299"/>
      <c r="AE34" s="299"/>
      <c r="AF34" s="299"/>
      <c r="AG34" s="299"/>
      <c r="AH34" s="304"/>
      <c r="AI34" s="304"/>
      <c r="AJ34" s="299"/>
      <c r="AK34" s="299"/>
      <c r="AL34" s="299"/>
      <c r="AM34" s="299"/>
      <c r="AN34" s="299"/>
      <c r="AO34" s="299"/>
      <c r="AP34" s="303"/>
      <c r="AQ34" s="290" t="s">
        <v>85</v>
      </c>
      <c r="AR34" s="299"/>
      <c r="AS34" s="299"/>
      <c r="AT34" s="280"/>
      <c r="AU34" s="299"/>
      <c r="AV34" s="299"/>
      <c r="AW34" s="299"/>
      <c r="AX34" s="299"/>
      <c r="AY34" s="304"/>
      <c r="AZ34" s="304"/>
      <c r="BA34" s="299"/>
      <c r="BB34" s="299"/>
      <c r="BC34" s="299"/>
      <c r="BD34" s="299"/>
      <c r="BE34" s="299"/>
      <c r="BF34" s="299"/>
      <c r="BG34" s="303"/>
      <c r="BH34" s="290" t="s">
        <v>100</v>
      </c>
      <c r="BI34" s="299"/>
      <c r="BJ34" s="299"/>
      <c r="BK34" s="280"/>
      <c r="BL34" s="299"/>
      <c r="BM34" s="299"/>
      <c r="BN34" s="299"/>
      <c r="BO34" s="299"/>
      <c r="BP34" s="304"/>
      <c r="BQ34" s="304"/>
      <c r="BR34" s="299"/>
      <c r="BS34" s="299"/>
      <c r="BT34" s="299"/>
      <c r="BU34" s="299"/>
      <c r="BV34" s="299"/>
      <c r="BW34" s="299"/>
      <c r="BX34" s="303"/>
      <c r="BY34" s="290" t="s">
        <v>86</v>
      </c>
      <c r="BZ34" s="299"/>
      <c r="CA34" s="299"/>
      <c r="CB34" s="280"/>
      <c r="CC34" s="299"/>
      <c r="CD34" s="299"/>
      <c r="CE34" s="299"/>
      <c r="CF34" s="299"/>
      <c r="CG34" s="304"/>
      <c r="CH34" s="304"/>
      <c r="CI34" s="299"/>
      <c r="CJ34" s="299"/>
      <c r="CK34" s="299"/>
      <c r="CL34" s="299"/>
      <c r="CM34" s="299"/>
      <c r="CN34" s="299"/>
      <c r="CO34" s="303"/>
      <c r="CP34" s="290" t="s">
        <v>87</v>
      </c>
      <c r="CQ34" s="299"/>
      <c r="CR34" s="299"/>
      <c r="CS34" s="280"/>
      <c r="CT34" s="299"/>
      <c r="CU34" s="299"/>
      <c r="CV34" s="299"/>
      <c r="CW34" s="299"/>
      <c r="CX34" s="304"/>
      <c r="CY34" s="304"/>
      <c r="CZ34" s="299"/>
      <c r="DA34" s="299"/>
      <c r="DB34" s="299"/>
      <c r="DC34" s="299"/>
      <c r="DD34" s="299"/>
      <c r="DE34" s="299"/>
      <c r="DF34" s="303"/>
      <c r="DG34" s="290" t="s">
        <v>88</v>
      </c>
      <c r="DH34" s="299"/>
      <c r="DI34" s="299"/>
      <c r="DJ34" s="280"/>
      <c r="DK34" s="299"/>
      <c r="DL34" s="299"/>
      <c r="DM34" s="299"/>
      <c r="DN34" s="299"/>
      <c r="DO34" s="304"/>
      <c r="DP34" s="304"/>
      <c r="DQ34" s="299"/>
      <c r="DR34" s="299"/>
      <c r="DS34" s="299"/>
      <c r="DT34" s="299"/>
      <c r="DU34" s="299"/>
      <c r="DV34" s="299"/>
      <c r="DW34" s="303"/>
      <c r="DX34" s="290" t="s">
        <v>101</v>
      </c>
      <c r="DY34" s="299"/>
      <c r="DZ34" s="299"/>
      <c r="EA34" s="280"/>
      <c r="EB34" s="299"/>
      <c r="EC34" s="299"/>
      <c r="ED34" s="299"/>
      <c r="EE34" s="299"/>
      <c r="EF34" s="304"/>
      <c r="EG34" s="304"/>
      <c r="EH34" s="299"/>
      <c r="EI34" s="299"/>
      <c r="EJ34" s="299"/>
      <c r="EK34" s="299"/>
      <c r="EL34" s="299"/>
      <c r="EM34" s="299"/>
      <c r="EN34" s="303"/>
      <c r="EO34" s="290" t="s">
        <v>102</v>
      </c>
      <c r="EP34" s="299"/>
      <c r="EQ34" s="299"/>
      <c r="ER34" s="280"/>
      <c r="ES34" s="299"/>
      <c r="ET34" s="299"/>
      <c r="EU34" s="299"/>
      <c r="EV34" s="299"/>
      <c r="EW34" s="304"/>
      <c r="EX34" s="304"/>
      <c r="EY34" s="299"/>
      <c r="EZ34" s="299"/>
      <c r="FA34" s="299"/>
      <c r="FB34" s="299"/>
      <c r="FC34" s="299"/>
      <c r="FD34" s="299"/>
      <c r="FE34" s="303"/>
      <c r="FF34" s="290" t="s">
        <v>89</v>
      </c>
      <c r="FG34" s="299"/>
      <c r="FH34" s="299"/>
      <c r="FI34" s="280"/>
      <c r="FJ34" s="299"/>
      <c r="FK34" s="299"/>
      <c r="FL34" s="299"/>
      <c r="FM34" s="299"/>
      <c r="FN34" s="304"/>
      <c r="FO34" s="304"/>
      <c r="FP34" s="299"/>
      <c r="FQ34" s="299"/>
      <c r="FR34" s="299"/>
      <c r="FS34" s="299"/>
      <c r="FT34" s="299"/>
      <c r="FU34" s="299"/>
      <c r="FV34" s="303"/>
      <c r="FW34" s="290" t="s">
        <v>103</v>
      </c>
      <c r="FX34" s="299"/>
      <c r="FY34" s="299"/>
      <c r="FZ34" s="280"/>
      <c r="GA34" s="299"/>
      <c r="GB34" s="299"/>
      <c r="GC34" s="299"/>
      <c r="GD34" s="299"/>
      <c r="GE34" s="304"/>
      <c r="GF34" s="304"/>
      <c r="GG34" s="299"/>
      <c r="GH34" s="299"/>
      <c r="GI34" s="299"/>
      <c r="GJ34" s="299"/>
      <c r="GK34" s="299"/>
      <c r="GL34" s="299"/>
      <c r="GM34" s="303"/>
      <c r="GN34" s="290" t="s">
        <v>104</v>
      </c>
      <c r="GO34" s="299"/>
      <c r="GP34" s="299"/>
      <c r="GQ34" s="280"/>
      <c r="GR34" s="299"/>
      <c r="GS34" s="299"/>
      <c r="GT34" s="299"/>
      <c r="GU34" s="299"/>
      <c r="GV34" s="304"/>
      <c r="GW34" s="304"/>
      <c r="GX34" s="299"/>
      <c r="GY34" s="299"/>
      <c r="GZ34" s="299"/>
      <c r="HA34" s="299"/>
      <c r="HB34" s="299"/>
      <c r="HC34" s="299"/>
      <c r="HD34" s="303"/>
      <c r="HE34" s="290" t="s">
        <v>94</v>
      </c>
      <c r="HF34" s="299"/>
      <c r="HG34" s="299"/>
      <c r="HH34" s="280"/>
      <c r="HI34" s="299"/>
      <c r="HJ34" s="299"/>
      <c r="HK34" s="299"/>
      <c r="HL34" s="299"/>
      <c r="HM34" s="304"/>
      <c r="HN34" s="304"/>
      <c r="HO34" s="299"/>
      <c r="HP34" s="299"/>
      <c r="HQ34" s="299"/>
      <c r="HR34" s="299"/>
      <c r="HS34" s="299"/>
      <c r="HT34" s="299"/>
      <c r="HU34" s="303"/>
      <c r="HV34" s="290" t="s">
        <v>105</v>
      </c>
      <c r="HW34" s="299"/>
      <c r="HX34" s="299"/>
      <c r="HY34" s="280"/>
      <c r="HZ34" s="299"/>
      <c r="IA34" s="299"/>
      <c r="IB34" s="299"/>
      <c r="IC34" s="299"/>
      <c r="ID34" s="304"/>
      <c r="IE34" s="304"/>
      <c r="IF34" s="299"/>
      <c r="IG34" s="299"/>
      <c r="IH34" s="299"/>
      <c r="II34" s="299"/>
      <c r="IJ34" s="299"/>
      <c r="IK34" s="299"/>
      <c r="IL34" s="303"/>
      <c r="IM34" s="290" t="s">
        <v>93</v>
      </c>
      <c r="IN34" s="299"/>
      <c r="IO34" s="299"/>
      <c r="IP34" s="280"/>
      <c r="IQ34" s="299"/>
      <c r="IR34" s="299"/>
      <c r="IS34" s="299"/>
      <c r="IT34" s="299"/>
      <c r="IU34" s="304"/>
      <c r="IV34" s="304"/>
      <c r="IW34" s="299"/>
      <c r="IX34" s="299"/>
      <c r="IY34" s="299"/>
      <c r="IZ34" s="299"/>
      <c r="JA34" s="299"/>
      <c r="JB34" s="299"/>
      <c r="JC34" s="303"/>
      <c r="JD34" s="290" t="s">
        <v>92</v>
      </c>
      <c r="JE34" s="299"/>
      <c r="JF34" s="299"/>
      <c r="JG34" s="280"/>
      <c r="JH34" s="299"/>
      <c r="JI34" s="299"/>
      <c r="JJ34" s="299"/>
      <c r="JK34" s="299"/>
      <c r="JL34" s="304"/>
      <c r="JM34" s="304"/>
      <c r="JN34" s="299"/>
      <c r="JO34" s="299"/>
      <c r="JP34" s="299"/>
      <c r="JQ34" s="299"/>
      <c r="JR34" s="299"/>
      <c r="JS34" s="299"/>
      <c r="JT34" s="303"/>
      <c r="JU34" s="290" t="s">
        <v>91</v>
      </c>
      <c r="JV34" s="299"/>
      <c r="JW34" s="299"/>
      <c r="JX34" s="280"/>
      <c r="JY34" s="299"/>
      <c r="JZ34" s="299"/>
      <c r="KA34" s="299"/>
      <c r="KB34" s="299"/>
      <c r="KC34" s="304"/>
      <c r="KD34" s="304"/>
      <c r="KE34" s="299"/>
      <c r="KF34" s="299"/>
      <c r="KG34" s="299"/>
      <c r="KH34" s="299"/>
      <c r="KI34" s="299"/>
      <c r="KJ34" s="299"/>
      <c r="KK34" s="303"/>
      <c r="KL34" s="290" t="s">
        <v>106</v>
      </c>
      <c r="KM34" s="299"/>
      <c r="KN34" s="299"/>
      <c r="KO34" s="280"/>
      <c r="KP34" s="299"/>
      <c r="KQ34" s="299"/>
      <c r="KR34" s="299"/>
      <c r="KS34" s="299"/>
      <c r="KT34" s="304"/>
      <c r="KU34" s="304"/>
      <c r="KV34" s="299"/>
      <c r="KW34" s="299"/>
      <c r="KX34" s="299"/>
      <c r="KY34" s="299"/>
      <c r="KZ34" s="299"/>
      <c r="LA34" s="299"/>
      <c r="LB34" s="303"/>
      <c r="LC34" s="290" t="s">
        <v>90</v>
      </c>
      <c r="LD34" s="299"/>
      <c r="LE34" s="299"/>
      <c r="LF34" s="280"/>
      <c r="LG34" s="299"/>
      <c r="LH34" s="299"/>
      <c r="LI34" s="299"/>
      <c r="LJ34" s="299"/>
      <c r="LK34" s="304"/>
      <c r="LL34" s="304"/>
      <c r="LM34" s="299"/>
      <c r="LN34" s="299"/>
      <c r="LO34" s="299"/>
      <c r="LP34" s="299"/>
      <c r="LQ34" s="299"/>
      <c r="LR34" s="299"/>
      <c r="LS34" s="303"/>
      <c r="LT34" s="290" t="s">
        <v>107</v>
      </c>
      <c r="LU34" s="299"/>
      <c r="LV34" s="299"/>
      <c r="LW34" s="280"/>
      <c r="LX34" s="299"/>
      <c r="LY34" s="299"/>
      <c r="LZ34" s="299"/>
      <c r="MA34" s="299"/>
      <c r="MB34" s="304"/>
      <c r="MC34" s="304"/>
      <c r="MD34" s="299"/>
      <c r="ME34" s="299"/>
      <c r="MF34" s="299"/>
      <c r="MG34" s="299"/>
      <c r="MH34" s="299"/>
      <c r="MI34" s="299"/>
    </row>
    <row r="35" spans="1:347" s="46" customFormat="1" ht="24" customHeight="1" outlineLevel="1" x14ac:dyDescent="0.15">
      <c r="A35" s="258" t="s">
        <v>122</v>
      </c>
      <c r="B35" s="103" t="s">
        <v>31</v>
      </c>
      <c r="C35" s="104" t="s">
        <v>9</v>
      </c>
      <c r="D35" s="104" t="s">
        <v>8</v>
      </c>
      <c r="E35" s="105" t="s">
        <v>34</v>
      </c>
      <c r="F35" s="106" t="s">
        <v>35</v>
      </c>
      <c r="G35" s="106" t="s">
        <v>36</v>
      </c>
      <c r="H35" s="38"/>
      <c r="I35" s="326" t="s">
        <v>116</v>
      </c>
      <c r="J35" s="326" t="s">
        <v>7</v>
      </c>
      <c r="K35" s="327" t="s">
        <v>13</v>
      </c>
      <c r="L35" s="327" t="s">
        <v>12</v>
      </c>
      <c r="M35" s="327" t="s">
        <v>14</v>
      </c>
      <c r="N35" s="327" t="s">
        <v>10</v>
      </c>
      <c r="O35" s="327" t="s">
        <v>11</v>
      </c>
      <c r="P35" s="327" t="s">
        <v>32</v>
      </c>
      <c r="Q35" s="327" t="s">
        <v>142</v>
      </c>
      <c r="R35" s="327" t="s">
        <v>141</v>
      </c>
      <c r="S35" s="109" t="s">
        <v>37</v>
      </c>
      <c r="T35" s="109" t="s">
        <v>38</v>
      </c>
      <c r="U35" s="109" t="s">
        <v>39</v>
      </c>
      <c r="V35" s="110" t="s">
        <v>97</v>
      </c>
      <c r="W35" s="111" t="s">
        <v>23</v>
      </c>
      <c r="X35" s="111" t="s">
        <v>30</v>
      </c>
      <c r="Y35" s="44"/>
      <c r="Z35" s="326" t="s">
        <v>116</v>
      </c>
      <c r="AA35" s="326" t="s">
        <v>7</v>
      </c>
      <c r="AB35" s="327" t="s">
        <v>13</v>
      </c>
      <c r="AC35" s="327" t="s">
        <v>12</v>
      </c>
      <c r="AD35" s="327" t="s">
        <v>14</v>
      </c>
      <c r="AE35" s="327" t="s">
        <v>10</v>
      </c>
      <c r="AF35" s="327" t="s">
        <v>11</v>
      </c>
      <c r="AG35" s="327" t="s">
        <v>32</v>
      </c>
      <c r="AH35" s="327" t="s">
        <v>142</v>
      </c>
      <c r="AI35" s="327" t="s">
        <v>141</v>
      </c>
      <c r="AJ35" s="328" t="s">
        <v>37</v>
      </c>
      <c r="AK35" s="328" t="s">
        <v>38</v>
      </c>
      <c r="AL35" s="328" t="s">
        <v>39</v>
      </c>
      <c r="AM35" s="329" t="s">
        <v>97</v>
      </c>
      <c r="AN35" s="330" t="s">
        <v>23</v>
      </c>
      <c r="AO35" s="330" t="s">
        <v>30</v>
      </c>
      <c r="AP35" s="44"/>
      <c r="AQ35" s="326" t="s">
        <v>116</v>
      </c>
      <c r="AR35" s="326" t="s">
        <v>7</v>
      </c>
      <c r="AS35" s="327" t="s">
        <v>13</v>
      </c>
      <c r="AT35" s="327" t="s">
        <v>12</v>
      </c>
      <c r="AU35" s="327" t="s">
        <v>14</v>
      </c>
      <c r="AV35" s="327" t="s">
        <v>10</v>
      </c>
      <c r="AW35" s="327" t="s">
        <v>11</v>
      </c>
      <c r="AX35" s="327" t="s">
        <v>32</v>
      </c>
      <c r="AY35" s="327" t="s">
        <v>142</v>
      </c>
      <c r="AZ35" s="327" t="s">
        <v>141</v>
      </c>
      <c r="BA35" s="328" t="s">
        <v>37</v>
      </c>
      <c r="BB35" s="328" t="s">
        <v>38</v>
      </c>
      <c r="BC35" s="328" t="s">
        <v>39</v>
      </c>
      <c r="BD35" s="329" t="s">
        <v>97</v>
      </c>
      <c r="BE35" s="330" t="s">
        <v>23</v>
      </c>
      <c r="BF35" s="330" t="s">
        <v>30</v>
      </c>
      <c r="BH35" s="326" t="s">
        <v>116</v>
      </c>
      <c r="BI35" s="326" t="s">
        <v>7</v>
      </c>
      <c r="BJ35" s="327" t="s">
        <v>13</v>
      </c>
      <c r="BK35" s="327" t="s">
        <v>12</v>
      </c>
      <c r="BL35" s="327" t="s">
        <v>14</v>
      </c>
      <c r="BM35" s="327" t="s">
        <v>10</v>
      </c>
      <c r="BN35" s="327" t="s">
        <v>11</v>
      </c>
      <c r="BO35" s="327" t="s">
        <v>32</v>
      </c>
      <c r="BP35" s="327" t="s">
        <v>142</v>
      </c>
      <c r="BQ35" s="327" t="s">
        <v>141</v>
      </c>
      <c r="BR35" s="328" t="s">
        <v>37</v>
      </c>
      <c r="BS35" s="328" t="s">
        <v>38</v>
      </c>
      <c r="BT35" s="328" t="s">
        <v>39</v>
      </c>
      <c r="BU35" s="329" t="s">
        <v>97</v>
      </c>
      <c r="BV35" s="330" t="s">
        <v>23</v>
      </c>
      <c r="BW35" s="330" t="s">
        <v>30</v>
      </c>
      <c r="BY35" s="326" t="s">
        <v>116</v>
      </c>
      <c r="BZ35" s="326" t="s">
        <v>7</v>
      </c>
      <c r="CA35" s="327" t="s">
        <v>13</v>
      </c>
      <c r="CB35" s="327" t="s">
        <v>12</v>
      </c>
      <c r="CC35" s="327" t="s">
        <v>14</v>
      </c>
      <c r="CD35" s="327" t="s">
        <v>10</v>
      </c>
      <c r="CE35" s="327" t="s">
        <v>11</v>
      </c>
      <c r="CF35" s="327" t="s">
        <v>32</v>
      </c>
      <c r="CG35" s="327" t="s">
        <v>142</v>
      </c>
      <c r="CH35" s="327" t="s">
        <v>141</v>
      </c>
      <c r="CI35" s="328" t="s">
        <v>37</v>
      </c>
      <c r="CJ35" s="328" t="s">
        <v>38</v>
      </c>
      <c r="CK35" s="328" t="s">
        <v>39</v>
      </c>
      <c r="CL35" s="329" t="s">
        <v>97</v>
      </c>
      <c r="CM35" s="330" t="s">
        <v>23</v>
      </c>
      <c r="CN35" s="330" t="s">
        <v>30</v>
      </c>
      <c r="CP35" s="326" t="s">
        <v>116</v>
      </c>
      <c r="CQ35" s="326" t="s">
        <v>7</v>
      </c>
      <c r="CR35" s="327" t="s">
        <v>13</v>
      </c>
      <c r="CS35" s="327" t="s">
        <v>12</v>
      </c>
      <c r="CT35" s="327" t="s">
        <v>14</v>
      </c>
      <c r="CU35" s="327" t="s">
        <v>10</v>
      </c>
      <c r="CV35" s="327" t="s">
        <v>11</v>
      </c>
      <c r="CW35" s="327" t="s">
        <v>32</v>
      </c>
      <c r="CX35" s="327" t="s">
        <v>142</v>
      </c>
      <c r="CY35" s="327" t="s">
        <v>141</v>
      </c>
      <c r="CZ35" s="328" t="s">
        <v>37</v>
      </c>
      <c r="DA35" s="328" t="s">
        <v>38</v>
      </c>
      <c r="DB35" s="328" t="s">
        <v>39</v>
      </c>
      <c r="DC35" s="329" t="s">
        <v>97</v>
      </c>
      <c r="DD35" s="330" t="s">
        <v>23</v>
      </c>
      <c r="DE35" s="330" t="s">
        <v>30</v>
      </c>
      <c r="DG35" s="326" t="s">
        <v>116</v>
      </c>
      <c r="DH35" s="326" t="s">
        <v>7</v>
      </c>
      <c r="DI35" s="327" t="s">
        <v>13</v>
      </c>
      <c r="DJ35" s="327" t="s">
        <v>12</v>
      </c>
      <c r="DK35" s="327" t="s">
        <v>14</v>
      </c>
      <c r="DL35" s="327" t="s">
        <v>10</v>
      </c>
      <c r="DM35" s="327" t="s">
        <v>11</v>
      </c>
      <c r="DN35" s="327" t="s">
        <v>32</v>
      </c>
      <c r="DO35" s="327" t="s">
        <v>142</v>
      </c>
      <c r="DP35" s="327" t="s">
        <v>141</v>
      </c>
      <c r="DQ35" s="328" t="s">
        <v>37</v>
      </c>
      <c r="DR35" s="328" t="s">
        <v>38</v>
      </c>
      <c r="DS35" s="328" t="s">
        <v>39</v>
      </c>
      <c r="DT35" s="329" t="s">
        <v>97</v>
      </c>
      <c r="DU35" s="330" t="s">
        <v>23</v>
      </c>
      <c r="DV35" s="330" t="s">
        <v>30</v>
      </c>
      <c r="DX35" s="326" t="s">
        <v>116</v>
      </c>
      <c r="DY35" s="326" t="s">
        <v>7</v>
      </c>
      <c r="DZ35" s="327" t="s">
        <v>13</v>
      </c>
      <c r="EA35" s="327" t="s">
        <v>12</v>
      </c>
      <c r="EB35" s="327" t="s">
        <v>14</v>
      </c>
      <c r="EC35" s="327" t="s">
        <v>10</v>
      </c>
      <c r="ED35" s="327" t="s">
        <v>11</v>
      </c>
      <c r="EE35" s="327" t="s">
        <v>32</v>
      </c>
      <c r="EF35" s="327" t="s">
        <v>142</v>
      </c>
      <c r="EG35" s="327" t="s">
        <v>141</v>
      </c>
      <c r="EH35" s="328" t="s">
        <v>37</v>
      </c>
      <c r="EI35" s="328" t="s">
        <v>38</v>
      </c>
      <c r="EJ35" s="328" t="s">
        <v>39</v>
      </c>
      <c r="EK35" s="329" t="s">
        <v>97</v>
      </c>
      <c r="EL35" s="330" t="s">
        <v>23</v>
      </c>
      <c r="EM35" s="330" t="s">
        <v>30</v>
      </c>
      <c r="EO35" s="326" t="s">
        <v>116</v>
      </c>
      <c r="EP35" s="326" t="s">
        <v>7</v>
      </c>
      <c r="EQ35" s="327" t="s">
        <v>13</v>
      </c>
      <c r="ER35" s="327" t="s">
        <v>12</v>
      </c>
      <c r="ES35" s="327" t="s">
        <v>14</v>
      </c>
      <c r="ET35" s="327" t="s">
        <v>10</v>
      </c>
      <c r="EU35" s="327" t="s">
        <v>11</v>
      </c>
      <c r="EV35" s="327" t="s">
        <v>32</v>
      </c>
      <c r="EW35" s="327" t="s">
        <v>142</v>
      </c>
      <c r="EX35" s="327" t="s">
        <v>141</v>
      </c>
      <c r="EY35" s="328" t="s">
        <v>37</v>
      </c>
      <c r="EZ35" s="328" t="s">
        <v>38</v>
      </c>
      <c r="FA35" s="328" t="s">
        <v>39</v>
      </c>
      <c r="FB35" s="329" t="s">
        <v>97</v>
      </c>
      <c r="FC35" s="330" t="s">
        <v>23</v>
      </c>
      <c r="FD35" s="330" t="s">
        <v>30</v>
      </c>
      <c r="FF35" s="326" t="s">
        <v>116</v>
      </c>
      <c r="FG35" s="326" t="s">
        <v>7</v>
      </c>
      <c r="FH35" s="327" t="s">
        <v>13</v>
      </c>
      <c r="FI35" s="327" t="s">
        <v>12</v>
      </c>
      <c r="FJ35" s="327" t="s">
        <v>14</v>
      </c>
      <c r="FK35" s="327" t="s">
        <v>10</v>
      </c>
      <c r="FL35" s="327" t="s">
        <v>11</v>
      </c>
      <c r="FM35" s="327" t="s">
        <v>32</v>
      </c>
      <c r="FN35" s="327" t="s">
        <v>142</v>
      </c>
      <c r="FO35" s="327" t="s">
        <v>141</v>
      </c>
      <c r="FP35" s="328" t="s">
        <v>37</v>
      </c>
      <c r="FQ35" s="328" t="s">
        <v>38</v>
      </c>
      <c r="FR35" s="328" t="s">
        <v>39</v>
      </c>
      <c r="FS35" s="329" t="s">
        <v>97</v>
      </c>
      <c r="FT35" s="330" t="s">
        <v>23</v>
      </c>
      <c r="FU35" s="330" t="s">
        <v>30</v>
      </c>
      <c r="FW35" s="326" t="s">
        <v>116</v>
      </c>
      <c r="FX35" s="326" t="s">
        <v>7</v>
      </c>
      <c r="FY35" s="327" t="s">
        <v>13</v>
      </c>
      <c r="FZ35" s="327" t="s">
        <v>12</v>
      </c>
      <c r="GA35" s="327" t="s">
        <v>14</v>
      </c>
      <c r="GB35" s="327" t="s">
        <v>10</v>
      </c>
      <c r="GC35" s="327" t="s">
        <v>11</v>
      </c>
      <c r="GD35" s="327" t="s">
        <v>32</v>
      </c>
      <c r="GE35" s="327" t="s">
        <v>142</v>
      </c>
      <c r="GF35" s="327" t="s">
        <v>141</v>
      </c>
      <c r="GG35" s="328" t="s">
        <v>37</v>
      </c>
      <c r="GH35" s="328" t="s">
        <v>38</v>
      </c>
      <c r="GI35" s="328" t="s">
        <v>39</v>
      </c>
      <c r="GJ35" s="329" t="s">
        <v>97</v>
      </c>
      <c r="GK35" s="330" t="s">
        <v>23</v>
      </c>
      <c r="GL35" s="330" t="s">
        <v>30</v>
      </c>
      <c r="GN35" s="326" t="s">
        <v>116</v>
      </c>
      <c r="GO35" s="326" t="s">
        <v>7</v>
      </c>
      <c r="GP35" s="327" t="s">
        <v>13</v>
      </c>
      <c r="GQ35" s="327" t="s">
        <v>12</v>
      </c>
      <c r="GR35" s="327" t="s">
        <v>14</v>
      </c>
      <c r="GS35" s="327" t="s">
        <v>10</v>
      </c>
      <c r="GT35" s="327" t="s">
        <v>11</v>
      </c>
      <c r="GU35" s="327" t="s">
        <v>32</v>
      </c>
      <c r="GV35" s="327" t="s">
        <v>142</v>
      </c>
      <c r="GW35" s="327" t="s">
        <v>141</v>
      </c>
      <c r="GX35" s="328" t="s">
        <v>37</v>
      </c>
      <c r="GY35" s="328" t="s">
        <v>38</v>
      </c>
      <c r="GZ35" s="328" t="s">
        <v>39</v>
      </c>
      <c r="HA35" s="329" t="s">
        <v>97</v>
      </c>
      <c r="HB35" s="330" t="s">
        <v>23</v>
      </c>
      <c r="HC35" s="330" t="s">
        <v>30</v>
      </c>
      <c r="HE35" s="326" t="s">
        <v>116</v>
      </c>
      <c r="HF35" s="326" t="s">
        <v>7</v>
      </c>
      <c r="HG35" s="327" t="s">
        <v>13</v>
      </c>
      <c r="HH35" s="327" t="s">
        <v>12</v>
      </c>
      <c r="HI35" s="327" t="s">
        <v>14</v>
      </c>
      <c r="HJ35" s="327" t="s">
        <v>10</v>
      </c>
      <c r="HK35" s="327" t="s">
        <v>11</v>
      </c>
      <c r="HL35" s="327" t="s">
        <v>32</v>
      </c>
      <c r="HM35" s="327" t="s">
        <v>142</v>
      </c>
      <c r="HN35" s="327" t="s">
        <v>141</v>
      </c>
      <c r="HO35" s="328" t="s">
        <v>37</v>
      </c>
      <c r="HP35" s="328" t="s">
        <v>38</v>
      </c>
      <c r="HQ35" s="328" t="s">
        <v>39</v>
      </c>
      <c r="HR35" s="329" t="s">
        <v>97</v>
      </c>
      <c r="HS35" s="330" t="s">
        <v>23</v>
      </c>
      <c r="HT35" s="330" t="s">
        <v>30</v>
      </c>
      <c r="HV35" s="326" t="s">
        <v>116</v>
      </c>
      <c r="HW35" s="326" t="s">
        <v>7</v>
      </c>
      <c r="HX35" s="327" t="s">
        <v>13</v>
      </c>
      <c r="HY35" s="327" t="s">
        <v>12</v>
      </c>
      <c r="HZ35" s="327" t="s">
        <v>14</v>
      </c>
      <c r="IA35" s="327" t="s">
        <v>10</v>
      </c>
      <c r="IB35" s="327" t="s">
        <v>11</v>
      </c>
      <c r="IC35" s="327" t="s">
        <v>32</v>
      </c>
      <c r="ID35" s="327" t="s">
        <v>142</v>
      </c>
      <c r="IE35" s="327" t="s">
        <v>141</v>
      </c>
      <c r="IF35" s="328" t="s">
        <v>37</v>
      </c>
      <c r="IG35" s="328" t="s">
        <v>38</v>
      </c>
      <c r="IH35" s="328" t="s">
        <v>39</v>
      </c>
      <c r="II35" s="329" t="s">
        <v>97</v>
      </c>
      <c r="IJ35" s="330" t="s">
        <v>23</v>
      </c>
      <c r="IK35" s="330" t="s">
        <v>30</v>
      </c>
      <c r="IM35" s="326" t="s">
        <v>116</v>
      </c>
      <c r="IN35" s="326" t="s">
        <v>7</v>
      </c>
      <c r="IO35" s="327" t="s">
        <v>13</v>
      </c>
      <c r="IP35" s="327" t="s">
        <v>12</v>
      </c>
      <c r="IQ35" s="327" t="s">
        <v>14</v>
      </c>
      <c r="IR35" s="327" t="s">
        <v>10</v>
      </c>
      <c r="IS35" s="327" t="s">
        <v>11</v>
      </c>
      <c r="IT35" s="327" t="s">
        <v>32</v>
      </c>
      <c r="IU35" s="327" t="s">
        <v>142</v>
      </c>
      <c r="IV35" s="327" t="s">
        <v>141</v>
      </c>
      <c r="IW35" s="328" t="s">
        <v>37</v>
      </c>
      <c r="IX35" s="328" t="s">
        <v>38</v>
      </c>
      <c r="IY35" s="328" t="s">
        <v>39</v>
      </c>
      <c r="IZ35" s="329" t="s">
        <v>97</v>
      </c>
      <c r="JA35" s="330" t="s">
        <v>23</v>
      </c>
      <c r="JB35" s="330" t="s">
        <v>30</v>
      </c>
      <c r="JD35" s="326" t="s">
        <v>116</v>
      </c>
      <c r="JE35" s="326" t="s">
        <v>7</v>
      </c>
      <c r="JF35" s="327" t="s">
        <v>13</v>
      </c>
      <c r="JG35" s="327" t="s">
        <v>12</v>
      </c>
      <c r="JH35" s="327" t="s">
        <v>14</v>
      </c>
      <c r="JI35" s="327" t="s">
        <v>10</v>
      </c>
      <c r="JJ35" s="327" t="s">
        <v>11</v>
      </c>
      <c r="JK35" s="327" t="s">
        <v>32</v>
      </c>
      <c r="JL35" s="327" t="s">
        <v>142</v>
      </c>
      <c r="JM35" s="327" t="s">
        <v>141</v>
      </c>
      <c r="JN35" s="328" t="s">
        <v>37</v>
      </c>
      <c r="JO35" s="328" t="s">
        <v>38</v>
      </c>
      <c r="JP35" s="328" t="s">
        <v>39</v>
      </c>
      <c r="JQ35" s="329" t="s">
        <v>97</v>
      </c>
      <c r="JR35" s="330" t="s">
        <v>23</v>
      </c>
      <c r="JS35" s="330" t="s">
        <v>30</v>
      </c>
      <c r="JU35" s="326" t="s">
        <v>116</v>
      </c>
      <c r="JV35" s="326" t="s">
        <v>7</v>
      </c>
      <c r="JW35" s="327" t="s">
        <v>13</v>
      </c>
      <c r="JX35" s="327" t="s">
        <v>12</v>
      </c>
      <c r="JY35" s="327" t="s">
        <v>14</v>
      </c>
      <c r="JZ35" s="327" t="s">
        <v>10</v>
      </c>
      <c r="KA35" s="327" t="s">
        <v>11</v>
      </c>
      <c r="KB35" s="327" t="s">
        <v>32</v>
      </c>
      <c r="KC35" s="327" t="s">
        <v>142</v>
      </c>
      <c r="KD35" s="327" t="s">
        <v>141</v>
      </c>
      <c r="KE35" s="328" t="s">
        <v>37</v>
      </c>
      <c r="KF35" s="328" t="s">
        <v>38</v>
      </c>
      <c r="KG35" s="328" t="s">
        <v>39</v>
      </c>
      <c r="KH35" s="329" t="s">
        <v>97</v>
      </c>
      <c r="KI35" s="330" t="s">
        <v>23</v>
      </c>
      <c r="KJ35" s="330" t="s">
        <v>30</v>
      </c>
      <c r="KL35" s="326" t="s">
        <v>116</v>
      </c>
      <c r="KM35" s="326" t="s">
        <v>7</v>
      </c>
      <c r="KN35" s="327" t="s">
        <v>13</v>
      </c>
      <c r="KO35" s="327" t="s">
        <v>12</v>
      </c>
      <c r="KP35" s="327" t="s">
        <v>14</v>
      </c>
      <c r="KQ35" s="327" t="s">
        <v>10</v>
      </c>
      <c r="KR35" s="327" t="s">
        <v>11</v>
      </c>
      <c r="KS35" s="327" t="s">
        <v>32</v>
      </c>
      <c r="KT35" s="327" t="s">
        <v>142</v>
      </c>
      <c r="KU35" s="327" t="s">
        <v>141</v>
      </c>
      <c r="KV35" s="328" t="s">
        <v>37</v>
      </c>
      <c r="KW35" s="328" t="s">
        <v>38</v>
      </c>
      <c r="KX35" s="328" t="s">
        <v>39</v>
      </c>
      <c r="KY35" s="329" t="s">
        <v>97</v>
      </c>
      <c r="KZ35" s="330" t="s">
        <v>23</v>
      </c>
      <c r="LA35" s="330" t="s">
        <v>30</v>
      </c>
      <c r="LC35" s="326" t="s">
        <v>116</v>
      </c>
      <c r="LD35" s="326" t="s">
        <v>7</v>
      </c>
      <c r="LE35" s="327" t="s">
        <v>13</v>
      </c>
      <c r="LF35" s="327" t="s">
        <v>12</v>
      </c>
      <c r="LG35" s="327" t="s">
        <v>14</v>
      </c>
      <c r="LH35" s="327" t="s">
        <v>10</v>
      </c>
      <c r="LI35" s="327" t="s">
        <v>11</v>
      </c>
      <c r="LJ35" s="327" t="s">
        <v>32</v>
      </c>
      <c r="LK35" s="327" t="s">
        <v>142</v>
      </c>
      <c r="LL35" s="327" t="s">
        <v>141</v>
      </c>
      <c r="LM35" s="328" t="s">
        <v>37</v>
      </c>
      <c r="LN35" s="328" t="s">
        <v>38</v>
      </c>
      <c r="LO35" s="328" t="s">
        <v>39</v>
      </c>
      <c r="LP35" s="329" t="s">
        <v>97</v>
      </c>
      <c r="LQ35" s="330" t="s">
        <v>23</v>
      </c>
      <c r="LR35" s="330" t="s">
        <v>30</v>
      </c>
      <c r="LT35" s="326" t="s">
        <v>116</v>
      </c>
      <c r="LU35" s="326" t="s">
        <v>7</v>
      </c>
      <c r="LV35" s="327" t="s">
        <v>13</v>
      </c>
      <c r="LW35" s="327" t="s">
        <v>12</v>
      </c>
      <c r="LX35" s="327" t="s">
        <v>14</v>
      </c>
      <c r="LY35" s="327" t="s">
        <v>10</v>
      </c>
      <c r="LZ35" s="327" t="s">
        <v>11</v>
      </c>
      <c r="MA35" s="327" t="s">
        <v>32</v>
      </c>
      <c r="MB35" s="327" t="s">
        <v>142</v>
      </c>
      <c r="MC35" s="327" t="s">
        <v>141</v>
      </c>
      <c r="MD35" s="328" t="s">
        <v>37</v>
      </c>
      <c r="ME35" s="328" t="s">
        <v>38</v>
      </c>
      <c r="MF35" s="328" t="s">
        <v>39</v>
      </c>
      <c r="MG35" s="329" t="s">
        <v>97</v>
      </c>
      <c r="MH35" s="330" t="s">
        <v>23</v>
      </c>
      <c r="MI35" s="330" t="s">
        <v>30</v>
      </c>
    </row>
    <row r="36" spans="1:347" ht="14.1" customHeight="1" outlineLevel="1" x14ac:dyDescent="0.15">
      <c r="A36" s="15" t="s">
        <v>22</v>
      </c>
      <c r="B36" s="472">
        <v>0</v>
      </c>
      <c r="C36" s="180">
        <v>60</v>
      </c>
      <c r="D36" s="181">
        <v>5</v>
      </c>
      <c r="E36" s="23">
        <f>D36/C36</f>
        <v>8.3333333333333329E-2</v>
      </c>
      <c r="F36" s="14" t="s">
        <v>4</v>
      </c>
      <c r="G36" s="14" t="s">
        <v>4</v>
      </c>
      <c r="H36" s="14"/>
      <c r="I36" s="14"/>
      <c r="J36" s="58" t="s">
        <v>4</v>
      </c>
      <c r="K36" s="14"/>
      <c r="L36" s="17"/>
      <c r="M36" s="17"/>
      <c r="N36" s="17"/>
      <c r="O36" s="17"/>
      <c r="P36" s="34"/>
      <c r="Q36" s="16"/>
      <c r="R36" s="16"/>
      <c r="S36" s="17"/>
      <c r="T36" s="34"/>
      <c r="U36" s="34"/>
      <c r="V36" s="34"/>
      <c r="W36" s="34"/>
      <c r="X36" s="34"/>
      <c r="Y36" s="44"/>
      <c r="Z36" s="272"/>
      <c r="AA36" s="282" t="s">
        <v>4</v>
      </c>
      <c r="AB36" s="272"/>
      <c r="AC36" s="273"/>
      <c r="AD36" s="273"/>
      <c r="AE36" s="273"/>
      <c r="AF36" s="273"/>
      <c r="AG36" s="271"/>
      <c r="AH36" s="262"/>
      <c r="AI36" s="262"/>
      <c r="AJ36" s="273"/>
      <c r="AK36" s="271"/>
      <c r="AL36" s="271"/>
      <c r="AM36" s="271"/>
      <c r="AN36" s="271"/>
      <c r="AO36" s="271"/>
      <c r="AP36" s="44"/>
      <c r="AQ36" s="272"/>
      <c r="AR36" s="282" t="s">
        <v>4</v>
      </c>
      <c r="AS36" s="272"/>
      <c r="AT36" s="273"/>
      <c r="AU36" s="273"/>
      <c r="AV36" s="273"/>
      <c r="AW36" s="273"/>
      <c r="AX36" s="271"/>
      <c r="AY36" s="262"/>
      <c r="AZ36" s="262"/>
      <c r="BA36" s="273"/>
      <c r="BB36" s="271"/>
      <c r="BC36" s="271"/>
      <c r="BD36" s="271"/>
      <c r="BE36" s="271"/>
      <c r="BF36" s="271"/>
      <c r="BH36" s="272"/>
      <c r="BI36" s="282" t="s">
        <v>4</v>
      </c>
      <c r="BJ36" s="272"/>
      <c r="BK36" s="273"/>
      <c r="BL36" s="273"/>
      <c r="BM36" s="273"/>
      <c r="BN36" s="273"/>
      <c r="BO36" s="271"/>
      <c r="BP36" s="262"/>
      <c r="BQ36" s="262"/>
      <c r="BR36" s="273"/>
      <c r="BS36" s="271"/>
      <c r="BT36" s="271"/>
      <c r="BU36" s="271"/>
      <c r="BV36" s="271"/>
      <c r="BW36" s="271"/>
      <c r="BY36" s="272"/>
      <c r="BZ36" s="282" t="s">
        <v>4</v>
      </c>
      <c r="CA36" s="272"/>
      <c r="CB36" s="273"/>
      <c r="CC36" s="273"/>
      <c r="CD36" s="273"/>
      <c r="CE36" s="273"/>
      <c r="CF36" s="271"/>
      <c r="CG36" s="262"/>
      <c r="CH36" s="262"/>
      <c r="CI36" s="273"/>
      <c r="CJ36" s="271"/>
      <c r="CK36" s="271"/>
      <c r="CL36" s="271"/>
      <c r="CM36" s="271"/>
      <c r="CN36" s="271"/>
      <c r="CP36" s="272"/>
      <c r="CQ36" s="282" t="s">
        <v>4</v>
      </c>
      <c r="CR36" s="272"/>
      <c r="CS36" s="273"/>
      <c r="CT36" s="273"/>
      <c r="CU36" s="273"/>
      <c r="CV36" s="273"/>
      <c r="CW36" s="271"/>
      <c r="CX36" s="262"/>
      <c r="CY36" s="262"/>
      <c r="CZ36" s="273"/>
      <c r="DA36" s="271"/>
      <c r="DB36" s="271"/>
      <c r="DC36" s="271"/>
      <c r="DD36" s="271"/>
      <c r="DE36" s="271"/>
      <c r="DG36" s="272"/>
      <c r="DH36" s="282" t="s">
        <v>4</v>
      </c>
      <c r="DI36" s="272"/>
      <c r="DJ36" s="273"/>
      <c r="DK36" s="273"/>
      <c r="DL36" s="273"/>
      <c r="DM36" s="273"/>
      <c r="DN36" s="271"/>
      <c r="DO36" s="262"/>
      <c r="DP36" s="262"/>
      <c r="DQ36" s="273"/>
      <c r="DR36" s="271"/>
      <c r="DS36" s="271"/>
      <c r="DT36" s="271"/>
      <c r="DU36" s="271"/>
      <c r="DV36" s="271"/>
      <c r="DX36" s="272"/>
      <c r="DY36" s="282" t="s">
        <v>4</v>
      </c>
      <c r="DZ36" s="272"/>
      <c r="EA36" s="273"/>
      <c r="EB36" s="273"/>
      <c r="EC36" s="273"/>
      <c r="ED36" s="273"/>
      <c r="EE36" s="271"/>
      <c r="EF36" s="262"/>
      <c r="EG36" s="262"/>
      <c r="EH36" s="273"/>
      <c r="EI36" s="271"/>
      <c r="EJ36" s="271"/>
      <c r="EK36" s="271"/>
      <c r="EL36" s="271"/>
      <c r="EM36" s="271"/>
      <c r="EO36" s="272"/>
      <c r="EP36" s="282" t="s">
        <v>4</v>
      </c>
      <c r="EQ36" s="272"/>
      <c r="ER36" s="273"/>
      <c r="ES36" s="273"/>
      <c r="ET36" s="273"/>
      <c r="EU36" s="273"/>
      <c r="EV36" s="271"/>
      <c r="EW36" s="262"/>
      <c r="EX36" s="262"/>
      <c r="EY36" s="273"/>
      <c r="EZ36" s="271"/>
      <c r="FA36" s="271"/>
      <c r="FB36" s="271"/>
      <c r="FC36" s="271"/>
      <c r="FD36" s="271"/>
      <c r="FF36" s="272"/>
      <c r="FG36" s="282" t="s">
        <v>4</v>
      </c>
      <c r="FH36" s="272"/>
      <c r="FI36" s="273"/>
      <c r="FJ36" s="273"/>
      <c r="FK36" s="273"/>
      <c r="FL36" s="273"/>
      <c r="FM36" s="271"/>
      <c r="FN36" s="262"/>
      <c r="FO36" s="262"/>
      <c r="FP36" s="273"/>
      <c r="FQ36" s="271"/>
      <c r="FR36" s="271"/>
      <c r="FS36" s="271"/>
      <c r="FT36" s="271"/>
      <c r="FU36" s="271"/>
      <c r="FW36" s="272"/>
      <c r="FX36" s="282" t="s">
        <v>4</v>
      </c>
      <c r="FY36" s="272"/>
      <c r="FZ36" s="273"/>
      <c r="GA36" s="273"/>
      <c r="GB36" s="273"/>
      <c r="GC36" s="273"/>
      <c r="GD36" s="271"/>
      <c r="GE36" s="262"/>
      <c r="GF36" s="262"/>
      <c r="GG36" s="273"/>
      <c r="GH36" s="271"/>
      <c r="GI36" s="271"/>
      <c r="GJ36" s="271"/>
      <c r="GK36" s="271"/>
      <c r="GL36" s="271"/>
      <c r="GN36" s="272"/>
      <c r="GO36" s="282" t="s">
        <v>4</v>
      </c>
      <c r="GP36" s="272"/>
      <c r="GQ36" s="273"/>
      <c r="GR36" s="273"/>
      <c r="GS36" s="273"/>
      <c r="GT36" s="273"/>
      <c r="GU36" s="271"/>
      <c r="GV36" s="262"/>
      <c r="GW36" s="262"/>
      <c r="GX36" s="273"/>
      <c r="GY36" s="271"/>
      <c r="GZ36" s="271"/>
      <c r="HA36" s="271"/>
      <c r="HB36" s="271"/>
      <c r="HC36" s="271"/>
      <c r="HE36" s="272"/>
      <c r="HF36" s="282" t="s">
        <v>4</v>
      </c>
      <c r="HG36" s="272"/>
      <c r="HH36" s="273"/>
      <c r="HI36" s="273"/>
      <c r="HJ36" s="273"/>
      <c r="HK36" s="273"/>
      <c r="HL36" s="271"/>
      <c r="HM36" s="262"/>
      <c r="HN36" s="262"/>
      <c r="HO36" s="273"/>
      <c r="HP36" s="271"/>
      <c r="HQ36" s="271"/>
      <c r="HR36" s="271"/>
      <c r="HS36" s="271"/>
      <c r="HT36" s="271"/>
      <c r="HV36" s="272"/>
      <c r="HW36" s="282" t="s">
        <v>4</v>
      </c>
      <c r="HX36" s="272"/>
      <c r="HY36" s="273"/>
      <c r="HZ36" s="273"/>
      <c r="IA36" s="273"/>
      <c r="IB36" s="273"/>
      <c r="IC36" s="271"/>
      <c r="ID36" s="262"/>
      <c r="IE36" s="262"/>
      <c r="IF36" s="273"/>
      <c r="IG36" s="271"/>
      <c r="IH36" s="271"/>
      <c r="II36" s="271"/>
      <c r="IJ36" s="271"/>
      <c r="IK36" s="271"/>
      <c r="IM36" s="272"/>
      <c r="IN36" s="282" t="s">
        <v>4</v>
      </c>
      <c r="IO36" s="272"/>
      <c r="IP36" s="273"/>
      <c r="IQ36" s="273"/>
      <c r="IR36" s="273"/>
      <c r="IS36" s="273"/>
      <c r="IT36" s="271"/>
      <c r="IU36" s="262"/>
      <c r="IV36" s="262"/>
      <c r="IW36" s="273"/>
      <c r="IX36" s="271"/>
      <c r="IY36" s="271"/>
      <c r="IZ36" s="271"/>
      <c r="JA36" s="271"/>
      <c r="JB36" s="271"/>
      <c r="JD36" s="272"/>
      <c r="JE36" s="282" t="s">
        <v>4</v>
      </c>
      <c r="JF36" s="272"/>
      <c r="JG36" s="273"/>
      <c r="JH36" s="273"/>
      <c r="JI36" s="273"/>
      <c r="JJ36" s="273"/>
      <c r="JK36" s="271"/>
      <c r="JL36" s="262"/>
      <c r="JM36" s="262"/>
      <c r="JN36" s="273"/>
      <c r="JO36" s="271"/>
      <c r="JP36" s="271"/>
      <c r="JQ36" s="271"/>
      <c r="JR36" s="271"/>
      <c r="JS36" s="271"/>
      <c r="JU36" s="272"/>
      <c r="JV36" s="282" t="s">
        <v>4</v>
      </c>
      <c r="JW36" s="272"/>
      <c r="JX36" s="273"/>
      <c r="JY36" s="273"/>
      <c r="JZ36" s="273"/>
      <c r="KA36" s="273"/>
      <c r="KB36" s="271"/>
      <c r="KC36" s="262"/>
      <c r="KD36" s="262"/>
      <c r="KE36" s="273"/>
      <c r="KF36" s="271"/>
      <c r="KG36" s="271"/>
      <c r="KH36" s="271"/>
      <c r="KI36" s="271"/>
      <c r="KJ36" s="271"/>
      <c r="KL36" s="272"/>
      <c r="KM36" s="282" t="s">
        <v>4</v>
      </c>
      <c r="KN36" s="272"/>
      <c r="KO36" s="273"/>
      <c r="KP36" s="273"/>
      <c r="KQ36" s="273"/>
      <c r="KR36" s="273"/>
      <c r="KS36" s="271"/>
      <c r="KT36" s="262"/>
      <c r="KU36" s="262"/>
      <c r="KV36" s="273"/>
      <c r="KW36" s="271"/>
      <c r="KX36" s="271"/>
      <c r="KY36" s="271"/>
      <c r="KZ36" s="271"/>
      <c r="LA36" s="271"/>
      <c r="LC36" s="272"/>
      <c r="LD36" s="282" t="s">
        <v>4</v>
      </c>
      <c r="LE36" s="272"/>
      <c r="LF36" s="273"/>
      <c r="LG36" s="273"/>
      <c r="LH36" s="273"/>
      <c r="LI36" s="273"/>
      <c r="LJ36" s="271"/>
      <c r="LK36" s="262"/>
      <c r="LL36" s="262"/>
      <c r="LM36" s="273"/>
      <c r="LN36" s="271"/>
      <c r="LO36" s="271"/>
      <c r="LP36" s="271"/>
      <c r="LQ36" s="271"/>
      <c r="LR36" s="271"/>
      <c r="LT36" s="272"/>
      <c r="LU36" s="282" t="s">
        <v>4</v>
      </c>
      <c r="LV36" s="272"/>
      <c r="LW36" s="273"/>
      <c r="LX36" s="273"/>
      <c r="LY36" s="273"/>
      <c r="LZ36" s="273"/>
      <c r="MA36" s="271"/>
      <c r="MB36" s="262"/>
      <c r="MC36" s="262"/>
      <c r="MD36" s="273"/>
      <c r="ME36" s="271"/>
      <c r="MF36" s="271"/>
      <c r="MG36" s="271"/>
      <c r="MH36" s="271"/>
      <c r="MI36" s="271"/>
    </row>
    <row r="37" spans="1:347" ht="14.1" customHeight="1" outlineLevel="1" x14ac:dyDescent="0.2">
      <c r="A37" s="14">
        <v>1</v>
      </c>
      <c r="B37" s="182">
        <v>0.03</v>
      </c>
      <c r="C37" s="183">
        <v>30</v>
      </c>
      <c r="D37" s="184">
        <v>7</v>
      </c>
      <c r="E37" s="17">
        <f t="shared" ref="E37:E46" si="340">IFERROR(D37/C37,"")</f>
        <v>0.23333333333333334</v>
      </c>
      <c r="F37" s="34">
        <f>IFERROR((E37-E36)/(1-E36),"")</f>
        <v>0.16363636363636366</v>
      </c>
      <c r="G37" s="17">
        <f t="shared" ref="G37:G46" si="341">IFERROR(_xlfn.NORM.S.INV(F37),"")</f>
        <v>-0.97962202818372091</v>
      </c>
      <c r="H37" s="17"/>
      <c r="I37" s="34"/>
      <c r="J37" s="18">
        <f>IFERROR(LOG10($B37),"")</f>
        <v>-1.5228787452803376</v>
      </c>
      <c r="K37" s="17">
        <f>IFERROR(C51+B51*J37,"")</f>
        <v>-1.5157520094788595</v>
      </c>
      <c r="L37" s="37">
        <f>IFERROR(_xlfn.NORM.S.DIST(K37,TRUE)*(1-$E$36)+$E$36,"")</f>
        <v>0.14272511590921544</v>
      </c>
      <c r="M37" s="37">
        <f t="shared" ref="M37:M46" si="342">IFERROR(1/SQRT(2*PI())*EXP(-0.5*(K37)^2),"")</f>
        <v>0.12647753059780747</v>
      </c>
      <c r="N37" s="37">
        <f>IFERROR(K37-L37/M37+$F37/M37,"")</f>
        <v>-1.3504163357958794</v>
      </c>
      <c r="O37" s="37">
        <f>IFERROR(M37^2/((1-L37)*(L37+$E$36/(1-$E$36))),"")</f>
        <v>7.9867524955286595E-2</v>
      </c>
      <c r="P37" s="17">
        <f>IFERROR($C37*O37,"")</f>
        <v>2.3960257486585981</v>
      </c>
      <c r="Q37" s="17">
        <f t="shared" ref="Q37:Q46" si="343">IFERROR(P37*J37,"")</f>
        <v>-3.6488566857765874</v>
      </c>
      <c r="R37" s="17">
        <f>IFERROR(P37*N37,"")</f>
        <v>-3.2356323119761226</v>
      </c>
      <c r="S37" s="34">
        <f t="shared" ref="S37:S46" si="344">IFERROR(P37*(J37-J$48)^2,"")</f>
        <v>11.451952509925452</v>
      </c>
      <c r="T37" s="34">
        <f>IFERROR(P37*(N37-N48)^2,"")</f>
        <v>2.1460448251841524</v>
      </c>
      <c r="U37" s="34">
        <f t="shared" ref="U37:U46" si="345">IFERROR(P37*(J37-J$48)*(N37-N$48),"")</f>
        <v>4.9574593717125088</v>
      </c>
      <c r="V37" s="34">
        <f>IFERROR($C37*($F37-L37)^2/(L37*(1-L37)),"")</f>
        <v>0.10721625760403211</v>
      </c>
      <c r="W37" s="39">
        <f>IFERROR($D37-$C37*L37,"")</f>
        <v>2.7182465227235371</v>
      </c>
      <c r="X37" s="34">
        <f>IFERROR(W37/SQRT($C37*L37*(1-L37)),"")</f>
        <v>1.4187894860868595</v>
      </c>
      <c r="Y37" s="44"/>
      <c r="Z37" s="271"/>
      <c r="AA37" s="263">
        <f>IFERROR(LOG10($B37),"")</f>
        <v>-1.5228787452803376</v>
      </c>
      <c r="AB37" s="273">
        <f>IFERROR(J51+I51*AA37,"")</f>
        <v>-2.7548815415870767</v>
      </c>
      <c r="AC37" s="264">
        <f>IFERROR(_xlfn.NORM.S.DIST(AB37,TRUE)*(1-$E$36)+$E$36,"")</f>
        <v>8.6024363646271071E-2</v>
      </c>
      <c r="AD37" s="264">
        <f t="shared" ref="AD37:AD46" si="346">IFERROR(1/SQRT(2*PI())*EXP(-0.5*(AB37)^2),"")</f>
        <v>8.9721971621436261E-3</v>
      </c>
      <c r="AE37" s="264">
        <f>IFERROR(AB37-AC37/AD37+$F37/AD37,"")</f>
        <v>5.8953964881424472</v>
      </c>
      <c r="AF37" s="264">
        <f>IFERROR(AD37^2/((1-AC37)*(AC37+$E$36/(1-$E$36))),"")</f>
        <v>4.9779787811201303E-4</v>
      </c>
      <c r="AG37" s="273">
        <f>IFERROR($C37*AF37,"")</f>
        <v>1.4933936343360391E-2</v>
      </c>
      <c r="AH37" s="273">
        <f t="shared" ref="AH37:AH46" si="347">IFERROR(AG37*AA37,"")</f>
        <v>-2.2742574240673104E-2</v>
      </c>
      <c r="AI37" s="273">
        <f>IFERROR(AG37*AE37,"")</f>
        <v>8.804147587278971E-2</v>
      </c>
      <c r="AJ37" s="271">
        <f t="shared" ref="AJ37:AJ46" si="348">IFERROR(AG37*(AA37-AA$48)^2,"")</f>
        <v>8.8387509711771853E-2</v>
      </c>
      <c r="AK37" s="271">
        <f>IFERROR(AG37*(AE37-AE48)^2,"")</f>
        <v>0.55382705347996164</v>
      </c>
      <c r="AL37" s="271">
        <f t="shared" ref="AL37:AL46" si="349">IFERROR(AG37*(AA37-AA$48)*(AE37-AE$48),"")</f>
        <v>-0.22124961936261517</v>
      </c>
      <c r="AM37" s="271">
        <f>IFERROR($C37*($F37-AC37)^2/(AC37*(1-AC37)),"")</f>
        <v>2.2983857319600403</v>
      </c>
      <c r="AN37" s="289">
        <f>IFERROR($D37-$C37*AC37,"")</f>
        <v>4.4192690906118681</v>
      </c>
      <c r="AO37" s="271">
        <f>IFERROR(AN37/SQRT($C37*AC37*(1-AC37)),"")</f>
        <v>2.8774764338030696</v>
      </c>
      <c r="AP37" s="44"/>
      <c r="AQ37" s="271"/>
      <c r="AR37" s="263">
        <f>IFERROR(LOG10($B37),"")</f>
        <v>-1.5228787452803376</v>
      </c>
      <c r="AS37" s="273">
        <f>IFERROR(AA51+Z51*AR37,"")</f>
        <v>-5.3697344288351019</v>
      </c>
      <c r="AT37" s="264">
        <f>IFERROR(_xlfn.NORM.S.DIST(AS37,TRUE)*(1-$E$36)+$E$36,"")</f>
        <v>8.3333369474142271E-2</v>
      </c>
      <c r="AU37" s="264">
        <f t="shared" ref="AU37:AU46" si="350">IFERROR(1/SQRT(2*PI())*EXP(-0.5*(AS37)^2),"")</f>
        <v>2.1861307483312298E-7</v>
      </c>
      <c r="AV37" s="264">
        <f>IFERROR(AS37-AT37/AU37+$F37/AU37,"")</f>
        <v>367323.95960015105</v>
      </c>
      <c r="AW37" s="264">
        <f>IFERROR(AU37^2/((1-AT37)*(AT37+$E$36/(1-$E$36))),"")</f>
        <v>2.992174025287161E-13</v>
      </c>
      <c r="AX37" s="273">
        <f>IFERROR($C37*AW37,"")</f>
        <v>8.9765220758614834E-12</v>
      </c>
      <c r="AY37" s="273">
        <f t="shared" ref="AY37:AY46" si="351">IFERROR(AX37*AR37,"")</f>
        <v>-1.3670154675869187E-11</v>
      </c>
      <c r="AZ37" s="273">
        <f>IFERROR(AX37*AV37,"")</f>
        <v>3.2972916323436077E-6</v>
      </c>
      <c r="BA37" s="271">
        <f t="shared" ref="BA37:BA46" si="352">IFERROR(AX37*(AR37-AR$48)^2,"")</f>
        <v>5.8211469980616167E-11</v>
      </c>
      <c r="BB37" s="271">
        <f>IFERROR(AX37*(AV37-AV48)^2,"")</f>
        <v>1.2111740936992641</v>
      </c>
      <c r="BC37" s="271">
        <f t="shared" ref="BC37:BC46" si="353">IFERROR(AX37*(AR37-AR$48)*(AV37-AV$48),"")</f>
        <v>-8.3966793672662468E-6</v>
      </c>
      <c r="BD37" s="271">
        <f>IFERROR($C37*($F37-AT37)^2/(AT37*(1-AT37)),"")</f>
        <v>2.5325286528371924</v>
      </c>
      <c r="BE37" s="289">
        <f>IFERROR($D37-$C37*AT37,"")</f>
        <v>4.4999989157757323</v>
      </c>
      <c r="BF37" s="271">
        <f>IFERROR(BE37/SQRT($C37*AT37*(1-AT37)),"")</f>
        <v>2.9726008636324601</v>
      </c>
      <c r="BH37" s="271"/>
      <c r="BI37" s="263">
        <f>IFERROR(LOG10($B37),"")</f>
        <v>-1.5228787452803376</v>
      </c>
      <c r="BJ37" s="273">
        <f>IFERROR(AR51+AQ51*BI37,"")</f>
        <v>-10.266645192918157</v>
      </c>
      <c r="BK37" s="264">
        <f>IFERROR(_xlfn.NORM.S.DIST(BJ37,TRUE)*(1-$E$36)+$E$36,"")</f>
        <v>8.3333333333333329E-2</v>
      </c>
      <c r="BL37" s="264">
        <f t="shared" ref="BL37:BL46" si="354">IFERROR(1/SQRT(2*PI())*EXP(-0.5*(BJ37)^2),"")</f>
        <v>5.1608533308565919E-24</v>
      </c>
      <c r="BM37" s="264">
        <f>IFERROR(BJ37-BK37/BL37+$F37/BL37,"")</f>
        <v>1.5560029544513666E+22</v>
      </c>
      <c r="BN37" s="264">
        <f>IFERROR(BL37^2/((1-BK37)*(BK37+$E$36/(1-$E$36))),"")</f>
        <v>1.6675454881636326E-46</v>
      </c>
      <c r="BO37" s="273">
        <f>IFERROR($C37*BN37,"")</f>
        <v>5.0026364644908978E-45</v>
      </c>
      <c r="BP37" s="273">
        <f t="shared" ref="BP37:BP46" si="355">IFERROR(BO37*BI37,"")</f>
        <v>-7.6184087421375632E-45</v>
      </c>
      <c r="BQ37" s="273">
        <f>IFERROR(BO37*BM37,"")</f>
        <v>7.7841171187939758E-23</v>
      </c>
      <c r="BR37" s="271">
        <f t="shared" ref="BR37:BR46" si="356">IFERROR(BO37*(BI37-BI$48)^2,"")</f>
        <v>3.3455646473718227E-44</v>
      </c>
      <c r="BS37" s="271">
        <f>IFERROR(BO37*(BM37-BM48)^2,"")</f>
        <v>1.2112109234638886</v>
      </c>
      <c r="BT37" s="271">
        <f t="shared" ref="BT37:BT46" si="357">IFERROR(BO37*(BI37-BI$48)*(BM37-BM$48),"")</f>
        <v>-2.0130038365714468E-22</v>
      </c>
      <c r="BU37" s="271">
        <f>IFERROR($C37*($F37-BK37)^2/(BK37*(1-BK37)),"")</f>
        <v>2.5325319308790406</v>
      </c>
      <c r="BV37" s="289">
        <f>IFERROR($D37-$C37*BK37,"")</f>
        <v>4.5</v>
      </c>
      <c r="BW37" s="271">
        <f>IFERROR(BV37/SQRT($C37*BK37*(1-BK37)),"")</f>
        <v>2.9726021658411734</v>
      </c>
      <c r="BY37" s="271"/>
      <c r="BZ37" s="263">
        <f>IFERROR(LOG10($B37),"")</f>
        <v>-1.5228787452803376</v>
      </c>
      <c r="CA37" s="273">
        <f>IFERROR(BI51+BH51*BZ37,"")</f>
        <v>-13.415819600826472</v>
      </c>
      <c r="CB37" s="264">
        <f>IFERROR(_xlfn.NORM.S.DIST(CA37,TRUE)*(1-$E$36)+$E$36,"")</f>
        <v>8.3333333333333329E-2</v>
      </c>
      <c r="CC37" s="264">
        <f t="shared" ref="CC37:CC46" si="358">IFERROR(1/SQRT(2*PI())*EXP(-0.5*(CA37)^2),"")</f>
        <v>3.2948393319503346E-40</v>
      </c>
      <c r="CD37" s="264">
        <f>IFERROR(CA37-CB37/CC37+$F37/CC37,"")</f>
        <v>2.4372366058740738E+38</v>
      </c>
      <c r="CE37" s="264">
        <f>IFERROR(CC37^2/((1-CB37)*(CB37+$E$36/(1-$E$36))),"")</f>
        <v>6.7967788528905969E-79</v>
      </c>
      <c r="CF37" s="273">
        <f>IFERROR($C37*CE37,"")</f>
        <v>2.0390336558671791E-77</v>
      </c>
      <c r="CG37" s="273">
        <f t="shared" ref="CG37:CG46" si="359">IFERROR(CF37*BZ37,"")</f>
        <v>-3.1052010154313894E-77</v>
      </c>
      <c r="CH37" s="273">
        <f>IFERROR(CF37*CD37,"")</f>
        <v>4.969607466688728E-39</v>
      </c>
      <c r="CI37" s="271">
        <f t="shared" ref="CI37:CI46" si="360">IFERROR(CF37*(BZ37-BZ$48)^2,"")</f>
        <v>1.3642423336761369E-76</v>
      </c>
      <c r="CJ37" s="271">
        <f>IFERROR(CF37*(CD37-CD48)^2,"")</f>
        <v>1.2112109234638888</v>
      </c>
      <c r="CK37" s="271">
        <f t="shared" ref="CK37:CK46" si="361">IFERROR(CF37*(BZ37-BZ$48)*(CD37-CD$48),"")</f>
        <v>-1.2854513669526378E-38</v>
      </c>
      <c r="CL37" s="271">
        <f>IFERROR($C37*($F37-CB37)^2/(CB37*(1-CB37)),"")</f>
        <v>2.5325319308790406</v>
      </c>
      <c r="CM37" s="289">
        <f>IFERROR($D37-$C37*CB37,"")</f>
        <v>4.5</v>
      </c>
      <c r="CN37" s="271">
        <f>IFERROR(CM37/SQRT($C37*CB37*(1-CB37)),"")</f>
        <v>2.9726021658411734</v>
      </c>
      <c r="CP37" s="271"/>
      <c r="CQ37" s="263">
        <f>IFERROR(LOG10($B37),"")</f>
        <v>-1.5228787452803376</v>
      </c>
      <c r="CR37" s="273">
        <f>IFERROR(BZ51+BY51*CQ37,"")</f>
        <v>-14.02751510237294</v>
      </c>
      <c r="CS37" s="264">
        <f>IFERROR(_xlfn.NORM.S.DIST(CR37,TRUE)*(1-$E$36)+$E$36,"")</f>
        <v>8.3333333333333329E-2</v>
      </c>
      <c r="CT37" s="264">
        <f t="shared" ref="CT37:CT46" si="362">IFERROR(1/SQRT(2*PI())*EXP(-0.5*(CR37)^2),"")</f>
        <v>7.4574653038838549E-44</v>
      </c>
      <c r="CU37" s="264">
        <f>IFERROR(CR37-CS37/CT37+$F37/CT37,"")</f>
        <v>1.0768139981986702E+42</v>
      </c>
      <c r="CV37" s="264">
        <f>IFERROR(CT37^2/((1-CS37)*(CS37+$E$36/(1-$E$36))),"")</f>
        <v>3.4819067744534513E-86</v>
      </c>
      <c r="CW37" s="273">
        <f>IFERROR($C37*CV37,"")</f>
        <v>1.0445720323360353E-84</v>
      </c>
      <c r="CX37" s="273">
        <f t="shared" ref="CX37:CX46" si="363">IFERROR(CW37*CQ37,"")</f>
        <v>-1.5907565459588336E-84</v>
      </c>
      <c r="CY37" s="273">
        <f>IFERROR(CW37*CU37,"")</f>
        <v>1.1248097865462768E-42</v>
      </c>
      <c r="CZ37" s="271">
        <f t="shared" ref="CZ37:CZ46" si="364">IFERROR(CW37*(CQ37-CQ$48)^2,"")</f>
        <v>6.98137419111934E-84</v>
      </c>
      <c r="DA37" s="271">
        <f>IFERROR(CW37*(CU37-CU48)^2,"")</f>
        <v>1.211210923463889</v>
      </c>
      <c r="DB37" s="271">
        <f t="shared" ref="DB37:DB46" si="365">IFERROR(CW37*(CQ37-CQ$48)*(CU37-CU$48),"")</f>
        <v>-2.9079058927469807E-42</v>
      </c>
      <c r="DC37" s="271">
        <f>IFERROR($C37*($F37-CS37)^2/(CS37*(1-CS37)),"")</f>
        <v>2.5325319308790406</v>
      </c>
      <c r="DD37" s="289">
        <f>IFERROR($D37-$C37*CS37,"")</f>
        <v>4.5</v>
      </c>
      <c r="DE37" s="271">
        <f>IFERROR(DD37/SQRT($C37*CS37*(1-CS37)),"")</f>
        <v>2.9726021658411734</v>
      </c>
      <c r="DG37" s="271"/>
      <c r="DH37" s="263">
        <f>IFERROR(LOG10($B37),"")</f>
        <v>-1.5228787452803376</v>
      </c>
      <c r="DI37" s="273">
        <f>IFERROR(CQ51+CP51*DH37,"")</f>
        <v>-14.116302045891292</v>
      </c>
      <c r="DJ37" s="264">
        <f>IFERROR(_xlfn.NORM.S.DIST(DI37,TRUE)*(1-$E$36)+$E$36,"")</f>
        <v>8.3333333333333329E-2</v>
      </c>
      <c r="DK37" s="264">
        <f t="shared" ref="DK37:DK46" si="366">IFERROR(1/SQRT(2*PI())*EXP(-0.5*(DI37)^2),"")</f>
        <v>2.1378781813277251E-44</v>
      </c>
      <c r="DL37" s="264">
        <f>IFERROR(DI37-DJ37/DK37+$F37/DK37,"")</f>
        <v>3.7562023413868368E+42</v>
      </c>
      <c r="DM37" s="264">
        <f>IFERROR(DK37^2/((1-DJ37)*(DJ37+$E$36/(1-$E$36))),"")</f>
        <v>2.8615449087842968E-87</v>
      </c>
      <c r="DN37" s="273">
        <f>IFERROR($C37*DM37,"")</f>
        <v>8.58463472635289E-86</v>
      </c>
      <c r="DO37" s="273">
        <f t="shared" ref="DO37:DO46" si="367">IFERROR(DN37*DH37,"")</f>
        <v>-1.3073357760758303E-85</v>
      </c>
      <c r="DP37" s="273">
        <f>IFERROR(DN37*DL37,"")</f>
        <v>3.2245625059077474E-43</v>
      </c>
      <c r="DQ37" s="271">
        <f t="shared" ref="DQ37:DQ46" si="368">IFERROR(DN37*(DH37-DH$48)^2,"")</f>
        <v>5.7365362428179398E-85</v>
      </c>
      <c r="DR37" s="271">
        <f>IFERROR(DN37*(DL37-DL48)^2,"")</f>
        <v>1.2112109234638886</v>
      </c>
      <c r="DS37" s="271">
        <f t="shared" ref="DS37:DS46" si="369">IFERROR(DN37*(DH37-DH$48)*(DL37-DL$48),"")</f>
        <v>-8.3355595853833249E-43</v>
      </c>
      <c r="DT37" s="271">
        <f>IFERROR($C37*($F37-DJ37)^2/(DJ37*(1-DJ37)),"")</f>
        <v>2.5325319308790406</v>
      </c>
      <c r="DU37" s="289">
        <f>IFERROR($D37-$C37*DJ37,"")</f>
        <v>4.5</v>
      </c>
      <c r="DV37" s="271">
        <f>IFERROR(DU37/SQRT($C37*DJ37*(1-DJ37)),"")</f>
        <v>2.9726021658411734</v>
      </c>
      <c r="DX37" s="271"/>
      <c r="DY37" s="263">
        <f>IFERROR(LOG10($B37),"")</f>
        <v>-1.5228787452803376</v>
      </c>
      <c r="DZ37" s="273">
        <f>IFERROR(DH51+DG51*DY37,"")</f>
        <v>-14.127282430564808</v>
      </c>
      <c r="EA37" s="264">
        <f>IFERROR(_xlfn.NORM.S.DIST(DZ37,TRUE)*(1-$E$36)+$E$36,"")</f>
        <v>8.3333333333333329E-2</v>
      </c>
      <c r="EB37" s="264">
        <f t="shared" ref="EB37:EB46" si="370">IFERROR(1/SQRT(2*PI())*EXP(-0.5*(DZ37)^2),"")</f>
        <v>1.8307965073192163E-44</v>
      </c>
      <c r="EC37" s="264">
        <f>IFERROR(DZ37-EA37/EB37+$F37/EB37,"")</f>
        <v>4.3862346242191493E+42</v>
      </c>
      <c r="ED37" s="264">
        <f>IFERROR(EB37^2/((1-EA37)*(EA37+$E$36/(1-$E$36))),"")</f>
        <v>2.0985281851067946E-87</v>
      </c>
      <c r="EE37" s="273">
        <f>IFERROR($C37*ED37,"")</f>
        <v>6.2955845553203838E-86</v>
      </c>
      <c r="EF37" s="273">
        <f t="shared" ref="EF37:EF46" si="371">IFERROR(EE37*DY37,"")</f>
        <v>-9.5874119084125779E-86</v>
      </c>
      <c r="EG37" s="273">
        <f>IFERROR(EE37*EC37,"")</f>
        <v>2.7613910956245583E-43</v>
      </c>
      <c r="EH37" s="271">
        <f t="shared" ref="EH37:EH46" si="372">IFERROR(EE37*(DY37-DY$48)^2,"")</f>
        <v>4.2068380197366273E-85</v>
      </c>
      <c r="EI37" s="271">
        <f>IFERROR(EE37*(EC37-EC48)^2,"")</f>
        <v>1.211210923463889</v>
      </c>
      <c r="EJ37" s="271">
        <f t="shared" ref="EJ37:EJ46" si="373">IFERROR(EE37*(DY37-DY$48)*(EC37-EC$48),"")</f>
        <v>-7.1381847571691494E-43</v>
      </c>
      <c r="EK37" s="271">
        <f>IFERROR($C37*($F37-EA37)^2/(EA37*(1-EA37)),"")</f>
        <v>2.5325319308790406</v>
      </c>
      <c r="EL37" s="289">
        <f>IFERROR($D37-$C37*EA37,"")</f>
        <v>4.5</v>
      </c>
      <c r="EM37" s="271">
        <f>IFERROR(EL37/SQRT($C37*EA37*(1-EA37)),"")</f>
        <v>2.9726021658411734</v>
      </c>
      <c r="EO37" s="271"/>
      <c r="EP37" s="263">
        <f>IFERROR(LOG10($B37),"")</f>
        <v>-1.5228787452803376</v>
      </c>
      <c r="EQ37" s="273">
        <f>IFERROR(DY51+DX51*EP37,"")</f>
        <v>-14.128599074000403</v>
      </c>
      <c r="ER37" s="264">
        <f>IFERROR(_xlfn.NORM.S.DIST(EQ37,TRUE)*(1-$E$36)+$E$36,"")</f>
        <v>8.3333333333333329E-2</v>
      </c>
      <c r="ES37" s="264">
        <f t="shared" ref="ES37:ES46" si="374">IFERROR(1/SQRT(2*PI())*EXP(-0.5*(EQ37)^2),"")</f>
        <v>1.7970558045619317E-44</v>
      </c>
      <c r="ET37" s="264">
        <f>IFERROR(EQ37-ER37/ES37+$F37/ES37,"")</f>
        <v>4.4685885713274111E+42</v>
      </c>
      <c r="EU37" s="264">
        <f>IFERROR(ES37^2/((1-ER37)*(ER37+$E$36/(1-$E$36))),"")</f>
        <v>2.0218912057313102E-87</v>
      </c>
      <c r="EV37" s="273">
        <f>IFERROR($C37*EU37,"")</f>
        <v>6.0656736171939308E-86</v>
      </c>
      <c r="EW37" s="273">
        <f t="shared" ref="EW37:EW46" si="375">IFERROR(EV37*EP37,"")</f>
        <v>-9.2372854274323404E-86</v>
      </c>
      <c r="EX37" s="273">
        <f>IFERROR(EV37*ET37,"")</f>
        <v>2.7104999803194996E-43</v>
      </c>
      <c r="EY37" s="271">
        <f t="shared" ref="EY37:EY46" si="376">IFERROR(EV37*(EP37-EP$48)^2,"")</f>
        <v>4.0531988523820547E-85</v>
      </c>
      <c r="EZ37" s="271">
        <f>IFERROR(EV37*(ET37-ET48)^2,"")</f>
        <v>1.211210923463889</v>
      </c>
      <c r="FA37" s="271">
        <f t="shared" ref="FA37:FA46" si="377">IFERROR(EV37*(EP37-EP$48)*(ET37-ET$48),"")</f>
        <v>-7.0066245261013112E-43</v>
      </c>
      <c r="FB37" s="271">
        <f>IFERROR($C37*($F37-ER37)^2/(ER37*(1-ER37)),"")</f>
        <v>2.5325319308790406</v>
      </c>
      <c r="FC37" s="289">
        <f>IFERROR($D37-$C37*ER37,"")</f>
        <v>4.5</v>
      </c>
      <c r="FD37" s="271">
        <f>IFERROR(FC37/SQRT($C37*ER37*(1-ER37)),"")</f>
        <v>2.9726021658411734</v>
      </c>
      <c r="FF37" s="271"/>
      <c r="FG37" s="263">
        <f>IFERROR(LOG10($B37),"")</f>
        <v>-1.5228787452803376</v>
      </c>
      <c r="FH37" s="273">
        <f>IFERROR(EP51+EO51*FG37,"")</f>
        <v>-14.128756081181194</v>
      </c>
      <c r="FI37" s="264">
        <f>IFERROR(_xlfn.NORM.S.DIST(FH37,TRUE)*(1-$E$36)+$E$36,"")</f>
        <v>8.3333333333333329E-2</v>
      </c>
      <c r="FJ37" s="264">
        <f t="shared" ref="FJ37:FJ46" si="378">IFERROR(1/SQRT(2*PI())*EXP(-0.5*(FH37)^2),"")</f>
        <v>1.7930738070524895E-44</v>
      </c>
      <c r="FK37" s="264">
        <f>IFERROR(FH37-FI37/FJ37+$F37/FJ37,"")</f>
        <v>4.4785122613014441E+42</v>
      </c>
      <c r="FL37" s="264">
        <f>IFERROR(FJ37^2/((1-FI37)*(FI37+$E$36/(1-$E$36))),"")</f>
        <v>2.0129407372409997E-87</v>
      </c>
      <c r="FM37" s="273">
        <f>IFERROR($C37*FL37,"")</f>
        <v>6.0388222117229993E-86</v>
      </c>
      <c r="FN37" s="273">
        <f t="shared" ref="FN37:FN46" si="379">IFERROR(FM37*FG37,"")</f>
        <v>-9.1963939927597542E-86</v>
      </c>
      <c r="FO37" s="273">
        <f>IFERROR(FM37*FK37,"")</f>
        <v>2.7044939319020957E-43</v>
      </c>
      <c r="FP37" s="271">
        <f t="shared" ref="FP37:FP46" si="380">IFERROR(FM37*(FG37-FG$48)^2,"")</f>
        <v>4.0352553927290125E-85</v>
      </c>
      <c r="FQ37" s="271">
        <f>IFERROR(FM37*(FK37-FK48)^2,"")</f>
        <v>1.2112109234638888</v>
      </c>
      <c r="FR37" s="271">
        <f t="shared" ref="FR37:FR46" si="381">IFERROR(FM37*(FG37-FG$48)*(FK37-FK$48),"")</f>
        <v>-6.9910982046027253E-43</v>
      </c>
      <c r="FS37" s="271">
        <f>IFERROR($C37*($F37-FI37)^2/(FI37*(1-FI37)),"")</f>
        <v>2.5325319308790406</v>
      </c>
      <c r="FT37" s="289">
        <f>IFERROR($D37-$C37*FI37,"")</f>
        <v>4.5</v>
      </c>
      <c r="FU37" s="271">
        <f>IFERROR(FT37/SQRT($C37*FI37*(1-FI37)),"")</f>
        <v>2.9726021658411734</v>
      </c>
      <c r="FW37" s="271"/>
      <c r="FX37" s="263">
        <f>IFERROR(LOG10($B37),"")</f>
        <v>-1.5228787452803376</v>
      </c>
      <c r="FY37" s="273">
        <f>IFERROR(FG51+FF51*FX37,"")</f>
        <v>-14.128774765985129</v>
      </c>
      <c r="FZ37" s="264">
        <f>IFERROR(_xlfn.NORM.S.DIST(FY37,TRUE)*(1-$E$36)+$E$36,"")</f>
        <v>8.3333333333333329E-2</v>
      </c>
      <c r="GA37" s="264">
        <f t="shared" ref="GA37:GA46" si="382">IFERROR(1/SQRT(2*PI())*EXP(-0.5*(FY37)^2),"")</f>
        <v>1.7926005102155161E-44</v>
      </c>
      <c r="GB37" s="264">
        <f>IFERROR(FY37-FZ37/GA37+$F37/GA37,"")</f>
        <v>4.4796947142102439E+42</v>
      </c>
      <c r="GC37" s="264">
        <f>IFERROR(GA37^2/((1-FZ37)*(FZ37+$E$36/(1-$E$36))),"")</f>
        <v>2.0118782123843033E-87</v>
      </c>
      <c r="GD37" s="273">
        <f>IFERROR($C37*GC37,"")</f>
        <v>6.0356346371529098E-86</v>
      </c>
      <c r="GE37" s="273">
        <f t="shared" ref="GE37:GE46" si="383">IFERROR(GD37*FX37,"")</f>
        <v>-9.1915397031979688E-86</v>
      </c>
      <c r="GF37" s="273">
        <f>IFERROR(GD37*GB37,"")</f>
        <v>2.7037800580958153E-43</v>
      </c>
      <c r="GG37" s="271">
        <f t="shared" ref="GG37:GG46" si="384">IFERROR(GD37*(FX37-FX$48)^2,"")</f>
        <v>4.0331253053260607E-85</v>
      </c>
      <c r="GH37" s="271">
        <f>IFERROR(GD37*(GB37-GB48)^2,"")</f>
        <v>1.211210923463889</v>
      </c>
      <c r="GI37" s="271">
        <f t="shared" ref="GI37:GI46" si="385">IFERROR(GD37*(FX37-FX$48)*(GB37-GB$48),"")</f>
        <v>-6.9892527680071479E-43</v>
      </c>
      <c r="GJ37" s="271">
        <f>IFERROR($C37*($F37-FZ37)^2/(FZ37*(1-FZ37)),"")</f>
        <v>2.5325319308790406</v>
      </c>
      <c r="GK37" s="289">
        <f>IFERROR($D37-$C37*FZ37,"")</f>
        <v>4.5</v>
      </c>
      <c r="GL37" s="271">
        <f>IFERROR(GK37/SQRT($C37*FZ37*(1-FZ37)),"")</f>
        <v>2.9726021658411734</v>
      </c>
      <c r="GN37" s="271"/>
      <c r="GO37" s="263">
        <f>IFERROR(LOG10($B37),"")</f>
        <v>-1.5228787452803376</v>
      </c>
      <c r="GP37" s="273">
        <f>IFERROR(FX51+FW51*GO37,"")</f>
        <v>-14.128776986705494</v>
      </c>
      <c r="GQ37" s="264">
        <f>IFERROR(_xlfn.NORM.S.DIST(GP37,TRUE)*(1-$E$36)+$E$36,"")</f>
        <v>8.3333333333333329E-2</v>
      </c>
      <c r="GR37" s="264">
        <f t="shared" ref="GR37:GR46" si="386">IFERROR(1/SQRT(2*PI())*EXP(-0.5*(GP37)^2),"")</f>
        <v>1.7925442663561369E-44</v>
      </c>
      <c r="GS37" s="264">
        <f>IFERROR(GP37-GQ37/GR37+$F37/GR37,"")</f>
        <v>4.4798352715868714E+42</v>
      </c>
      <c r="GT37" s="264">
        <f>IFERROR(GR37^2/((1-GQ37)*(GQ37+$E$36/(1-$E$36))),"")</f>
        <v>2.0117519667211372E-87</v>
      </c>
      <c r="GU37" s="273">
        <f>IFERROR($C37*GT37,"")</f>
        <v>6.035255900163412E-86</v>
      </c>
      <c r="GV37" s="273">
        <f t="shared" ref="GV37:GV46" si="387">IFERROR(GU37*GO37,"")</f>
        <v>-9.1909629326866113E-86</v>
      </c>
      <c r="GW37" s="273">
        <f>IFERROR(GU37*GS37,"")</f>
        <v>2.7036952254604828E-43</v>
      </c>
      <c r="GX37" s="271">
        <f t="shared" ref="GX37:GX46" si="388">IFERROR(GU37*(GO37-GO$48)^2,"")</f>
        <v>4.0328722163448621E-85</v>
      </c>
      <c r="GY37" s="271">
        <f>IFERROR(GU37*(GS37-GS48)^2,"")</f>
        <v>1.211210923463889</v>
      </c>
      <c r="GZ37" s="271">
        <f t="shared" ref="GZ37:GZ46" si="389">IFERROR(GU37*(GO37-GO$48)*(GS37-GS$48),"")</f>
        <v>-6.989033467777158E-43</v>
      </c>
      <c r="HA37" s="271">
        <f>IFERROR($C37*($F37-GQ37)^2/(GQ37*(1-GQ37)),"")</f>
        <v>2.5325319308790406</v>
      </c>
      <c r="HB37" s="289">
        <f>IFERROR($D37-$C37*GQ37,"")</f>
        <v>4.5</v>
      </c>
      <c r="HC37" s="271">
        <f>IFERROR(HB37/SQRT($C37*GQ37*(1-GQ37)),"")</f>
        <v>2.9726021658411734</v>
      </c>
      <c r="HE37" s="271"/>
      <c r="HF37" s="263">
        <f>IFERROR(LOG10($B37),"")</f>
        <v>-1.5228787452803376</v>
      </c>
      <c r="HG37" s="273">
        <f>IFERROR(GO51+GN51*HF37,"")</f>
        <v>-14.128777250388758</v>
      </c>
      <c r="HH37" s="264">
        <f>IFERROR(_xlfn.NORM.S.DIST(HG37,TRUE)*(1-$E$36)+$E$36,"")</f>
        <v>8.3333333333333329E-2</v>
      </c>
      <c r="HI37" s="264">
        <f t="shared" ref="HI37:HI46" si="390">IFERROR(1/SQRT(2*PI())*EXP(-0.5*(HG37)^2),"")</f>
        <v>1.7925375882053629E-44</v>
      </c>
      <c r="HJ37" s="264">
        <f>IFERROR(HG37-HH37/HI37+$F37/HI37,"")</f>
        <v>4.4798519613431051E+42</v>
      </c>
      <c r="HK37" s="264">
        <f>IFERROR(HI37^2/((1-HH37)*(HH37+$E$36/(1-$E$36))),"")</f>
        <v>2.0117369771243056E-87</v>
      </c>
      <c r="HL37" s="273">
        <f>IFERROR($C37*HK37,"")</f>
        <v>6.0352109313729168E-86</v>
      </c>
      <c r="HM37" s="273">
        <f t="shared" ref="HM37:HM46" si="391">IFERROR(HL37*HF37,"")</f>
        <v>-9.1908944506713654E-86</v>
      </c>
      <c r="HN37" s="273">
        <f>IFERROR(HL37*HJ37,"")</f>
        <v>2.7036851528030308E-43</v>
      </c>
      <c r="HO37" s="271">
        <f t="shared" ref="HO37:HO46" si="392">IFERROR(HL37*(HF37-HF$48)^2,"")</f>
        <v>4.0328421662712216E-85</v>
      </c>
      <c r="HP37" s="271">
        <f>IFERROR(HL37*(HJ37-HJ48)^2,"")</f>
        <v>1.211210923463889</v>
      </c>
      <c r="HQ37" s="271">
        <f t="shared" ref="HQ37:HQ46" si="393">IFERROR(HL37*(HF37-HF$48)*(HJ37-HJ$48),"")</f>
        <v>-6.989007429094261E-43</v>
      </c>
      <c r="HR37" s="271">
        <f>IFERROR($C37*($F37-HH37)^2/(HH37*(1-HH37)),"")</f>
        <v>2.5325319308790406</v>
      </c>
      <c r="HS37" s="289">
        <f>IFERROR($D37-$C37*HH37,"")</f>
        <v>4.5</v>
      </c>
      <c r="HT37" s="271">
        <f>IFERROR(HS37/SQRT($C37*HH37*(1-HH37)),"")</f>
        <v>2.9726021658411734</v>
      </c>
      <c r="HV37" s="271"/>
      <c r="HW37" s="263">
        <f>IFERROR(LOG10($B37),"")</f>
        <v>-1.5228787452803376</v>
      </c>
      <c r="HX37" s="273">
        <f>IFERROR(HF51+HE51*HW37,"")</f>
        <v>-14.128777281675127</v>
      </c>
      <c r="HY37" s="264">
        <f>IFERROR(_xlfn.NORM.S.DIST(HX37,TRUE)*(1-$E$36)+$E$36,"")</f>
        <v>8.3333333333333329E-2</v>
      </c>
      <c r="HZ37" s="264">
        <f t="shared" ref="HZ37:HZ46" si="394">IFERROR(1/SQRT(2*PI())*EXP(-0.5*(HX37)^2),"")</f>
        <v>1.7925367958355515E-44</v>
      </c>
      <c r="IA37" s="264">
        <f>IFERROR(HX37-HY37/HZ37+$F37/HZ37,"")</f>
        <v>4.4798539416089836E+42</v>
      </c>
      <c r="IB37" s="264">
        <f>IFERROR(HZ37^2/((1-HY37)*(HY37+$E$36/(1-$E$36))),"")</f>
        <v>2.0117351985961367E-87</v>
      </c>
      <c r="IC37" s="273">
        <f>IFERROR($C37*IB37,"")</f>
        <v>6.03520559578841E-86</v>
      </c>
      <c r="ID37" s="273">
        <f t="shared" ref="ID37:ID46" si="395">IFERROR(IC37*HW37,"")</f>
        <v>-9.1908863252231264E-86</v>
      </c>
      <c r="IE37" s="273">
        <f>IFERROR(IC37*IA37,"")</f>
        <v>2.7036839576713304E-43</v>
      </c>
      <c r="IF37" s="271">
        <f t="shared" ref="IF37:IF46" si="396">IFERROR(IC37*(HW37-HW$48)^2,"")</f>
        <v>4.0328386008123042E-85</v>
      </c>
      <c r="IG37" s="271">
        <f>IFERROR(IC37*(IA37-IA48)^2,"")</f>
        <v>1.2112109234638886</v>
      </c>
      <c r="IH37" s="271">
        <f t="shared" ref="IH37:IH46" si="397">IFERROR(IC37*(HW37-HW$48)*(IA37-IA$48),"")</f>
        <v>-6.9890043395827751E-43</v>
      </c>
      <c r="II37" s="271">
        <f>IFERROR($C37*($F37-HY37)^2/(HY37*(1-HY37)),"")</f>
        <v>2.5325319308790406</v>
      </c>
      <c r="IJ37" s="289">
        <f>IFERROR($D37-$C37*HY37,"")</f>
        <v>4.5</v>
      </c>
      <c r="IK37" s="271">
        <f>IFERROR(IJ37/SQRT($C37*HY37*(1-HY37)),"")</f>
        <v>2.9726021658411734</v>
      </c>
      <c r="IM37" s="271"/>
      <c r="IN37" s="263">
        <f>IFERROR(LOG10($B37),"")</f>
        <v>-1.5228787452803376</v>
      </c>
      <c r="IO37" s="273">
        <f>IFERROR(HW51+HV51*IN37,"")</f>
        <v>-14.128777285385242</v>
      </c>
      <c r="IP37" s="264">
        <f>IFERROR(_xlfn.NORM.S.DIST(IO37,TRUE)*(1-$E$36)+$E$36,"")</f>
        <v>8.3333333333333329E-2</v>
      </c>
      <c r="IQ37" s="264">
        <f t="shared" ref="IQ37:IQ46" si="398">IFERROR(1/SQRT(2*PI())*EXP(-0.5*(IO37)^2),"")</f>
        <v>1.792536701871885E-44</v>
      </c>
      <c r="IR37" s="264">
        <f>IFERROR(IO37-IP37/IQ37+$F37/IQ37,"")</f>
        <v>4.4798541764401599E+42</v>
      </c>
      <c r="IS37" s="264">
        <f>IFERROR(IQ37^2/((1-IP37)*(IP37+$E$36/(1-$E$36))),"")</f>
        <v>2.0117349876883212E-87</v>
      </c>
      <c r="IT37" s="273">
        <f>IFERROR($C37*IS37,"")</f>
        <v>6.0352049630649634E-86</v>
      </c>
      <c r="IU37" s="273">
        <f t="shared" ref="IU37:IU46" si="399">IFERROR(IT37*IN37,"")</f>
        <v>-9.1908853616620372E-86</v>
      </c>
      <c r="IV37" s="273">
        <f>IFERROR(IT37*IR37,"")</f>
        <v>2.7036838159458957E-43</v>
      </c>
      <c r="IW37" s="271">
        <f t="shared" ref="IW37:IW46" si="400">IFERROR(IT37*(IN37-IN$48)^2,"")</f>
        <v>4.0328381780009178E-85</v>
      </c>
      <c r="IX37" s="271">
        <f>IFERROR(IT37*(IR37-IR48)^2,"")</f>
        <v>1.2112109234638888</v>
      </c>
      <c r="IY37" s="271">
        <f t="shared" ref="IY37:IY46" si="401">IFERROR(IT37*(IN37-IN$48)*(IR37-IR$48),"")</f>
        <v>-6.9890039732117193E-43</v>
      </c>
      <c r="IZ37" s="271">
        <f>IFERROR($C37*($F37-IP37)^2/(IP37*(1-IP37)),"")</f>
        <v>2.5325319308790406</v>
      </c>
      <c r="JA37" s="289">
        <f>IFERROR($D37-$C37*IP37,"")</f>
        <v>4.5</v>
      </c>
      <c r="JB37" s="271">
        <f>IFERROR(JA37/SQRT($C37*IP37*(1-IP37)),"")</f>
        <v>2.9726021658411734</v>
      </c>
      <c r="JD37" s="271"/>
      <c r="JE37" s="263">
        <f>IFERROR(LOG10($B37),"")</f>
        <v>-1.5228787452803376</v>
      </c>
      <c r="JF37" s="273">
        <f>IFERROR(IN51+IM51*JE37,"")</f>
        <v>-14.128777285825025</v>
      </c>
      <c r="JG37" s="264">
        <f>IFERROR(_xlfn.NORM.S.DIST(JF37,TRUE)*(1-$E$36)+$E$36,"")</f>
        <v>8.3333333333333329E-2</v>
      </c>
      <c r="JH37" s="264">
        <f t="shared" ref="JH37:JH46" si="402">IFERROR(1/SQRT(2*PI())*EXP(-0.5*(JF37)^2),"")</f>
        <v>1.7925366907337593E-44</v>
      </c>
      <c r="JI37" s="264">
        <f>IFERROR(JF37-JG37/JH37+$F37/JH37,"")</f>
        <v>4.4798542042762308E+42</v>
      </c>
      <c r="JJ37" s="264">
        <f>IFERROR(JH37^2/((1-JG37)*(JG37+$E$36/(1-$E$36))),"")</f>
        <v>2.0117349626880437E-87</v>
      </c>
      <c r="JK37" s="273">
        <f>IFERROR($C37*JJ37,"")</f>
        <v>6.035204888064131E-86</v>
      </c>
      <c r="JL37" s="273">
        <f t="shared" ref="JL37:JL46" si="403">IFERROR(JK37*JE37,"")</f>
        <v>-9.1908852474448645E-86</v>
      </c>
      <c r="JM37" s="273">
        <f>IFERROR(JK37*JI37,"")</f>
        <v>2.7036837991462556E-43</v>
      </c>
      <c r="JN37" s="271">
        <f t="shared" ref="JN37:JN46" si="404">IFERROR(JK37*(JE37-JE$48)^2,"")</f>
        <v>4.03283812788239E-85</v>
      </c>
      <c r="JO37" s="271">
        <f>IFERROR(JK37*(JI37-JI48)^2,"")</f>
        <v>1.2112109234638886</v>
      </c>
      <c r="JP37" s="271">
        <f t="shared" ref="JP37:JP46" si="405">IFERROR(JK37*(JE37-JE$48)*(JI37-JI$48),"")</f>
        <v>-6.9890039297834196E-43</v>
      </c>
      <c r="JQ37" s="271">
        <f>IFERROR($C37*($F37-JG37)^2/(JG37*(1-JG37)),"")</f>
        <v>2.5325319308790406</v>
      </c>
      <c r="JR37" s="289">
        <f>IFERROR($D37-$C37*JG37,"")</f>
        <v>4.5</v>
      </c>
      <c r="JS37" s="271">
        <f>IFERROR(JR37/SQRT($C37*JG37*(1-JG37)),"")</f>
        <v>2.9726021658411734</v>
      </c>
      <c r="JU37" s="271"/>
      <c r="JV37" s="263">
        <f>IFERROR(LOG10($B37),"")</f>
        <v>-1.5228787452803376</v>
      </c>
      <c r="JW37" s="273">
        <f>IFERROR(JE51+JD51*JV37,"")</f>
        <v>-14.128777285877131</v>
      </c>
      <c r="JX37" s="264">
        <f>IFERROR(_xlfn.NORM.S.DIST(JW37,TRUE)*(1-$E$36)+$E$36,"")</f>
        <v>8.3333333333333329E-2</v>
      </c>
      <c r="JY37" s="264">
        <f t="shared" ref="JY37:JY46" si="406">IFERROR(1/SQRT(2*PI())*EXP(-0.5*(JW37)^2),"")</f>
        <v>1.7925366894141056E-44</v>
      </c>
      <c r="JZ37" s="264">
        <f>IFERROR(JW37-JX37/JY37+$F37/JY37,"")</f>
        <v>4.4798542075742701E+42</v>
      </c>
      <c r="KA37" s="264">
        <f>IFERROR(JY37^2/((1-JX37)*(JX37+$E$36/(1-$E$36))),"")</f>
        <v>2.0117349597259919E-87</v>
      </c>
      <c r="KB37" s="273">
        <f>IFERROR($C37*KA37,"")</f>
        <v>6.0352048791779755E-86</v>
      </c>
      <c r="KC37" s="273">
        <f t="shared" ref="KC37:KC46" si="407">IFERROR(KB37*JV37,"")</f>
        <v>-9.1908852339123267E-86</v>
      </c>
      <c r="KD37" s="273">
        <f>IFERROR(KB37*JZ37,"")</f>
        <v>2.7036837971558219E-43</v>
      </c>
      <c r="KE37" s="271">
        <f t="shared" ref="KE37:KE46" si="408">IFERROR(KB37*(JV37-JV$48)^2,"")</f>
        <v>4.0328381219443156E-85</v>
      </c>
      <c r="KF37" s="271">
        <f>IFERROR(KB37*(JZ37-JZ48)^2,"")</f>
        <v>1.2112109234638888</v>
      </c>
      <c r="KG37" s="271">
        <f t="shared" ref="KG37:KG46" si="409">IFERROR(KB37*(JV37-JV$48)*(JZ37-JZ$48),"")</f>
        <v>-6.9890039246380092E-43</v>
      </c>
      <c r="KH37" s="271">
        <f>IFERROR($C37*($F37-JX37)^2/(JX37*(1-JX37)),"")</f>
        <v>2.5325319308790406</v>
      </c>
      <c r="KI37" s="289">
        <f>IFERROR($D37-$C37*JX37,"")</f>
        <v>4.5</v>
      </c>
      <c r="KJ37" s="271">
        <f>IFERROR(KI37/SQRT($C37*JX37*(1-JX37)),"")</f>
        <v>2.9726021658411734</v>
      </c>
      <c r="KL37" s="271"/>
      <c r="KM37" s="263">
        <f>IFERROR(LOG10($B37),"")</f>
        <v>-1.5228787452803376</v>
      </c>
      <c r="KN37" s="273">
        <f>IFERROR(JV51+JU51*KM37,"")</f>
        <v>-14.128777285883308</v>
      </c>
      <c r="KO37" s="264">
        <f>IFERROR(_xlfn.NORM.S.DIST(KN37,TRUE)*(1-$E$36)+$E$36,"")</f>
        <v>8.3333333333333329E-2</v>
      </c>
      <c r="KP37" s="264">
        <f t="shared" ref="KP37:KP46" si="410">IFERROR(1/SQRT(2*PI())*EXP(-0.5*(KN37)^2),"")</f>
        <v>1.7925366892576989E-44</v>
      </c>
      <c r="KQ37" s="264">
        <f>IFERROR(KN37-KO37/KP37+$F37/KP37,"")</f>
        <v>4.4798542079651578E+42</v>
      </c>
      <c r="KR37" s="264">
        <f>IFERROR(KP37^2/((1-KO37)*(KO37+$E$36/(1-$E$36))),"")</f>
        <v>2.0117349593749264E-87</v>
      </c>
      <c r="KS37" s="273">
        <f>IFERROR($C37*KR37,"")</f>
        <v>6.0352048781247791E-86</v>
      </c>
      <c r="KT37" s="273">
        <f t="shared" ref="KT37:KT46" si="411">IFERROR(KS37*KM37,"")</f>
        <v>-9.1908852323084368E-86</v>
      </c>
      <c r="KU37" s="273">
        <f>IFERROR(KS37*KQ37,"")</f>
        <v>2.703683796919914E-43</v>
      </c>
      <c r="KV37" s="271">
        <f t="shared" ref="KV37:KV46" si="412">IFERROR(KS37*(KM37-KM$48)^2,"")</f>
        <v>4.0328381212405274E-85</v>
      </c>
      <c r="KW37" s="271">
        <f>IFERROR(KS37*(KQ37-KQ48)^2,"")</f>
        <v>1.2112109234638893</v>
      </c>
      <c r="KX37" s="271">
        <f t="shared" ref="KX37:KX46" si="413">IFERROR(KS37*(KM37-KM$48)*(KQ37-KQ$48),"")</f>
        <v>-6.9890039240281688E-43</v>
      </c>
      <c r="KY37" s="271">
        <f>IFERROR($C37*($F37-KO37)^2/(KO37*(1-KO37)),"")</f>
        <v>2.5325319308790406</v>
      </c>
      <c r="KZ37" s="289">
        <f>IFERROR($D37-$C37*KO37,"")</f>
        <v>4.5</v>
      </c>
      <c r="LA37" s="271">
        <f>IFERROR(KZ37/SQRT($C37*KO37*(1-KO37)),"")</f>
        <v>2.9726021658411734</v>
      </c>
      <c r="LC37" s="271"/>
      <c r="LD37" s="263">
        <f>IFERROR(LOG10($B37),"")</f>
        <v>-1.5228787452803376</v>
      </c>
      <c r="LE37" s="273">
        <f>IFERROR(KM51+KL51*LD37,"")</f>
        <v>-14.128777285884038</v>
      </c>
      <c r="LF37" s="264">
        <f>IFERROR(_xlfn.NORM.S.DIST(LE37,TRUE)*(1-$E$36)+$E$36,"")</f>
        <v>8.3333333333333329E-2</v>
      </c>
      <c r="LG37" s="264">
        <f t="shared" ref="LG37:LG46" si="414">IFERROR(1/SQRT(2*PI())*EXP(-0.5*(LE37)^2),"")</f>
        <v>1.7925366892392051E-44</v>
      </c>
      <c r="LH37" s="264">
        <f>IFERROR(LE37-LF37/LG37+$F37/LG37,"")</f>
        <v>4.4798542080113756E+42</v>
      </c>
      <c r="LI37" s="264">
        <f>IFERROR(LG37^2/((1-LF37)*(LF37+$E$36/(1-$E$36))),"")</f>
        <v>2.0117349593334159E-87</v>
      </c>
      <c r="LJ37" s="273">
        <f>IFERROR($C37*LI37,"")</f>
        <v>6.0352048780002477E-86</v>
      </c>
      <c r="LK37" s="273">
        <f t="shared" ref="LK37:LK46" si="415">IFERROR(LJ37*LD37,"")</f>
        <v>-9.1908852321187909E-86</v>
      </c>
      <c r="LL37" s="273">
        <f>IFERROR(LJ37*LH37,"")</f>
        <v>2.703683796892019E-43</v>
      </c>
      <c r="LM37" s="271">
        <f t="shared" ref="LM37:LM46" si="416">IFERROR(LJ37*(LD37-LD$48)^2,"")</f>
        <v>4.0328381211573117E-85</v>
      </c>
      <c r="LN37" s="271">
        <f>IFERROR(LJ37*(LH37-LH48)^2,"")</f>
        <v>1.2112109234638886</v>
      </c>
      <c r="LO37" s="271">
        <f t="shared" ref="LO37:LO46" si="417">IFERROR(LJ37*(LD37-LD$48)*(LH37-LH$48),"")</f>
        <v>-6.9890039239560607E-43</v>
      </c>
      <c r="LP37" s="271">
        <f>IFERROR($C37*($F37-LF37)^2/(LF37*(1-LF37)),"")</f>
        <v>2.5325319308790406</v>
      </c>
      <c r="LQ37" s="289">
        <f>IFERROR($D37-$C37*LF37,"")</f>
        <v>4.5</v>
      </c>
      <c r="LR37" s="271">
        <f>IFERROR(LQ37/SQRT($C37*LF37*(1-LF37)),"")</f>
        <v>2.9726021658411734</v>
      </c>
      <c r="LT37" s="271"/>
      <c r="LU37" s="475">
        <f>IFERROR(LOG10($B37),"")</f>
        <v>-1.5228787452803376</v>
      </c>
      <c r="LV37" s="474">
        <f>IFERROR(LD51+LC51*LU37,"")</f>
        <v>-14.128777285884123</v>
      </c>
      <c r="LW37" s="477">
        <f>IFERROR(_xlfn.NORM.S.DIST(LV37,TRUE)*(1-$E$36)+$E$36,"")</f>
        <v>8.3333333333333329E-2</v>
      </c>
      <c r="LX37" s="264">
        <f t="shared" ref="LX37:LX46" si="418">IFERROR(1/SQRT(2*PI())*EXP(-0.5*(LV37)^2),"")</f>
        <v>1.7925366892370397E-44</v>
      </c>
      <c r="LY37" s="264">
        <f>IFERROR(LV37-LW37/LX37+$F37/LX37,"")</f>
        <v>4.4798542080167873E+42</v>
      </c>
      <c r="LZ37" s="264">
        <f>IFERROR(LX37^2/((1-LW37)*(LW37+$E$36/(1-$E$36))),"")</f>
        <v>2.0117349593285551E-87</v>
      </c>
      <c r="MA37" s="273">
        <f>IFERROR($C37*LZ37,"")</f>
        <v>6.0352048779856654E-86</v>
      </c>
      <c r="MB37" s="273">
        <f t="shared" ref="MB37:MB46" si="419">IFERROR(MA37*LU37,"")</f>
        <v>-9.1908852320965827E-86</v>
      </c>
      <c r="MC37" s="273">
        <f>IFERROR(MA37*LY37,"")</f>
        <v>2.7036837968887524E-43</v>
      </c>
      <c r="MD37" s="271">
        <f t="shared" ref="MD37:MD46" si="420">IFERROR(MA37*(LU37-LU$48)^2,"")</f>
        <v>4.0328381211475666E-85</v>
      </c>
      <c r="ME37" s="271">
        <f>IFERROR(MA37*(LY37-LY48)^2,"")</f>
        <v>1.2112109234638884</v>
      </c>
      <c r="MF37" s="271">
        <f t="shared" ref="MF37:MF46" si="421">IFERROR(MA37*(LU37-LU$48)*(LY37-LY$48),"")</f>
        <v>-6.9890039239476149E-43</v>
      </c>
      <c r="MG37" s="271">
        <f>IFERROR($C37*($F37-LW37)^2/(LW37*(1-LW37)),"")</f>
        <v>2.5325319308790406</v>
      </c>
      <c r="MH37" s="289">
        <f>IFERROR($D37-$C37*LW37,"")</f>
        <v>4.5</v>
      </c>
      <c r="MI37" s="476">
        <f>IFERROR(MH37/SQRT($C37*LW37*(1-LW37)),"")</f>
        <v>2.9726021658411734</v>
      </c>
    </row>
    <row r="38" spans="1:347" ht="14.1" customHeight="1" outlineLevel="1" x14ac:dyDescent="0.2">
      <c r="A38" s="14">
        <v>2</v>
      </c>
      <c r="B38" s="182">
        <v>0.1</v>
      </c>
      <c r="C38" s="183">
        <v>30</v>
      </c>
      <c r="D38" s="184">
        <v>7</v>
      </c>
      <c r="E38" s="17">
        <f t="shared" si="340"/>
        <v>0.23333333333333334</v>
      </c>
      <c r="F38" s="34">
        <f>IFERROR((E38-E36)/(1-E36),"")</f>
        <v>0.16363636363636366</v>
      </c>
      <c r="G38" s="17">
        <f t="shared" si="341"/>
        <v>-0.97962202818372091</v>
      </c>
      <c r="H38" s="17"/>
      <c r="I38" s="34"/>
      <c r="J38" s="18">
        <f t="shared" ref="J38:J46" si="422">IFERROR(LOG10($B38),"")</f>
        <v>-1</v>
      </c>
      <c r="K38" s="17">
        <f>IFERROR(C51+B51*J38,"")</f>
        <v>-1.3185663277788153</v>
      </c>
      <c r="L38" s="37">
        <f t="shared" ref="L38:L46" si="423">IFERROR(_xlfn.NORM.S.DIST(K38,TRUE)*(1-$E$36)+$E$36,"")</f>
        <v>0.16918564613991505</v>
      </c>
      <c r="M38" s="37">
        <f t="shared" si="342"/>
        <v>0.16725308853275814</v>
      </c>
      <c r="N38" s="37">
        <f t="shared" ref="N38:N46" si="424">IFERROR(K38-L38/M38+$F38/M38,"")</f>
        <v>-1.3517452816159787</v>
      </c>
      <c r="O38" s="37">
        <f t="shared" ref="O38:O46" si="425">IFERROR(M38^2/((1-L38)*(L38+$E$36/(1-$E$36))),"")</f>
        <v>0.12945318407769271</v>
      </c>
      <c r="P38" s="17">
        <f t="shared" ref="P38:P46" si="426">IFERROR($C38*O38,"")</f>
        <v>3.8835955223307814</v>
      </c>
      <c r="Q38" s="17">
        <f t="shared" si="343"/>
        <v>-3.8835955223307814</v>
      </c>
      <c r="R38" s="17">
        <f t="shared" ref="R38:R46" si="427">IFERROR(P38*N38,"")</f>
        <v>-5.2496319230155759</v>
      </c>
      <c r="S38" s="34">
        <f t="shared" si="344"/>
        <v>10.744770550221492</v>
      </c>
      <c r="T38" s="34">
        <f>IFERROR(P38*(N38-N48)^2,"")</f>
        <v>3.4881899779407464</v>
      </c>
      <c r="U38" s="34">
        <f t="shared" si="345"/>
        <v>6.1220748891658863</v>
      </c>
      <c r="V38" s="34">
        <f t="shared" ref="V38:V46" si="428">IFERROR($C38*($F38-L38)^2/(L38*(1-L38)),"")</f>
        <v>6.5724519266330073E-3</v>
      </c>
      <c r="W38" s="39">
        <f t="shared" ref="W38:W46" si="429">IFERROR($D38-$C38*L38,"")</f>
        <v>1.9244306158025486</v>
      </c>
      <c r="X38" s="34">
        <f t="shared" ref="X38:X46" si="430">IFERROR(W38/SQRT($C38*L38*(1-L38)),"")</f>
        <v>0.93714734118770182</v>
      </c>
      <c r="Y38" s="44"/>
      <c r="Z38" s="271"/>
      <c r="AA38" s="263">
        <f t="shared" ref="AA38:AA46" si="431">IFERROR(LOG10($B38),"")</f>
        <v>-1</v>
      </c>
      <c r="AB38" s="273">
        <f>IFERROR(J51+I51*AA38,"")</f>
        <v>-2.1926253404045788</v>
      </c>
      <c r="AC38" s="264">
        <f t="shared" ref="AC38:AC46" si="432">IFERROR(_xlfn.NORM.S.DIST(AB38,TRUE)*(1-$E$36)+$E$36,"")</f>
        <v>9.6319925928038036E-2</v>
      </c>
      <c r="AD38" s="264">
        <f t="shared" si="346"/>
        <v>3.6053855405920196E-2</v>
      </c>
      <c r="AE38" s="264">
        <f t="shared" ref="AE38:AE46" si="433">IFERROR(AB38-AC38/AD38+$F38/AD38,"")</f>
        <v>-0.32551745553543476</v>
      </c>
      <c r="AF38" s="264">
        <f t="shared" ref="AF38:AF46" si="434">IFERROR(AD38^2/((1-AC38)*(AC38+$E$36/(1-$E$36))),"")</f>
        <v>7.6827298502794581E-3</v>
      </c>
      <c r="AG38" s="273">
        <f t="shared" ref="AG38:AG46" si="435">IFERROR($C38*AF38,"")</f>
        <v>0.23048189550838374</v>
      </c>
      <c r="AH38" s="273">
        <f t="shared" si="347"/>
        <v>-0.23048189550838374</v>
      </c>
      <c r="AI38" s="273">
        <f t="shared" ref="AI38:AI46" si="436">IFERROR(AG38*AE38,"")</f>
        <v>-7.5025880172873025E-2</v>
      </c>
      <c r="AJ38" s="271">
        <f t="shared" si="348"/>
        <v>0.84076101448889984</v>
      </c>
      <c r="AK38" s="271">
        <f>IFERROR(AG38*(AE38-AE48)^2,"")</f>
        <v>3.9648064366056661E-3</v>
      </c>
      <c r="AL38" s="271">
        <f t="shared" si="349"/>
        <v>5.7736077818749516E-2</v>
      </c>
      <c r="AM38" s="271">
        <f t="shared" ref="AM38:AM46" si="437">IFERROR($C38*($F38-AC38)^2/(AC38*(1-AC38)),"")</f>
        <v>1.561826041245078</v>
      </c>
      <c r="AN38" s="289">
        <f t="shared" ref="AN38:AN46" si="438">IFERROR($D38-$C38*AC38,"")</f>
        <v>4.110402222158859</v>
      </c>
      <c r="AO38" s="271">
        <f t="shared" ref="AO38:AO46" si="439">IFERROR(AN38/SQRT($C38*AC38*(1-AC38)),"")</f>
        <v>2.5436553767223944</v>
      </c>
      <c r="AP38" s="44"/>
      <c r="AQ38" s="271"/>
      <c r="AR38" s="263">
        <f t="shared" ref="AR38:AR46" si="440">IFERROR(LOG10($B38),"")</f>
        <v>-1</v>
      </c>
      <c r="AS38" s="273">
        <f>IFERROR(AA51+Z51*AR38,"")</f>
        <v>-4.2574023736275528</v>
      </c>
      <c r="AT38" s="264">
        <f t="shared" ref="AT38:AT46" si="441">IFERROR(_xlfn.NORM.S.DIST(AS38,TRUE)*(1-$E$36)+$E$36,"")</f>
        <v>8.334281239658875E-2</v>
      </c>
      <c r="AU38" s="264">
        <f t="shared" si="350"/>
        <v>4.6239505924111282E-5</v>
      </c>
      <c r="AV38" s="264">
        <f t="shared" ref="AV38:AV46" si="442">IFERROR(AS38-AT38/AU38+$F38/AU38,"")</f>
        <v>1732.2133845667313</v>
      </c>
      <c r="AW38" s="264">
        <f t="shared" ref="AW38:AW46" si="443">IFERROR(AU38^2/((1-AT38)*(AT38+$E$36/(1-$E$36))),"")</f>
        <v>1.3385724777098151E-8</v>
      </c>
      <c r="AX38" s="273">
        <f t="shared" ref="AX38:AX46" si="444">IFERROR($C38*AW38,"")</f>
        <v>4.0157174331294457E-7</v>
      </c>
      <c r="AY38" s="273">
        <f t="shared" si="351"/>
        <v>-4.0157174331294457E-7</v>
      </c>
      <c r="AZ38" s="273">
        <f t="shared" ref="AZ38:AZ46" si="445">IFERROR(AX38*AV38,"")</f>
        <v>6.9560794863047831E-4</v>
      </c>
      <c r="BA38" s="271">
        <f t="shared" si="352"/>
        <v>1.6445159804501536E-6</v>
      </c>
      <c r="BB38" s="271">
        <f>IFERROR(AX38*(AV38-AV48)^2,"")</f>
        <v>1.2049151026570097</v>
      </c>
      <c r="BC38" s="271">
        <f t="shared" si="353"/>
        <v>-1.4076583894557621E-3</v>
      </c>
      <c r="BD38" s="271">
        <f t="shared" ref="BD38:BD46" si="446">IFERROR($C38*($F38-AT38)^2/(AT38*(1-AT38)),"")</f>
        <v>2.5316722880313778</v>
      </c>
      <c r="BE38" s="289">
        <f t="shared" ref="BE38:BE46" si="447">IFERROR($D38-$C38*AT38,"")</f>
        <v>4.4997156281023374</v>
      </c>
      <c r="BF38" s="271">
        <f t="shared" ref="BF38:BF46" si="448">IFERROR(BE38/SQRT($C38*AT38*(1-AT38)),"")</f>
        <v>2.9722606439596984</v>
      </c>
      <c r="BH38" s="271"/>
      <c r="BI38" s="263">
        <f t="shared" ref="BI38:BI46" si="449">IFERROR(LOG10($B38),"")</f>
        <v>-1</v>
      </c>
      <c r="BJ38" s="273">
        <f>IFERROR(AR51+AQ51*BI38,"")</f>
        <v>-8.1547218498329386</v>
      </c>
      <c r="BK38" s="264">
        <f t="shared" ref="BK38:BK46" si="450">IFERROR(_xlfn.NORM.S.DIST(BJ38,TRUE)*(1-$E$36)+$E$36,"")</f>
        <v>8.3333333333333495E-2</v>
      </c>
      <c r="BL38" s="264">
        <f t="shared" si="354"/>
        <v>1.4478701834553018E-15</v>
      </c>
      <c r="BM38" s="264">
        <f t="shared" ref="BM38:BM46" si="451">IFERROR(BJ38-BK38/BL38+$F38/BL38,"")</f>
        <v>55462866229745.414</v>
      </c>
      <c r="BN38" s="264">
        <f t="shared" ref="BN38:BN46" si="452">IFERROR(BL38^2/((1-BK38)*(BK38+$E$36/(1-$E$36))),"")</f>
        <v>1.3124836600521732E-29</v>
      </c>
      <c r="BO38" s="273">
        <f t="shared" ref="BO38:BO46" si="453">IFERROR($C38*BN38,"")</f>
        <v>3.9374509801565196E-28</v>
      </c>
      <c r="BP38" s="273">
        <f t="shared" si="355"/>
        <v>-3.9374509801565196E-28</v>
      </c>
      <c r="BQ38" s="273">
        <f t="shared" ref="BQ38:BQ46" si="454">IFERROR(BO38*BM38,"")</f>
        <v>2.1838231699860101E-14</v>
      </c>
      <c r="BR38" s="271">
        <f t="shared" si="356"/>
        <v>1.6760289419824937E-27</v>
      </c>
      <c r="BS38" s="271">
        <f>IFERROR(BO38*(BM38-BM48)^2,"")</f>
        <v>1.2112109234635184</v>
      </c>
      <c r="BT38" s="271">
        <f t="shared" si="357"/>
        <v>-4.5055793884584922E-14</v>
      </c>
      <c r="BU38" s="271">
        <f t="shared" ref="BU38:BU46" si="455">IFERROR($C38*($F38-BK38)^2/(BK38*(1-BK38)),"")</f>
        <v>2.5325319308790255</v>
      </c>
      <c r="BV38" s="289">
        <f t="shared" ref="BV38:BV46" si="456">IFERROR($D38-$C38*BK38,"")</f>
        <v>4.4999999999999947</v>
      </c>
      <c r="BW38" s="271">
        <f t="shared" ref="BW38:BW46" si="457">IFERROR(BV38/SQRT($C38*BK38*(1-BK38)),"")</f>
        <v>2.9726021658411677</v>
      </c>
      <c r="BY38" s="271"/>
      <c r="BZ38" s="263">
        <f t="shared" ref="BZ38:BZ46" si="458">IFERROR(LOG10($B38),"")</f>
        <v>-1</v>
      </c>
      <c r="CA38" s="273">
        <f>IFERROR(BI51+BH51*BZ38,"")</f>
        <v>-10.665423275411424</v>
      </c>
      <c r="CB38" s="264">
        <f t="shared" ref="CB38:CB46" si="459">IFERROR(_xlfn.NORM.S.DIST(CA38,TRUE)*(1-$E$36)+$E$36,"")</f>
        <v>8.3333333333333329E-2</v>
      </c>
      <c r="CC38" s="264">
        <f t="shared" si="358"/>
        <v>7.9458284111947489E-26</v>
      </c>
      <c r="CD38" s="264">
        <f t="shared" ref="CD38:CD46" si="460">IFERROR(CA38-CB38/CC38+$F38/CC38,"")</f>
        <v>1.01063131680383E+24</v>
      </c>
      <c r="CE38" s="264">
        <f t="shared" ref="CE38:CE46" si="461">IFERROR(CC38^2/((1-CB38)*(CB38+$E$36/(1-$E$36))),"")</f>
        <v>3.9528744505137181E-50</v>
      </c>
      <c r="CF38" s="273">
        <f t="shared" ref="CF38:CF46" si="462">IFERROR($C38*CE38,"")</f>
        <v>1.1858623351541155E-48</v>
      </c>
      <c r="CG38" s="273">
        <f t="shared" si="359"/>
        <v>-1.1858623351541155E-48</v>
      </c>
      <c r="CH38" s="273">
        <f t="shared" ref="CH38:CH46" si="463">IFERROR(CF38*CD38,"")</f>
        <v>1.1984696133248684E-24</v>
      </c>
      <c r="CI38" s="271">
        <f t="shared" si="360"/>
        <v>5.0506480373465087E-48</v>
      </c>
      <c r="CJ38" s="271">
        <f>IFERROR(CF38*(CD38-CD48)^2,"")</f>
        <v>1.2112109234638888</v>
      </c>
      <c r="CK38" s="271">
        <f t="shared" si="361"/>
        <v>-2.4733378405316052E-24</v>
      </c>
      <c r="CL38" s="271">
        <f t="shared" ref="CL38:CL46" si="464">IFERROR($C38*($F38-CB38)^2/(CB38*(1-CB38)),"")</f>
        <v>2.5325319308790406</v>
      </c>
      <c r="CM38" s="289">
        <f t="shared" ref="CM38:CM46" si="465">IFERROR($D38-$C38*CB38,"")</f>
        <v>4.5</v>
      </c>
      <c r="CN38" s="271">
        <f t="shared" ref="CN38:CN46" si="466">IFERROR(CM38/SQRT($C38*CB38*(1-CB38)),"")</f>
        <v>2.9726021658411734</v>
      </c>
      <c r="CP38" s="271"/>
      <c r="CQ38" s="263">
        <f t="shared" ref="CQ38:CQ46" si="467">IFERROR(LOG10($B38),"")</f>
        <v>-1</v>
      </c>
      <c r="CR38" s="273">
        <f>IFERROR(BZ51+BY51*CQ38,"")</f>
        <v>-11.150991384233414</v>
      </c>
      <c r="CS38" s="264">
        <f t="shared" ref="CS38:CS46" si="468">IFERROR(_xlfn.NORM.S.DIST(CR38,TRUE)*(1-$E$36)+$E$36,"")</f>
        <v>8.3333333333333329E-2</v>
      </c>
      <c r="CT38" s="264">
        <f t="shared" si="362"/>
        <v>3.9794341865422084E-28</v>
      </c>
      <c r="CU38" s="264">
        <f t="shared" ref="CU38:CU46" si="469">IFERROR(CR38-CS38/CT38+$F38/CT38,"")</f>
        <v>2.0179509583197021E+26</v>
      </c>
      <c r="CV38" s="264">
        <f t="shared" ref="CV38:CV46" si="470">IFERROR(CT38^2/((1-CS38)*(CS38+$E$36/(1-$E$36))),"")</f>
        <v>9.9146482090565297E-55</v>
      </c>
      <c r="CW38" s="273">
        <f t="shared" ref="CW38:CW46" si="471">IFERROR($C38*CV38,"")</f>
        <v>2.9743944627169591E-53</v>
      </c>
      <c r="CX38" s="273">
        <f t="shared" si="363"/>
        <v>-2.9743944627169591E-53</v>
      </c>
      <c r="CY38" s="273">
        <f t="shared" ref="CY38:CY46" si="472">IFERROR(CW38*CU38,"")</f>
        <v>6.0021821564605034E-27</v>
      </c>
      <c r="CZ38" s="271">
        <f t="shared" si="364"/>
        <v>1.2651121731008606E-52</v>
      </c>
      <c r="DA38" s="271">
        <f>IFERROR(CW38*(CU38-CU48)^2,"")</f>
        <v>1.2112109234638888</v>
      </c>
      <c r="DB38" s="271">
        <f t="shared" si="365"/>
        <v>-1.2378682011696158E-26</v>
      </c>
      <c r="DC38" s="271">
        <f t="shared" ref="DC38:DC46" si="473">IFERROR($C38*($F38-CS38)^2/(CS38*(1-CS38)),"")</f>
        <v>2.5325319308790406</v>
      </c>
      <c r="DD38" s="289">
        <f t="shared" ref="DD38:DD46" si="474">IFERROR($D38-$C38*CS38,"")</f>
        <v>4.5</v>
      </c>
      <c r="DE38" s="271">
        <f t="shared" ref="DE38:DE46" si="475">IFERROR(DD38/SQRT($C38*CS38*(1-CS38)),"")</f>
        <v>2.9726021658411734</v>
      </c>
      <c r="DG38" s="271"/>
      <c r="DH38" s="263">
        <f t="shared" ref="DH38:DH46" si="476">IFERROR(LOG10($B38),"")</f>
        <v>-1</v>
      </c>
      <c r="DI38" s="273">
        <f>IFERROR(CQ51+CP51*DH38,"")</f>
        <v>-11.221442897404215</v>
      </c>
      <c r="DJ38" s="264">
        <f t="shared" ref="DJ38:DJ46" si="477">IFERROR(_xlfn.NORM.S.DIST(DI38,TRUE)*(1-$E$36)+$E$36,"")</f>
        <v>8.3333333333333329E-2</v>
      </c>
      <c r="DK38" s="264">
        <f t="shared" si="366"/>
        <v>1.8095057121575442E-28</v>
      </c>
      <c r="DL38" s="264">
        <f t="shared" ref="DL38:DL46" si="478">IFERROR(DI38-DJ38/DK38+$F38/DK38,"")</f>
        <v>4.4378434267157909E+26</v>
      </c>
      <c r="DM38" s="264">
        <f t="shared" ref="DM38:DM46" si="479">IFERROR(DK38^2/((1-DJ38)*(DJ38+$E$36/(1-$E$36))),"")</f>
        <v>2.0500033600679674E-55</v>
      </c>
      <c r="DN38" s="273">
        <f t="shared" ref="DN38:DN46" si="480">IFERROR($C38*DM38,"")</f>
        <v>6.1500100802039022E-54</v>
      </c>
      <c r="DO38" s="273">
        <f t="shared" si="367"/>
        <v>-6.1500100802039022E-54</v>
      </c>
      <c r="DP38" s="273">
        <f t="shared" ref="DP38:DP46" si="481">IFERROR(DN38*DL38,"")</f>
        <v>2.7292781808668741E-27</v>
      </c>
      <c r="DQ38" s="271">
        <f t="shared" si="368"/>
        <v>2.6152474169682211E-53</v>
      </c>
      <c r="DR38" s="271">
        <f>IFERROR(DN38*(DL38-DL48)^2,"")</f>
        <v>1.211210923463889</v>
      </c>
      <c r="DS38" s="271">
        <f t="shared" si="369"/>
        <v>-5.6281579926230116E-27</v>
      </c>
      <c r="DT38" s="271">
        <f t="shared" ref="DT38:DT46" si="482">IFERROR($C38*($F38-DJ38)^2/(DJ38*(1-DJ38)),"")</f>
        <v>2.5325319308790406</v>
      </c>
      <c r="DU38" s="289">
        <f t="shared" ref="DU38:DU46" si="483">IFERROR($D38-$C38*DJ38,"")</f>
        <v>4.5</v>
      </c>
      <c r="DV38" s="271">
        <f t="shared" ref="DV38:DV46" si="484">IFERROR(DU38/SQRT($C38*DJ38*(1-DJ38)),"")</f>
        <v>2.9726021658411734</v>
      </c>
      <c r="DX38" s="271"/>
      <c r="DY38" s="263">
        <f t="shared" ref="DY38:DY46" si="485">IFERROR(LOG10($B38),"")</f>
        <v>-1</v>
      </c>
      <c r="DZ38" s="273">
        <f>IFERROR(DH51+DG51*DY38,"")</f>
        <v>-11.230161871319037</v>
      </c>
      <c r="EA38" s="264">
        <f t="shared" ref="EA38:EA46" si="486">IFERROR(_xlfn.NORM.S.DIST(DZ38,TRUE)*(1-$E$36)+$E$36,"")</f>
        <v>8.3333333333333329E-2</v>
      </c>
      <c r="EB38" s="264">
        <f t="shared" si="370"/>
        <v>1.640787390235661E-28</v>
      </c>
      <c r="EC38" s="264">
        <f t="shared" ref="EC38:EC46" si="487">IFERROR(DZ38-EA38/EB38+$F38/EB38,"")</f>
        <v>4.8941764655746566E+26</v>
      </c>
      <c r="ED38" s="264">
        <f t="shared" ref="ED38:ED46" si="488">IFERROR(EB38^2/((1-EA38)*(EA38+$E$36/(1-$E$36))),"")</f>
        <v>1.6855408236248458E-55</v>
      </c>
      <c r="EE38" s="273">
        <f t="shared" ref="EE38:EE46" si="489">IFERROR($C38*ED38,"")</f>
        <v>5.0566224708745373E-54</v>
      </c>
      <c r="EF38" s="273">
        <f t="shared" si="371"/>
        <v>-5.0566224708745373E-54</v>
      </c>
      <c r="EG38" s="273">
        <f t="shared" ref="EG38:EG46" si="490">IFERROR(EE38*EC38,"")</f>
        <v>2.4748002692250129E-27</v>
      </c>
      <c r="EH38" s="271">
        <f t="shared" si="372"/>
        <v>2.1502413799874432E-53</v>
      </c>
      <c r="EI38" s="271">
        <f>IFERROR(EE38*(EC38-EC48)^2,"")</f>
        <v>1.2112109234638884</v>
      </c>
      <c r="EJ38" s="271">
        <f t="shared" si="373"/>
        <v>-5.1033281763226406E-27</v>
      </c>
      <c r="EK38" s="271">
        <f t="shared" ref="EK38:EK46" si="491">IFERROR($C38*($F38-EA38)^2/(EA38*(1-EA38)),"")</f>
        <v>2.5325319308790406</v>
      </c>
      <c r="EL38" s="289">
        <f t="shared" ref="EL38:EL46" si="492">IFERROR($D38-$C38*EA38,"")</f>
        <v>4.5</v>
      </c>
      <c r="EM38" s="271">
        <f t="shared" ref="EM38:EM46" si="493">IFERROR(EL38/SQRT($C38*EA38*(1-EA38)),"")</f>
        <v>2.9726021658411734</v>
      </c>
      <c r="EO38" s="271"/>
      <c r="EP38" s="263">
        <f t="shared" ref="EP38:EP46" si="494">IFERROR(LOG10($B38),"")</f>
        <v>-1</v>
      </c>
      <c r="EQ38" s="273">
        <f>IFERROR(DY51+DX51*EP38,"")</f>
        <v>-11.231208080534838</v>
      </c>
      <c r="ER38" s="264">
        <f t="shared" ref="ER38:ER46" si="495">IFERROR(_xlfn.NORM.S.DIST(EQ38,TRUE)*(1-$E$36)+$E$36,"")</f>
        <v>8.3333333333333329E-2</v>
      </c>
      <c r="ES38" s="264">
        <f t="shared" si="374"/>
        <v>1.6216215355381839E-28</v>
      </c>
      <c r="ET38" s="264">
        <f t="shared" ref="ET38:ET46" si="496">IFERROR(EQ38-ER38/ES38+$F38/ES38,"")</f>
        <v>4.9520204648971531E+26</v>
      </c>
      <c r="EU38" s="264">
        <f t="shared" ref="EU38:EU46" si="497">IFERROR(ES38^2/((1-ER38)*(ER38+$E$36/(1-$E$36))),"")</f>
        <v>1.6463935750045882E-55</v>
      </c>
      <c r="EV38" s="273">
        <f t="shared" ref="EV38:EV46" si="498">IFERROR($C38*EU38,"")</f>
        <v>4.9391807250137643E-54</v>
      </c>
      <c r="EW38" s="273">
        <f t="shared" si="375"/>
        <v>-4.9391807250137643E-54</v>
      </c>
      <c r="EX38" s="273">
        <f t="shared" ref="EX38:EX46" si="499">IFERROR(EV38*ET38,"")</f>
        <v>2.4458924030093718E-27</v>
      </c>
      <c r="EY38" s="271">
        <f t="shared" si="376"/>
        <v>2.1002961164814686E-53</v>
      </c>
      <c r="EZ38" s="271">
        <f>IFERROR(EV38*(ET38-ET48)^2,"")</f>
        <v>1.2112109234638884</v>
      </c>
      <c r="FA38" s="271">
        <f t="shared" si="377"/>
        <v>-5.0437105376807046E-27</v>
      </c>
      <c r="FB38" s="271">
        <f t="shared" ref="FB38:FB46" si="500">IFERROR($C38*($F38-ER38)^2/(ER38*(1-ER38)),"")</f>
        <v>2.5325319308790406</v>
      </c>
      <c r="FC38" s="289">
        <f t="shared" ref="FC38:FC46" si="501">IFERROR($D38-$C38*ER38,"")</f>
        <v>4.5</v>
      </c>
      <c r="FD38" s="271">
        <f t="shared" ref="FD38:FD46" si="502">IFERROR(FC38/SQRT($C38*ER38*(1-ER38)),"")</f>
        <v>2.9726021658411734</v>
      </c>
      <c r="FF38" s="271"/>
      <c r="FG38" s="263">
        <f t="shared" ref="FG38:FG46" si="503">IFERROR(LOG10($B38),"")</f>
        <v>-1</v>
      </c>
      <c r="FH38" s="273">
        <f>IFERROR(EP51+EO51*FG38,"")</f>
        <v>-11.231332907169794</v>
      </c>
      <c r="FI38" s="264">
        <f t="shared" ref="FI38:FI46" si="504">IFERROR(_xlfn.NORM.S.DIST(FH38,TRUE)*(1-$E$36)+$E$36,"")</f>
        <v>8.3333333333333329E-2</v>
      </c>
      <c r="FJ38" s="264">
        <f t="shared" si="378"/>
        <v>1.6193496771515203E-28</v>
      </c>
      <c r="FK38" s="264">
        <f t="shared" ref="FK38:FK46" si="505">IFERROR(FH38-FI38/FJ38+$F38/FJ38,"")</f>
        <v>4.9589678768013549E+26</v>
      </c>
      <c r="FL38" s="264">
        <f t="shared" ref="FL38:FL46" si="506">IFERROR(FJ38^2/((1-FI38)*(FI38+$E$36/(1-$E$36))),"")</f>
        <v>1.6417836794446325E-55</v>
      </c>
      <c r="FM38" s="273">
        <f t="shared" ref="FM38:FM46" si="507">IFERROR($C38*FL38,"")</f>
        <v>4.9253510383338976E-54</v>
      </c>
      <c r="FN38" s="273">
        <f t="shared" si="379"/>
        <v>-4.9253510383338976E-54</v>
      </c>
      <c r="FO38" s="273">
        <f t="shared" ref="FO38:FO46" si="508">IFERROR(FM38*FK38,"")</f>
        <v>2.4424657581067997E-27</v>
      </c>
      <c r="FP38" s="271">
        <f t="shared" si="380"/>
        <v>2.0944147502490684E-53</v>
      </c>
      <c r="FQ38" s="271">
        <f>IFERROR(FM38*(FK38-FK48)^2,"")</f>
        <v>1.2112109234638888</v>
      </c>
      <c r="FR38" s="271">
        <f t="shared" si="381"/>
        <v>-5.0366437473436254E-27</v>
      </c>
      <c r="FS38" s="271">
        <f t="shared" ref="FS38:FS46" si="509">IFERROR($C38*($F38-FI38)^2/(FI38*(1-FI38)),"")</f>
        <v>2.5325319308790406</v>
      </c>
      <c r="FT38" s="289">
        <f t="shared" ref="FT38:FT46" si="510">IFERROR($D38-$C38*FI38,"")</f>
        <v>4.5</v>
      </c>
      <c r="FU38" s="271">
        <f t="shared" ref="FU38:FU46" si="511">IFERROR(FT38/SQRT($C38*FI38*(1-FI38)),"")</f>
        <v>2.9726021658411734</v>
      </c>
      <c r="FW38" s="271"/>
      <c r="FX38" s="263">
        <f t="shared" ref="FX38:FX46" si="512">IFERROR(LOG10($B38),"")</f>
        <v>-1</v>
      </c>
      <c r="FY38" s="273">
        <f>IFERROR(FG51+FF51*FX38,"")</f>
        <v>-11.231347768479942</v>
      </c>
      <c r="FZ38" s="264">
        <f t="shared" ref="FZ38:FZ46" si="513">IFERROR(_xlfn.NORM.S.DIST(FY38,TRUE)*(1-$E$36)+$E$36,"")</f>
        <v>8.3333333333333329E-2</v>
      </c>
      <c r="GA38" s="264">
        <f t="shared" si="382"/>
        <v>1.6190794101144982E-28</v>
      </c>
      <c r="GB38" s="264">
        <f t="shared" ref="GB38:GB46" si="514">IFERROR(FY38-FZ38/GA38+$F38/GA38,"")</f>
        <v>4.9597956592722937E+26</v>
      </c>
      <c r="GC38" s="264">
        <f t="shared" ref="GC38:GC46" si="515">IFERROR(GA38^2/((1-FZ38)*(FZ38+$E$36/(1-$E$36))),"")</f>
        <v>1.6412357026998542E-55</v>
      </c>
      <c r="GD38" s="273">
        <f t="shared" ref="GD38:GD46" si="516">IFERROR($C38*GC38,"")</f>
        <v>4.9237071080995626E-54</v>
      </c>
      <c r="GE38" s="273">
        <f t="shared" si="383"/>
        <v>-4.9237071080995626E-54</v>
      </c>
      <c r="GF38" s="273">
        <f t="shared" ref="GF38:GF46" si="517">IFERROR(GD38*GB38,"")</f>
        <v>2.442058114228035E-27</v>
      </c>
      <c r="GG38" s="271">
        <f t="shared" si="384"/>
        <v>2.0937156408463544E-53</v>
      </c>
      <c r="GH38" s="271">
        <f>IFERROR(GD38*(GB38-GB48)^2,"")</f>
        <v>1.211210923463889</v>
      </c>
      <c r="GI38" s="271">
        <f t="shared" si="385"/>
        <v>-5.0358030688464192E-27</v>
      </c>
      <c r="GJ38" s="271">
        <f t="shared" ref="GJ38:GJ46" si="518">IFERROR($C38*($F38-FZ38)^2/(FZ38*(1-FZ38)),"")</f>
        <v>2.5325319308790406</v>
      </c>
      <c r="GK38" s="289">
        <f t="shared" ref="GK38:GK46" si="519">IFERROR($D38-$C38*FZ38,"")</f>
        <v>4.5</v>
      </c>
      <c r="GL38" s="271">
        <f t="shared" ref="GL38:GL46" si="520">IFERROR(GK38/SQRT($C38*FZ38*(1-FZ38)),"")</f>
        <v>2.9726021658411734</v>
      </c>
      <c r="GN38" s="271"/>
      <c r="GO38" s="263">
        <f t="shared" ref="GO38:GO46" si="521">IFERROR(LOG10($B38),"")</f>
        <v>-1</v>
      </c>
      <c r="GP38" s="273">
        <f>IFERROR(FX51+FW51*GO38,"")</f>
        <v>-11.231349535330576</v>
      </c>
      <c r="GQ38" s="264">
        <f t="shared" ref="GQ38:GQ46" si="522">IFERROR(_xlfn.NORM.S.DIST(GP38,TRUE)*(1-$E$36)+$E$36,"")</f>
        <v>8.3333333333333329E-2</v>
      </c>
      <c r="GR38" s="264">
        <f t="shared" si="386"/>
        <v>1.6190472812344899E-28</v>
      </c>
      <c r="GS38" s="264">
        <f t="shared" ref="GS38:GS46" si="523">IFERROR(GP38-GQ38/GR38+$F38/GR38,"")</f>
        <v>4.9598940830067021E+26</v>
      </c>
      <c r="GT38" s="264">
        <f t="shared" ref="GT38:GT46" si="524">IFERROR(GR38^2/((1-GQ38)*(GQ38+$E$36/(1-$E$36))),"")</f>
        <v>1.6411705662507921E-55</v>
      </c>
      <c r="GU38" s="273">
        <f t="shared" ref="GU38:GU46" si="525">IFERROR($C38*GT38,"")</f>
        <v>4.9235116987523763E-54</v>
      </c>
      <c r="GV38" s="273">
        <f t="shared" si="387"/>
        <v>-4.9235116987523763E-54</v>
      </c>
      <c r="GW38" s="273">
        <f t="shared" ref="GW38:GW46" si="526">IFERROR(GU38*GS38,"")</f>
        <v>2.4420096542256186E-27</v>
      </c>
      <c r="GX38" s="271">
        <f t="shared" si="388"/>
        <v>2.0936325402762458E-53</v>
      </c>
      <c r="GY38" s="271">
        <f>IFERROR(GU38*(GS38-GS48)^2,"")</f>
        <v>1.2112109234638888</v>
      </c>
      <c r="GZ38" s="271">
        <f t="shared" si="389"/>
        <v>-5.0357031311446852E-27</v>
      </c>
      <c r="HA38" s="271">
        <f t="shared" ref="HA38:HA46" si="527">IFERROR($C38*($F38-GQ38)^2/(GQ38*(1-GQ38)),"")</f>
        <v>2.5325319308790406</v>
      </c>
      <c r="HB38" s="289">
        <f t="shared" ref="HB38:HB46" si="528">IFERROR($D38-$C38*GQ38,"")</f>
        <v>4.5</v>
      </c>
      <c r="HC38" s="271">
        <f t="shared" ref="HC38:HC46" si="529">IFERROR(HB38/SQRT($C38*GQ38*(1-GQ38)),"")</f>
        <v>2.9726021658411734</v>
      </c>
      <c r="HE38" s="271"/>
      <c r="HF38" s="263">
        <f t="shared" ref="HF38:HF46" si="530">IFERROR(LOG10($B38),"")</f>
        <v>-1</v>
      </c>
      <c r="HG38" s="273">
        <f>IFERROR(GO51+GN51*HF38,"")</f>
        <v>-11.23134974517291</v>
      </c>
      <c r="HH38" s="264">
        <f t="shared" ref="HH38:HH46" si="531">IFERROR(_xlfn.NORM.S.DIST(HG38,TRUE)*(1-$E$36)+$E$36,"")</f>
        <v>8.3333333333333329E-2</v>
      </c>
      <c r="HI38" s="264">
        <f t="shared" si="390"/>
        <v>1.6190434654479295E-28</v>
      </c>
      <c r="HJ38" s="264">
        <f t="shared" ref="HJ38:HJ46" si="532">IFERROR(HG38-HH38/HI38+$F38/HI38,"")</f>
        <v>4.9599057725614212E+26</v>
      </c>
      <c r="HK38" s="264">
        <f t="shared" ref="HK38:HK46" si="533">IFERROR(HI38^2/((1-HH38)*(HH38+$E$36/(1-$E$36))),"")</f>
        <v>1.6411628304060359E-55</v>
      </c>
      <c r="HL38" s="273">
        <f t="shared" ref="HL38:HL46" si="534">IFERROR($C38*HK38,"")</f>
        <v>4.9234884912181078E-54</v>
      </c>
      <c r="HM38" s="273">
        <f t="shared" si="391"/>
        <v>-4.9234884912181078E-54</v>
      </c>
      <c r="HN38" s="273">
        <f t="shared" ref="HN38:HN46" si="535">IFERROR(HL38*HJ38,"")</f>
        <v>2.4420038988732416E-27</v>
      </c>
      <c r="HO38" s="271">
        <f t="shared" si="392"/>
        <v>2.093622670999613E-53</v>
      </c>
      <c r="HP38" s="271">
        <f>IFERROR(HL38*(HJ38-HJ48)^2,"")</f>
        <v>1.2112109234638888</v>
      </c>
      <c r="HQ38" s="271">
        <f t="shared" si="393"/>
        <v>-5.0356912621072935E-27</v>
      </c>
      <c r="HR38" s="271">
        <f t="shared" ref="HR38:HR46" si="536">IFERROR($C38*($F38-HH38)^2/(HH38*(1-HH38)),"")</f>
        <v>2.5325319308790406</v>
      </c>
      <c r="HS38" s="289">
        <f t="shared" ref="HS38:HS46" si="537">IFERROR($D38-$C38*HH38,"")</f>
        <v>4.5</v>
      </c>
      <c r="HT38" s="271">
        <f t="shared" ref="HT38:HT46" si="538">IFERROR(HS38/SQRT($C38*HH38*(1-HH38)),"")</f>
        <v>2.9726021658411734</v>
      </c>
      <c r="HV38" s="271"/>
      <c r="HW38" s="263">
        <f t="shared" ref="HW38:HW46" si="539">IFERROR(LOG10($B38),"")</f>
        <v>-1</v>
      </c>
      <c r="HX38" s="273">
        <f>IFERROR(HF51+HE51*HW38,"")</f>
        <v>-11.231349770075553</v>
      </c>
      <c r="HY38" s="264">
        <f t="shared" ref="HY38:HY46" si="540">IFERROR(_xlfn.NORM.S.DIST(HX38,TRUE)*(1-$E$36)+$E$36,"")</f>
        <v>8.3333333333333329E-2</v>
      </c>
      <c r="HZ38" s="264">
        <f t="shared" si="394"/>
        <v>1.6190430126172326E-28</v>
      </c>
      <c r="IA38" s="264">
        <f t="shared" ref="IA38:IA46" si="541">IFERROR(HX38-HY38/HZ38+$F38/HZ38,"")</f>
        <v>4.9599071597991726E+26</v>
      </c>
      <c r="IB38" s="264">
        <f t="shared" ref="IB38:IB46" si="542">IFERROR(HZ38^2/((1-HY38)*(HY38+$E$36/(1-$E$36))),"")</f>
        <v>1.6411619123716285E-55</v>
      </c>
      <c r="IC38" s="273">
        <f t="shared" ref="IC38:IC46" si="543">IFERROR($C38*IB38,"")</f>
        <v>4.9234857371148856E-54</v>
      </c>
      <c r="ID38" s="273">
        <f t="shared" si="395"/>
        <v>-4.9234857371148856E-54</v>
      </c>
      <c r="IE38" s="273">
        <f t="shared" ref="IE38:IE46" si="544">IFERROR(IC38*IA38,"")</f>
        <v>2.442003215868523E-27</v>
      </c>
      <c r="IF38" s="271">
        <f t="shared" si="396"/>
        <v>2.0936214997896821E-53</v>
      </c>
      <c r="IG38" s="271">
        <f>IFERROR(IC38*(IA38-IA48)^2,"")</f>
        <v>1.211210923463889</v>
      </c>
      <c r="IH38" s="271">
        <f t="shared" si="397"/>
        <v>-5.0356898535792627E-27</v>
      </c>
      <c r="II38" s="271">
        <f t="shared" ref="II38:II46" si="545">IFERROR($C38*($F38-HY38)^2/(HY38*(1-HY38)),"")</f>
        <v>2.5325319308790406</v>
      </c>
      <c r="IJ38" s="289">
        <f t="shared" ref="IJ38:IJ46" si="546">IFERROR($D38-$C38*HY38,"")</f>
        <v>4.5</v>
      </c>
      <c r="IK38" s="271">
        <f t="shared" ref="IK38:IK46" si="547">IFERROR(IJ38/SQRT($C38*HY38*(1-HY38)),"")</f>
        <v>2.9726021658411734</v>
      </c>
      <c r="IM38" s="271"/>
      <c r="IN38" s="263">
        <f t="shared" ref="IN38:IN46" si="548">IFERROR(LOG10($B38),"")</f>
        <v>-1</v>
      </c>
      <c r="IO38" s="273">
        <f>IFERROR(HW51+HV51*IN38,"")</f>
        <v>-11.231349773029065</v>
      </c>
      <c r="IP38" s="264">
        <f t="shared" ref="IP38:IP46" si="549">IFERROR(_xlfn.NORM.S.DIST(IO38,TRUE)*(1-$E$36)+$E$36,"")</f>
        <v>8.3333333333333329E-2</v>
      </c>
      <c r="IQ38" s="264">
        <f t="shared" si="398"/>
        <v>1.6190429589104764E-28</v>
      </c>
      <c r="IR38" s="264">
        <f t="shared" ref="IR38:IR46" si="550">IFERROR(IO38-IP38/IQ38+$F38/IQ38,"")</f>
        <v>4.9599073243287931E+26</v>
      </c>
      <c r="IS38" s="264">
        <f t="shared" ref="IS38:IS46" si="551">IFERROR(IQ38^2/((1-IP38)*(IP38+$E$36/(1-$E$36))),"")</f>
        <v>1.6411618034906653E-55</v>
      </c>
      <c r="IT38" s="273">
        <f t="shared" ref="IT38:IT46" si="552">IFERROR($C38*IS38,"")</f>
        <v>4.9234854104719957E-54</v>
      </c>
      <c r="IU38" s="273">
        <f t="shared" si="399"/>
        <v>-4.9234854104719957E-54</v>
      </c>
      <c r="IV38" s="273">
        <f t="shared" ref="IV38:IV46" si="553">IFERROR(IT38*IR38,"")</f>
        <v>2.4420031348626007E-27</v>
      </c>
      <c r="IW38" s="271">
        <f t="shared" si="400"/>
        <v>2.0936213608819648E-53</v>
      </c>
      <c r="IX38" s="271">
        <f>IFERROR(IT38*(IR38-IR48)^2,"")</f>
        <v>1.2112109234638886</v>
      </c>
      <c r="IY38" s="271">
        <f t="shared" si="401"/>
        <v>-5.0356896865251408E-27</v>
      </c>
      <c r="IZ38" s="271">
        <f t="shared" ref="IZ38:IZ46" si="554">IFERROR($C38*($F38-IP38)^2/(IP38*(1-IP38)),"")</f>
        <v>2.5325319308790406</v>
      </c>
      <c r="JA38" s="289">
        <f t="shared" ref="JA38:JA46" si="555">IFERROR($D38-$C38*IP38,"")</f>
        <v>4.5</v>
      </c>
      <c r="JB38" s="271">
        <f t="shared" ref="JB38:JB46" si="556">IFERROR(JA38/SQRT($C38*IP38*(1-IP38)),"")</f>
        <v>2.9726021658411734</v>
      </c>
      <c r="JD38" s="271"/>
      <c r="JE38" s="263">
        <f t="shared" ref="JE38:JE46" si="557">IFERROR(LOG10($B38),"")</f>
        <v>-1</v>
      </c>
      <c r="JF38" s="273">
        <f>IFERROR(IN51+IM51*JE38,"")</f>
        <v>-11.2313497733792</v>
      </c>
      <c r="JG38" s="264">
        <f t="shared" ref="JG38:JG46" si="558">IFERROR(_xlfn.NORM.S.DIST(JF38,TRUE)*(1-$E$36)+$E$36,"")</f>
        <v>8.3333333333333329E-2</v>
      </c>
      <c r="JH38" s="264">
        <f t="shared" si="402"/>
        <v>1.6190429525435919E-28</v>
      </c>
      <c r="JI38" s="264">
        <f t="shared" ref="JI38:JI46" si="559">IFERROR(JF38-JG38/JH38+$F38/JH38,"")</f>
        <v>4.9599073438336229E+26</v>
      </c>
      <c r="JJ38" s="264">
        <f t="shared" ref="JJ38:JJ46" si="560">IFERROR(JH38^2/((1-JG38)*(JG38+$E$36/(1-$E$36))),"")</f>
        <v>1.6411617905829315E-55</v>
      </c>
      <c r="JK38" s="273">
        <f t="shared" ref="JK38:JK46" si="561">IFERROR($C38*JJ38,"")</f>
        <v>4.9234853717487946E-54</v>
      </c>
      <c r="JL38" s="273">
        <f t="shared" si="403"/>
        <v>-4.9234853717487946E-54</v>
      </c>
      <c r="JM38" s="273">
        <f t="shared" ref="JM38:JM46" si="562">IFERROR(JK38*JI38,"")</f>
        <v>2.442003125259426E-27</v>
      </c>
      <c r="JN38" s="271">
        <f t="shared" si="404"/>
        <v>2.0936213444146274E-53</v>
      </c>
      <c r="JO38" s="271">
        <f>IFERROR(JK38*(JI38-JI48)^2,"")</f>
        <v>1.2112109234638886</v>
      </c>
      <c r="JP38" s="271">
        <f t="shared" si="405"/>
        <v>-5.0356896667210829E-27</v>
      </c>
      <c r="JQ38" s="271">
        <f t="shared" ref="JQ38:JQ46" si="563">IFERROR($C38*($F38-JG38)^2/(JG38*(1-JG38)),"")</f>
        <v>2.5325319308790406</v>
      </c>
      <c r="JR38" s="289">
        <f t="shared" ref="JR38:JR46" si="564">IFERROR($D38-$C38*JG38,"")</f>
        <v>4.5</v>
      </c>
      <c r="JS38" s="271">
        <f t="shared" ref="JS38:JS46" si="565">IFERROR(JR38/SQRT($C38*JG38*(1-JG38)),"")</f>
        <v>2.9726021658411734</v>
      </c>
      <c r="JU38" s="271"/>
      <c r="JV38" s="263">
        <f t="shared" ref="JV38:JV46" si="566">IFERROR(LOG10($B38),"")</f>
        <v>-1</v>
      </c>
      <c r="JW38" s="273">
        <f>IFERROR(JE51+JD51*JV38,"")</f>
        <v>-11.231349773420687</v>
      </c>
      <c r="JX38" s="264">
        <f t="shared" ref="JX38:JX46" si="567">IFERROR(_xlfn.NORM.S.DIST(JW38,TRUE)*(1-$E$36)+$E$36,"")</f>
        <v>8.3333333333333329E-2</v>
      </c>
      <c r="JY38" s="264">
        <f t="shared" si="406"/>
        <v>1.6190429517891947E-28</v>
      </c>
      <c r="JZ38" s="264">
        <f t="shared" ref="JZ38:JZ46" si="568">IFERROR(JW38-JX38/JY38+$F38/JY38,"")</f>
        <v>4.9599073461447049E+26</v>
      </c>
      <c r="KA38" s="264">
        <f t="shared" ref="KA38:KA46" si="569">IFERROR(JY38^2/((1-JX38)*(JX38+$E$36/(1-$E$36))),"")</f>
        <v>1.6411617890535247E-55</v>
      </c>
      <c r="KB38" s="273">
        <f t="shared" ref="KB38:KB46" si="570">IFERROR($C38*KA38,"")</f>
        <v>4.9234853671605738E-54</v>
      </c>
      <c r="KC38" s="273">
        <f t="shared" si="407"/>
        <v>-4.9234853671605738E-54</v>
      </c>
      <c r="KD38" s="273">
        <f t="shared" ref="KD38:KD46" si="571">IFERROR(KB38*JZ38,"")</f>
        <v>2.4420031241215691E-27</v>
      </c>
      <c r="KE38" s="271">
        <f t="shared" si="408"/>
        <v>2.0936213424634551E-53</v>
      </c>
      <c r="KF38" s="271">
        <f>IFERROR(KB38*(JZ38-JZ48)^2,"")</f>
        <v>1.211210923463889</v>
      </c>
      <c r="KG38" s="271">
        <f t="shared" si="409"/>
        <v>-5.0356896643745511E-27</v>
      </c>
      <c r="KH38" s="271">
        <f t="shared" ref="KH38:KH46" si="572">IFERROR($C38*($F38-JX38)^2/(JX38*(1-JX38)),"")</f>
        <v>2.5325319308790406</v>
      </c>
      <c r="KI38" s="289">
        <f t="shared" ref="KI38:KI46" si="573">IFERROR($D38-$C38*JX38,"")</f>
        <v>4.5</v>
      </c>
      <c r="KJ38" s="271">
        <f t="shared" ref="KJ38:KJ46" si="574">IFERROR(KI38/SQRT($C38*JX38*(1-JX38)),"")</f>
        <v>2.9726021658411734</v>
      </c>
      <c r="KL38" s="271"/>
      <c r="KM38" s="263">
        <f t="shared" ref="KM38:KM46" si="575">IFERROR(LOG10($B38),"")</f>
        <v>-1</v>
      </c>
      <c r="KN38" s="273">
        <f>IFERROR(JV51+JU51*KM38,"")</f>
        <v>-11.231349773425606</v>
      </c>
      <c r="KO38" s="264">
        <f t="shared" ref="KO38:KO46" si="576">IFERROR(_xlfn.NORM.S.DIST(KN38,TRUE)*(1-$E$36)+$E$36,"")</f>
        <v>8.3333333333333329E-2</v>
      </c>
      <c r="KP38" s="264">
        <f t="shared" si="410"/>
        <v>1.6190429516997512E-28</v>
      </c>
      <c r="KQ38" s="264">
        <f t="shared" ref="KQ38:KQ46" si="577">IFERROR(KN38-KO38/KP38+$F38/KP38,"")</f>
        <v>4.9599073464187122E+26</v>
      </c>
      <c r="KR38" s="264">
        <f t="shared" ref="KR38:KR46" si="578">IFERROR(KP38^2/((1-KO38)*(KO38+$E$36/(1-$E$36))),"")</f>
        <v>1.6411617888721938E-55</v>
      </c>
      <c r="KS38" s="273">
        <f t="shared" ref="KS38:KS46" si="579">IFERROR($C38*KR38,"")</f>
        <v>4.9234853666165816E-54</v>
      </c>
      <c r="KT38" s="273">
        <f t="shared" si="411"/>
        <v>-4.9234853666165816E-54</v>
      </c>
      <c r="KU38" s="273">
        <f t="shared" ref="KU38:KU46" si="580">IFERROR(KS38*KQ38,"")</f>
        <v>2.442003123986661E-27</v>
      </c>
      <c r="KV38" s="271">
        <f t="shared" si="412"/>
        <v>2.0936213422321189E-53</v>
      </c>
      <c r="KW38" s="271">
        <f>IFERROR(KS38*(KQ38-KQ48)^2,"")</f>
        <v>1.2112109234638884</v>
      </c>
      <c r="KX38" s="271">
        <f t="shared" si="413"/>
        <v>-5.0356896640963391E-27</v>
      </c>
      <c r="KY38" s="271">
        <f t="shared" ref="KY38:KY46" si="581">IFERROR($C38*($F38-KO38)^2/(KO38*(1-KO38)),"")</f>
        <v>2.5325319308790406</v>
      </c>
      <c r="KZ38" s="289">
        <f t="shared" ref="KZ38:KZ46" si="582">IFERROR($D38-$C38*KO38,"")</f>
        <v>4.5</v>
      </c>
      <c r="LA38" s="271">
        <f t="shared" ref="LA38:LA46" si="583">IFERROR(KZ38/SQRT($C38*KO38*(1-KO38)),"")</f>
        <v>2.9726021658411734</v>
      </c>
      <c r="LC38" s="271"/>
      <c r="LD38" s="263">
        <f t="shared" ref="LD38:LD46" si="584">IFERROR(LOG10($B38),"")</f>
        <v>-1</v>
      </c>
      <c r="LE38" s="273">
        <f>IFERROR(KM51+KL51*LD38,"")</f>
        <v>-11.231349773426189</v>
      </c>
      <c r="LF38" s="264">
        <f t="shared" ref="LF38:LF46" si="585">IFERROR(_xlfn.NORM.S.DIST(LE38,TRUE)*(1-$E$36)+$E$36,"")</f>
        <v>8.3333333333333329E-2</v>
      </c>
      <c r="LG38" s="264">
        <f t="shared" si="414"/>
        <v>1.6190429516891559E-28</v>
      </c>
      <c r="LH38" s="264">
        <f t="shared" ref="LH38:LH46" si="586">IFERROR(LE38-LF38/LG38+$F38/LG38,"")</f>
        <v>4.9599073464511711E+26</v>
      </c>
      <c r="LI38" s="264">
        <f t="shared" ref="LI38:LI46" si="587">IFERROR(LG38^2/((1-LF38)*(LF38+$E$36/(1-$E$36))),"")</f>
        <v>1.6411617888507134E-55</v>
      </c>
      <c r="LJ38" s="273">
        <f t="shared" ref="LJ38:LJ46" si="588">IFERROR($C38*LI38,"")</f>
        <v>4.92348536655214E-54</v>
      </c>
      <c r="LK38" s="273">
        <f t="shared" si="415"/>
        <v>-4.92348536655214E-54</v>
      </c>
      <c r="LL38" s="273">
        <f t="shared" ref="LL38:LL46" si="589">IFERROR(LJ38*LH38,"")</f>
        <v>2.4420031239706795E-27</v>
      </c>
      <c r="LM38" s="271">
        <f t="shared" si="416"/>
        <v>2.0936213422047143E-53</v>
      </c>
      <c r="LN38" s="271">
        <f>IFERROR(LJ38*(LH38-LH48)^2,"")</f>
        <v>1.2112109234638884</v>
      </c>
      <c r="LO38" s="271">
        <f t="shared" si="417"/>
        <v>-5.0356896640633816E-27</v>
      </c>
      <c r="LP38" s="271">
        <f t="shared" ref="LP38:LP46" si="590">IFERROR($C38*($F38-LF38)^2/(LF38*(1-LF38)),"")</f>
        <v>2.5325319308790406</v>
      </c>
      <c r="LQ38" s="289">
        <f t="shared" ref="LQ38:LQ46" si="591">IFERROR($D38-$C38*LF38,"")</f>
        <v>4.5</v>
      </c>
      <c r="LR38" s="271">
        <f t="shared" ref="LR38:LR46" si="592">IFERROR(LQ38/SQRT($C38*LF38*(1-LF38)),"")</f>
        <v>2.9726021658411734</v>
      </c>
      <c r="LT38" s="271"/>
      <c r="LU38" s="475">
        <f t="shared" ref="LU38:LU46" si="593">IFERROR(LOG10($B38),"")</f>
        <v>-1</v>
      </c>
      <c r="LV38" s="474">
        <f>IFERROR(LD51+LC51*LU38,"")</f>
        <v>-11.231349773426256</v>
      </c>
      <c r="LW38" s="477">
        <f t="shared" ref="LW38:LW46" si="594">IFERROR(_xlfn.NORM.S.DIST(LV38,TRUE)*(1-$E$36)+$E$36,"")</f>
        <v>8.3333333333333329E-2</v>
      </c>
      <c r="LX38" s="264">
        <f t="shared" si="418"/>
        <v>1.619042951687925E-28</v>
      </c>
      <c r="LY38" s="264">
        <f t="shared" ref="LY38:LY46" si="595">IFERROR(LV38-LW38/LX38+$F38/LX38,"")</f>
        <v>4.9599073464549425E+26</v>
      </c>
      <c r="LZ38" s="264">
        <f t="shared" ref="LZ38:LZ46" si="596">IFERROR(LX38^2/((1-LW38)*(LW38+$E$36/(1-$E$36))),"")</f>
        <v>1.641161788848218E-55</v>
      </c>
      <c r="MA38" s="273">
        <f t="shared" ref="MA38:MA46" si="597">IFERROR($C38*LZ38,"")</f>
        <v>4.9234853665446538E-54</v>
      </c>
      <c r="MB38" s="273">
        <f t="shared" si="419"/>
        <v>-4.9234853665446538E-54</v>
      </c>
      <c r="MC38" s="273">
        <f t="shared" ref="MC38:MC46" si="598">IFERROR(MA38*LY38,"")</f>
        <v>2.4420031239688234E-27</v>
      </c>
      <c r="MD38" s="271">
        <f t="shared" si="420"/>
        <v>2.0936213422015309E-53</v>
      </c>
      <c r="ME38" s="271">
        <f>IFERROR(MA38*(LY38-LY48)^2,"")</f>
        <v>1.2112109234638886</v>
      </c>
      <c r="MF38" s="271">
        <f t="shared" si="421"/>
        <v>-5.0356896640595539E-27</v>
      </c>
      <c r="MG38" s="271">
        <f t="shared" ref="MG38:MG46" si="599">IFERROR($C38*($F38-LW38)^2/(LW38*(1-LW38)),"")</f>
        <v>2.5325319308790406</v>
      </c>
      <c r="MH38" s="289">
        <f t="shared" ref="MH38:MH46" si="600">IFERROR($D38-$C38*LW38,"")</f>
        <v>4.5</v>
      </c>
      <c r="MI38" s="476">
        <f t="shared" ref="MI38:MI46" si="601">IFERROR(MH38/SQRT($C38*LW38*(1-LW38)),"")</f>
        <v>2.9726021658411734</v>
      </c>
    </row>
    <row r="39" spans="1:347" ht="14.1" customHeight="1" outlineLevel="1" x14ac:dyDescent="0.2">
      <c r="A39" s="14">
        <v>3</v>
      </c>
      <c r="B39" s="182">
        <v>0.3</v>
      </c>
      <c r="C39" s="183">
        <v>30</v>
      </c>
      <c r="D39" s="184">
        <v>6</v>
      </c>
      <c r="E39" s="17">
        <f t="shared" si="340"/>
        <v>0.2</v>
      </c>
      <c r="F39" s="34">
        <f>IFERROR((E39-E36)/(1-E36),"")</f>
        <v>0.12727272727272729</v>
      </c>
      <c r="G39" s="17">
        <f t="shared" si="341"/>
        <v>-1.1393781759359911</v>
      </c>
      <c r="H39" s="17"/>
      <c r="I39" s="34"/>
      <c r="J39" s="18">
        <f t="shared" si="422"/>
        <v>-0.52287874528033762</v>
      </c>
      <c r="K39" s="17">
        <f>IFERROR(C51+B51*J39,"")</f>
        <v>-1.1386365052058287</v>
      </c>
      <c r="L39" s="37">
        <f t="shared" si="423"/>
        <v>0.20014178142632028</v>
      </c>
      <c r="M39" s="37">
        <f t="shared" si="342"/>
        <v>0.20863163819881925</v>
      </c>
      <c r="N39" s="37">
        <f t="shared" si="424"/>
        <v>-1.4879078562947328</v>
      </c>
      <c r="O39" s="37">
        <f t="shared" si="425"/>
        <v>0.18697279471374886</v>
      </c>
      <c r="P39" s="17">
        <f t="shared" si="426"/>
        <v>5.6091838414124657</v>
      </c>
      <c r="Q39" s="17">
        <f t="shared" si="343"/>
        <v>-2.9329230090444942</v>
      </c>
      <c r="R39" s="17">
        <f t="shared" si="427"/>
        <v>-8.3459487050390759</v>
      </c>
      <c r="S39" s="34">
        <f t="shared" si="344"/>
        <v>7.8927940270024743</v>
      </c>
      <c r="T39" s="34">
        <f>IFERROR(P39*(N39-N48)^2,"")</f>
        <v>6.5897574537493169</v>
      </c>
      <c r="U39" s="34">
        <f t="shared" si="345"/>
        <v>7.2119067014450229</v>
      </c>
      <c r="V39" s="34">
        <f t="shared" si="428"/>
        <v>0.99507713454331892</v>
      </c>
      <c r="W39" s="39">
        <f t="shared" si="429"/>
        <v>-4.2534427896079308E-3</v>
      </c>
      <c r="X39" s="34">
        <f t="shared" si="430"/>
        <v>-1.9409063553451531E-3</v>
      </c>
      <c r="Y39" s="44"/>
      <c r="Z39" s="271"/>
      <c r="AA39" s="263">
        <f t="shared" si="431"/>
        <v>-0.52287874528033762</v>
      </c>
      <c r="AB39" s="273">
        <f>IFERROR(J51+I51*AA39,"")</f>
        <v>-1.6795725789306415</v>
      </c>
      <c r="AC39" s="264">
        <f t="shared" si="432"/>
        <v>0.12597689884587784</v>
      </c>
      <c r="AD39" s="264">
        <f t="shared" si="346"/>
        <v>9.7352140751146551E-2</v>
      </c>
      <c r="AE39" s="264">
        <f t="shared" si="433"/>
        <v>-1.6662618451670987</v>
      </c>
      <c r="AF39" s="264">
        <f t="shared" si="434"/>
        <v>4.9996154534957184E-2</v>
      </c>
      <c r="AG39" s="273">
        <f t="shared" si="435"/>
        <v>1.4998846360487155</v>
      </c>
      <c r="AH39" s="273">
        <f t="shared" si="347"/>
        <v>-0.78425779656240824</v>
      </c>
      <c r="AI39" s="273">
        <f t="shared" si="436"/>
        <v>-2.4992005412003149</v>
      </c>
      <c r="AJ39" s="271">
        <f t="shared" si="348"/>
        <v>3.0791825277530145</v>
      </c>
      <c r="AK39" s="271">
        <f>IFERROR(AG39*(AE39-AE48)^2,"")</f>
        <v>3.2494920987743301</v>
      </c>
      <c r="AL39" s="271">
        <f t="shared" si="349"/>
        <v>3.1631913148934561</v>
      </c>
      <c r="AM39" s="271">
        <f t="shared" si="437"/>
        <v>4.5751194336765793E-4</v>
      </c>
      <c r="AN39" s="289">
        <f t="shared" si="438"/>
        <v>2.2206930346236646</v>
      </c>
      <c r="AO39" s="271">
        <f t="shared" si="439"/>
        <v>1.2218587145233022</v>
      </c>
      <c r="AP39" s="44"/>
      <c r="AQ39" s="271"/>
      <c r="AR39" s="263">
        <f t="shared" si="440"/>
        <v>-0.52287874528033762</v>
      </c>
      <c r="AS39" s="273">
        <f>IFERROR(AA51+Z51*AR39,"")</f>
        <v>-3.242411287001941</v>
      </c>
      <c r="AT39" s="264">
        <f t="shared" si="441"/>
        <v>8.3876563023182138E-2</v>
      </c>
      <c r="AU39" s="264">
        <f t="shared" si="350"/>
        <v>2.0796534489257619E-3</v>
      </c>
      <c r="AV39" s="264">
        <f t="shared" si="442"/>
        <v>17.624605894135279</v>
      </c>
      <c r="AW39" s="264">
        <f t="shared" si="443"/>
        <v>2.7009849473396906E-5</v>
      </c>
      <c r="AX39" s="273">
        <f t="shared" si="444"/>
        <v>8.1029548420190724E-4</v>
      </c>
      <c r="AY39" s="273">
        <f t="shared" si="351"/>
        <v>-4.2368628608581687E-4</v>
      </c>
      <c r="AZ39" s="273">
        <f t="shared" si="445"/>
        <v>1.4281138566856134E-2</v>
      </c>
      <c r="BA39" s="271">
        <f t="shared" si="352"/>
        <v>1.9380493934802498E-3</v>
      </c>
      <c r="BB39" s="271">
        <f>IFERROR(AX39*(AV39-AV48)^2,"")</f>
        <v>0.25115984938494629</v>
      </c>
      <c r="BC39" s="271">
        <f t="shared" si="353"/>
        <v>-2.2062642492844915E-2</v>
      </c>
      <c r="BD39" s="271">
        <f t="shared" si="446"/>
        <v>0.73524033338570616</v>
      </c>
      <c r="BE39" s="289">
        <f t="shared" si="447"/>
        <v>3.4837031093045359</v>
      </c>
      <c r="BF39" s="271">
        <f t="shared" si="448"/>
        <v>2.294474306319179</v>
      </c>
      <c r="BH39" s="271"/>
      <c r="BI39" s="263">
        <f t="shared" si="449"/>
        <v>-0.52287874528033762</v>
      </c>
      <c r="BJ39" s="273">
        <f>IFERROR(AR51+AQ51*BI39,"")</f>
        <v>-6.2276144192482006</v>
      </c>
      <c r="BK39" s="264">
        <f t="shared" si="450"/>
        <v>8.3333333550395808E-2</v>
      </c>
      <c r="BL39" s="264">
        <f t="shared" si="354"/>
        <v>1.5109470298575271E-9</v>
      </c>
      <c r="BM39" s="264">
        <f t="shared" si="451"/>
        <v>29080691.410392582</v>
      </c>
      <c r="BN39" s="264">
        <f t="shared" si="452"/>
        <v>1.4293320572234373E-17</v>
      </c>
      <c r="BO39" s="273">
        <f t="shared" si="453"/>
        <v>4.2879961716703119E-16</v>
      </c>
      <c r="BP39" s="273">
        <f t="shared" si="355"/>
        <v>-2.242102058009864E-16</v>
      </c>
      <c r="BQ39" s="273">
        <f t="shared" si="454"/>
        <v>1.2469789343728912E-8</v>
      </c>
      <c r="BR39" s="271">
        <f t="shared" si="356"/>
        <v>1.0786552716405301E-15</v>
      </c>
      <c r="BS39" s="271">
        <f>IFERROR(BO39*(BM39-BM48)^2,"")</f>
        <v>0.36263009119341777</v>
      </c>
      <c r="BT39" s="271">
        <f t="shared" si="357"/>
        <v>-1.9777584774720752E-8</v>
      </c>
      <c r="BU39" s="271">
        <f t="shared" si="455"/>
        <v>0.75822688778307989</v>
      </c>
      <c r="BV39" s="289">
        <f t="shared" si="456"/>
        <v>3.4999999934881258</v>
      </c>
      <c r="BW39" s="271">
        <f t="shared" si="457"/>
        <v>2.3120238997263716</v>
      </c>
      <c r="BY39" s="271"/>
      <c r="BZ39" s="263">
        <f t="shared" si="458"/>
        <v>-0.52287874528033762</v>
      </c>
      <c r="CA39" s="273">
        <f>IFERROR(BI51+BH51*BZ39,"")</f>
        <v>-8.1557160868837855</v>
      </c>
      <c r="CB39" s="264">
        <f t="shared" si="459"/>
        <v>8.3333333333333481E-2</v>
      </c>
      <c r="CC39" s="264">
        <f t="shared" si="358"/>
        <v>1.4361779977058286E-15</v>
      </c>
      <c r="CD39" s="264">
        <f t="shared" si="460"/>
        <v>30594671419261.062</v>
      </c>
      <c r="CE39" s="264">
        <f t="shared" si="461"/>
        <v>1.2913714900764448E-29</v>
      </c>
      <c r="CF39" s="273">
        <f t="shared" si="462"/>
        <v>3.8741144702293345E-28</v>
      </c>
      <c r="CG39" s="273">
        <f t="shared" si="359"/>
        <v>-2.0256921132659143E-28</v>
      </c>
      <c r="CH39" s="273">
        <f t="shared" si="463"/>
        <v>1.1852725925727114E-14</v>
      </c>
      <c r="CI39" s="271">
        <f t="shared" si="360"/>
        <v>9.7526208048647664E-28</v>
      </c>
      <c r="CJ39" s="271">
        <f>IFERROR(CF39*(CD39-CD48)^2,"")</f>
        <v>0.36263025512017311</v>
      </c>
      <c r="CK39" s="271">
        <f t="shared" si="361"/>
        <v>-1.8805837845090601E-14</v>
      </c>
      <c r="CL39" s="271">
        <f t="shared" si="464"/>
        <v>0.75822689706986657</v>
      </c>
      <c r="CM39" s="289">
        <f t="shared" si="465"/>
        <v>3.4999999999999956</v>
      </c>
      <c r="CN39" s="271">
        <f t="shared" si="466"/>
        <v>2.3120239067653521</v>
      </c>
      <c r="CP39" s="271"/>
      <c r="CQ39" s="263">
        <f t="shared" si="467"/>
        <v>-0.52287874528033762</v>
      </c>
      <c r="CR39" s="273">
        <f>IFERROR(BZ51+BY51*CQ39,"")</f>
        <v>-8.5261943007455976</v>
      </c>
      <c r="CS39" s="264">
        <f t="shared" si="468"/>
        <v>8.3333333333333329E-2</v>
      </c>
      <c r="CT39" s="264">
        <f t="shared" si="362"/>
        <v>6.5339614984000015E-17</v>
      </c>
      <c r="CU39" s="264">
        <f t="shared" si="469"/>
        <v>672477086835498.25</v>
      </c>
      <c r="CV39" s="264">
        <f t="shared" si="470"/>
        <v>2.6729313096567815E-32</v>
      </c>
      <c r="CW39" s="273">
        <f t="shared" si="471"/>
        <v>8.0187939289703442E-31</v>
      </c>
      <c r="CX39" s="273">
        <f t="shared" si="363"/>
        <v>-4.1928569082416022E-31</v>
      </c>
      <c r="CY39" s="273">
        <f t="shared" si="472"/>
        <v>5.3924551812881568E-16</v>
      </c>
      <c r="CZ39" s="271">
        <f t="shared" si="364"/>
        <v>2.0151175412930133E-30</v>
      </c>
      <c r="DA39" s="271">
        <f>IFERROR(CW39*(CU39-CU48)^2,"")</f>
        <v>0.36263025512036456</v>
      </c>
      <c r="DB39" s="271">
        <f t="shared" si="365"/>
        <v>-8.5483483088641573E-16</v>
      </c>
      <c r="DC39" s="271">
        <f t="shared" si="473"/>
        <v>0.75822689706987312</v>
      </c>
      <c r="DD39" s="289">
        <f t="shared" si="474"/>
        <v>3.5</v>
      </c>
      <c r="DE39" s="271">
        <f t="shared" si="475"/>
        <v>2.3120239067653574</v>
      </c>
      <c r="DG39" s="271"/>
      <c r="DH39" s="263">
        <f t="shared" si="476"/>
        <v>-0.52287874528033762</v>
      </c>
      <c r="DI39" s="273">
        <f>IFERROR(CQ51+CP51*DH39,"")</f>
        <v>-8.5799149301078437</v>
      </c>
      <c r="DJ39" s="264">
        <f t="shared" si="477"/>
        <v>8.3333333333333329E-2</v>
      </c>
      <c r="DK39" s="264">
        <f t="shared" si="366"/>
        <v>4.1269471457665679E-17</v>
      </c>
      <c r="DL39" s="264">
        <f t="shared" si="478"/>
        <v>1064694855238617.5</v>
      </c>
      <c r="DM39" s="264">
        <f t="shared" si="479"/>
        <v>1.0663320674473557E-32</v>
      </c>
      <c r="DN39" s="273">
        <f t="shared" si="480"/>
        <v>3.198996202342067E-31</v>
      </c>
      <c r="DO39" s="273">
        <f t="shared" si="367"/>
        <v>-1.6726871204371851E-31</v>
      </c>
      <c r="DP39" s="273">
        <f t="shared" si="481"/>
        <v>3.405954798561474E-16</v>
      </c>
      <c r="DQ39" s="271">
        <f t="shared" si="368"/>
        <v>8.0368042484298732E-31</v>
      </c>
      <c r="DR39" s="271">
        <f>IFERROR(DN39*(DL39-DL48)^2,"")</f>
        <v>0.36263025512036817</v>
      </c>
      <c r="DS39" s="271">
        <f t="shared" si="369"/>
        <v>-5.3985075483512881E-16</v>
      </c>
      <c r="DT39" s="271">
        <f t="shared" si="482"/>
        <v>0.75822689706987312</v>
      </c>
      <c r="DU39" s="289">
        <f t="shared" si="483"/>
        <v>3.5</v>
      </c>
      <c r="DV39" s="271">
        <f t="shared" si="484"/>
        <v>2.3120239067653574</v>
      </c>
      <c r="DX39" s="271"/>
      <c r="DY39" s="263">
        <f t="shared" si="485"/>
        <v>-0.52287874528033762</v>
      </c>
      <c r="DZ39" s="273">
        <f>IFERROR(DH51+DG51*DY39,"")</f>
        <v>-8.5865703909264361</v>
      </c>
      <c r="EA39" s="264">
        <f t="shared" si="486"/>
        <v>8.3333333333333329E-2</v>
      </c>
      <c r="EB39" s="264">
        <f t="shared" si="370"/>
        <v>3.8978008462944593E-17</v>
      </c>
      <c r="EC39" s="264">
        <f t="shared" si="487"/>
        <v>1127286787398737.7</v>
      </c>
      <c r="ED39" s="264">
        <f t="shared" si="488"/>
        <v>9.5120461173122929E-33</v>
      </c>
      <c r="EE39" s="273">
        <f t="shared" si="489"/>
        <v>2.8536138351936879E-31</v>
      </c>
      <c r="EF39" s="273">
        <f t="shared" si="371"/>
        <v>-1.4920940216606878E-31</v>
      </c>
      <c r="EG39" s="273">
        <f t="shared" si="490"/>
        <v>3.2168411727520835E-16</v>
      </c>
      <c r="EH39" s="271">
        <f t="shared" si="372"/>
        <v>7.1688832454689755E-31</v>
      </c>
      <c r="EI39" s="271">
        <f>IFERROR(EE39*(EC39-EC48)^2,"")</f>
        <v>0.36263025512036823</v>
      </c>
      <c r="EJ39" s="271">
        <f t="shared" si="373"/>
        <v>-5.0986801823928396E-16</v>
      </c>
      <c r="EK39" s="271">
        <f t="shared" si="491"/>
        <v>0.75822689706987312</v>
      </c>
      <c r="EL39" s="289">
        <f t="shared" si="492"/>
        <v>3.5</v>
      </c>
      <c r="EM39" s="271">
        <f t="shared" si="493"/>
        <v>2.3120239067653574</v>
      </c>
      <c r="EO39" s="271"/>
      <c r="EP39" s="263">
        <f t="shared" si="494"/>
        <v>-0.52287874528033762</v>
      </c>
      <c r="EQ39" s="273">
        <f>IFERROR(DY51+DX51*EP39,"")</f>
        <v>-8.5873698318131932</v>
      </c>
      <c r="ER39" s="264">
        <f t="shared" si="495"/>
        <v>8.3333333333333329E-2</v>
      </c>
      <c r="ES39" s="264">
        <f t="shared" si="374"/>
        <v>3.8711349528869183E-17</v>
      </c>
      <c r="ET39" s="264">
        <f t="shared" si="496"/>
        <v>1135051980211271</v>
      </c>
      <c r="EU39" s="264">
        <f t="shared" si="497"/>
        <v>9.3823424286027984E-33</v>
      </c>
      <c r="EV39" s="273">
        <f t="shared" si="498"/>
        <v>2.8147027285808397E-31</v>
      </c>
      <c r="EW39" s="273">
        <f t="shared" si="375"/>
        <v>-1.4717482310574923E-31</v>
      </c>
      <c r="EX39" s="273">
        <f t="shared" si="499"/>
        <v>3.1948339057817499E-16</v>
      </c>
      <c r="EY39" s="271">
        <f t="shared" si="376"/>
        <v>7.0711075622042444E-31</v>
      </c>
      <c r="EZ39" s="271">
        <f>IFERROR(EV39*(ET39-ET48)^2,"")</f>
        <v>0.36263025512036823</v>
      </c>
      <c r="FA39" s="271">
        <f t="shared" si="377"/>
        <v>-5.0637906150093629E-16</v>
      </c>
      <c r="FB39" s="271">
        <f t="shared" si="500"/>
        <v>0.75822689706987312</v>
      </c>
      <c r="FC39" s="289">
        <f t="shared" si="501"/>
        <v>3.5</v>
      </c>
      <c r="FD39" s="271">
        <f t="shared" si="502"/>
        <v>2.3120239067653574</v>
      </c>
      <c r="FF39" s="271"/>
      <c r="FG39" s="263">
        <f t="shared" si="503"/>
        <v>-0.52287874528033762</v>
      </c>
      <c r="FH39" s="273">
        <f>IFERROR(EP51+EO51*FG39,"")</f>
        <v>-8.587465294044744</v>
      </c>
      <c r="FI39" s="264">
        <f t="shared" si="504"/>
        <v>8.3333333333333329E-2</v>
      </c>
      <c r="FJ39" s="264">
        <f t="shared" si="378"/>
        <v>3.8679627973354889E-17</v>
      </c>
      <c r="FK39" s="264">
        <f t="shared" si="505"/>
        <v>1135982847861464</v>
      </c>
      <c r="FL39" s="264">
        <f t="shared" si="506"/>
        <v>9.3669722305490374E-33</v>
      </c>
      <c r="FM39" s="273">
        <f t="shared" si="507"/>
        <v>2.8100916691647113E-31</v>
      </c>
      <c r="FN39" s="273">
        <f t="shared" si="379"/>
        <v>-1.469337206095574E-31</v>
      </c>
      <c r="FO39" s="273">
        <f t="shared" si="508"/>
        <v>3.1922159370895039E-16</v>
      </c>
      <c r="FP39" s="271">
        <f t="shared" si="380"/>
        <v>7.0595212486687226E-31</v>
      </c>
      <c r="FQ39" s="271">
        <f>IFERROR(FM39*(FK39-FK48)^2,"")</f>
        <v>0.36263025512036845</v>
      </c>
      <c r="FR39" s="271">
        <f t="shared" si="381"/>
        <v>-5.0596402949541795E-16</v>
      </c>
      <c r="FS39" s="271">
        <f t="shared" si="509"/>
        <v>0.75822689706987312</v>
      </c>
      <c r="FT39" s="289">
        <f t="shared" si="510"/>
        <v>3.5</v>
      </c>
      <c r="FU39" s="271">
        <f t="shared" si="511"/>
        <v>2.3120239067653574</v>
      </c>
      <c r="FW39" s="271"/>
      <c r="FX39" s="263">
        <f t="shared" si="512"/>
        <v>-0.52287874528033762</v>
      </c>
      <c r="FY39" s="273">
        <f>IFERROR(FG51+FF51*FX39,"")</f>
        <v>-8.587476666457766</v>
      </c>
      <c r="FZ39" s="264">
        <f t="shared" si="513"/>
        <v>8.3333333333333329E-2</v>
      </c>
      <c r="GA39" s="264">
        <f t="shared" si="382"/>
        <v>3.8675850695015173E-17</v>
      </c>
      <c r="GB39" s="264">
        <f t="shared" si="514"/>
        <v>1136093793666880</v>
      </c>
      <c r="GC39" s="264">
        <f t="shared" si="515"/>
        <v>9.3651428471985727E-33</v>
      </c>
      <c r="GD39" s="273">
        <f t="shared" si="516"/>
        <v>2.809542854159572E-31</v>
      </c>
      <c r="GE39" s="273">
        <f t="shared" si="383"/>
        <v>-1.4690502423942955E-31</v>
      </c>
      <c r="GF39" s="273">
        <f t="shared" si="517"/>
        <v>3.1919041996518218E-16</v>
      </c>
      <c r="GG39" s="271">
        <f t="shared" si="384"/>
        <v>7.0581422578600129E-31</v>
      </c>
      <c r="GH39" s="271">
        <f>IFERROR(GD39*(GB39-GB48)^2,"")</f>
        <v>0.36263025512036834</v>
      </c>
      <c r="GI39" s="271">
        <f t="shared" si="385"/>
        <v>-5.059146101511232E-16</v>
      </c>
      <c r="GJ39" s="271">
        <f t="shared" si="518"/>
        <v>0.75822689706987312</v>
      </c>
      <c r="GK39" s="289">
        <f t="shared" si="519"/>
        <v>3.5</v>
      </c>
      <c r="GL39" s="271">
        <f t="shared" si="520"/>
        <v>2.3120239067653574</v>
      </c>
      <c r="GN39" s="271"/>
      <c r="GO39" s="263">
        <f t="shared" si="521"/>
        <v>-0.52287874528033762</v>
      </c>
      <c r="GP39" s="273">
        <f>IFERROR(FX51+FW51*GO39,"")</f>
        <v>-8.5874780191571336</v>
      </c>
      <c r="GQ39" s="264">
        <f t="shared" si="522"/>
        <v>8.3333333333333329E-2</v>
      </c>
      <c r="GR39" s="264">
        <f t="shared" si="386"/>
        <v>3.8675401428300323E-17</v>
      </c>
      <c r="GS39" s="264">
        <f t="shared" si="523"/>
        <v>1136106990921662</v>
      </c>
      <c r="GT39" s="264">
        <f t="shared" si="524"/>
        <v>9.3649252735732672E-33</v>
      </c>
      <c r="GU39" s="273">
        <f t="shared" si="525"/>
        <v>2.80947758207198E-31</v>
      </c>
      <c r="GV39" s="273">
        <f t="shared" si="387"/>
        <v>-1.4690161130070338E-31</v>
      </c>
      <c r="GW39" s="273">
        <f t="shared" si="526"/>
        <v>3.1918671218296638E-16</v>
      </c>
      <c r="GX39" s="271">
        <f t="shared" si="388"/>
        <v>7.05797825327247E-31</v>
      </c>
      <c r="GY39" s="271">
        <f>IFERROR(GU39*(GS39-GS48)^2,"")</f>
        <v>0.36263025512036834</v>
      </c>
      <c r="GZ39" s="271">
        <f t="shared" si="389"/>
        <v>-5.0590873234390879E-16</v>
      </c>
      <c r="HA39" s="271">
        <f t="shared" si="527"/>
        <v>0.75822689706987312</v>
      </c>
      <c r="HB39" s="289">
        <f t="shared" si="528"/>
        <v>3.5</v>
      </c>
      <c r="HC39" s="271">
        <f t="shared" si="529"/>
        <v>2.3120239067653574</v>
      </c>
      <c r="HE39" s="271"/>
      <c r="HF39" s="263">
        <f t="shared" si="530"/>
        <v>-0.52287874528033762</v>
      </c>
      <c r="HG39" s="273">
        <f>IFERROR(GO51+GN51*HF39,"")</f>
        <v>-8.587478179870196</v>
      </c>
      <c r="HH39" s="264">
        <f t="shared" si="531"/>
        <v>8.3333333333333329E-2</v>
      </c>
      <c r="HI39" s="264">
        <f t="shared" si="390"/>
        <v>3.8675348051646105E-17</v>
      </c>
      <c r="HJ39" s="264">
        <f t="shared" si="532"/>
        <v>1136108558886607.7</v>
      </c>
      <c r="HK39" s="264">
        <f t="shared" si="533"/>
        <v>9.3648994241695273E-33</v>
      </c>
      <c r="HL39" s="273">
        <f t="shared" si="534"/>
        <v>2.809469827250858E-31</v>
      </c>
      <c r="HM39" s="273">
        <f t="shared" si="391"/>
        <v>-1.4690120581758956E-31</v>
      </c>
      <c r="HN39" s="273">
        <f t="shared" si="535"/>
        <v>3.1918627166733789E-16</v>
      </c>
      <c r="HO39" s="271">
        <f t="shared" si="392"/>
        <v>7.0579587685135476E-31</v>
      </c>
      <c r="HP39" s="271">
        <f>IFERROR(HL39*(HJ39-HJ48)^2,"")</f>
        <v>0.36263025512036839</v>
      </c>
      <c r="HQ39" s="271">
        <f t="shared" si="393"/>
        <v>-5.0590803401953487E-16</v>
      </c>
      <c r="HR39" s="271">
        <f t="shared" si="536"/>
        <v>0.75822689706987312</v>
      </c>
      <c r="HS39" s="289">
        <f t="shared" si="537"/>
        <v>3.5</v>
      </c>
      <c r="HT39" s="271">
        <f t="shared" si="538"/>
        <v>2.3120239067653574</v>
      </c>
      <c r="HV39" s="271"/>
      <c r="HW39" s="263">
        <f t="shared" si="539"/>
        <v>-0.52287874528033762</v>
      </c>
      <c r="HX39" s="273">
        <f>IFERROR(HF51+HE51*HW39,"")</f>
        <v>-8.5874781989477569</v>
      </c>
      <c r="HY39" s="264">
        <f t="shared" si="540"/>
        <v>8.3333333333333329E-2</v>
      </c>
      <c r="HZ39" s="264">
        <f t="shared" si="394"/>
        <v>3.8675341715536274E-17</v>
      </c>
      <c r="IA39" s="264">
        <f t="shared" si="541"/>
        <v>1136108745013175.5</v>
      </c>
      <c r="IB39" s="264">
        <f t="shared" si="542"/>
        <v>9.3648963557019132E-33</v>
      </c>
      <c r="IC39" s="273">
        <f t="shared" si="543"/>
        <v>2.8094689067105741E-31</v>
      </c>
      <c r="ID39" s="273">
        <f t="shared" si="395"/>
        <v>-1.4690115768449469E-31</v>
      </c>
      <c r="IE39" s="273">
        <f t="shared" si="544"/>
        <v>3.1918621937564884E-16</v>
      </c>
      <c r="IF39" s="271">
        <f t="shared" si="396"/>
        <v>7.0579564555858367E-31</v>
      </c>
      <c r="IG39" s="271">
        <f>IFERROR(IC39*(IA39-IA48)^2,"")</f>
        <v>0.36263025512036834</v>
      </c>
      <c r="IH39" s="271">
        <f t="shared" si="397"/>
        <v>-5.0590795112525589E-16</v>
      </c>
      <c r="II39" s="271">
        <f t="shared" si="545"/>
        <v>0.75822689706987312</v>
      </c>
      <c r="IJ39" s="289">
        <f t="shared" si="546"/>
        <v>3.5</v>
      </c>
      <c r="IK39" s="271">
        <f t="shared" si="547"/>
        <v>2.3120239067653574</v>
      </c>
      <c r="IM39" s="271"/>
      <c r="IN39" s="263">
        <f t="shared" si="548"/>
        <v>-0.52287874528033762</v>
      </c>
      <c r="IO39" s="273">
        <f>IFERROR(HW51+HV51*IN39,"")</f>
        <v>-8.5874782012108746</v>
      </c>
      <c r="IP39" s="264">
        <f t="shared" si="549"/>
        <v>8.3333333333333329E-2</v>
      </c>
      <c r="IQ39" s="264">
        <f t="shared" si="398"/>
        <v>3.867534096390137E-17</v>
      </c>
      <c r="IR39" s="264">
        <f t="shared" si="550"/>
        <v>1136108767092851.2</v>
      </c>
      <c r="IS39" s="264">
        <f t="shared" si="551"/>
        <v>9.3648959916982581E-33</v>
      </c>
      <c r="IT39" s="273">
        <f t="shared" si="552"/>
        <v>2.8094687975094775E-31</v>
      </c>
      <c r="IU39" s="273">
        <f t="shared" si="399"/>
        <v>-1.4690115197460146E-31</v>
      </c>
      <c r="IV39" s="273">
        <f t="shared" si="553"/>
        <v>3.1918621317243278E-16</v>
      </c>
      <c r="IW39" s="271">
        <f t="shared" si="400"/>
        <v>7.0579561812116727E-31</v>
      </c>
      <c r="IX39" s="271">
        <f>IFERROR(IT39*(IR39-IR48)^2,"")</f>
        <v>0.36263025512036845</v>
      </c>
      <c r="IY39" s="271">
        <f t="shared" si="401"/>
        <v>-5.0590794129180958E-16</v>
      </c>
      <c r="IZ39" s="271">
        <f t="shared" si="554"/>
        <v>0.75822689706987312</v>
      </c>
      <c r="JA39" s="289">
        <f t="shared" si="555"/>
        <v>3.5</v>
      </c>
      <c r="JB39" s="271">
        <f t="shared" si="556"/>
        <v>2.3120239067653574</v>
      </c>
      <c r="JD39" s="271"/>
      <c r="JE39" s="263">
        <f t="shared" si="557"/>
        <v>-0.52287874528033762</v>
      </c>
      <c r="JF39" s="273">
        <f>IFERROR(IN51+IM51*JE39,"")</f>
        <v>-8.5874782014792075</v>
      </c>
      <c r="JG39" s="264">
        <f t="shared" si="558"/>
        <v>8.3333333333333329E-2</v>
      </c>
      <c r="JH39" s="264">
        <f t="shared" si="402"/>
        <v>3.8675340874781615E-17</v>
      </c>
      <c r="JI39" s="264">
        <f t="shared" si="559"/>
        <v>1136108769710791.5</v>
      </c>
      <c r="JJ39" s="264">
        <f t="shared" si="560"/>
        <v>9.3648959485391179E-33</v>
      </c>
      <c r="JK39" s="273">
        <f t="shared" si="561"/>
        <v>2.8094687845617354E-31</v>
      </c>
      <c r="JL39" s="273">
        <f t="shared" si="403"/>
        <v>-1.4690115129759154E-31</v>
      </c>
      <c r="JM39" s="273">
        <f t="shared" si="562"/>
        <v>3.1918621243693058E-16</v>
      </c>
      <c r="JN39" s="271">
        <f t="shared" si="404"/>
        <v>7.0579561486798851E-31</v>
      </c>
      <c r="JO39" s="271">
        <f>IFERROR(JK39*(JI39-JI48)^2,"")</f>
        <v>0.36263025512036839</v>
      </c>
      <c r="JP39" s="271">
        <f t="shared" si="405"/>
        <v>-5.0590794012588489E-16</v>
      </c>
      <c r="JQ39" s="271">
        <f t="shared" si="563"/>
        <v>0.75822689706987312</v>
      </c>
      <c r="JR39" s="289">
        <f t="shared" si="564"/>
        <v>3.5</v>
      </c>
      <c r="JS39" s="271">
        <f t="shared" si="565"/>
        <v>2.3120239067653574</v>
      </c>
      <c r="JU39" s="271"/>
      <c r="JV39" s="263">
        <f t="shared" si="566"/>
        <v>-0.52287874528033762</v>
      </c>
      <c r="JW39" s="273">
        <f>IFERROR(JE51+JD51*JV39,"")</f>
        <v>-8.587478201511006</v>
      </c>
      <c r="JX39" s="264">
        <f t="shared" si="567"/>
        <v>8.3333333333333329E-2</v>
      </c>
      <c r="JY39" s="264">
        <f t="shared" si="406"/>
        <v>3.8675340864220592E-17</v>
      </c>
      <c r="JZ39" s="264">
        <f t="shared" si="568"/>
        <v>1136108770021027</v>
      </c>
      <c r="KA39" s="264">
        <f t="shared" si="569"/>
        <v>9.3648959434245975E-33</v>
      </c>
      <c r="KB39" s="273">
        <f t="shared" si="570"/>
        <v>2.8094687830273793E-31</v>
      </c>
      <c r="KC39" s="273">
        <f t="shared" si="407"/>
        <v>-1.4690115121736331E-31</v>
      </c>
      <c r="KD39" s="273">
        <f t="shared" si="571"/>
        <v>3.1918621234977077E-16</v>
      </c>
      <c r="KE39" s="271">
        <f t="shared" si="408"/>
        <v>7.0579561448247633E-31</v>
      </c>
      <c r="KF39" s="271">
        <f>IFERROR(KB39*(JZ39-JZ48)^2,"")</f>
        <v>0.36263025512036823</v>
      </c>
      <c r="KG39" s="271">
        <f t="shared" si="409"/>
        <v>-5.0590793998771886E-16</v>
      </c>
      <c r="KH39" s="271">
        <f t="shared" si="572"/>
        <v>0.75822689706987312</v>
      </c>
      <c r="KI39" s="289">
        <f t="shared" si="573"/>
        <v>3.5</v>
      </c>
      <c r="KJ39" s="271">
        <f t="shared" si="574"/>
        <v>2.3120239067653574</v>
      </c>
      <c r="KL39" s="271"/>
      <c r="KM39" s="263">
        <f t="shared" si="575"/>
        <v>-0.52287874528033762</v>
      </c>
      <c r="KN39" s="273">
        <f>IFERROR(JV51+JU51*KM39,"")</f>
        <v>-8.5874782015147773</v>
      </c>
      <c r="KO39" s="264">
        <f t="shared" si="576"/>
        <v>8.3333333333333329E-2</v>
      </c>
      <c r="KP39" s="264">
        <f t="shared" si="410"/>
        <v>3.8675340862968035E-17</v>
      </c>
      <c r="KQ39" s="264">
        <f t="shared" si="577"/>
        <v>1136108770057821.7</v>
      </c>
      <c r="KR39" s="264">
        <f t="shared" si="578"/>
        <v>9.3648959428180063E-33</v>
      </c>
      <c r="KS39" s="273">
        <f t="shared" si="579"/>
        <v>2.8094687828454019E-31</v>
      </c>
      <c r="KT39" s="273">
        <f t="shared" si="411"/>
        <v>-1.469011512078481E-31</v>
      </c>
      <c r="KU39" s="273">
        <f t="shared" si="580"/>
        <v>3.1918621233943348E-16</v>
      </c>
      <c r="KV39" s="271">
        <f t="shared" si="412"/>
        <v>7.0579561443675388E-31</v>
      </c>
      <c r="KW39" s="271">
        <f>IFERROR(KS39*(KQ39-KQ48)^2,"")</f>
        <v>0.36263025512036834</v>
      </c>
      <c r="KX39" s="271">
        <f t="shared" si="413"/>
        <v>-5.0590793997133235E-16</v>
      </c>
      <c r="KY39" s="271">
        <f t="shared" si="581"/>
        <v>0.75822689706987312</v>
      </c>
      <c r="KZ39" s="289">
        <f t="shared" si="582"/>
        <v>3.5</v>
      </c>
      <c r="LA39" s="271">
        <f t="shared" si="583"/>
        <v>2.3120239067653574</v>
      </c>
      <c r="LC39" s="271"/>
      <c r="LD39" s="263">
        <f t="shared" si="584"/>
        <v>-0.52287874528033762</v>
      </c>
      <c r="LE39" s="273">
        <f>IFERROR(KM51+KL51*LD39,"")</f>
        <v>-8.5874782015152213</v>
      </c>
      <c r="LF39" s="264">
        <f t="shared" si="585"/>
        <v>8.3333333333333329E-2</v>
      </c>
      <c r="LG39" s="264">
        <f t="shared" si="414"/>
        <v>3.8675340862820462E-17</v>
      </c>
      <c r="LH39" s="264">
        <f t="shared" si="586"/>
        <v>1136108770062156.7</v>
      </c>
      <c r="LI39" s="264">
        <f t="shared" si="587"/>
        <v>9.3648959427465401E-33</v>
      </c>
      <c r="LJ39" s="273">
        <f t="shared" si="588"/>
        <v>2.809468782823962E-31</v>
      </c>
      <c r="LK39" s="273">
        <f t="shared" si="415"/>
        <v>-1.4690115120672706E-31</v>
      </c>
      <c r="LL39" s="273">
        <f t="shared" si="589"/>
        <v>3.1918621233821558E-16</v>
      </c>
      <c r="LM39" s="271">
        <f t="shared" si="416"/>
        <v>7.0579561443136712E-31</v>
      </c>
      <c r="LN39" s="271">
        <f>IFERROR(LJ39*(LH39-LH48)^2,"")</f>
        <v>0.36263025512036839</v>
      </c>
      <c r="LO39" s="271">
        <f t="shared" si="417"/>
        <v>-5.0590793996940181E-16</v>
      </c>
      <c r="LP39" s="271">
        <f t="shared" si="590"/>
        <v>0.75822689706987312</v>
      </c>
      <c r="LQ39" s="289">
        <f t="shared" si="591"/>
        <v>3.5</v>
      </c>
      <c r="LR39" s="271">
        <f t="shared" si="592"/>
        <v>2.3120239067653574</v>
      </c>
      <c r="LT39" s="271"/>
      <c r="LU39" s="475">
        <f t="shared" si="593"/>
        <v>-0.52287874528033762</v>
      </c>
      <c r="LV39" s="474">
        <f>IFERROR(LD51+LC51*LU39,"")</f>
        <v>-8.5874782015152746</v>
      </c>
      <c r="LW39" s="477">
        <f t="shared" si="594"/>
        <v>8.3333333333333329E-2</v>
      </c>
      <c r="LX39" s="264">
        <f t="shared" si="418"/>
        <v>3.8675340862802873E-17</v>
      </c>
      <c r="LY39" s="264">
        <f t="shared" si="595"/>
        <v>1136108770062673.2</v>
      </c>
      <c r="LZ39" s="264">
        <f t="shared" si="596"/>
        <v>9.3648959427380214E-33</v>
      </c>
      <c r="MA39" s="273">
        <f t="shared" si="597"/>
        <v>2.8094687828214064E-31</v>
      </c>
      <c r="MB39" s="273">
        <f t="shared" si="419"/>
        <v>-1.4690115120659343E-31</v>
      </c>
      <c r="MC39" s="273">
        <f t="shared" si="598"/>
        <v>3.1918621233807038E-16</v>
      </c>
      <c r="MD39" s="271">
        <f t="shared" si="420"/>
        <v>7.0579561443072497E-31</v>
      </c>
      <c r="ME39" s="271">
        <f>IFERROR(MA39*(LY39-LY48)^2,"")</f>
        <v>0.36263025512036823</v>
      </c>
      <c r="MF39" s="271">
        <f t="shared" si="421"/>
        <v>-5.0590793996917146E-16</v>
      </c>
      <c r="MG39" s="271">
        <f t="shared" si="599"/>
        <v>0.75822689706987312</v>
      </c>
      <c r="MH39" s="289">
        <f t="shared" si="600"/>
        <v>3.5</v>
      </c>
      <c r="MI39" s="476">
        <f t="shared" si="601"/>
        <v>2.3120239067653574</v>
      </c>
    </row>
    <row r="40" spans="1:347" ht="14.1" customHeight="1" outlineLevel="1" x14ac:dyDescent="0.2">
      <c r="A40" s="14">
        <v>4</v>
      </c>
      <c r="B40" s="182">
        <v>1</v>
      </c>
      <c r="C40" s="183">
        <v>30</v>
      </c>
      <c r="D40" s="184">
        <v>3</v>
      </c>
      <c r="E40" s="17">
        <f t="shared" si="340"/>
        <v>0.1</v>
      </c>
      <c r="F40" s="34">
        <f>IFERROR((E40-E36)/(1-E36),"")</f>
        <v>1.8181818181818195E-2</v>
      </c>
      <c r="G40" s="17">
        <f t="shared" si="341"/>
        <v>-2.0928377985057733</v>
      </c>
      <c r="H40" s="17"/>
      <c r="I40" s="34"/>
      <c r="J40" s="18">
        <f t="shared" si="422"/>
        <v>0</v>
      </c>
      <c r="K40" s="17">
        <f>IFERROR(C51+B51*J40,"")</f>
        <v>-0.94145082350578457</v>
      </c>
      <c r="L40" s="37">
        <f t="shared" si="423"/>
        <v>0.24213386120621533</v>
      </c>
      <c r="M40" s="37">
        <f t="shared" si="342"/>
        <v>0.25612149435878273</v>
      </c>
      <c r="N40" s="37">
        <f t="shared" si="424"/>
        <v>-1.8158485134969196</v>
      </c>
      <c r="O40" s="37">
        <f t="shared" si="425"/>
        <v>0.25989582517311666</v>
      </c>
      <c r="P40" s="17">
        <f t="shared" si="426"/>
        <v>7.7968747551934996</v>
      </c>
      <c r="Q40" s="17">
        <f t="shared" si="343"/>
        <v>0</v>
      </c>
      <c r="R40" s="17">
        <f t="shared" si="427"/>
        <v>-14.157943434139774</v>
      </c>
      <c r="S40" s="34">
        <f t="shared" si="344"/>
        <v>3.430802093930974</v>
      </c>
      <c r="T40" s="34">
        <f>IFERROR(P40*(N40-N48)^2,"")</f>
        <v>15.541225610853818</v>
      </c>
      <c r="U40" s="34">
        <f t="shared" si="345"/>
        <v>7.3019770862397912</v>
      </c>
      <c r="V40" s="34">
        <f t="shared" si="428"/>
        <v>8.199422798692602</v>
      </c>
      <c r="W40" s="39">
        <f t="shared" si="429"/>
        <v>-4.2640158361864602</v>
      </c>
      <c r="X40" s="34">
        <f t="shared" si="430"/>
        <v>-1.81733154933057</v>
      </c>
      <c r="Y40" s="44"/>
      <c r="Z40" s="271"/>
      <c r="AA40" s="263">
        <f t="shared" si="431"/>
        <v>0</v>
      </c>
      <c r="AB40" s="273">
        <f>IFERROR(J51+I51*AA40,"")</f>
        <v>-1.1173163777481432</v>
      </c>
      <c r="AC40" s="264">
        <f t="shared" si="432"/>
        <v>0.20426874283012603</v>
      </c>
      <c r="AD40" s="264">
        <f t="shared" si="346"/>
        <v>0.21370975337522241</v>
      </c>
      <c r="AE40" s="264">
        <f t="shared" si="433"/>
        <v>-1.9880624326630276</v>
      </c>
      <c r="AF40" s="264">
        <f t="shared" si="434"/>
        <v>0.19444578218900185</v>
      </c>
      <c r="AG40" s="273">
        <f t="shared" si="435"/>
        <v>5.8333734656700553</v>
      </c>
      <c r="AH40" s="273">
        <f t="shared" si="347"/>
        <v>0</v>
      </c>
      <c r="AI40" s="273">
        <f t="shared" si="436"/>
        <v>-11.597110642791966</v>
      </c>
      <c r="AJ40" s="271">
        <f t="shared" si="348"/>
        <v>4.8298932134164012</v>
      </c>
      <c r="AK40" s="271">
        <f>IFERROR(AG40*(AE40-AE48)^2,"")</f>
        <v>18.768109047807187</v>
      </c>
      <c r="AL40" s="271">
        <f t="shared" si="349"/>
        <v>9.5209223565084748</v>
      </c>
      <c r="AM40" s="271">
        <f t="shared" si="437"/>
        <v>6.3912328143864716</v>
      </c>
      <c r="AN40" s="289">
        <f t="shared" si="438"/>
        <v>-3.1280622849037805</v>
      </c>
      <c r="AO40" s="271">
        <f t="shared" si="439"/>
        <v>-1.4165457245729884</v>
      </c>
      <c r="AP40" s="44"/>
      <c r="AQ40" s="271"/>
      <c r="AR40" s="263">
        <f t="shared" si="440"/>
        <v>0</v>
      </c>
      <c r="AS40" s="273">
        <f>IFERROR(AA51+Z51*AR40,"")</f>
        <v>-2.1300792317943924</v>
      </c>
      <c r="AT40" s="264">
        <f t="shared" si="441"/>
        <v>9.8533991615950098E-2</v>
      </c>
      <c r="AU40" s="264">
        <f t="shared" si="350"/>
        <v>4.1272564397395108E-2</v>
      </c>
      <c r="AV40" s="264">
        <f t="shared" si="442"/>
        <v>-4.0769457424491868</v>
      </c>
      <c r="AW40" s="264">
        <f t="shared" si="443"/>
        <v>9.9745841946883313E-3</v>
      </c>
      <c r="AX40" s="273">
        <f t="shared" si="444"/>
        <v>0.29923752584064994</v>
      </c>
      <c r="AY40" s="273">
        <f t="shared" si="351"/>
        <v>0</v>
      </c>
      <c r="AZ40" s="273">
        <f t="shared" si="445"/>
        <v>-1.2199751569570663</v>
      </c>
      <c r="BA40" s="271">
        <f t="shared" si="352"/>
        <v>0.31356475360896358</v>
      </c>
      <c r="BB40" s="271">
        <f>IFERROR(AX40*(AV40-AV48)^2,"")</f>
        <v>5.019998939697925</v>
      </c>
      <c r="BC40" s="271">
        <f t="shared" si="353"/>
        <v>1.2546293200159313</v>
      </c>
      <c r="BD40" s="271">
        <f t="shared" si="446"/>
        <v>2.1806254666538218</v>
      </c>
      <c r="BE40" s="289">
        <f t="shared" si="447"/>
        <v>4.3980251521496871E-2</v>
      </c>
      <c r="BF40" s="271">
        <f t="shared" si="448"/>
        <v>2.6941971070453524E-2</v>
      </c>
      <c r="BH40" s="271"/>
      <c r="BI40" s="263">
        <f t="shared" si="449"/>
        <v>0</v>
      </c>
      <c r="BJ40" s="273">
        <f>IFERROR(AR51+AQ51*BI40,"")</f>
        <v>-4.1156910761629826</v>
      </c>
      <c r="BK40" s="264">
        <f t="shared" si="450"/>
        <v>8.3351025964772993E-2</v>
      </c>
      <c r="BL40" s="264">
        <f t="shared" si="354"/>
        <v>8.3689666204022468E-5</v>
      </c>
      <c r="BM40" s="264">
        <f t="shared" si="451"/>
        <v>-782.81646428850138</v>
      </c>
      <c r="BN40" s="264">
        <f t="shared" si="452"/>
        <v>4.3847275554000311E-8</v>
      </c>
      <c r="BO40" s="273">
        <f t="shared" si="453"/>
        <v>1.3154182666200094E-6</v>
      </c>
      <c r="BP40" s="273">
        <f t="shared" si="355"/>
        <v>0</v>
      </c>
      <c r="BQ40" s="273">
        <f t="shared" si="454"/>
        <v>-1.0297310765359849E-3</v>
      </c>
      <c r="BR40" s="271">
        <f t="shared" si="356"/>
        <v>1.4868329064886654E-6</v>
      </c>
      <c r="BS40" s="271">
        <f>IFERROR(BO40*(BM40-BM48)^2,"")</f>
        <v>0.80647564419619855</v>
      </c>
      <c r="BT40" s="271">
        <f t="shared" si="357"/>
        <v>1.0950317466048884E-3</v>
      </c>
      <c r="BU40" s="271">
        <f t="shared" si="455"/>
        <v>1.6676009403018528</v>
      </c>
      <c r="BV40" s="289">
        <f t="shared" si="456"/>
        <v>0.49946922105681013</v>
      </c>
      <c r="BW40" s="271">
        <f t="shared" si="457"/>
        <v>0.32990667298961057</v>
      </c>
      <c r="BY40" s="271"/>
      <c r="BZ40" s="263">
        <f t="shared" si="458"/>
        <v>0</v>
      </c>
      <c r="CA40" s="273">
        <f>IFERROR(BI51+BH51*BZ40,"")</f>
        <v>-5.4053197614687374</v>
      </c>
      <c r="CB40" s="264">
        <f t="shared" si="459"/>
        <v>8.3333362984234785E-2</v>
      </c>
      <c r="CC40" s="264">
        <f t="shared" si="358"/>
        <v>1.8047394925131185E-7</v>
      </c>
      <c r="CD40" s="264">
        <f t="shared" si="460"/>
        <v>-361007.89389329177</v>
      </c>
      <c r="CE40" s="264">
        <f t="shared" si="461"/>
        <v>2.0392179257315317E-13</v>
      </c>
      <c r="CF40" s="273">
        <f t="shared" si="462"/>
        <v>6.117653777194595E-12</v>
      </c>
      <c r="CG40" s="273">
        <f t="shared" si="359"/>
        <v>0</v>
      </c>
      <c r="CH40" s="273">
        <f t="shared" si="463"/>
        <v>-2.2085213056733618E-6</v>
      </c>
      <c r="CI40" s="271">
        <f t="shared" si="360"/>
        <v>6.9224756330934385E-12</v>
      </c>
      <c r="CJ40" s="271">
        <f>IFERROR(CF40*(CD40-CD48)^2,"")</f>
        <v>0.79729451893250247</v>
      </c>
      <c r="CK40" s="271">
        <f t="shared" si="361"/>
        <v>2.3493088089285335E-6</v>
      </c>
      <c r="CL40" s="271">
        <f t="shared" si="464"/>
        <v>1.6670182583617559</v>
      </c>
      <c r="CM40" s="289">
        <f t="shared" si="465"/>
        <v>0.49999911047295642</v>
      </c>
      <c r="CN40" s="271">
        <f t="shared" si="466"/>
        <v>0.33028848851740805</v>
      </c>
      <c r="CP40" s="271"/>
      <c r="CQ40" s="263">
        <f t="shared" si="467"/>
        <v>0</v>
      </c>
      <c r="CR40" s="273">
        <f>IFERROR(BZ51+BY51*CQ40,"")</f>
        <v>-5.6496705826060705</v>
      </c>
      <c r="CS40" s="264">
        <f t="shared" si="468"/>
        <v>8.3333340701298053E-2</v>
      </c>
      <c r="CT40" s="264">
        <f t="shared" si="362"/>
        <v>4.6755806805262056E-8</v>
      </c>
      <c r="CU40" s="264">
        <f t="shared" si="469"/>
        <v>-1393448.0255199815</v>
      </c>
      <c r="CV40" s="264">
        <f t="shared" si="470"/>
        <v>1.3686920734798356E-14</v>
      </c>
      <c r="CW40" s="273">
        <f t="shared" si="471"/>
        <v>4.1060762204395068E-13</v>
      </c>
      <c r="CX40" s="273">
        <f t="shared" si="363"/>
        <v>0</v>
      </c>
      <c r="CY40" s="273">
        <f t="shared" si="472"/>
        <v>-5.721603802005979E-7</v>
      </c>
      <c r="CZ40" s="271">
        <f t="shared" si="364"/>
        <v>4.6341850553540501E-13</v>
      </c>
      <c r="DA40" s="271">
        <f>IFERROR(CW40*(CU40-CU48)^2,"")</f>
        <v>0.79727597704519315</v>
      </c>
      <c r="DB40" s="271">
        <f t="shared" si="365"/>
        <v>6.0784244815705596E-7</v>
      </c>
      <c r="DC40" s="271">
        <f t="shared" si="473"/>
        <v>1.6670175232941853</v>
      </c>
      <c r="DD40" s="289">
        <f t="shared" si="474"/>
        <v>0.49999977896105818</v>
      </c>
      <c r="DE40" s="271">
        <f t="shared" si="475"/>
        <v>0.33028897025043924</v>
      </c>
      <c r="DG40" s="271"/>
      <c r="DH40" s="263">
        <f t="shared" si="476"/>
        <v>0</v>
      </c>
      <c r="DI40" s="273">
        <f>IFERROR(CQ51+CP51*DH40,"")</f>
        <v>-5.6850557816207665</v>
      </c>
      <c r="DJ40" s="264">
        <f t="shared" si="477"/>
        <v>8.3333339326956912E-2</v>
      </c>
      <c r="DK40" s="264">
        <f t="shared" si="366"/>
        <v>3.8259721455197074E-8</v>
      </c>
      <c r="DL40" s="264">
        <f t="shared" si="478"/>
        <v>-1702880.6320527822</v>
      </c>
      <c r="DM40" s="264">
        <f t="shared" si="479"/>
        <v>9.1646999689966794E-15</v>
      </c>
      <c r="DN40" s="273">
        <f t="shared" si="480"/>
        <v>2.7494099906990039E-13</v>
      </c>
      <c r="DO40" s="273">
        <f t="shared" si="367"/>
        <v>0</v>
      </c>
      <c r="DP40" s="273">
        <f t="shared" si="481"/>
        <v>-4.6819170227337538E-7</v>
      </c>
      <c r="DQ40" s="271">
        <f t="shared" si="368"/>
        <v>3.1017323491049199E-13</v>
      </c>
      <c r="DR40" s="271">
        <f>IFERROR(DN40*(DL40-DL48)^2,"")</f>
        <v>0.79727476501837102</v>
      </c>
      <c r="DS40" s="271">
        <f t="shared" si="369"/>
        <v>4.9728592678483317E-7</v>
      </c>
      <c r="DT40" s="271">
        <f t="shared" si="482"/>
        <v>1.6670174779575413</v>
      </c>
      <c r="DU40" s="289">
        <f t="shared" si="483"/>
        <v>0.49999982019129252</v>
      </c>
      <c r="DV40" s="271">
        <f t="shared" si="484"/>
        <v>0.33028899996221489</v>
      </c>
      <c r="DX40" s="271"/>
      <c r="DY40" s="263">
        <f t="shared" si="485"/>
        <v>0</v>
      </c>
      <c r="DZ40" s="273">
        <f>IFERROR(DH51+DG51*DY40,"")</f>
        <v>-5.6894498316806628</v>
      </c>
      <c r="EA40" s="264">
        <f t="shared" si="486"/>
        <v>8.3333339174760754E-2</v>
      </c>
      <c r="EB40" s="264">
        <f t="shared" si="370"/>
        <v>3.7315455975399622E-8</v>
      </c>
      <c r="EC40" s="264">
        <f t="shared" si="487"/>
        <v>-1745971.785533288</v>
      </c>
      <c r="ED40" s="264">
        <f t="shared" si="488"/>
        <v>8.7179053576321549E-15</v>
      </c>
      <c r="EE40" s="273">
        <f t="shared" si="489"/>
        <v>2.6153716072896465E-13</v>
      </c>
      <c r="EF40" s="273">
        <f t="shared" si="371"/>
        <v>0</v>
      </c>
      <c r="EG40" s="273">
        <f t="shared" si="490"/>
        <v>-4.5663650350125696E-7</v>
      </c>
      <c r="EH40" s="271">
        <f t="shared" si="372"/>
        <v>2.9503822057088197E-13</v>
      </c>
      <c r="EI40" s="271">
        <f>IFERROR(EE40*(EC40-EC48)^2,"")</f>
        <v>0.79727462986245878</v>
      </c>
      <c r="EJ40" s="271">
        <f t="shared" si="373"/>
        <v>4.8500153412224217E-7</v>
      </c>
      <c r="EK40" s="271">
        <f t="shared" si="491"/>
        <v>1.6670174729369072</v>
      </c>
      <c r="EL40" s="289">
        <f t="shared" si="492"/>
        <v>0.49999982475717752</v>
      </c>
      <c r="EM40" s="271">
        <f t="shared" si="493"/>
        <v>0.33028900325253213</v>
      </c>
      <c r="EO40" s="271"/>
      <c r="EP40" s="263">
        <f t="shared" si="494"/>
        <v>0</v>
      </c>
      <c r="EQ40" s="273">
        <f>IFERROR(DY51+DX51*EP40,"")</f>
        <v>-5.6899788383476277</v>
      </c>
      <c r="ER40" s="264">
        <f t="shared" si="495"/>
        <v>8.3333339156692846E-2</v>
      </c>
      <c r="ES40" s="264">
        <f t="shared" si="374"/>
        <v>3.7203309163091325E-8</v>
      </c>
      <c r="ET40" s="264">
        <f t="shared" si="496"/>
        <v>-1751234.8800829863</v>
      </c>
      <c r="EU40" s="264">
        <f t="shared" si="497"/>
        <v>8.6655830100714465E-15</v>
      </c>
      <c r="EV40" s="273">
        <f t="shared" si="498"/>
        <v>2.5996749030214341E-13</v>
      </c>
      <c r="EW40" s="273">
        <f t="shared" si="375"/>
        <v>0</v>
      </c>
      <c r="EX40" s="273">
        <f t="shared" si="499"/>
        <v>-4.5526413670474902E-7</v>
      </c>
      <c r="EY40" s="271">
        <f t="shared" si="376"/>
        <v>2.9326607968420373E-13</v>
      </c>
      <c r="EZ40" s="271">
        <f>IFERROR(EV40*(ET40-ET48)^2,"")</f>
        <v>0.7972746138054887</v>
      </c>
      <c r="FA40" s="271">
        <f t="shared" si="377"/>
        <v>4.8354275966296221E-7</v>
      </c>
      <c r="FB40" s="271">
        <f t="shared" si="500"/>
        <v>1.6670174723408848</v>
      </c>
      <c r="FC40" s="289">
        <f t="shared" si="501"/>
        <v>0.49999982529921461</v>
      </c>
      <c r="FD40" s="271">
        <f t="shared" si="502"/>
        <v>0.33028900364314079</v>
      </c>
      <c r="FF40" s="271"/>
      <c r="FG40" s="263">
        <f t="shared" si="503"/>
        <v>0</v>
      </c>
      <c r="FH40" s="273">
        <f>IFERROR(EP51+EO51*FG40,"")</f>
        <v>-5.6900421200333433</v>
      </c>
      <c r="FI40" s="264">
        <f t="shared" si="504"/>
        <v>8.3333339154535127E-2</v>
      </c>
      <c r="FJ40" s="264">
        <f t="shared" si="378"/>
        <v>3.7189915650497474E-8</v>
      </c>
      <c r="FK40" s="264">
        <f t="shared" si="505"/>
        <v>-1751865.5647725817</v>
      </c>
      <c r="FL40" s="264">
        <f t="shared" si="506"/>
        <v>8.6593447638291079E-15</v>
      </c>
      <c r="FM40" s="273">
        <f t="shared" si="507"/>
        <v>2.5978034291487325E-13</v>
      </c>
      <c r="FN40" s="273">
        <f t="shared" si="379"/>
        <v>0</v>
      </c>
      <c r="FO40" s="273">
        <f t="shared" si="508"/>
        <v>-4.5510023715737936E-7</v>
      </c>
      <c r="FP40" s="271">
        <f t="shared" si="380"/>
        <v>2.9305481290721409E-13</v>
      </c>
      <c r="FQ40" s="271">
        <f>IFERROR(FM40*(FK40-FK48)^2,"")</f>
        <v>0.79727461188788928</v>
      </c>
      <c r="FR40" s="271">
        <f t="shared" si="381"/>
        <v>4.8336855733743905E-7</v>
      </c>
      <c r="FS40" s="271">
        <f t="shared" si="509"/>
        <v>1.667017472269706</v>
      </c>
      <c r="FT40" s="289">
        <f t="shared" si="510"/>
        <v>0.49999982536394638</v>
      </c>
      <c r="FU40" s="271">
        <f t="shared" si="511"/>
        <v>0.33028900368978847</v>
      </c>
      <c r="FW40" s="271"/>
      <c r="FX40" s="263">
        <f t="shared" si="512"/>
        <v>0</v>
      </c>
      <c r="FY40" s="273">
        <f>IFERROR(FG51+FF51*FX40,"")</f>
        <v>-5.6900496689525788</v>
      </c>
      <c r="FZ40" s="264">
        <f t="shared" si="513"/>
        <v>8.3333339154277791E-2</v>
      </c>
      <c r="GA40" s="264">
        <f t="shared" si="382"/>
        <v>3.7188318240440411E-8</v>
      </c>
      <c r="GB40" s="264">
        <f t="shared" si="514"/>
        <v>-1751940.8152474149</v>
      </c>
      <c r="GC40" s="264">
        <f t="shared" si="515"/>
        <v>8.65860089405118E-15</v>
      </c>
      <c r="GD40" s="273">
        <f t="shared" si="516"/>
        <v>2.5975802682153538E-13</v>
      </c>
      <c r="GE40" s="273">
        <f t="shared" si="383"/>
        <v>0</v>
      </c>
      <c r="GF40" s="273">
        <f t="shared" si="517"/>
        <v>-4.5508068927678054E-7</v>
      </c>
      <c r="GG40" s="271">
        <f t="shared" si="384"/>
        <v>2.9302962255297705E-13</v>
      </c>
      <c r="GH40" s="271">
        <f>IFERROR(GD40*(GB40-GB48)^2,"")</f>
        <v>0.79727461165919455</v>
      </c>
      <c r="GI40" s="271">
        <f t="shared" si="385"/>
        <v>4.833477821668008E-7</v>
      </c>
      <c r="GJ40" s="271">
        <f t="shared" si="518"/>
        <v>1.6670174722612179</v>
      </c>
      <c r="GK40" s="289">
        <f t="shared" si="519"/>
        <v>0.49999982537166643</v>
      </c>
      <c r="GL40" s="271">
        <f t="shared" si="520"/>
        <v>0.33028900369535175</v>
      </c>
      <c r="GN40" s="271"/>
      <c r="GO40" s="263">
        <f t="shared" si="521"/>
        <v>0</v>
      </c>
      <c r="GP40" s="273">
        <f>IFERROR(FX51+FW51*GO40,"")</f>
        <v>-5.6900505677822153</v>
      </c>
      <c r="GQ40" s="264">
        <f t="shared" si="522"/>
        <v>8.3333339154247149E-2</v>
      </c>
      <c r="GR40" s="264">
        <f t="shared" si="386"/>
        <v>3.7188128045524523E-8</v>
      </c>
      <c r="GS40" s="264">
        <f t="shared" si="523"/>
        <v>-1751949.7753423182</v>
      </c>
      <c r="GT40" s="264">
        <f t="shared" si="524"/>
        <v>8.6585123276565443E-15</v>
      </c>
      <c r="GU40" s="273">
        <f t="shared" si="525"/>
        <v>2.5975536982969632E-13</v>
      </c>
      <c r="GV40" s="273">
        <f t="shared" si="387"/>
        <v>0</v>
      </c>
      <c r="GW40" s="273">
        <f t="shared" si="526"/>
        <v>-4.5507836181709727E-7</v>
      </c>
      <c r="GX40" s="271">
        <f t="shared" si="388"/>
        <v>2.9302662351005227E-13</v>
      </c>
      <c r="GY40" s="271">
        <f>IFERROR(GU40*(GS40-GS48)^2,"")</f>
        <v>0.79727461163196656</v>
      </c>
      <c r="GZ40" s="271">
        <f t="shared" si="389"/>
        <v>4.8334530871500489E-7</v>
      </c>
      <c r="HA40" s="271">
        <f t="shared" si="527"/>
        <v>1.6670174722602069</v>
      </c>
      <c r="HB40" s="289">
        <f t="shared" si="528"/>
        <v>0.49999982537258569</v>
      </c>
      <c r="HC40" s="271">
        <f t="shared" si="529"/>
        <v>0.33028900369601427</v>
      </c>
      <c r="HE40" s="271"/>
      <c r="HF40" s="263">
        <f t="shared" si="530"/>
        <v>0</v>
      </c>
      <c r="HG40" s="273">
        <f>IFERROR(GO51+GN51*HF40,"")</f>
        <v>-5.6900506746543504</v>
      </c>
      <c r="HH40" s="264">
        <f t="shared" si="531"/>
        <v>8.3333339154243499E-2</v>
      </c>
      <c r="HI40" s="264">
        <f t="shared" si="390"/>
        <v>3.7188105431138406E-8</v>
      </c>
      <c r="HJ40" s="264">
        <f t="shared" si="532"/>
        <v>-1751950.8407136211</v>
      </c>
      <c r="HK40" s="264">
        <f t="shared" si="533"/>
        <v>8.6585017970442765E-15</v>
      </c>
      <c r="HL40" s="273">
        <f t="shared" si="534"/>
        <v>2.5975505391132829E-13</v>
      </c>
      <c r="HM40" s="273">
        <f t="shared" si="391"/>
        <v>0</v>
      </c>
      <c r="HN40" s="273">
        <f t="shared" si="535"/>
        <v>-4.5507808507956356E-7</v>
      </c>
      <c r="HO40" s="271">
        <f t="shared" si="392"/>
        <v>2.9302626693627411E-13</v>
      </c>
      <c r="HP40" s="271">
        <f>IFERROR(HL40*(HJ40-HJ48)^2,"")</f>
        <v>0.79727461162872926</v>
      </c>
      <c r="HQ40" s="271">
        <f t="shared" si="393"/>
        <v>4.8334501463099245E-7</v>
      </c>
      <c r="HR40" s="271">
        <f t="shared" si="536"/>
        <v>1.6670174722600861</v>
      </c>
      <c r="HS40" s="289">
        <f t="shared" si="537"/>
        <v>0.49999982537269494</v>
      </c>
      <c r="HT40" s="271">
        <f t="shared" si="538"/>
        <v>0.33028900369609293</v>
      </c>
      <c r="HV40" s="271"/>
      <c r="HW40" s="263">
        <f t="shared" si="539"/>
        <v>0</v>
      </c>
      <c r="HX40" s="273">
        <f>IFERROR(HF51+HE51*HW40,"")</f>
        <v>-5.6900506873481849</v>
      </c>
      <c r="HY40" s="264">
        <f t="shared" si="540"/>
        <v>8.3333339154243069E-2</v>
      </c>
      <c r="HZ40" s="264">
        <f t="shared" si="394"/>
        <v>3.7188102745095227E-8</v>
      </c>
      <c r="IA40" s="264">
        <f t="shared" si="541"/>
        <v>-1751950.9672541004</v>
      </c>
      <c r="IB40" s="264">
        <f t="shared" si="542"/>
        <v>8.6585005462621621E-15</v>
      </c>
      <c r="IC40" s="273">
        <f t="shared" si="543"/>
        <v>2.5975501638786484E-13</v>
      </c>
      <c r="ID40" s="273">
        <f t="shared" si="395"/>
        <v>0</v>
      </c>
      <c r="IE40" s="273">
        <f t="shared" si="544"/>
        <v>-4.5507805220982451E-7</v>
      </c>
      <c r="IF40" s="271">
        <f t="shared" si="396"/>
        <v>2.9302622458526137E-13</v>
      </c>
      <c r="IG40" s="271">
        <f>IFERROR(IC40*(IA40-IA48)^2,"")</f>
        <v>0.79727461162834423</v>
      </c>
      <c r="IH40" s="271">
        <f t="shared" si="397"/>
        <v>4.8334497970200767E-7</v>
      </c>
      <c r="II40" s="271">
        <f t="shared" si="545"/>
        <v>1.6670174722600726</v>
      </c>
      <c r="IJ40" s="289">
        <f t="shared" si="546"/>
        <v>0.49999982537270782</v>
      </c>
      <c r="IK40" s="271">
        <f t="shared" si="547"/>
        <v>0.33028900369610226</v>
      </c>
      <c r="IM40" s="271"/>
      <c r="IN40" s="263">
        <f t="shared" si="548"/>
        <v>0</v>
      </c>
      <c r="IO40" s="273">
        <f>IFERROR(HW51+HV51*IN40,"")</f>
        <v>-5.6900506888546971</v>
      </c>
      <c r="IP40" s="264">
        <f t="shared" si="549"/>
        <v>8.3333339154243014E-2</v>
      </c>
      <c r="IQ40" s="264">
        <f t="shared" si="398"/>
        <v>3.7188102426313861E-8</v>
      </c>
      <c r="IR40" s="264">
        <f t="shared" si="550"/>
        <v>-1751950.9822720089</v>
      </c>
      <c r="IS40" s="264">
        <f t="shared" si="551"/>
        <v>8.6585003978185264E-15</v>
      </c>
      <c r="IT40" s="273">
        <f t="shared" si="552"/>
        <v>2.5975501193455581E-13</v>
      </c>
      <c r="IU40" s="273">
        <f t="shared" si="399"/>
        <v>0</v>
      </c>
      <c r="IV40" s="273">
        <f t="shared" si="553"/>
        <v>-4.5507804830882242E-7</v>
      </c>
      <c r="IW40" s="271">
        <f t="shared" si="400"/>
        <v>2.9302621955913592E-13</v>
      </c>
      <c r="IX40" s="271">
        <f>IFERROR(IT40*(IR40-IR48)^2,"")</f>
        <v>0.79727461162829893</v>
      </c>
      <c r="IY40" s="271">
        <f t="shared" si="401"/>
        <v>4.8334497555671228E-7</v>
      </c>
      <c r="IZ40" s="271">
        <f t="shared" si="554"/>
        <v>1.6670174722600706</v>
      </c>
      <c r="JA40" s="289">
        <f t="shared" si="555"/>
        <v>0.49999982537270959</v>
      </c>
      <c r="JB40" s="271">
        <f t="shared" si="556"/>
        <v>0.33028900369610353</v>
      </c>
      <c r="JD40" s="271"/>
      <c r="JE40" s="263">
        <f t="shared" si="557"/>
        <v>0</v>
      </c>
      <c r="JF40" s="273">
        <f>IFERROR(IN51+IM51*JE40,"")</f>
        <v>-5.6900506890333826</v>
      </c>
      <c r="JG40" s="264">
        <f t="shared" si="558"/>
        <v>8.3333339154243014E-2</v>
      </c>
      <c r="JH40" s="264">
        <f t="shared" si="402"/>
        <v>3.7188102388503607E-8</v>
      </c>
      <c r="JI40" s="264">
        <f t="shared" si="559"/>
        <v>-1751950.9840532644</v>
      </c>
      <c r="JJ40" s="264">
        <f t="shared" si="560"/>
        <v>8.6585003802118152E-15</v>
      </c>
      <c r="JK40" s="273">
        <f t="shared" si="561"/>
        <v>2.5975501140635444E-13</v>
      </c>
      <c r="JL40" s="273">
        <f t="shared" si="403"/>
        <v>0</v>
      </c>
      <c r="JM40" s="273">
        <f t="shared" si="562"/>
        <v>-4.5507804784612957E-7</v>
      </c>
      <c r="JN40" s="271">
        <f t="shared" si="404"/>
        <v>2.9302621896300446E-13</v>
      </c>
      <c r="JO40" s="271">
        <f>IFERROR(JK40*(JI40-JI48)^2,"")</f>
        <v>0.79727461162829383</v>
      </c>
      <c r="JP40" s="271">
        <f t="shared" si="405"/>
        <v>4.8334497506505306E-7</v>
      </c>
      <c r="JQ40" s="271">
        <f t="shared" si="563"/>
        <v>1.6670174722600706</v>
      </c>
      <c r="JR40" s="289">
        <f t="shared" si="564"/>
        <v>0.49999982537270959</v>
      </c>
      <c r="JS40" s="271">
        <f t="shared" si="565"/>
        <v>0.33028900369610353</v>
      </c>
      <c r="JU40" s="271"/>
      <c r="JV40" s="263">
        <f t="shared" si="566"/>
        <v>0</v>
      </c>
      <c r="JW40" s="273">
        <f>IFERROR(JE51+JD51*JV40,"")</f>
        <v>-5.690050689054563</v>
      </c>
      <c r="JX40" s="264">
        <f t="shared" si="567"/>
        <v>8.3333339154243014E-2</v>
      </c>
      <c r="JY40" s="264">
        <f t="shared" si="406"/>
        <v>3.7188102384021876E-8</v>
      </c>
      <c r="JZ40" s="264">
        <f t="shared" si="568"/>
        <v>-1751950.9842644001</v>
      </c>
      <c r="KA40" s="264">
        <f t="shared" si="569"/>
        <v>8.6585003781248537E-15</v>
      </c>
      <c r="KB40" s="273">
        <f t="shared" si="570"/>
        <v>2.5975501134374559E-13</v>
      </c>
      <c r="KC40" s="273">
        <f t="shared" si="407"/>
        <v>0</v>
      </c>
      <c r="KD40" s="273">
        <f t="shared" si="571"/>
        <v>-4.5507804779128551E-7</v>
      </c>
      <c r="KE40" s="271">
        <f t="shared" si="408"/>
        <v>2.9302621889234474E-13</v>
      </c>
      <c r="KF40" s="271">
        <f>IFERROR(KB40*(JZ40-JZ48)^2,"")</f>
        <v>0.79727461162829283</v>
      </c>
      <c r="KG40" s="271">
        <f t="shared" si="409"/>
        <v>4.8334497500677635E-7</v>
      </c>
      <c r="KH40" s="271">
        <f t="shared" si="572"/>
        <v>1.6670174722600706</v>
      </c>
      <c r="KI40" s="289">
        <f t="shared" si="573"/>
        <v>0.49999982537270959</v>
      </c>
      <c r="KJ40" s="271">
        <f t="shared" si="574"/>
        <v>0.33028900369610353</v>
      </c>
      <c r="KL40" s="271"/>
      <c r="KM40" s="263">
        <f t="shared" si="575"/>
        <v>0</v>
      </c>
      <c r="KN40" s="273">
        <f>IFERROR(JV51+JU51*KM40,"")</f>
        <v>-5.6900506890570757</v>
      </c>
      <c r="KO40" s="264">
        <f t="shared" si="576"/>
        <v>8.3333339154243014E-2</v>
      </c>
      <c r="KP40" s="264">
        <f t="shared" si="410"/>
        <v>3.7188102383490092E-8</v>
      </c>
      <c r="KQ40" s="264">
        <f t="shared" si="577"/>
        <v>-1751950.9842894527</v>
      </c>
      <c r="KR40" s="264">
        <f t="shared" si="578"/>
        <v>8.6585003778772224E-15</v>
      </c>
      <c r="KS40" s="273">
        <f t="shared" si="579"/>
        <v>2.5975501133631666E-13</v>
      </c>
      <c r="KT40" s="273">
        <f t="shared" si="411"/>
        <v>0</v>
      </c>
      <c r="KU40" s="273">
        <f t="shared" si="580"/>
        <v>-4.5507804778477791E-7</v>
      </c>
      <c r="KV40" s="271">
        <f t="shared" si="412"/>
        <v>2.930262188839606E-13</v>
      </c>
      <c r="KW40" s="271">
        <f>IFERROR(KS40*(KQ40-KQ48)^2,"")</f>
        <v>0.79727461162829272</v>
      </c>
      <c r="KX40" s="271">
        <f t="shared" si="413"/>
        <v>4.8334497499986149E-7</v>
      </c>
      <c r="KY40" s="271">
        <f t="shared" si="581"/>
        <v>1.6670174722600706</v>
      </c>
      <c r="KZ40" s="289">
        <f t="shared" si="582"/>
        <v>0.49999982537270959</v>
      </c>
      <c r="LA40" s="271">
        <f t="shared" si="583"/>
        <v>0.33028900369610353</v>
      </c>
      <c r="LC40" s="271"/>
      <c r="LD40" s="263">
        <f t="shared" si="584"/>
        <v>0</v>
      </c>
      <c r="LE40" s="273">
        <f>IFERROR(KM51+KL51*LD40,"")</f>
        <v>-5.6900506890573723</v>
      </c>
      <c r="LF40" s="264">
        <f t="shared" si="585"/>
        <v>8.3333339154243014E-2</v>
      </c>
      <c r="LG40" s="264">
        <f t="shared" si="414"/>
        <v>3.7188102383427345E-8</v>
      </c>
      <c r="LH40" s="264">
        <f t="shared" si="586"/>
        <v>-1751950.9842924089</v>
      </c>
      <c r="LI40" s="264">
        <f t="shared" si="587"/>
        <v>8.6585003778480045E-15</v>
      </c>
      <c r="LJ40" s="273">
        <f t="shared" si="588"/>
        <v>2.5975501133544016E-13</v>
      </c>
      <c r="LK40" s="273">
        <f t="shared" si="415"/>
        <v>0</v>
      </c>
      <c r="LL40" s="273">
        <f t="shared" si="589"/>
        <v>-4.5507804778401023E-7</v>
      </c>
      <c r="LM40" s="271">
        <f t="shared" si="416"/>
        <v>2.9302621888297146E-13</v>
      </c>
      <c r="LN40" s="271">
        <f>IFERROR(LJ40*(LH40-LH48)^2,"")</f>
        <v>0.79727461162829316</v>
      </c>
      <c r="LO40" s="271">
        <f t="shared" si="417"/>
        <v>4.833449749990458E-7</v>
      </c>
      <c r="LP40" s="271">
        <f t="shared" si="590"/>
        <v>1.6670174722600706</v>
      </c>
      <c r="LQ40" s="289">
        <f t="shared" si="591"/>
        <v>0.49999982537270959</v>
      </c>
      <c r="LR40" s="271">
        <f t="shared" si="592"/>
        <v>0.33028900369610353</v>
      </c>
      <c r="LT40" s="271"/>
      <c r="LU40" s="475">
        <f t="shared" si="593"/>
        <v>0</v>
      </c>
      <c r="LV40" s="474">
        <f>IFERROR(LD51+LC51*LU40,"")</f>
        <v>-5.690050689057407</v>
      </c>
      <c r="LW40" s="477">
        <f t="shared" si="594"/>
        <v>8.3333339154243014E-2</v>
      </c>
      <c r="LX40" s="264">
        <f t="shared" si="418"/>
        <v>3.7188102383420073E-8</v>
      </c>
      <c r="LY40" s="264">
        <f t="shared" si="595"/>
        <v>-1751950.9842927516</v>
      </c>
      <c r="LZ40" s="264">
        <f t="shared" si="596"/>
        <v>8.6585003778446187E-15</v>
      </c>
      <c r="MA40" s="273">
        <f t="shared" si="597"/>
        <v>2.5975501133533858E-13</v>
      </c>
      <c r="MB40" s="273">
        <f t="shared" si="419"/>
        <v>0</v>
      </c>
      <c r="MC40" s="273">
        <f t="shared" si="598"/>
        <v>-4.550780477839213E-7</v>
      </c>
      <c r="MD40" s="271">
        <f t="shared" si="420"/>
        <v>2.9302621888285675E-13</v>
      </c>
      <c r="ME40" s="271">
        <f>IFERROR(MA40*(LY40-LY48)^2,"")</f>
        <v>0.79727461162829316</v>
      </c>
      <c r="MF40" s="271">
        <f t="shared" si="421"/>
        <v>4.8334497499895125E-7</v>
      </c>
      <c r="MG40" s="271">
        <f t="shared" si="599"/>
        <v>1.6670174722600706</v>
      </c>
      <c r="MH40" s="289">
        <f t="shared" si="600"/>
        <v>0.49999982537270959</v>
      </c>
      <c r="MI40" s="476">
        <f t="shared" si="601"/>
        <v>0.33028900369610353</v>
      </c>
    </row>
    <row r="41" spans="1:347" ht="14.1" customHeight="1" outlineLevel="1" x14ac:dyDescent="0.2">
      <c r="A41" s="14">
        <v>5</v>
      </c>
      <c r="B41" s="182">
        <v>3</v>
      </c>
      <c r="C41" s="183">
        <v>30</v>
      </c>
      <c r="D41" s="184">
        <v>3</v>
      </c>
      <c r="E41" s="17">
        <f t="shared" si="340"/>
        <v>0.1</v>
      </c>
      <c r="F41" s="34">
        <f>IFERROR((E41-E36)/(1-E36),"")</f>
        <v>1.8181818181818195E-2</v>
      </c>
      <c r="G41" s="17">
        <f t="shared" si="341"/>
        <v>-2.0928377985057733</v>
      </c>
      <c r="H41" s="17"/>
      <c r="I41" s="34"/>
      <c r="J41" s="18">
        <f t="shared" si="422"/>
        <v>0.47712125471966244</v>
      </c>
      <c r="K41" s="17">
        <f>IFERROR(C51+B51*J41,"")</f>
        <v>-0.76152100093279784</v>
      </c>
      <c r="L41" s="37">
        <f t="shared" si="423"/>
        <v>0.28790855587445524</v>
      </c>
      <c r="M41" s="37">
        <f t="shared" si="342"/>
        <v>0.29852677531171251</v>
      </c>
      <c r="N41" s="37">
        <f t="shared" si="424"/>
        <v>-1.6650471165081817</v>
      </c>
      <c r="O41" s="37">
        <f t="shared" si="425"/>
        <v>0.33037000495954161</v>
      </c>
      <c r="P41" s="17">
        <f t="shared" si="426"/>
        <v>9.9111001487862485</v>
      </c>
      <c r="Q41" s="17">
        <f t="shared" si="343"/>
        <v>4.7287965386411281</v>
      </c>
      <c r="R41" s="17">
        <f t="shared" si="427"/>
        <v>-16.502448724160352</v>
      </c>
      <c r="S41" s="34">
        <f t="shared" si="344"/>
        <v>0.34369910509018403</v>
      </c>
      <c r="T41" s="34">
        <f>IFERROR(P41*(N41-N48)^2,"")</f>
        <v>15.760559181954207</v>
      </c>
      <c r="U41" s="34">
        <f t="shared" si="345"/>
        <v>2.3274213384255424</v>
      </c>
      <c r="V41" s="34">
        <f t="shared" si="428"/>
        <v>10.645815009761026</v>
      </c>
      <c r="W41" s="39">
        <f t="shared" si="429"/>
        <v>-5.6372566762336564</v>
      </c>
      <c r="X41" s="34">
        <f t="shared" si="430"/>
        <v>-2.2730658267489705</v>
      </c>
      <c r="Y41" s="44"/>
      <c r="Z41" s="271"/>
      <c r="AA41" s="263">
        <f t="shared" si="431"/>
        <v>0.47712125471966244</v>
      </c>
      <c r="AB41" s="273">
        <f>IFERROR(J51+I51*AA41,"")</f>
        <v>-0.60426361627420611</v>
      </c>
      <c r="AC41" s="264">
        <f t="shared" si="432"/>
        <v>0.33343134624828447</v>
      </c>
      <c r="AD41" s="264">
        <f t="shared" si="346"/>
        <v>0.33237022621122614</v>
      </c>
      <c r="AE41" s="264">
        <f t="shared" si="433"/>
        <v>-1.552752690220681</v>
      </c>
      <c r="AF41" s="264">
        <f t="shared" si="434"/>
        <v>0.39055744354188787</v>
      </c>
      <c r="AG41" s="273">
        <f t="shared" si="435"/>
        <v>11.716723306256636</v>
      </c>
      <c r="AH41" s="273">
        <f t="shared" si="347"/>
        <v>5.5902977250842776</v>
      </c>
      <c r="AI41" s="273">
        <f t="shared" si="436"/>
        <v>-18.193173634361344</v>
      </c>
      <c r="AJ41" s="271">
        <f t="shared" si="348"/>
        <v>2.1948354702725958</v>
      </c>
      <c r="AK41" s="271">
        <f>IFERROR(AG41*(AE41-AE48)^2,"")</f>
        <v>21.620053747832518</v>
      </c>
      <c r="AL41" s="271">
        <f t="shared" si="349"/>
        <v>6.8885746591688175</v>
      </c>
      <c r="AM41" s="271">
        <f t="shared" si="437"/>
        <v>13.414634136541897</v>
      </c>
      <c r="AN41" s="289">
        <f t="shared" si="438"/>
        <v>-7.0029403874485343</v>
      </c>
      <c r="AO41" s="271">
        <f t="shared" si="439"/>
        <v>-2.7120278551327841</v>
      </c>
      <c r="AP41" s="44"/>
      <c r="AQ41" s="271"/>
      <c r="AR41" s="263">
        <f t="shared" si="440"/>
        <v>0.47712125471966244</v>
      </c>
      <c r="AS41" s="273">
        <f>IFERROR(AA51+Z51*AR41,"")</f>
        <v>-1.1150881451687802</v>
      </c>
      <c r="AT41" s="264">
        <f t="shared" si="441"/>
        <v>0.20470579841404762</v>
      </c>
      <c r="AU41" s="264">
        <f t="shared" si="350"/>
        <v>0.21424194489810688</v>
      </c>
      <c r="AV41" s="264">
        <f t="shared" si="442"/>
        <v>-1.9857112172331226</v>
      </c>
      <c r="AW41" s="264">
        <f t="shared" si="443"/>
        <v>0.19523374447331088</v>
      </c>
      <c r="AX41" s="273">
        <f t="shared" si="444"/>
        <v>5.8570123341993261</v>
      </c>
      <c r="AY41" s="273">
        <f t="shared" si="351"/>
        <v>2.7945050738017212</v>
      </c>
      <c r="AZ41" s="273">
        <f t="shared" si="445"/>
        <v>-11.630335091492357</v>
      </c>
      <c r="BA41" s="271">
        <f t="shared" si="352"/>
        <v>1.7495143972205438</v>
      </c>
      <c r="BB41" s="271">
        <f>IFERROR(AX41*(AV41-AV48)^2,"")</f>
        <v>23.536248484374081</v>
      </c>
      <c r="BC41" s="271">
        <f t="shared" si="353"/>
        <v>6.416931165282409</v>
      </c>
      <c r="BD41" s="271">
        <f t="shared" si="446"/>
        <v>6.4111013536434527</v>
      </c>
      <c r="BE41" s="289">
        <f t="shared" si="447"/>
        <v>-3.141173952421429</v>
      </c>
      <c r="BF41" s="271">
        <f t="shared" si="448"/>
        <v>-1.4213544052196909</v>
      </c>
      <c r="BH41" s="271"/>
      <c r="BI41" s="263">
        <f t="shared" si="449"/>
        <v>0.47712125471966244</v>
      </c>
      <c r="BJ41" s="273">
        <f>IFERROR(AR51+AQ51*BI41,"")</f>
        <v>-2.1885836455782446</v>
      </c>
      <c r="BK41" s="264">
        <f t="shared" si="450"/>
        <v>9.6454094639323418E-2</v>
      </c>
      <c r="BL41" s="264">
        <f t="shared" si="354"/>
        <v>3.6374484695012886E-2</v>
      </c>
      <c r="BM41" s="264">
        <f t="shared" si="451"/>
        <v>-4.3404292899575516</v>
      </c>
      <c r="BN41" s="264">
        <f t="shared" si="452"/>
        <v>7.8155440513291968E-3</v>
      </c>
      <c r="BO41" s="273">
        <f t="shared" si="453"/>
        <v>0.2344663215398759</v>
      </c>
      <c r="BP41" s="273">
        <f t="shared" si="355"/>
        <v>0.1118688655226094</v>
      </c>
      <c r="BQ41" s="273">
        <f t="shared" si="454"/>
        <v>-1.0176844895202826</v>
      </c>
      <c r="BR41" s="271">
        <f t="shared" si="356"/>
        <v>8.0525793761928047E-2</v>
      </c>
      <c r="BS41" s="271">
        <f>IFERROR(BO41*(BM41-BM48)^2,"")</f>
        <v>4.8060400634902809</v>
      </c>
      <c r="BT41" s="271">
        <f t="shared" si="357"/>
        <v>0.62210143141145557</v>
      </c>
      <c r="BU41" s="271">
        <f t="shared" si="455"/>
        <v>2.1089500494544557</v>
      </c>
      <c r="BV41" s="289">
        <f t="shared" si="456"/>
        <v>0.10637716082029769</v>
      </c>
      <c r="BW41" s="271">
        <f t="shared" si="457"/>
        <v>6.5788854109257264E-2</v>
      </c>
      <c r="BY41" s="271"/>
      <c r="BZ41" s="263">
        <f t="shared" si="458"/>
        <v>0.47712125471966244</v>
      </c>
      <c r="CA41" s="273">
        <f>IFERROR(BI51+BH51*BZ41,"")</f>
        <v>-2.8956125729410971</v>
      </c>
      <c r="CB41" s="264">
        <f t="shared" si="459"/>
        <v>8.5067755006188545E-2</v>
      </c>
      <c r="CC41" s="264">
        <f t="shared" si="358"/>
        <v>6.0286955430846065E-3</v>
      </c>
      <c r="CD41" s="264">
        <f t="shared" si="460"/>
        <v>-13.990207804424275</v>
      </c>
      <c r="CE41" s="264">
        <f t="shared" si="461"/>
        <v>2.2573673582011356E-4</v>
      </c>
      <c r="CF41" s="273">
        <f t="shared" si="462"/>
        <v>6.7721020746034071E-3</v>
      </c>
      <c r="CG41" s="273">
        <f t="shared" si="359"/>
        <v>3.2311138389244068E-3</v>
      </c>
      <c r="CH41" s="273">
        <f t="shared" si="463"/>
        <v>-9.4743115296474403E-2</v>
      </c>
      <c r="CI41" s="271">
        <f t="shared" si="360"/>
        <v>2.3304803804096498E-3</v>
      </c>
      <c r="CJ41" s="271">
        <f>IFERROR(CF41*(CD41-CD48)^2,"")</f>
        <v>1.3640941336759482</v>
      </c>
      <c r="CK41" s="271">
        <f t="shared" si="361"/>
        <v>5.6382573686944229E-2</v>
      </c>
      <c r="CL41" s="271">
        <f t="shared" si="464"/>
        <v>1.7243958856409511</v>
      </c>
      <c r="CM41" s="289">
        <f t="shared" si="465"/>
        <v>0.4479673498143435</v>
      </c>
      <c r="CN41" s="271">
        <f t="shared" si="466"/>
        <v>0.2931627463240799</v>
      </c>
      <c r="CP41" s="271"/>
      <c r="CQ41" s="263">
        <f t="shared" si="467"/>
        <v>0.47712125471966244</v>
      </c>
      <c r="CR41" s="273">
        <f>IFERROR(BZ51+BY51*CQ41,"")</f>
        <v>-3.0248734991182533</v>
      </c>
      <c r="CS41" s="264">
        <f t="shared" si="468"/>
        <v>8.4473378555576101E-2</v>
      </c>
      <c r="CT41" s="264">
        <f t="shared" si="362"/>
        <v>4.1119069661916018E-3</v>
      </c>
      <c r="CU41" s="264">
        <f t="shared" si="469"/>
        <v>-19.146726673037787</v>
      </c>
      <c r="CV41" s="264">
        <f t="shared" si="470"/>
        <v>1.0530024993312304E-4</v>
      </c>
      <c r="CW41" s="273">
        <f t="shared" si="471"/>
        <v>3.1590074979936911E-3</v>
      </c>
      <c r="CX41" s="273">
        <f t="shared" si="363"/>
        <v>1.5072296211115714E-3</v>
      </c>
      <c r="CY41" s="273">
        <f t="shared" si="472"/>
        <v>-6.0484653122162169E-2</v>
      </c>
      <c r="CZ41" s="271">
        <f t="shared" si="364"/>
        <v>1.0819872512580243E-3</v>
      </c>
      <c r="DA41" s="271">
        <f>IFERROR(CW41*(CU41-CU48)^2,"")</f>
        <v>1.1819878334237515</v>
      </c>
      <c r="DB41" s="271">
        <f t="shared" si="365"/>
        <v>3.5761652183681235E-2</v>
      </c>
      <c r="DC41" s="271">
        <f t="shared" si="473"/>
        <v>1.7046958206199345</v>
      </c>
      <c r="DD41" s="289">
        <f t="shared" si="474"/>
        <v>0.46579864333271681</v>
      </c>
      <c r="DE41" s="271">
        <f t="shared" si="475"/>
        <v>0.30580330247056381</v>
      </c>
      <c r="DG41" s="271"/>
      <c r="DH41" s="263">
        <f t="shared" si="476"/>
        <v>0.47712125471966244</v>
      </c>
      <c r="DI41" s="273">
        <f>IFERROR(CQ51+CP51*DH41,"")</f>
        <v>-3.0435278143243947</v>
      </c>
      <c r="DJ41" s="264">
        <f t="shared" si="477"/>
        <v>8.4405016697708751E-2</v>
      </c>
      <c r="DK41" s="264">
        <f t="shared" si="366"/>
        <v>3.8856332431791147E-3</v>
      </c>
      <c r="DL41" s="264">
        <f t="shared" si="478"/>
        <v>-20.086618186309327</v>
      </c>
      <c r="DM41" s="264">
        <f t="shared" si="479"/>
        <v>9.4059646512358109E-5</v>
      </c>
      <c r="DN41" s="273">
        <f t="shared" si="480"/>
        <v>2.8217893953707434E-3</v>
      </c>
      <c r="DO41" s="273">
        <f t="shared" si="367"/>
        <v>1.3463356968739268E-3</v>
      </c>
      <c r="DP41" s="273">
        <f t="shared" si="481"/>
        <v>-5.6680206186988775E-2</v>
      </c>
      <c r="DQ41" s="271">
        <f t="shared" si="368"/>
        <v>9.6575394747704818E-4</v>
      </c>
      <c r="DR41" s="271">
        <f>IFERROR(DN41*(DL41-DL48)^2,"")</f>
        <v>1.1607915691283175</v>
      </c>
      <c r="DS41" s="271">
        <f t="shared" si="369"/>
        <v>3.3481921093087681E-2</v>
      </c>
      <c r="DT41" s="271">
        <f t="shared" si="482"/>
        <v>1.7024324783715477</v>
      </c>
      <c r="DU41" s="289">
        <f t="shared" si="483"/>
        <v>0.46784949906873763</v>
      </c>
      <c r="DV41" s="271">
        <f t="shared" si="484"/>
        <v>0.30726260567006058</v>
      </c>
      <c r="DX41" s="271"/>
      <c r="DY41" s="263">
        <f t="shared" si="485"/>
        <v>0.47712125471966244</v>
      </c>
      <c r="DZ41" s="273">
        <f>IFERROR(DH51+DG51*DY41,"")</f>
        <v>-3.0458583512880621</v>
      </c>
      <c r="EA41" s="264">
        <f t="shared" si="486"/>
        <v>8.4396745097766748E-2</v>
      </c>
      <c r="EB41" s="264">
        <f t="shared" si="370"/>
        <v>3.8581592740210536E-3</v>
      </c>
      <c r="EC41" s="264">
        <f t="shared" si="487"/>
        <v>-20.208168720848825</v>
      </c>
      <c r="ED41" s="264">
        <f t="shared" si="488"/>
        <v>9.2737760218887167E-5</v>
      </c>
      <c r="EE41" s="273">
        <f t="shared" si="489"/>
        <v>2.7821328065666148E-3</v>
      </c>
      <c r="EF41" s="273">
        <f t="shared" si="371"/>
        <v>1.3274146954657992E-3</v>
      </c>
      <c r="EG41" s="273">
        <f t="shared" si="490"/>
        <v>-5.6221809158906816E-2</v>
      </c>
      <c r="EH41" s="271">
        <f t="shared" si="372"/>
        <v>9.5210216785113048E-4</v>
      </c>
      <c r="EI41" s="271">
        <f>IFERROR(EE41*(EC41-EC48)^2,"")</f>
        <v>1.1582238701841368</v>
      </c>
      <c r="EJ41" s="271">
        <f t="shared" si="373"/>
        <v>3.3207641555208993E-2</v>
      </c>
      <c r="EK41" s="271">
        <f t="shared" si="491"/>
        <v>1.7021586544109863</v>
      </c>
      <c r="EL41" s="289">
        <f t="shared" si="492"/>
        <v>0.46809764706699752</v>
      </c>
      <c r="EM41" s="271">
        <f t="shared" si="493"/>
        <v>0.30743925424023516</v>
      </c>
      <c r="EO41" s="271"/>
      <c r="EP41" s="263">
        <f t="shared" si="494"/>
        <v>0.47712125471966244</v>
      </c>
      <c r="EQ41" s="273">
        <f>IFERROR(DY51+DX51*EP41,"")</f>
        <v>-3.0461405896259812</v>
      </c>
      <c r="ER41" s="264">
        <f t="shared" si="495"/>
        <v>8.4395747349613359E-2</v>
      </c>
      <c r="ES41" s="264">
        <f t="shared" si="374"/>
        <v>3.8548438482100839E-3</v>
      </c>
      <c r="ET41" s="264">
        <f t="shared" si="496"/>
        <v>-20.222952874393421</v>
      </c>
      <c r="EU41" s="264">
        <f t="shared" si="497"/>
        <v>9.2578870345457373E-5</v>
      </c>
      <c r="EV41" s="273">
        <f t="shared" si="498"/>
        <v>2.7773661103637211E-3</v>
      </c>
      <c r="EW41" s="273">
        <f t="shared" si="375"/>
        <v>1.3251404033926071E-3</v>
      </c>
      <c r="EX41" s="273">
        <f t="shared" si="499"/>
        <v>-5.6166543964822888E-2</v>
      </c>
      <c r="EY41" s="271">
        <f t="shared" si="376"/>
        <v>9.5046262998823054E-4</v>
      </c>
      <c r="EZ41" s="271">
        <f>IFERROR(EV41*(ET41-ET48)^2,"")</f>
        <v>1.1579142862796279</v>
      </c>
      <c r="FA41" s="271">
        <f t="shared" si="377"/>
        <v>3.3174602602567521E-2</v>
      </c>
      <c r="FB41" s="271">
        <f t="shared" si="500"/>
        <v>1.7021256253466259</v>
      </c>
      <c r="FC41" s="289">
        <f t="shared" si="501"/>
        <v>0.46812757951159911</v>
      </c>
      <c r="FD41" s="271">
        <f t="shared" si="502"/>
        <v>0.30746056330556143</v>
      </c>
      <c r="FF41" s="271"/>
      <c r="FG41" s="263">
        <f t="shared" si="503"/>
        <v>0.47712125471966244</v>
      </c>
      <c r="FH41" s="273">
        <f>IFERROR(EP51+EO51*FG41,"")</f>
        <v>-3.0461745069082946</v>
      </c>
      <c r="FI41" s="264">
        <f t="shared" si="504"/>
        <v>8.4395627505462964E-2</v>
      </c>
      <c r="FJ41" s="264">
        <f t="shared" si="378"/>
        <v>3.8544455963955603E-3</v>
      </c>
      <c r="FK41" s="264">
        <f t="shared" si="505"/>
        <v>-20.22473045424449</v>
      </c>
      <c r="FL41" s="264">
        <f t="shared" si="506"/>
        <v>9.2559793469807131E-5</v>
      </c>
      <c r="FM41" s="273">
        <f t="shared" si="507"/>
        <v>2.776793804094214E-3</v>
      </c>
      <c r="FN41" s="273">
        <f t="shared" si="379"/>
        <v>1.3248673439072158E-3</v>
      </c>
      <c r="FO41" s="273">
        <f t="shared" si="508"/>
        <v>-5.6159906214821656E-2</v>
      </c>
      <c r="FP41" s="271">
        <f t="shared" si="380"/>
        <v>9.5026590471995471E-4</v>
      </c>
      <c r="FQ41" s="271">
        <f>IFERROR(FM41*(FK41-FK48)^2,"")</f>
        <v>1.1578771195953892</v>
      </c>
      <c r="FR41" s="271">
        <f t="shared" si="381"/>
        <v>3.3170636843552571E-2</v>
      </c>
      <c r="FS41" s="271">
        <f t="shared" si="509"/>
        <v>1.7021216580800322</v>
      </c>
      <c r="FT41" s="289">
        <f t="shared" si="510"/>
        <v>0.468131174836111</v>
      </c>
      <c r="FU41" s="271">
        <f t="shared" si="511"/>
        <v>0.30746312285230826</v>
      </c>
      <c r="FW41" s="271"/>
      <c r="FX41" s="263">
        <f t="shared" si="512"/>
        <v>0.47712125471966244</v>
      </c>
      <c r="FY41" s="273">
        <f>IFERROR(FG51+FF51*FX41,"")</f>
        <v>-3.046178566930402</v>
      </c>
      <c r="FZ41" s="264">
        <f t="shared" si="513"/>
        <v>8.4395613160511862E-2</v>
      </c>
      <c r="GA41" s="264">
        <f t="shared" si="382"/>
        <v>3.854397926664511E-3</v>
      </c>
      <c r="GB41" s="264">
        <f t="shared" si="514"/>
        <v>-20.224943250418399</v>
      </c>
      <c r="GC41" s="264">
        <f t="shared" si="515"/>
        <v>9.2557510147211165E-5</v>
      </c>
      <c r="GD41" s="273">
        <f t="shared" si="516"/>
        <v>2.7767253044163349E-3</v>
      </c>
      <c r="GE41" s="273">
        <f t="shared" si="383"/>
        <v>1.3248346612549583E-3</v>
      </c>
      <c r="GF41" s="273">
        <f t="shared" si="517"/>
        <v>-5.6159111703821124E-2</v>
      </c>
      <c r="GG41" s="271">
        <f t="shared" si="384"/>
        <v>9.5024236958646854E-4</v>
      </c>
      <c r="GH41" s="271">
        <f>IFERROR(GD41*(GB41-GB48)^2,"")</f>
        <v>1.1578726726468545</v>
      </c>
      <c r="GI41" s="271">
        <f t="shared" si="385"/>
        <v>3.3170162377283659E-2</v>
      </c>
      <c r="GJ41" s="271">
        <f t="shared" si="518"/>
        <v>1.702121183211359</v>
      </c>
      <c r="GK41" s="289">
        <f t="shared" si="519"/>
        <v>0.46813160518464425</v>
      </c>
      <c r="GL41" s="271">
        <f t="shared" si="520"/>
        <v>0.30746342922187908</v>
      </c>
      <c r="GN41" s="271"/>
      <c r="GO41" s="263">
        <f t="shared" si="521"/>
        <v>0.47712125471966244</v>
      </c>
      <c r="GP41" s="273">
        <f>IFERROR(FX51+FW51*GO41,"")</f>
        <v>-3.046179051608771</v>
      </c>
      <c r="GQ41" s="264">
        <f t="shared" si="522"/>
        <v>8.4395611448048427E-2</v>
      </c>
      <c r="GR41" s="264">
        <f t="shared" si="386"/>
        <v>3.854392235970176E-3</v>
      </c>
      <c r="GS41" s="264">
        <f t="shared" si="523"/>
        <v>-20.224968653846489</v>
      </c>
      <c r="GT41" s="264">
        <f t="shared" si="524"/>
        <v>9.2557237571690376E-5</v>
      </c>
      <c r="GU41" s="273">
        <f t="shared" si="525"/>
        <v>2.7767171271507111E-3</v>
      </c>
      <c r="GV41" s="273">
        <f t="shared" si="387"/>
        <v>1.3248307597077237E-3</v>
      </c>
      <c r="GW41" s="273">
        <f t="shared" si="526"/>
        <v>-5.6159016857221807E-2</v>
      </c>
      <c r="GX41" s="271">
        <f t="shared" si="388"/>
        <v>9.5023956102986272E-4</v>
      </c>
      <c r="GY41" s="271">
        <f>IFERROR(GU41*(GS41-GS48)^2,"")</f>
        <v>1.157872141942796</v>
      </c>
      <c r="GZ41" s="271">
        <f t="shared" si="389"/>
        <v>3.3170105756364858E-2</v>
      </c>
      <c r="HA41" s="271">
        <f t="shared" si="527"/>
        <v>1.7021211265227563</v>
      </c>
      <c r="HB41" s="289">
        <f t="shared" si="528"/>
        <v>0.46813165655854716</v>
      </c>
      <c r="HC41" s="271">
        <f t="shared" si="529"/>
        <v>0.30746346579549516</v>
      </c>
      <c r="HE41" s="271"/>
      <c r="HF41" s="263">
        <f t="shared" si="530"/>
        <v>0.47712125471966244</v>
      </c>
      <c r="HG41" s="273">
        <f>IFERROR(GO51+GN51*HF41,"")</f>
        <v>-3.0461791093516357</v>
      </c>
      <c r="HH41" s="264">
        <f t="shared" si="531"/>
        <v>8.4395611244031776E-2</v>
      </c>
      <c r="HI41" s="264">
        <f t="shared" si="390"/>
        <v>3.8543915580015031E-3</v>
      </c>
      <c r="HJ41" s="264">
        <f t="shared" si="532"/>
        <v>-20.22497168032368</v>
      </c>
      <c r="HK41" s="264">
        <f t="shared" si="533"/>
        <v>9.2557205098058561E-5</v>
      </c>
      <c r="HL41" s="273">
        <f t="shared" si="534"/>
        <v>2.7767161529417567E-3</v>
      </c>
      <c r="HM41" s="273">
        <f t="shared" si="391"/>
        <v>1.324830294891925E-3</v>
      </c>
      <c r="HN41" s="273">
        <f t="shared" si="535"/>
        <v>-5.6159005557544349E-2</v>
      </c>
      <c r="HO41" s="271">
        <f t="shared" si="392"/>
        <v>9.5023922651798207E-4</v>
      </c>
      <c r="HP41" s="271">
        <f>IFERROR(HL41*(HJ41-HJ48)^2,"")</f>
        <v>1.1578720787311747</v>
      </c>
      <c r="HQ41" s="271">
        <f t="shared" si="393"/>
        <v>3.3170099012518481E-2</v>
      </c>
      <c r="HR41" s="271">
        <f t="shared" si="536"/>
        <v>1.702121119769084</v>
      </c>
      <c r="HS41" s="289">
        <f t="shared" si="537"/>
        <v>0.46813166267904682</v>
      </c>
      <c r="HT41" s="271">
        <f t="shared" si="538"/>
        <v>0.30746347015274261</v>
      </c>
      <c r="HV41" s="271"/>
      <c r="HW41" s="263">
        <f t="shared" si="539"/>
        <v>0.47712125471966244</v>
      </c>
      <c r="HX41" s="273">
        <f>IFERROR(HF51+HE51*HW41,"")</f>
        <v>-3.046179116220388</v>
      </c>
      <c r="HY41" s="264">
        <f t="shared" si="540"/>
        <v>8.4395611219763148E-2</v>
      </c>
      <c r="HZ41" s="264">
        <f t="shared" si="394"/>
        <v>3.8543914773543362E-3</v>
      </c>
      <c r="IA41" s="264">
        <f t="shared" si="541"/>
        <v>-20.224972040335679</v>
      </c>
      <c r="IB41" s="264">
        <f t="shared" si="542"/>
        <v>9.2557201235186638E-5</v>
      </c>
      <c r="IC41" s="273">
        <f t="shared" si="543"/>
        <v>2.7767160370555993E-3</v>
      </c>
      <c r="ID41" s="273">
        <f t="shared" si="395"/>
        <v>1.3248302396001762E-3</v>
      </c>
      <c r="IE41" s="273">
        <f t="shared" si="544"/>
        <v>-5.6159004213401184E-2</v>
      </c>
      <c r="IF41" s="271">
        <f t="shared" si="396"/>
        <v>9.5023918673445209E-4</v>
      </c>
      <c r="IG41" s="271">
        <f>IFERROR(IC41*(IA41-IA48)^2,"")</f>
        <v>1.1578720712132018</v>
      </c>
      <c r="IH41" s="271">
        <f t="shared" si="397"/>
        <v>3.3170098210469144E-2</v>
      </c>
      <c r="II41" s="271">
        <f t="shared" si="545"/>
        <v>1.7021211189657053</v>
      </c>
      <c r="IJ41" s="289">
        <f t="shared" si="546"/>
        <v>0.46813166340710577</v>
      </c>
      <c r="IK41" s="271">
        <f t="shared" si="547"/>
        <v>0.30746347067105534</v>
      </c>
      <c r="IM41" s="271"/>
      <c r="IN41" s="263">
        <f t="shared" si="548"/>
        <v>0.47712125471966244</v>
      </c>
      <c r="IO41" s="273">
        <f>IFERROR(HW51+HV51*IN41,"")</f>
        <v>-3.0461791170365067</v>
      </c>
      <c r="IP41" s="264">
        <f t="shared" si="549"/>
        <v>8.4395611216879649E-2</v>
      </c>
      <c r="IQ41" s="264">
        <f t="shared" si="398"/>
        <v>3.8543914677721522E-3</v>
      </c>
      <c r="IR41" s="264">
        <f t="shared" si="550"/>
        <v>-20.224972083110913</v>
      </c>
      <c r="IS41" s="264">
        <f t="shared" si="551"/>
        <v>9.2557200776215167E-5</v>
      </c>
      <c r="IT41" s="273">
        <f t="shared" si="552"/>
        <v>2.776716023286455E-3</v>
      </c>
      <c r="IU41" s="273">
        <f t="shared" si="399"/>
        <v>1.3248302330306249E-3</v>
      </c>
      <c r="IV41" s="273">
        <f t="shared" si="553"/>
        <v>-5.6159004053695304E-2</v>
      </c>
      <c r="IW41" s="271">
        <f t="shared" si="400"/>
        <v>9.5023918200825273E-4</v>
      </c>
      <c r="IX41" s="271">
        <f>IFERROR(IT41*(IR41-IR48)^2,"")</f>
        <v>1.1578720703200638</v>
      </c>
      <c r="IY41" s="271">
        <f t="shared" si="401"/>
        <v>3.3170098115187112E-2</v>
      </c>
      <c r="IZ41" s="271">
        <f t="shared" si="554"/>
        <v>1.7021211188702519</v>
      </c>
      <c r="JA41" s="289">
        <f t="shared" si="555"/>
        <v>0.46813166349361035</v>
      </c>
      <c r="JB41" s="271">
        <f t="shared" si="556"/>
        <v>0.30746347073263885</v>
      </c>
      <c r="JD41" s="271"/>
      <c r="JE41" s="263">
        <f t="shared" si="557"/>
        <v>0.47712125471966244</v>
      </c>
      <c r="JF41" s="273">
        <f>IFERROR(IN51+IM51*JE41,"")</f>
        <v>-3.0461791171333896</v>
      </c>
      <c r="JG41" s="264">
        <f t="shared" si="558"/>
        <v>8.4395611216537339E-2</v>
      </c>
      <c r="JH41" s="264">
        <f t="shared" si="402"/>
        <v>3.8543914666346324E-3</v>
      </c>
      <c r="JI41" s="264">
        <f t="shared" si="559"/>
        <v>-20.224972088188846</v>
      </c>
      <c r="JJ41" s="264">
        <f t="shared" si="560"/>
        <v>9.2557200721729753E-5</v>
      </c>
      <c r="JK41" s="273">
        <f t="shared" si="561"/>
        <v>2.7767160216518928E-3</v>
      </c>
      <c r="JL41" s="273">
        <f t="shared" si="403"/>
        <v>1.3248302322507405E-3</v>
      </c>
      <c r="JM41" s="273">
        <f t="shared" si="562"/>
        <v>-5.6159004034736303E-2</v>
      </c>
      <c r="JN41" s="271">
        <f t="shared" si="404"/>
        <v>9.5023918144726202E-4</v>
      </c>
      <c r="JO41" s="271">
        <f>IFERROR(JK41*(JI41-JI48)^2,"")</f>
        <v>1.1578720702140488</v>
      </c>
      <c r="JP41" s="271">
        <f t="shared" si="405"/>
        <v>3.3170098103877298E-2</v>
      </c>
      <c r="JQ41" s="271">
        <f t="shared" si="563"/>
        <v>1.7021211188589196</v>
      </c>
      <c r="JR41" s="289">
        <f t="shared" si="564"/>
        <v>0.46813166350387991</v>
      </c>
      <c r="JS41" s="271">
        <f t="shared" si="565"/>
        <v>0.3074634707399499</v>
      </c>
      <c r="JU41" s="271"/>
      <c r="JV41" s="263">
        <f t="shared" si="566"/>
        <v>0.47712125471966244</v>
      </c>
      <c r="JW41" s="273">
        <f>IFERROR(JE51+JD51*JV41,"")</f>
        <v>-3.0461791171448813</v>
      </c>
      <c r="JX41" s="264">
        <f t="shared" si="567"/>
        <v>8.4395611216496733E-2</v>
      </c>
      <c r="JY41" s="264">
        <f t="shared" si="406"/>
        <v>3.854391466499706E-3</v>
      </c>
      <c r="JZ41" s="264">
        <f t="shared" si="568"/>
        <v>-20.224972088791159</v>
      </c>
      <c r="KA41" s="264">
        <f t="shared" si="569"/>
        <v>9.2557200715267013E-5</v>
      </c>
      <c r="KB41" s="273">
        <f t="shared" si="570"/>
        <v>2.7767160214580105E-3</v>
      </c>
      <c r="KC41" s="273">
        <f t="shared" si="407"/>
        <v>1.3248302321582351E-3</v>
      </c>
      <c r="KD41" s="273">
        <f t="shared" si="571"/>
        <v>-5.6159004032487497E-2</v>
      </c>
      <c r="KE41" s="271">
        <f t="shared" si="408"/>
        <v>9.5023918138072681E-4</v>
      </c>
      <c r="KF41" s="271">
        <f>IFERROR(KB41*(JZ41-JZ48)^2,"")</f>
        <v>1.1578720702014744</v>
      </c>
      <c r="KG41" s="271">
        <f t="shared" si="409"/>
        <v>3.3170098102535912E-2</v>
      </c>
      <c r="KH41" s="271">
        <f t="shared" si="572"/>
        <v>1.7021211188575758</v>
      </c>
      <c r="KI41" s="289">
        <f t="shared" si="573"/>
        <v>0.46813166350509805</v>
      </c>
      <c r="KJ41" s="271">
        <f t="shared" si="574"/>
        <v>0.30746347074081704</v>
      </c>
      <c r="KL41" s="271"/>
      <c r="KM41" s="263">
        <f t="shared" si="575"/>
        <v>0.47712125471966244</v>
      </c>
      <c r="KN41" s="273">
        <f>IFERROR(JV51+JU51*KM41,"")</f>
        <v>-3.0461791171462456</v>
      </c>
      <c r="KO41" s="264">
        <f t="shared" si="576"/>
        <v>8.4395611216491917E-2</v>
      </c>
      <c r="KP41" s="264">
        <f t="shared" si="410"/>
        <v>3.8543914664836885E-3</v>
      </c>
      <c r="KQ41" s="264">
        <f t="shared" si="577"/>
        <v>-20.224972088862664</v>
      </c>
      <c r="KR41" s="264">
        <f t="shared" si="578"/>
        <v>9.2557200714499791E-5</v>
      </c>
      <c r="KS41" s="273">
        <f t="shared" si="579"/>
        <v>2.7767160214349938E-3</v>
      </c>
      <c r="KT41" s="273">
        <f t="shared" si="411"/>
        <v>1.3248302321472534E-3</v>
      </c>
      <c r="KU41" s="273">
        <f t="shared" si="580"/>
        <v>-5.615900403222053E-2</v>
      </c>
      <c r="KV41" s="271">
        <f t="shared" si="412"/>
        <v>9.5023918137282851E-4</v>
      </c>
      <c r="KW41" s="271">
        <f>IFERROR(KS41*(KQ41-KQ48)^2,"")</f>
        <v>1.1578720701999818</v>
      </c>
      <c r="KX41" s="271">
        <f t="shared" si="413"/>
        <v>3.3170098102376679E-2</v>
      </c>
      <c r="KY41" s="271">
        <f t="shared" si="581"/>
        <v>1.7021211188574163</v>
      </c>
      <c r="KZ41" s="289">
        <f t="shared" si="582"/>
        <v>0.46813166350524238</v>
      </c>
      <c r="LA41" s="271">
        <f t="shared" si="583"/>
        <v>0.30746347074091979</v>
      </c>
      <c r="LC41" s="271"/>
      <c r="LD41" s="263">
        <f t="shared" si="584"/>
        <v>0.47712125471966244</v>
      </c>
      <c r="LE41" s="273">
        <f>IFERROR(KM51+KL51*LD41,"")</f>
        <v>-3.0461791171464063</v>
      </c>
      <c r="LF41" s="264">
        <f t="shared" si="585"/>
        <v>8.4395611216491348E-2</v>
      </c>
      <c r="LG41" s="264">
        <f t="shared" si="414"/>
        <v>3.854391466481802E-3</v>
      </c>
      <c r="LH41" s="264">
        <f t="shared" si="586"/>
        <v>-20.224972088871084</v>
      </c>
      <c r="LI41" s="264">
        <f t="shared" si="587"/>
        <v>9.2557200714409423E-5</v>
      </c>
      <c r="LJ41" s="273">
        <f t="shared" si="588"/>
        <v>2.7767160214322829E-3</v>
      </c>
      <c r="LK41" s="273">
        <f t="shared" si="415"/>
        <v>1.3248302321459599E-3</v>
      </c>
      <c r="LL41" s="273">
        <f t="shared" si="589"/>
        <v>-5.6159004032189083E-2</v>
      </c>
      <c r="LM41" s="271">
        <f t="shared" si="416"/>
        <v>9.5023918137189869E-4</v>
      </c>
      <c r="LN41" s="271">
        <f>IFERROR(LJ41*(LH41-LH48)^2,"")</f>
        <v>1.157872070199806</v>
      </c>
      <c r="LO41" s="271">
        <f t="shared" si="417"/>
        <v>3.317009810235793E-2</v>
      </c>
      <c r="LP41" s="271">
        <f t="shared" si="590"/>
        <v>1.702121118857397</v>
      </c>
      <c r="LQ41" s="289">
        <f t="shared" si="591"/>
        <v>0.4681316635052597</v>
      </c>
      <c r="LR41" s="271">
        <f t="shared" si="592"/>
        <v>0.30746347074093211</v>
      </c>
      <c r="LT41" s="271"/>
      <c r="LU41" s="475">
        <f t="shared" si="593"/>
        <v>0.47712125471966244</v>
      </c>
      <c r="LV41" s="474">
        <f>IFERROR(LD51+LC51*LU41,"")</f>
        <v>-3.0461791171464254</v>
      </c>
      <c r="LW41" s="477">
        <f t="shared" si="594"/>
        <v>8.4395611216491279E-2</v>
      </c>
      <c r="LX41" s="264">
        <f t="shared" si="418"/>
        <v>3.854391466481576E-3</v>
      </c>
      <c r="LY41" s="264">
        <f t="shared" si="595"/>
        <v>-20.224972088872093</v>
      </c>
      <c r="LZ41" s="264">
        <f t="shared" si="596"/>
        <v>9.2557200714398608E-5</v>
      </c>
      <c r="MA41" s="273">
        <f t="shared" si="597"/>
        <v>2.776716021431958E-3</v>
      </c>
      <c r="MB41" s="273">
        <f t="shared" si="419"/>
        <v>1.3248302321458049E-3</v>
      </c>
      <c r="MC41" s="273">
        <f t="shared" si="598"/>
        <v>-5.6159004032185315E-2</v>
      </c>
      <c r="MD41" s="271">
        <f t="shared" si="420"/>
        <v>9.502391813717867E-4</v>
      </c>
      <c r="ME41" s="271">
        <f>IFERROR(MA41*(LY41-LY48)^2,"")</f>
        <v>1.1578720701997849</v>
      </c>
      <c r="MF41" s="271">
        <f t="shared" si="421"/>
        <v>3.3170098102355675E-2</v>
      </c>
      <c r="MG41" s="271">
        <f t="shared" si="599"/>
        <v>1.7021211188573959</v>
      </c>
      <c r="MH41" s="289">
        <f t="shared" si="600"/>
        <v>0.46813166350526147</v>
      </c>
      <c r="MI41" s="476">
        <f t="shared" si="601"/>
        <v>0.30746347074093339</v>
      </c>
    </row>
    <row r="42" spans="1:347" ht="14.1" customHeight="1" outlineLevel="1" x14ac:dyDescent="0.2">
      <c r="A42" s="14">
        <v>6</v>
      </c>
      <c r="B42" s="182">
        <v>7</v>
      </c>
      <c r="C42" s="183">
        <v>30</v>
      </c>
      <c r="D42" s="184">
        <v>10</v>
      </c>
      <c r="E42" s="17">
        <f t="shared" si="340"/>
        <v>0.33333333333333331</v>
      </c>
      <c r="F42" s="34">
        <f>IFERROR((E42-E36)/(1-E36),"")</f>
        <v>0.27272727272727276</v>
      </c>
      <c r="G42" s="17">
        <f t="shared" si="341"/>
        <v>-0.60458534658323704</v>
      </c>
      <c r="H42" s="17"/>
      <c r="I42" s="34"/>
      <c r="J42" s="18">
        <f t="shared" si="422"/>
        <v>0.84509804001425681</v>
      </c>
      <c r="K42" s="17">
        <f>IFERROR(C51+B51*J42,"")</f>
        <v>-0.62275124998565812</v>
      </c>
      <c r="L42" s="37">
        <f t="shared" si="423"/>
        <v>0.3278303326330817</v>
      </c>
      <c r="M42" s="37">
        <f t="shared" si="342"/>
        <v>0.32862168190592311</v>
      </c>
      <c r="N42" s="37">
        <f t="shared" si="424"/>
        <v>-0.79043056921445953</v>
      </c>
      <c r="O42" s="37">
        <f t="shared" si="425"/>
        <v>0.38368044655609806</v>
      </c>
      <c r="P42" s="17">
        <f t="shared" si="426"/>
        <v>11.510413396682942</v>
      </c>
      <c r="Q42" s="17">
        <f t="shared" si="343"/>
        <v>9.7274278012905988</v>
      </c>
      <c r="R42" s="17">
        <f t="shared" si="427"/>
        <v>-9.0981826130338384</v>
      </c>
      <c r="S42" s="34">
        <f t="shared" si="344"/>
        <v>0.38024910407863211</v>
      </c>
      <c r="T42" s="34">
        <f>IFERROR(P42*(N42-N48)^2,"")</f>
        <v>1.7186675357236494</v>
      </c>
      <c r="U42" s="34">
        <f t="shared" si="345"/>
        <v>-0.80840694620218856</v>
      </c>
      <c r="V42" s="34">
        <f t="shared" si="428"/>
        <v>0.41337541341241851</v>
      </c>
      <c r="W42" s="39">
        <f t="shared" si="429"/>
        <v>0.16509002100754877</v>
      </c>
      <c r="X42" s="34">
        <f t="shared" si="430"/>
        <v>6.4209039451917763E-2</v>
      </c>
      <c r="Y42" s="44"/>
      <c r="Z42" s="271"/>
      <c r="AA42" s="263">
        <f t="shared" si="431"/>
        <v>0.84509804001425681</v>
      </c>
      <c r="AB42" s="273">
        <f>IFERROR(J51+I51*AA42,"")</f>
        <v>-0.20857488099742594</v>
      </c>
      <c r="AC42" s="264">
        <f t="shared" si="432"/>
        <v>0.46594088894975161</v>
      </c>
      <c r="AD42" s="264">
        <f t="shared" si="346"/>
        <v>0.39035828828009439</v>
      </c>
      <c r="AE42" s="264">
        <f t="shared" si="433"/>
        <v>-0.70353969159174334</v>
      </c>
      <c r="AF42" s="264">
        <f t="shared" si="434"/>
        <v>0.5123883810402714</v>
      </c>
      <c r="AG42" s="273">
        <f t="shared" si="435"/>
        <v>15.371651431208143</v>
      </c>
      <c r="AH42" s="273">
        <f t="shared" si="347"/>
        <v>12.990552496296347</v>
      </c>
      <c r="AI42" s="273">
        <f t="shared" si="436"/>
        <v>-10.814566907167958</v>
      </c>
      <c r="AJ42" s="271">
        <f t="shared" si="348"/>
        <v>6.4613580105639667E-2</v>
      </c>
      <c r="AK42" s="271">
        <f>IFERROR(AG42*(AE42-AE48)^2,"")</f>
        <v>3.985313322392992</v>
      </c>
      <c r="AL42" s="271">
        <f t="shared" si="349"/>
        <v>0.50744986117104474</v>
      </c>
      <c r="AM42" s="271">
        <f t="shared" si="437"/>
        <v>4.5006636735782601</v>
      </c>
      <c r="AN42" s="289">
        <f t="shared" si="438"/>
        <v>-3.9782266684925478</v>
      </c>
      <c r="AO42" s="271">
        <f t="shared" si="439"/>
        <v>-1.4560249628861859</v>
      </c>
      <c r="AP42" s="44"/>
      <c r="AQ42" s="271"/>
      <c r="AR42" s="263">
        <f t="shared" si="440"/>
        <v>0.84509804001425681</v>
      </c>
      <c r="AS42" s="273">
        <f>IFERROR(AA51+Z51*AR42,"")</f>
        <v>-0.33228261415421723</v>
      </c>
      <c r="AT42" s="264">
        <f t="shared" si="441"/>
        <v>0.42235143890535598</v>
      </c>
      <c r="AU42" s="264">
        <f t="shared" si="350"/>
        <v>0.37751521705000318</v>
      </c>
      <c r="AV42" s="264">
        <f t="shared" si="442"/>
        <v>-0.72862204477977799</v>
      </c>
      <c r="AW42" s="264">
        <f t="shared" si="443"/>
        <v>0.48069251573299632</v>
      </c>
      <c r="AX42" s="273">
        <f t="shared" si="444"/>
        <v>14.42077547198989</v>
      </c>
      <c r="AY42" s="273">
        <f t="shared" si="351"/>
        <v>12.186969086864325</v>
      </c>
      <c r="AZ42" s="273">
        <f t="shared" si="445"/>
        <v>-10.507294911711341</v>
      </c>
      <c r="BA42" s="271">
        <f t="shared" si="352"/>
        <v>0.45979567884021405</v>
      </c>
      <c r="BB42" s="271">
        <f>IFERROR(AX42*(AV42-AV48)^2,"")</f>
        <v>8.0582129772926603</v>
      </c>
      <c r="BC42" s="271">
        <f t="shared" si="353"/>
        <v>1.9248718155070226</v>
      </c>
      <c r="BD42" s="271">
        <f t="shared" si="446"/>
        <v>2.7528786468704043</v>
      </c>
      <c r="BE42" s="289">
        <f t="shared" si="447"/>
        <v>-2.6705431671606803</v>
      </c>
      <c r="BF42" s="271">
        <f t="shared" si="448"/>
        <v>-0.98712042460251315</v>
      </c>
      <c r="BH42" s="271"/>
      <c r="BI42" s="263">
        <f t="shared" si="449"/>
        <v>0.84509804001425681</v>
      </c>
      <c r="BJ42" s="273">
        <f>IFERROR(AR51+AQ51*BI42,"")</f>
        <v>-0.70231408577723542</v>
      </c>
      <c r="BK42" s="264">
        <f t="shared" si="450"/>
        <v>0.30447151745586343</v>
      </c>
      <c r="BL42" s="264">
        <f t="shared" si="354"/>
        <v>0.31174770043971156</v>
      </c>
      <c r="BM42" s="264">
        <f t="shared" si="451"/>
        <v>-0.80414080232980756</v>
      </c>
      <c r="BN42" s="264">
        <f t="shared" si="452"/>
        <v>0.35340788302090342</v>
      </c>
      <c r="BO42" s="273">
        <f t="shared" si="453"/>
        <v>10.602236490627103</v>
      </c>
      <c r="BP42" s="273">
        <f t="shared" si="355"/>
        <v>8.9599292779965971</v>
      </c>
      <c r="BQ42" s="273">
        <f t="shared" si="454"/>
        <v>-8.5256909580632421</v>
      </c>
      <c r="BR42" s="271">
        <f t="shared" si="356"/>
        <v>0.50415302238060589</v>
      </c>
      <c r="BS42" s="271">
        <f>IFERROR(BO42*(BM42-BM48)^2,"")</f>
        <v>10.415604474517053</v>
      </c>
      <c r="BT42" s="271">
        <f t="shared" si="357"/>
        <v>2.2915188141817064</v>
      </c>
      <c r="BU42" s="271">
        <f t="shared" si="455"/>
        <v>0.14275445186506538</v>
      </c>
      <c r="BV42" s="289">
        <f t="shared" si="456"/>
        <v>0.86585447632409718</v>
      </c>
      <c r="BW42" s="271">
        <f t="shared" si="457"/>
        <v>0.34352115205636374</v>
      </c>
      <c r="BY42" s="271"/>
      <c r="BZ42" s="263">
        <f t="shared" si="458"/>
        <v>0.84509804001425681</v>
      </c>
      <c r="CA42" s="273">
        <f>IFERROR(BI51+BH51*BZ42,"")</f>
        <v>-0.96001659156366692</v>
      </c>
      <c r="CB42" s="264">
        <f t="shared" si="459"/>
        <v>0.23781314629973338</v>
      </c>
      <c r="CC42" s="264">
        <f t="shared" si="358"/>
        <v>0.2516403329292195</v>
      </c>
      <c r="CD42" s="264">
        <f t="shared" si="460"/>
        <v>-0.82127044534329952</v>
      </c>
      <c r="CE42" s="264">
        <f t="shared" si="461"/>
        <v>0.25273766249484086</v>
      </c>
      <c r="CF42" s="273">
        <f t="shared" si="462"/>
        <v>7.5821298748452257</v>
      </c>
      <c r="CG42" s="273">
        <f t="shared" si="359"/>
        <v>6.4076430963652422</v>
      </c>
      <c r="CH42" s="273">
        <f t="shared" si="463"/>
        <v>-6.2269791789648741</v>
      </c>
      <c r="CI42" s="271">
        <f t="shared" si="360"/>
        <v>0.3624810385740434</v>
      </c>
      <c r="CJ42" s="271">
        <f>IFERROR(CF42*(CD42-CD48)^2,"")</f>
        <v>7.9444204632007214</v>
      </c>
      <c r="CK42" s="271">
        <f t="shared" si="361"/>
        <v>1.6969684087719137</v>
      </c>
      <c r="CL42" s="271">
        <f t="shared" si="464"/>
        <v>0.20175592736441825</v>
      </c>
      <c r="CM42" s="289">
        <f t="shared" si="465"/>
        <v>2.8656056110079984</v>
      </c>
      <c r="CN42" s="271">
        <f t="shared" si="466"/>
        <v>1.2288733763231341</v>
      </c>
      <c r="CP42" s="271"/>
      <c r="CQ42" s="263">
        <f t="shared" si="467"/>
        <v>0.84509804001425681</v>
      </c>
      <c r="CR42" s="273">
        <f>IFERROR(BZ51+BY51*CQ42,"")</f>
        <v>-1.0005151556611427</v>
      </c>
      <c r="CS42" s="264">
        <f t="shared" si="468"/>
        <v>0.22865308066307943</v>
      </c>
      <c r="CT42" s="264">
        <f t="shared" si="362"/>
        <v>0.2418460719416021</v>
      </c>
      <c r="CU42" s="264">
        <f t="shared" si="469"/>
        <v>-0.81827447790129959</v>
      </c>
      <c r="CV42" s="264">
        <f t="shared" si="470"/>
        <v>0.23728646306161114</v>
      </c>
      <c r="CW42" s="273">
        <f t="shared" si="471"/>
        <v>7.1185938918483345</v>
      </c>
      <c r="CX42" s="273">
        <f t="shared" si="363"/>
        <v>6.0159097456584876</v>
      </c>
      <c r="CY42" s="273">
        <f t="shared" si="472"/>
        <v>-5.8249637002435763</v>
      </c>
      <c r="CZ42" s="271">
        <f t="shared" si="364"/>
        <v>0.33602841533401318</v>
      </c>
      <c r="DA42" s="271">
        <f>IFERROR(CW42*(CU42-CU48)^2,"")</f>
        <v>7.3319450555757752</v>
      </c>
      <c r="DB42" s="271">
        <f t="shared" si="365"/>
        <v>1.5696311281129658</v>
      </c>
      <c r="DC42" s="271">
        <f t="shared" si="473"/>
        <v>0.33041759674405935</v>
      </c>
      <c r="DD42" s="289">
        <f t="shared" si="474"/>
        <v>3.1404075801076168</v>
      </c>
      <c r="DE42" s="271">
        <f t="shared" si="475"/>
        <v>1.3652493750468102</v>
      </c>
      <c r="DG42" s="271"/>
      <c r="DH42" s="263">
        <f t="shared" si="476"/>
        <v>0.84509804001425681</v>
      </c>
      <c r="DI42" s="273">
        <f>IFERROR(CQ51+CP51*DH42,"")</f>
        <v>-1.0062658813119905</v>
      </c>
      <c r="DJ42" s="264">
        <f t="shared" si="477"/>
        <v>0.22738185709020636</v>
      </c>
      <c r="DK42" s="264">
        <f t="shared" si="366"/>
        <v>0.24045458448925106</v>
      </c>
      <c r="DL42" s="264">
        <f t="shared" si="478"/>
        <v>-0.81768384311386466</v>
      </c>
      <c r="DM42" s="264">
        <f t="shared" si="479"/>
        <v>0.23511315724899612</v>
      </c>
      <c r="DN42" s="273">
        <f t="shared" si="480"/>
        <v>7.0533947174698834</v>
      </c>
      <c r="DO42" s="273">
        <f t="shared" si="367"/>
        <v>5.9608100511807116</v>
      </c>
      <c r="DP42" s="273">
        <f t="shared" si="481"/>
        <v>-5.7674468995798058</v>
      </c>
      <c r="DQ42" s="271">
        <f t="shared" si="368"/>
        <v>0.33227056978119263</v>
      </c>
      <c r="DR42" s="271">
        <f>IFERROR(DN42*(DL42-DL48)^2,"")</f>
        <v>7.2416136781386271</v>
      </c>
      <c r="DS42" s="271">
        <f t="shared" si="369"/>
        <v>1.5511850640624412</v>
      </c>
      <c r="DT42" s="271">
        <f t="shared" si="482"/>
        <v>0.35112949943340604</v>
      </c>
      <c r="DU42" s="289">
        <f t="shared" si="483"/>
        <v>3.1785442872938088</v>
      </c>
      <c r="DV42" s="271">
        <f t="shared" si="484"/>
        <v>1.3845456640094405</v>
      </c>
      <c r="DX42" s="271"/>
      <c r="DY42" s="263">
        <f t="shared" si="485"/>
        <v>0.84509804001425681</v>
      </c>
      <c r="DZ42" s="273">
        <f>IFERROR(DH51+DG51*DY42,"")</f>
        <v>-1.0070049466988777</v>
      </c>
      <c r="EA42" s="264">
        <f t="shared" si="486"/>
        <v>0.22721901530948108</v>
      </c>
      <c r="EB42" s="264">
        <f t="shared" si="370"/>
        <v>0.24027576016645499</v>
      </c>
      <c r="EC42" s="264">
        <f t="shared" si="487"/>
        <v>-0.81760482832545112</v>
      </c>
      <c r="ED42" s="264">
        <f t="shared" si="488"/>
        <v>0.23483425785628875</v>
      </c>
      <c r="EE42" s="273">
        <f t="shared" si="489"/>
        <v>7.045027735688663</v>
      </c>
      <c r="EF42" s="273">
        <f t="shared" si="371"/>
        <v>5.9537391312765671</v>
      </c>
      <c r="EG42" s="273">
        <f t="shared" si="490"/>
        <v>-5.7600486923857712</v>
      </c>
      <c r="EH42" s="271">
        <f t="shared" si="372"/>
        <v>0.3318018646967838</v>
      </c>
      <c r="EI42" s="271">
        <f>IFERROR(EE42*(EC42-EC48)^2,"")</f>
        <v>7.2302571951953274</v>
      </c>
      <c r="EJ42" s="271">
        <f t="shared" si="373"/>
        <v>1.5488746946099763</v>
      </c>
      <c r="EK42" s="271">
        <f t="shared" si="491"/>
        <v>0.35383481809830658</v>
      </c>
      <c r="EL42" s="289">
        <f t="shared" si="492"/>
        <v>3.1834295407155677</v>
      </c>
      <c r="EM42" s="271">
        <f t="shared" si="493"/>
        <v>1.3870242827326107</v>
      </c>
      <c r="EO42" s="271"/>
      <c r="EP42" s="263">
        <f t="shared" si="494"/>
        <v>0.84509804001425681</v>
      </c>
      <c r="EQ42" s="273">
        <f>IFERROR(DY51+DX51*EP42,"")</f>
        <v>-1.0070968665055302</v>
      </c>
      <c r="ER42" s="264">
        <f t="shared" si="495"/>
        <v>0.2271987706535179</v>
      </c>
      <c r="ES42" s="264">
        <f t="shared" si="374"/>
        <v>0.24025351936740716</v>
      </c>
      <c r="ET42" s="264">
        <f t="shared" si="496"/>
        <v>-0.81759495122190651</v>
      </c>
      <c r="EU42" s="264">
        <f t="shared" si="497"/>
        <v>0.234799576848188</v>
      </c>
      <c r="EV42" s="273">
        <f t="shared" si="498"/>
        <v>7.0439873054456399</v>
      </c>
      <c r="EW42" s="273">
        <f t="shared" si="375"/>
        <v>5.9528598657174161</v>
      </c>
      <c r="EX42" s="273">
        <f t="shared" si="499"/>
        <v>-5.7591284574035564</v>
      </c>
      <c r="EY42" s="271">
        <f t="shared" si="376"/>
        <v>0.33174507478850673</v>
      </c>
      <c r="EZ42" s="271">
        <f>IFERROR(EV42*(ET42-ET48)^2,"")</f>
        <v>7.2288767565448309</v>
      </c>
      <c r="FA42" s="271">
        <f t="shared" si="377"/>
        <v>1.5485942852267223</v>
      </c>
      <c r="FB42" s="271">
        <f t="shared" si="500"/>
        <v>0.35417197812790119</v>
      </c>
      <c r="FC42" s="289">
        <f t="shared" si="501"/>
        <v>3.184036880394463</v>
      </c>
      <c r="FD42" s="271">
        <f t="shared" si="502"/>
        <v>1.3873325355890256</v>
      </c>
      <c r="FF42" s="271"/>
      <c r="FG42" s="263">
        <f t="shared" si="503"/>
        <v>0.84509804001425681</v>
      </c>
      <c r="FH42" s="273">
        <f>IFERROR(EP51+EO51*FG42,"")</f>
        <v>-1.0071081366752717</v>
      </c>
      <c r="FI42" s="264">
        <f t="shared" si="504"/>
        <v>0.22719628861115487</v>
      </c>
      <c r="FJ42" s="264">
        <f t="shared" si="378"/>
        <v>0.2402507924535095</v>
      </c>
      <c r="FK42" s="264">
        <f t="shared" si="505"/>
        <v>-0.81759373944418434</v>
      </c>
      <c r="FL42" s="264">
        <f t="shared" si="506"/>
        <v>0.23479532475417661</v>
      </c>
      <c r="FM42" s="273">
        <f t="shared" si="507"/>
        <v>7.0438597426252985</v>
      </c>
      <c r="FN42" s="273">
        <f t="shared" si="379"/>
        <v>5.9527520626279671</v>
      </c>
      <c r="FO42" s="273">
        <f t="shared" si="508"/>
        <v>-5.7590156270933672</v>
      </c>
      <c r="FP42" s="271">
        <f t="shared" si="380"/>
        <v>0.33173824630319204</v>
      </c>
      <c r="FQ42" s="271">
        <f>IFERROR(FM42*(FK42-FK48)^2,"")</f>
        <v>7.2287104277624969</v>
      </c>
      <c r="FR42" s="271">
        <f t="shared" si="381"/>
        <v>1.5485605317001747</v>
      </c>
      <c r="FS42" s="271">
        <f t="shared" si="509"/>
        <v>0.35421332741049572</v>
      </c>
      <c r="FT42" s="289">
        <f t="shared" si="510"/>
        <v>3.1841113416653535</v>
      </c>
      <c r="FU42" s="271">
        <f t="shared" si="511"/>
        <v>1.3873703297648512</v>
      </c>
      <c r="FW42" s="271"/>
      <c r="FX42" s="263">
        <f t="shared" si="512"/>
        <v>0.84509804001425681</v>
      </c>
      <c r="FY42" s="273">
        <f>IFERROR(FG51+FF51*FX42,"")</f>
        <v>-1.0071095059072777</v>
      </c>
      <c r="FZ42" s="264">
        <f t="shared" si="513"/>
        <v>0.2271959870655445</v>
      </c>
      <c r="GA42" s="264">
        <f t="shared" si="382"/>
        <v>0.24025046115615215</v>
      </c>
      <c r="GB42" s="264">
        <f t="shared" si="514"/>
        <v>-0.81759359221196548</v>
      </c>
      <c r="GC42" s="264">
        <f t="shared" si="515"/>
        <v>0.23479480816156276</v>
      </c>
      <c r="GD42" s="273">
        <f t="shared" si="516"/>
        <v>7.0438442448468823</v>
      </c>
      <c r="GE42" s="273">
        <f t="shared" si="383"/>
        <v>5.9527389654858034</v>
      </c>
      <c r="GF42" s="273">
        <f t="shared" si="517"/>
        <v>-5.7590019191259421</v>
      </c>
      <c r="GG42" s="271">
        <f t="shared" si="384"/>
        <v>0.3317374285394914</v>
      </c>
      <c r="GH42" s="271">
        <f>IFERROR(GD42*(GB42-GB48)^2,"")</f>
        <v>7.2286904787041699</v>
      </c>
      <c r="GI42" s="271">
        <f t="shared" si="385"/>
        <v>1.5485564862520276</v>
      </c>
      <c r="GJ42" s="271">
        <f t="shared" si="518"/>
        <v>0.35421835116144962</v>
      </c>
      <c r="GK42" s="289">
        <f t="shared" si="519"/>
        <v>3.1841203880336648</v>
      </c>
      <c r="GL42" s="271">
        <f t="shared" si="520"/>
        <v>1.3873749214386266</v>
      </c>
      <c r="GN42" s="271"/>
      <c r="GO42" s="263">
        <f t="shared" si="521"/>
        <v>0.84509804001425681</v>
      </c>
      <c r="GP42" s="273">
        <f>IFERROR(FX51+FW51*GO42,"")</f>
        <v>-1.0071096711740699</v>
      </c>
      <c r="GQ42" s="264">
        <f t="shared" si="522"/>
        <v>0.22719595066890974</v>
      </c>
      <c r="GR42" s="264">
        <f t="shared" si="386"/>
        <v>0.2402504211684432</v>
      </c>
      <c r="GS42" s="264">
        <f t="shared" si="523"/>
        <v>-0.8175935744408187</v>
      </c>
      <c r="GT42" s="264">
        <f t="shared" si="524"/>
        <v>0.23479474580867149</v>
      </c>
      <c r="GU42" s="273">
        <f t="shared" si="525"/>
        <v>7.0438423742601444</v>
      </c>
      <c r="GV42" s="273">
        <f t="shared" si="387"/>
        <v>5.9527373846566176</v>
      </c>
      <c r="GW42" s="273">
        <f t="shared" si="526"/>
        <v>-5.7590002645690541</v>
      </c>
      <c r="GX42" s="271">
        <f t="shared" si="388"/>
        <v>0.33173733088287116</v>
      </c>
      <c r="GY42" s="271">
        <f>IFERROR(GU42*(GS42-GS48)^2,"")</f>
        <v>7.2286880937336875</v>
      </c>
      <c r="GZ42" s="271">
        <f t="shared" si="389"/>
        <v>1.548556002862022</v>
      </c>
      <c r="HA42" s="271">
        <f t="shared" si="527"/>
        <v>0.354218957532279</v>
      </c>
      <c r="HB42" s="289">
        <f t="shared" si="528"/>
        <v>3.184121479932708</v>
      </c>
      <c r="HC42" s="271">
        <f t="shared" si="529"/>
        <v>1.3873754756552239</v>
      </c>
      <c r="HE42" s="271"/>
      <c r="HF42" s="263">
        <f t="shared" si="530"/>
        <v>0.84509804001425681</v>
      </c>
      <c r="HG42" s="273">
        <f>IFERROR(GO51+GN51*HF42,"")</f>
        <v>-1.007109691026292</v>
      </c>
      <c r="HH42" s="264">
        <f t="shared" si="531"/>
        <v>0.22719594629686374</v>
      </c>
      <c r="HI42" s="264">
        <f t="shared" si="390"/>
        <v>0.24025041636502889</v>
      </c>
      <c r="HJ42" s="264">
        <f t="shared" si="532"/>
        <v>-0.81759357230610541</v>
      </c>
      <c r="HK42" s="264">
        <f t="shared" si="533"/>
        <v>0.23479473831870115</v>
      </c>
      <c r="HL42" s="273">
        <f t="shared" si="534"/>
        <v>7.0438421495610344</v>
      </c>
      <c r="HM42" s="273">
        <f t="shared" si="391"/>
        <v>5.9527371947638397</v>
      </c>
      <c r="HN42" s="273">
        <f t="shared" si="535"/>
        <v>-5.7590000658199223</v>
      </c>
      <c r="HO42" s="271">
        <f t="shared" si="392"/>
        <v>0.33173731924539618</v>
      </c>
      <c r="HP42" s="271">
        <f>IFERROR(HL42*(HJ42-HJ48)^2,"")</f>
        <v>7.2286878092830609</v>
      </c>
      <c r="HQ42" s="271">
        <f t="shared" si="393"/>
        <v>1.5485559452320212</v>
      </c>
      <c r="HR42" s="271">
        <f t="shared" si="536"/>
        <v>0.35421903037095315</v>
      </c>
      <c r="HS42" s="289">
        <f t="shared" si="537"/>
        <v>3.1841216110940875</v>
      </c>
      <c r="HT42" s="271">
        <f t="shared" si="538"/>
        <v>1.3873755422289786</v>
      </c>
      <c r="HV42" s="271"/>
      <c r="HW42" s="263">
        <f t="shared" si="539"/>
        <v>0.84509804001425681</v>
      </c>
      <c r="HX42" s="273">
        <f>IFERROR(HF51+HE51*HW42,"")</f>
        <v>-1.0071096934024855</v>
      </c>
      <c r="HY42" s="264">
        <f t="shared" si="540"/>
        <v>0.22719594577355579</v>
      </c>
      <c r="HZ42" s="264">
        <f t="shared" si="394"/>
        <v>0.24025041579008863</v>
      </c>
      <c r="IA42" s="264">
        <f t="shared" si="541"/>
        <v>-0.81759357205059335</v>
      </c>
      <c r="IB42" s="264">
        <f t="shared" si="542"/>
        <v>0.23479473742219598</v>
      </c>
      <c r="IC42" s="273">
        <f t="shared" si="543"/>
        <v>7.0438421226658789</v>
      </c>
      <c r="ID42" s="273">
        <f t="shared" si="395"/>
        <v>5.952737172034797</v>
      </c>
      <c r="IE42" s="273">
        <f t="shared" si="544"/>
        <v>-5.7590000420308298</v>
      </c>
      <c r="IF42" s="271">
        <f t="shared" si="396"/>
        <v>0.33173731786079902</v>
      </c>
      <c r="IG42" s="271">
        <f>IFERROR(IC42*(IA42-IA48)^2,"")</f>
        <v>7.2286877754182175</v>
      </c>
      <c r="IH42" s="271">
        <f t="shared" si="397"/>
        <v>1.5485559383730332</v>
      </c>
      <c r="II42" s="271">
        <f t="shared" si="545"/>
        <v>0.35421903908931052</v>
      </c>
      <c r="IJ42" s="289">
        <f t="shared" si="546"/>
        <v>3.1841216267933268</v>
      </c>
      <c r="IK42" s="271">
        <f t="shared" si="547"/>
        <v>1.3873755501974621</v>
      </c>
      <c r="IM42" s="271"/>
      <c r="IN42" s="263">
        <f t="shared" si="548"/>
        <v>0.84509804001425681</v>
      </c>
      <c r="IO42" s="273">
        <f>IFERROR(HW51+HV51*IN42,"")</f>
        <v>-1.007109693686143</v>
      </c>
      <c r="IP42" s="264">
        <f t="shared" si="549"/>
        <v>0.22719594571108603</v>
      </c>
      <c r="IQ42" s="264">
        <f t="shared" si="398"/>
        <v>0.24025041572145528</v>
      </c>
      <c r="IR42" s="264">
        <f t="shared" si="550"/>
        <v>-0.81759357202009175</v>
      </c>
      <c r="IS42" s="264">
        <f t="shared" si="551"/>
        <v>0.23479473731517589</v>
      </c>
      <c r="IT42" s="273">
        <f t="shared" si="552"/>
        <v>7.0438421194552765</v>
      </c>
      <c r="IU42" s="273">
        <f t="shared" si="399"/>
        <v>5.952737169321523</v>
      </c>
      <c r="IV42" s="273">
        <f t="shared" si="553"/>
        <v>-5.7590000391910134</v>
      </c>
      <c r="IW42" s="271">
        <f t="shared" si="400"/>
        <v>0.33173731769626169</v>
      </c>
      <c r="IX42" s="271">
        <f>IFERROR(IT42*(IR42-IR48)^2,"")</f>
        <v>7.2286877713919697</v>
      </c>
      <c r="IY42" s="271">
        <f t="shared" si="401"/>
        <v>1.5485559375577429</v>
      </c>
      <c r="IZ42" s="271">
        <f t="shared" si="554"/>
        <v>0.35421904013006222</v>
      </c>
      <c r="JA42" s="289">
        <f t="shared" si="555"/>
        <v>3.1841216286674188</v>
      </c>
      <c r="JB42" s="271">
        <f t="shared" si="556"/>
        <v>1.3873755511486976</v>
      </c>
      <c r="JD42" s="271"/>
      <c r="JE42" s="263">
        <f t="shared" si="557"/>
        <v>0.84509804001425681</v>
      </c>
      <c r="JF42" s="273">
        <f>IFERROR(IN51+IM51*JE42,"")</f>
        <v>-1.0071096937199364</v>
      </c>
      <c r="JG42" s="264">
        <f t="shared" si="558"/>
        <v>0.22719594570364371</v>
      </c>
      <c r="JH42" s="264">
        <f t="shared" si="402"/>
        <v>0.24025041571327863</v>
      </c>
      <c r="JI42" s="264">
        <f t="shared" si="559"/>
        <v>-0.81759357201645755</v>
      </c>
      <c r="JJ42" s="264">
        <f t="shared" si="560"/>
        <v>0.23479473730242603</v>
      </c>
      <c r="JK42" s="273">
        <f t="shared" si="561"/>
        <v>7.0438421190727807</v>
      </c>
      <c r="JL42" s="273">
        <f t="shared" si="403"/>
        <v>5.9527371689982767</v>
      </c>
      <c r="JM42" s="273">
        <f t="shared" si="562"/>
        <v>-5.7590000388526885</v>
      </c>
      <c r="JN42" s="271">
        <f t="shared" si="404"/>
        <v>0.33173731767672704</v>
      </c>
      <c r="JO42" s="271">
        <f>IFERROR(JK42*(JI42-JI48)^2,"")</f>
        <v>7.228687770913762</v>
      </c>
      <c r="JP42" s="271">
        <f t="shared" si="405"/>
        <v>1.5485559374609272</v>
      </c>
      <c r="JQ42" s="271">
        <f t="shared" si="563"/>
        <v>0.35421904025405199</v>
      </c>
      <c r="JR42" s="289">
        <f t="shared" si="564"/>
        <v>3.1841216288906891</v>
      </c>
      <c r="JS42" s="271">
        <f t="shared" si="565"/>
        <v>1.3873755512620232</v>
      </c>
      <c r="JU42" s="271"/>
      <c r="JV42" s="263">
        <f t="shared" si="566"/>
        <v>0.84509804001425681</v>
      </c>
      <c r="JW42" s="273">
        <f>IFERROR(JE51+JD51*JV42,"")</f>
        <v>-1.0071096937239554</v>
      </c>
      <c r="JX42" s="264">
        <f t="shared" si="567"/>
        <v>0.22719594570275858</v>
      </c>
      <c r="JY42" s="264">
        <f t="shared" si="406"/>
        <v>0.24025041571230621</v>
      </c>
      <c r="JZ42" s="264">
        <f t="shared" si="568"/>
        <v>-0.81759357201602545</v>
      </c>
      <c r="KA42" s="264">
        <f t="shared" si="569"/>
        <v>0.23479473730090972</v>
      </c>
      <c r="KB42" s="273">
        <f t="shared" si="570"/>
        <v>7.0438421190272917</v>
      </c>
      <c r="KC42" s="273">
        <f t="shared" si="407"/>
        <v>5.9527371689598336</v>
      </c>
      <c r="KD42" s="273">
        <f t="shared" si="571"/>
        <v>-5.7590000388124531</v>
      </c>
      <c r="KE42" s="271">
        <f t="shared" si="408"/>
        <v>0.33173731767441023</v>
      </c>
      <c r="KF42" s="271">
        <f>IFERROR(KB42*(JZ42-JZ48)^2,"")</f>
        <v>7.2286877708570287</v>
      </c>
      <c r="KG42" s="271">
        <f t="shared" si="409"/>
        <v>1.5485559374494429</v>
      </c>
      <c r="KH42" s="271">
        <f t="shared" si="572"/>
        <v>0.35421904026879825</v>
      </c>
      <c r="KI42" s="289">
        <f t="shared" si="573"/>
        <v>3.1841216289172429</v>
      </c>
      <c r="KJ42" s="271">
        <f t="shared" si="574"/>
        <v>1.3873755512755013</v>
      </c>
      <c r="KL42" s="271"/>
      <c r="KM42" s="263">
        <f t="shared" si="575"/>
        <v>0.84509804001425681</v>
      </c>
      <c r="KN42" s="273">
        <f>IFERROR(JV51+JU51*KM42,"")</f>
        <v>-1.0071096937244342</v>
      </c>
      <c r="KO42" s="264">
        <f t="shared" si="576"/>
        <v>0.22719594570265317</v>
      </c>
      <c r="KP42" s="264">
        <f t="shared" si="410"/>
        <v>0.24025041571219038</v>
      </c>
      <c r="KQ42" s="264">
        <f t="shared" si="577"/>
        <v>-0.81759357201597416</v>
      </c>
      <c r="KR42" s="264">
        <f t="shared" si="578"/>
        <v>0.23479473730072914</v>
      </c>
      <c r="KS42" s="273">
        <f t="shared" si="579"/>
        <v>7.0438421190218738</v>
      </c>
      <c r="KT42" s="273">
        <f t="shared" si="411"/>
        <v>5.9527371689552551</v>
      </c>
      <c r="KU42" s="273">
        <f t="shared" si="580"/>
        <v>-5.7590000388076623</v>
      </c>
      <c r="KV42" s="271">
        <f t="shared" si="412"/>
        <v>0.33173731767413467</v>
      </c>
      <c r="KW42" s="271">
        <f>IFERROR(KS42*(KQ42-KQ48)^2,"")</f>
        <v>7.2286877708502892</v>
      </c>
      <c r="KX42" s="271">
        <f t="shared" si="413"/>
        <v>1.5485559374480777</v>
      </c>
      <c r="KY42" s="271">
        <f t="shared" si="581"/>
        <v>0.35421904027055451</v>
      </c>
      <c r="KZ42" s="289">
        <f t="shared" si="582"/>
        <v>3.1841216289204048</v>
      </c>
      <c r="LA42" s="271">
        <f t="shared" si="583"/>
        <v>1.387375551277106</v>
      </c>
      <c r="LC42" s="271"/>
      <c r="LD42" s="263">
        <f t="shared" si="584"/>
        <v>0.84509804001425681</v>
      </c>
      <c r="LE42" s="273">
        <f>IFERROR(KM51+KL51*LD42,"")</f>
        <v>-1.0071096937244901</v>
      </c>
      <c r="LF42" s="264">
        <f t="shared" si="585"/>
        <v>0.22719594570264079</v>
      </c>
      <c r="LG42" s="264">
        <f t="shared" si="414"/>
        <v>0.24025041571217684</v>
      </c>
      <c r="LH42" s="264">
        <f t="shared" si="586"/>
        <v>-0.81759357201596794</v>
      </c>
      <c r="LI42" s="264">
        <f t="shared" si="587"/>
        <v>0.23479473730070802</v>
      </c>
      <c r="LJ42" s="273">
        <f t="shared" si="588"/>
        <v>7.0438421190212406</v>
      </c>
      <c r="LK42" s="273">
        <f t="shared" si="415"/>
        <v>5.9527371689547195</v>
      </c>
      <c r="LL42" s="273">
        <f t="shared" si="589"/>
        <v>-5.759000038807101</v>
      </c>
      <c r="LM42" s="271">
        <f t="shared" si="416"/>
        <v>0.33173731767410286</v>
      </c>
      <c r="LN42" s="271">
        <f>IFERROR(LJ42*(LH42-LH48)^2,"")</f>
        <v>7.2286877708495005</v>
      </c>
      <c r="LO42" s="271">
        <f t="shared" si="417"/>
        <v>1.548555937447919</v>
      </c>
      <c r="LP42" s="271">
        <f t="shared" si="590"/>
        <v>0.35421904027076073</v>
      </c>
      <c r="LQ42" s="289">
        <f t="shared" si="591"/>
        <v>3.1841216289207761</v>
      </c>
      <c r="LR42" s="271">
        <f t="shared" si="592"/>
        <v>1.3873755512772945</v>
      </c>
      <c r="LT42" s="271"/>
      <c r="LU42" s="475">
        <f t="shared" si="593"/>
        <v>0.84509804001425681</v>
      </c>
      <c r="LV42" s="474">
        <f>IFERROR(LD51+LC51*LU42,"")</f>
        <v>-1.0071096937244972</v>
      </c>
      <c r="LW42" s="477">
        <f t="shared" si="594"/>
        <v>0.22719594570263923</v>
      </c>
      <c r="LX42" s="264">
        <f t="shared" si="418"/>
        <v>0.24025041571217512</v>
      </c>
      <c r="LY42" s="264">
        <f t="shared" si="595"/>
        <v>-0.81759357201596705</v>
      </c>
      <c r="LZ42" s="264">
        <f t="shared" si="596"/>
        <v>0.23479473730070533</v>
      </c>
      <c r="MA42" s="273">
        <f t="shared" si="597"/>
        <v>7.0438421190211598</v>
      </c>
      <c r="MB42" s="273">
        <f t="shared" si="419"/>
        <v>5.952737168954652</v>
      </c>
      <c r="MC42" s="273">
        <f t="shared" si="598"/>
        <v>-5.7590000388070282</v>
      </c>
      <c r="MD42" s="271">
        <f t="shared" si="420"/>
        <v>0.33173731767409836</v>
      </c>
      <c r="ME42" s="271">
        <f>IFERROR(MA42*(LY42-LY48)^2,"")</f>
        <v>7.2286877708493993</v>
      </c>
      <c r="MF42" s="271">
        <f t="shared" si="421"/>
        <v>1.5485559374478977</v>
      </c>
      <c r="MG42" s="271">
        <f t="shared" si="599"/>
        <v>0.35421904027078666</v>
      </c>
      <c r="MH42" s="289">
        <f t="shared" si="600"/>
        <v>3.1841216289208232</v>
      </c>
      <c r="MI42" s="476">
        <f t="shared" si="601"/>
        <v>1.3873755512773183</v>
      </c>
    </row>
    <row r="43" spans="1:347" ht="14.1" customHeight="1" outlineLevel="1" x14ac:dyDescent="0.2">
      <c r="A43" s="14">
        <v>7</v>
      </c>
      <c r="B43" s="129">
        <v>10</v>
      </c>
      <c r="C43" s="10">
        <v>60</v>
      </c>
      <c r="D43" s="185">
        <v>32</v>
      </c>
      <c r="E43" s="17">
        <f t="shared" si="340"/>
        <v>0.53333333333333333</v>
      </c>
      <c r="F43" s="34">
        <f>IFERROR((E43-E36)/(1-E36),"")</f>
        <v>0.49090909090909096</v>
      </c>
      <c r="G43" s="17">
        <f t="shared" si="341"/>
        <v>-2.278950228039205E-2</v>
      </c>
      <c r="H43" s="17"/>
      <c r="I43" s="34"/>
      <c r="J43" s="18">
        <f t="shared" si="422"/>
        <v>1</v>
      </c>
      <c r="K43" s="17">
        <f>IFERROR(C51+B51*J43,"")</f>
        <v>-0.56433531923275371</v>
      </c>
      <c r="L43" s="37">
        <f t="shared" si="423"/>
        <v>0.34574105990401111</v>
      </c>
      <c r="M43" s="37">
        <f t="shared" si="342"/>
        <v>0.34021561198275868</v>
      </c>
      <c r="N43" s="37">
        <f t="shared" si="424"/>
        <v>-0.13764111152415337</v>
      </c>
      <c r="O43" s="37">
        <f t="shared" si="425"/>
        <v>0.40515872657342755</v>
      </c>
      <c r="P43" s="17">
        <f t="shared" si="426"/>
        <v>24.309523594405654</v>
      </c>
      <c r="Q43" s="17">
        <f t="shared" si="343"/>
        <v>24.309523594405654</v>
      </c>
      <c r="R43" s="17">
        <f t="shared" si="427"/>
        <v>-3.3459898481566261</v>
      </c>
      <c r="S43" s="34">
        <f t="shared" si="344"/>
        <v>2.7552061292155043</v>
      </c>
      <c r="T43" s="34">
        <f>IFERROR(P43*(N43-N48)^2,"")</f>
        <v>1.7249311353842243</v>
      </c>
      <c r="U43" s="34">
        <f t="shared" si="345"/>
        <v>2.1800323017527226</v>
      </c>
      <c r="V43" s="34">
        <f t="shared" si="428"/>
        <v>5.5897527486219678</v>
      </c>
      <c r="W43" s="39">
        <f t="shared" si="429"/>
        <v>11.255536405759333</v>
      </c>
      <c r="X43" s="34">
        <f t="shared" si="430"/>
        <v>3.0552043199412857</v>
      </c>
      <c r="Y43" s="44"/>
      <c r="Z43" s="271"/>
      <c r="AA43" s="263">
        <f t="shared" si="431"/>
        <v>1</v>
      </c>
      <c r="AB43" s="273">
        <f>IFERROR(J51+I51*AA43,"")</f>
        <v>-4.20074150917078E-2</v>
      </c>
      <c r="AC43" s="264">
        <f t="shared" si="432"/>
        <v>0.52630919401790377</v>
      </c>
      <c r="AD43" s="264">
        <f t="shared" si="346"/>
        <v>0.3985904442923604</v>
      </c>
      <c r="AE43" s="264">
        <f t="shared" si="433"/>
        <v>-0.13082064083689748</v>
      </c>
      <c r="AF43" s="264">
        <f t="shared" si="434"/>
        <v>0.54340049132412349</v>
      </c>
      <c r="AG43" s="273">
        <f t="shared" si="435"/>
        <v>32.604029479447412</v>
      </c>
      <c r="AH43" s="273">
        <f t="shared" si="347"/>
        <v>32.604029479447412</v>
      </c>
      <c r="AI43" s="273">
        <f t="shared" si="436"/>
        <v>-4.2652800303664078</v>
      </c>
      <c r="AJ43" s="271">
        <f t="shared" si="348"/>
        <v>0.2644926607359005</v>
      </c>
      <c r="AK43" s="271">
        <f>IFERROR(AG43*(AE43-AE48)^2,"")</f>
        <v>0.13163111926476528</v>
      </c>
      <c r="AL43" s="271">
        <f t="shared" si="349"/>
        <v>0.18658902692811927</v>
      </c>
      <c r="AM43" s="271">
        <f t="shared" si="437"/>
        <v>0.30159517701358279</v>
      </c>
      <c r="AN43" s="289">
        <f t="shared" si="438"/>
        <v>0.42144835892577248</v>
      </c>
      <c r="AO43" s="271">
        <f t="shared" si="439"/>
        <v>0.10896845311226917</v>
      </c>
      <c r="AP43" s="44"/>
      <c r="AQ43" s="271"/>
      <c r="AR43" s="263">
        <f t="shared" si="440"/>
        <v>1</v>
      </c>
      <c r="AS43" s="273">
        <f>IFERROR(AA51+Z51*AR43,"")</f>
        <v>-2.7560899612315559E-3</v>
      </c>
      <c r="AT43" s="264">
        <f t="shared" si="441"/>
        <v>0.54065877386304972</v>
      </c>
      <c r="AU43" s="264">
        <f t="shared" si="350"/>
        <v>0.39894076521517108</v>
      </c>
      <c r="AV43" s="264">
        <f t="shared" si="442"/>
        <v>-0.12746052553608678</v>
      </c>
      <c r="AW43" s="264">
        <f t="shared" si="443"/>
        <v>0.54860704849446018</v>
      </c>
      <c r="AX43" s="273">
        <f t="shared" si="444"/>
        <v>32.91642290966761</v>
      </c>
      <c r="AY43" s="273">
        <f t="shared" si="351"/>
        <v>32.91642290966761</v>
      </c>
      <c r="AZ43" s="273">
        <f t="shared" si="445"/>
        <v>-4.1955445628343204</v>
      </c>
      <c r="BA43" s="271">
        <f t="shared" si="352"/>
        <v>1.8425950548875046E-2</v>
      </c>
      <c r="BB43" s="271">
        <f>IFERROR(AX43*(AV43-AV48)^2,"")</f>
        <v>0.70513352999645451</v>
      </c>
      <c r="BC43" s="271">
        <f t="shared" si="353"/>
        <v>0.11398576908574319</v>
      </c>
      <c r="BD43" s="271">
        <f t="shared" si="446"/>
        <v>0.59796147527199273</v>
      </c>
      <c r="BE43" s="289">
        <f t="shared" si="447"/>
        <v>-0.4395264317829799</v>
      </c>
      <c r="BF43" s="271">
        <f t="shared" si="448"/>
        <v>-0.11386232088504847</v>
      </c>
      <c r="BH43" s="271"/>
      <c r="BI43" s="263">
        <f t="shared" si="449"/>
        <v>1</v>
      </c>
      <c r="BJ43" s="273">
        <f>IFERROR(AR51+AQ51*BI43,"")</f>
        <v>-7.6660302493026578E-2</v>
      </c>
      <c r="BK43" s="264">
        <f t="shared" si="450"/>
        <v>0.51365965172777128</v>
      </c>
      <c r="BL43" s="264">
        <f t="shared" si="354"/>
        <v>0.39777174859820419</v>
      </c>
      <c r="BM43" s="264">
        <f t="shared" si="451"/>
        <v>-0.13385531671627393</v>
      </c>
      <c r="BN43" s="264">
        <f t="shared" si="452"/>
        <v>0.53812340054635399</v>
      </c>
      <c r="BO43" s="273">
        <f t="shared" si="453"/>
        <v>32.287404032781239</v>
      </c>
      <c r="BP43" s="273">
        <f t="shared" si="355"/>
        <v>32.287404032781239</v>
      </c>
      <c r="BQ43" s="273">
        <f t="shared" si="454"/>
        <v>-4.3218406927542325</v>
      </c>
      <c r="BR43" s="271">
        <f t="shared" si="356"/>
        <v>0.1288056337841168</v>
      </c>
      <c r="BS43" s="271">
        <f>IFERROR(BO43*(BM43-BM48)^2,"")</f>
        <v>3.3243129674329999</v>
      </c>
      <c r="BT43" s="271">
        <f t="shared" si="357"/>
        <v>0.65436246734280668</v>
      </c>
      <c r="BU43" s="271">
        <f t="shared" si="455"/>
        <v>0.12431390519516014</v>
      </c>
      <c r="BV43" s="289">
        <f t="shared" si="456"/>
        <v>1.1804208963337217</v>
      </c>
      <c r="BW43" s="271">
        <f t="shared" si="457"/>
        <v>0.30489716524222332</v>
      </c>
      <c r="BY43" s="271"/>
      <c r="BZ43" s="263">
        <f t="shared" si="458"/>
        <v>1</v>
      </c>
      <c r="CA43" s="273">
        <f>IFERROR(BI51+BH51*BZ43,"")</f>
        <v>-0.14521624752604989</v>
      </c>
      <c r="CB43" s="264">
        <f t="shared" si="459"/>
        <v>0.48874756335904967</v>
      </c>
      <c r="CC43" s="264">
        <f t="shared" si="358"/>
        <v>0.39475797930803291</v>
      </c>
      <c r="CD43" s="264">
        <f t="shared" si="460"/>
        <v>-0.13974067093648945</v>
      </c>
      <c r="CE43" s="264">
        <f t="shared" si="461"/>
        <v>0.52584241981112911</v>
      </c>
      <c r="CF43" s="273">
        <f t="shared" si="462"/>
        <v>31.550545188667748</v>
      </c>
      <c r="CG43" s="273">
        <f t="shared" si="359"/>
        <v>31.550545188667748</v>
      </c>
      <c r="CH43" s="273">
        <f t="shared" si="463"/>
        <v>-4.4088943530764606</v>
      </c>
      <c r="CI43" s="271">
        <f t="shared" si="360"/>
        <v>0.12821055263007733</v>
      </c>
      <c r="CJ43" s="271">
        <f>IFERROR(CF43*(CD43-CD48)^2,"")</f>
        <v>3.6920593986029444</v>
      </c>
      <c r="CK43" s="271">
        <f t="shared" si="361"/>
        <v>0.68801233698092545</v>
      </c>
      <c r="CL43" s="271">
        <f t="shared" si="464"/>
        <v>1.1218965300753038E-3</v>
      </c>
      <c r="CM43" s="289">
        <f t="shared" si="465"/>
        <v>2.6751461984570213</v>
      </c>
      <c r="CN43" s="271">
        <f t="shared" si="466"/>
        <v>0.69089475901122099</v>
      </c>
      <c r="CP43" s="271"/>
      <c r="CQ43" s="263">
        <f t="shared" si="467"/>
        <v>1</v>
      </c>
      <c r="CR43" s="273">
        <f>IFERROR(BZ51+BY51*CQ43,"")</f>
        <v>-0.14834978097872753</v>
      </c>
      <c r="CS43" s="264">
        <f t="shared" si="468"/>
        <v>0.4876139181049392</v>
      </c>
      <c r="CT43" s="264">
        <f t="shared" si="362"/>
        <v>0.39457645232839561</v>
      </c>
      <c r="CU43" s="264">
        <f t="shared" si="469"/>
        <v>-0.13999861662336133</v>
      </c>
      <c r="CV43" s="264">
        <f t="shared" si="470"/>
        <v>0.52522376273726934</v>
      </c>
      <c r="CW43" s="273">
        <f t="shared" si="471"/>
        <v>31.51342576423616</v>
      </c>
      <c r="CX43" s="273">
        <f t="shared" si="363"/>
        <v>31.51342576423616</v>
      </c>
      <c r="CY43" s="273">
        <f t="shared" si="472"/>
        <v>-4.4118360120560558</v>
      </c>
      <c r="CZ43" s="271">
        <f t="shared" si="364"/>
        <v>0.12256260941249347</v>
      </c>
      <c r="DA43" s="271">
        <f>IFERROR(CW43*(CU43-CU48)^2,"")</f>
        <v>3.5704359111204238</v>
      </c>
      <c r="DB43" s="271">
        <f t="shared" si="365"/>
        <v>0.66151488419157489</v>
      </c>
      <c r="DC43" s="271">
        <f t="shared" si="473"/>
        <v>2.6075594694148709E-3</v>
      </c>
      <c r="DD43" s="289">
        <f t="shared" si="474"/>
        <v>2.743164913703648</v>
      </c>
      <c r="DE43" s="271">
        <f t="shared" si="475"/>
        <v>0.70849955742683868</v>
      </c>
      <c r="DG43" s="271"/>
      <c r="DH43" s="263">
        <f t="shared" si="476"/>
        <v>1</v>
      </c>
      <c r="DI43" s="273">
        <f>IFERROR(CQ51+CP51*DH43,"")</f>
        <v>-0.14866866583731841</v>
      </c>
      <c r="DJ43" s="264">
        <f t="shared" si="477"/>
        <v>0.48749858175014132</v>
      </c>
      <c r="DK43" s="264">
        <f t="shared" si="366"/>
        <v>0.3945577666785739</v>
      </c>
      <c r="DL43" s="264">
        <f t="shared" si="478"/>
        <v>-0.14002478793913475</v>
      </c>
      <c r="DM43" s="264">
        <f t="shared" si="479"/>
        <v>0.52516052824317194</v>
      </c>
      <c r="DN43" s="273">
        <f t="shared" si="480"/>
        <v>31.509631694590318</v>
      </c>
      <c r="DO43" s="273">
        <f t="shared" si="367"/>
        <v>31.509631694590318</v>
      </c>
      <c r="DP43" s="273">
        <f t="shared" si="481"/>
        <v>-4.4121294960752486</v>
      </c>
      <c r="DQ43" s="271">
        <f t="shared" si="368"/>
        <v>0.12167679691399207</v>
      </c>
      <c r="DR43" s="271">
        <f>IFERROR(DN43*(DL43-DL48)^2,"")</f>
        <v>3.5487523173418216</v>
      </c>
      <c r="DS43" s="271">
        <f t="shared" si="369"/>
        <v>0.6571155263842573</v>
      </c>
      <c r="DT43" s="271">
        <f t="shared" si="482"/>
        <v>2.7933236770707822E-3</v>
      </c>
      <c r="DU43" s="289">
        <f t="shared" si="483"/>
        <v>2.750085094991519</v>
      </c>
      <c r="DV43" s="271">
        <f t="shared" si="484"/>
        <v>0.71029096924504509</v>
      </c>
      <c r="DX43" s="271"/>
      <c r="DY43" s="263">
        <f t="shared" si="485"/>
        <v>1</v>
      </c>
      <c r="DZ43" s="273">
        <f>IFERROR(DH51+DG51*DY43,"")</f>
        <v>-0.14873779204228921</v>
      </c>
      <c r="EA43" s="264">
        <f t="shared" si="486"/>
        <v>0.48747358045433153</v>
      </c>
      <c r="EB43" s="264">
        <f t="shared" si="370"/>
        <v>0.39455371092575958</v>
      </c>
      <c r="EC43" s="264">
        <f t="shared" si="487"/>
        <v>-0.14003045927712909</v>
      </c>
      <c r="ED43" s="264">
        <f t="shared" si="488"/>
        <v>0.52514681386202522</v>
      </c>
      <c r="EE43" s="273">
        <f t="shared" si="489"/>
        <v>31.508808831721513</v>
      </c>
      <c r="EF43" s="273">
        <f t="shared" si="371"/>
        <v>31.508808831721513</v>
      </c>
      <c r="EG43" s="273">
        <f t="shared" si="490"/>
        <v>-4.4121929719812245</v>
      </c>
      <c r="EH43" s="271">
        <f t="shared" si="372"/>
        <v>0.12157816497279628</v>
      </c>
      <c r="EI43" s="271">
        <f>IFERROR(EE43*(EC43-EC48)^2,"")</f>
        <v>3.546352952967291</v>
      </c>
      <c r="EJ43" s="271">
        <f t="shared" si="373"/>
        <v>0.65662705120001008</v>
      </c>
      <c r="EK43" s="271">
        <f t="shared" si="491"/>
        <v>2.8344347184031246E-3</v>
      </c>
      <c r="EL43" s="289">
        <f t="shared" si="492"/>
        <v>2.7515851727401071</v>
      </c>
      <c r="EM43" s="271">
        <f t="shared" si="493"/>
        <v>0.71067929871683</v>
      </c>
      <c r="EO43" s="271"/>
      <c r="EP43" s="263">
        <f t="shared" si="494"/>
        <v>1</v>
      </c>
      <c r="EQ43" s="273">
        <f>IFERROR(DY51+DX51*EP43,"")</f>
        <v>-0.14874959616041661</v>
      </c>
      <c r="ER43" s="264">
        <f t="shared" si="495"/>
        <v>0.48746931121268566</v>
      </c>
      <c r="ES43" s="264">
        <f t="shared" si="374"/>
        <v>0.39455301817364313</v>
      </c>
      <c r="ET43" s="264">
        <f t="shared" si="496"/>
        <v>-0.14003142765589516</v>
      </c>
      <c r="EU43" s="264">
        <f t="shared" si="497"/>
        <v>0.52514447172915002</v>
      </c>
      <c r="EV43" s="273">
        <f t="shared" si="498"/>
        <v>31.508668303749001</v>
      </c>
      <c r="EW43" s="273">
        <f t="shared" si="375"/>
        <v>31.508668303749001</v>
      </c>
      <c r="EX43" s="273">
        <f t="shared" si="499"/>
        <v>-4.4122038061100248</v>
      </c>
      <c r="EY43" s="271">
        <f t="shared" si="376"/>
        <v>0.12156765103443674</v>
      </c>
      <c r="EZ43" s="271">
        <f>IFERROR(EV43*(ET43-ET48)^2,"")</f>
        <v>3.5461032829776178</v>
      </c>
      <c r="FA43" s="271">
        <f t="shared" si="377"/>
        <v>0.65657554511045679</v>
      </c>
      <c r="FB43" s="271">
        <f t="shared" si="500"/>
        <v>2.8414849052953725E-3</v>
      </c>
      <c r="FC43" s="289">
        <f t="shared" si="501"/>
        <v>2.7518413272388607</v>
      </c>
      <c r="FD43" s="271">
        <f t="shared" si="502"/>
        <v>0.71074561044895401</v>
      </c>
      <c r="FF43" s="271"/>
      <c r="FG43" s="263">
        <f t="shared" si="503"/>
        <v>1</v>
      </c>
      <c r="FH43" s="273">
        <f>IFERROR(EP51+EO51*FG43,"")</f>
        <v>-0.14875133289689391</v>
      </c>
      <c r="FI43" s="264">
        <f t="shared" si="504"/>
        <v>0.48746868308103281</v>
      </c>
      <c r="FJ43" s="264">
        <f t="shared" si="378"/>
        <v>0.39455291624468847</v>
      </c>
      <c r="FK43" s="264">
        <f t="shared" si="505"/>
        <v>-0.14003157013147427</v>
      </c>
      <c r="FL43" s="264">
        <f t="shared" si="506"/>
        <v>0.52514412712591441</v>
      </c>
      <c r="FM43" s="273">
        <f t="shared" si="507"/>
        <v>31.508647627554865</v>
      </c>
      <c r="FN43" s="273">
        <f t="shared" si="379"/>
        <v>31.508647627554865</v>
      </c>
      <c r="FO43" s="273">
        <f t="shared" si="508"/>
        <v>-4.4122054000058597</v>
      </c>
      <c r="FP43" s="271">
        <f t="shared" si="380"/>
        <v>0.12156652042271383</v>
      </c>
      <c r="FQ43" s="271">
        <f>IFERROR(FM43*(FK43-FK48)^2,"")</f>
        <v>3.5460771203730093</v>
      </c>
      <c r="FR43" s="271">
        <f t="shared" si="381"/>
        <v>0.6565700698892265</v>
      </c>
      <c r="FS43" s="271">
        <f t="shared" si="509"/>
        <v>2.8425229354992632E-3</v>
      </c>
      <c r="FT43" s="289">
        <f t="shared" si="510"/>
        <v>2.7518790151380301</v>
      </c>
      <c r="FU43" s="271">
        <f t="shared" si="511"/>
        <v>0.71075536687182184</v>
      </c>
      <c r="FW43" s="271"/>
      <c r="FX43" s="263">
        <f t="shared" si="512"/>
        <v>1</v>
      </c>
      <c r="FY43" s="273">
        <f>IFERROR(FG51+FF51*FX43,"")</f>
        <v>-0.14875156942521528</v>
      </c>
      <c r="FZ43" s="264">
        <f t="shared" si="513"/>
        <v>0.48746859753500693</v>
      </c>
      <c r="GA43" s="264">
        <f t="shared" si="382"/>
        <v>0.39455290236276608</v>
      </c>
      <c r="GB43" s="264">
        <f t="shared" si="514"/>
        <v>-0.14003158953536854</v>
      </c>
      <c r="GC43" s="264">
        <f t="shared" si="515"/>
        <v>0.52514408019384973</v>
      </c>
      <c r="GD43" s="273">
        <f t="shared" si="516"/>
        <v>31.508644811630983</v>
      </c>
      <c r="GE43" s="273">
        <f t="shared" si="383"/>
        <v>31.508644811630983</v>
      </c>
      <c r="GF43" s="273">
        <f t="shared" si="517"/>
        <v>-4.4122056170780297</v>
      </c>
      <c r="GG43" s="271">
        <f t="shared" si="384"/>
        <v>0.12156639704487916</v>
      </c>
      <c r="GH43" s="271">
        <f>IFERROR(GD43*(GB43-GB48)^2,"")</f>
        <v>3.5460743348791399</v>
      </c>
      <c r="GI43" s="271">
        <f t="shared" si="385"/>
        <v>0.65656947884026207</v>
      </c>
      <c r="GJ43" s="271">
        <f t="shared" si="518"/>
        <v>2.842664320787816E-3</v>
      </c>
      <c r="GK43" s="289">
        <f t="shared" si="519"/>
        <v>2.7518841478995846</v>
      </c>
      <c r="GL43" s="271">
        <f t="shared" si="520"/>
        <v>0.71075669561124144</v>
      </c>
      <c r="GN43" s="271"/>
      <c r="GO43" s="263">
        <f t="shared" si="521"/>
        <v>1</v>
      </c>
      <c r="GP43" s="273">
        <f>IFERROR(FX51+FW51*GO43,"")</f>
        <v>-0.14875160023385359</v>
      </c>
      <c r="GQ43" s="264">
        <f t="shared" si="522"/>
        <v>0.48746858639233909</v>
      </c>
      <c r="GR43" s="264">
        <f t="shared" si="386"/>
        <v>0.39455290055459569</v>
      </c>
      <c r="GS43" s="264">
        <f t="shared" si="523"/>
        <v>-0.14003159206279259</v>
      </c>
      <c r="GT43" s="264">
        <f t="shared" si="524"/>
        <v>0.52514407408078267</v>
      </c>
      <c r="GU43" s="273">
        <f t="shared" si="525"/>
        <v>31.508644444846961</v>
      </c>
      <c r="GV43" s="273">
        <f t="shared" si="387"/>
        <v>31.508644444846961</v>
      </c>
      <c r="GW43" s="273">
        <f t="shared" si="526"/>
        <v>-4.4122056453523859</v>
      </c>
      <c r="GX43" s="271">
        <f t="shared" si="388"/>
        <v>0.12156638339073152</v>
      </c>
      <c r="GY43" s="271">
        <f>IFERROR(GU43*(GS43-GS48)^2,"")</f>
        <v>3.5460740334658438</v>
      </c>
      <c r="GZ43" s="271">
        <f t="shared" si="389"/>
        <v>0.65656941406391023</v>
      </c>
      <c r="HA43" s="271">
        <f t="shared" si="527"/>
        <v>2.8426827369730451E-3</v>
      </c>
      <c r="HB43" s="289">
        <f t="shared" si="528"/>
        <v>2.7518848164596541</v>
      </c>
      <c r="HC43" s="271">
        <f t="shared" si="529"/>
        <v>0.7107568686841812</v>
      </c>
      <c r="HE43" s="271"/>
      <c r="HF43" s="263">
        <f t="shared" si="530"/>
        <v>1</v>
      </c>
      <c r="HG43" s="273">
        <f>IFERROR(GO51+GN51*HF43,"")</f>
        <v>-0.14875160413579014</v>
      </c>
      <c r="HH43" s="264">
        <f t="shared" si="531"/>
        <v>0.48746858498111206</v>
      </c>
      <c r="HI43" s="264">
        <f t="shared" si="390"/>
        <v>0.3945529003255896</v>
      </c>
      <c r="HJ43" s="264">
        <f t="shared" si="532"/>
        <v>-0.14003159238289276</v>
      </c>
      <c r="HK43" s="264">
        <f t="shared" si="533"/>
        <v>0.5251440733065581</v>
      </c>
      <c r="HL43" s="273">
        <f t="shared" si="534"/>
        <v>31.508644398393486</v>
      </c>
      <c r="HM43" s="273">
        <f t="shared" si="391"/>
        <v>31.508644398393486</v>
      </c>
      <c r="HN43" s="273">
        <f t="shared" si="535"/>
        <v>-4.4122056489333534</v>
      </c>
      <c r="HO43" s="271">
        <f t="shared" si="392"/>
        <v>0.1215663818607273</v>
      </c>
      <c r="HP43" s="271">
        <f>IFERROR(HL43*(HJ43-HJ48)^2,"")</f>
        <v>3.5460740003568807</v>
      </c>
      <c r="HQ43" s="271">
        <f t="shared" si="393"/>
        <v>0.65656940686707399</v>
      </c>
      <c r="HR43" s="271">
        <f t="shared" si="536"/>
        <v>2.8426850694006182E-3</v>
      </c>
      <c r="HS43" s="289">
        <f t="shared" si="537"/>
        <v>2.7518849011332769</v>
      </c>
      <c r="HT43" s="271">
        <f t="shared" si="538"/>
        <v>0.71075689060399583</v>
      </c>
      <c r="HV43" s="271"/>
      <c r="HW43" s="263">
        <f t="shared" si="539"/>
        <v>1</v>
      </c>
      <c r="HX43" s="273">
        <f>IFERROR(HF51+HE51*HW43,"")</f>
        <v>-0.14875160462081549</v>
      </c>
      <c r="HY43" s="264">
        <f t="shared" si="540"/>
        <v>0.48746858480569122</v>
      </c>
      <c r="HZ43" s="264">
        <f t="shared" si="394"/>
        <v>0.39455290029712331</v>
      </c>
      <c r="IA43" s="264">
        <f t="shared" si="541"/>
        <v>-0.14003159242268226</v>
      </c>
      <c r="IB43" s="264">
        <f t="shared" si="542"/>
        <v>0.5251440732103192</v>
      </c>
      <c r="IC43" s="273">
        <f t="shared" si="543"/>
        <v>31.508644392619154</v>
      </c>
      <c r="ID43" s="273">
        <f t="shared" si="395"/>
        <v>31.508644392619154</v>
      </c>
      <c r="IE43" s="273">
        <f t="shared" si="544"/>
        <v>-4.4122056493784783</v>
      </c>
      <c r="IF43" s="271">
        <f t="shared" si="396"/>
        <v>0.12156638168744632</v>
      </c>
      <c r="IG43" s="271">
        <f>IFERROR(IC43*(IA43-IA48)^2,"")</f>
        <v>3.5460739966709345</v>
      </c>
      <c r="IH43" s="271">
        <f t="shared" si="397"/>
        <v>0.6565694060579027</v>
      </c>
      <c r="II43" s="271">
        <f t="shared" si="545"/>
        <v>2.8426853593302341E-3</v>
      </c>
      <c r="IJ43" s="289">
        <f t="shared" si="546"/>
        <v>2.7518849116585287</v>
      </c>
      <c r="IK43" s="271">
        <f t="shared" si="547"/>
        <v>0.71075689332871184</v>
      </c>
      <c r="IM43" s="271"/>
      <c r="IN43" s="263">
        <f t="shared" si="548"/>
        <v>1</v>
      </c>
      <c r="IO43" s="273">
        <f>IFERROR(HW51+HV51*IN43,"")</f>
        <v>-0.14875160468032966</v>
      </c>
      <c r="IP43" s="264">
        <f t="shared" si="549"/>
        <v>0.48746858478416655</v>
      </c>
      <c r="IQ43" s="264">
        <f t="shared" si="398"/>
        <v>0.39455290029363038</v>
      </c>
      <c r="IR43" s="264">
        <f t="shared" si="550"/>
        <v>-0.1400315924275648</v>
      </c>
      <c r="IS43" s="264">
        <f t="shared" si="551"/>
        <v>0.52514407319851031</v>
      </c>
      <c r="IT43" s="273">
        <f t="shared" si="552"/>
        <v>31.508644391910618</v>
      </c>
      <c r="IU43" s="273">
        <f t="shared" si="399"/>
        <v>31.508644391910618</v>
      </c>
      <c r="IV43" s="273">
        <f t="shared" si="553"/>
        <v>-4.412205649433103</v>
      </c>
      <c r="IW43" s="271">
        <f t="shared" si="400"/>
        <v>0.12156638166764527</v>
      </c>
      <c r="IX43" s="271">
        <f>IFERROR(IT43*(IR43-IR48)^2,"")</f>
        <v>3.5460739962557999</v>
      </c>
      <c r="IY43" s="271">
        <f t="shared" si="401"/>
        <v>0.65656940596599889</v>
      </c>
      <c r="IZ43" s="271">
        <f t="shared" si="554"/>
        <v>2.8426853949054813E-3</v>
      </c>
      <c r="JA43" s="289">
        <f t="shared" si="555"/>
        <v>2.7518849129500076</v>
      </c>
      <c r="JB43" s="271">
        <f t="shared" si="556"/>
        <v>0.71075689366304229</v>
      </c>
      <c r="JD43" s="271"/>
      <c r="JE43" s="263">
        <f t="shared" si="557"/>
        <v>1</v>
      </c>
      <c r="JF43" s="273">
        <f>IFERROR(IN51+IM51*JE43,"")</f>
        <v>-0.14875160468756476</v>
      </c>
      <c r="JG43" s="264">
        <f t="shared" si="558"/>
        <v>0.48746858478154981</v>
      </c>
      <c r="JH43" s="264">
        <f t="shared" si="402"/>
        <v>0.39455290029320572</v>
      </c>
      <c r="JI43" s="264">
        <f t="shared" si="559"/>
        <v>-0.14003159242815832</v>
      </c>
      <c r="JJ43" s="264">
        <f t="shared" si="560"/>
        <v>0.52514407319707479</v>
      </c>
      <c r="JK43" s="273">
        <f t="shared" si="561"/>
        <v>31.508644391824486</v>
      </c>
      <c r="JL43" s="273">
        <f t="shared" si="403"/>
        <v>31.508644391824486</v>
      </c>
      <c r="JM43" s="273">
        <f t="shared" si="562"/>
        <v>-4.412205649439743</v>
      </c>
      <c r="JN43" s="271">
        <f t="shared" si="404"/>
        <v>0.12156638166536608</v>
      </c>
      <c r="JO43" s="271">
        <f>IFERROR(JK43*(JI43-JI48)^2,"")</f>
        <v>3.5460739962085754</v>
      </c>
      <c r="JP43" s="271">
        <f t="shared" si="405"/>
        <v>0.65656940595547209</v>
      </c>
      <c r="JQ43" s="271">
        <f t="shared" si="563"/>
        <v>2.8426853992303404E-3</v>
      </c>
      <c r="JR43" s="289">
        <f t="shared" si="564"/>
        <v>2.7518849131070127</v>
      </c>
      <c r="JS43" s="271">
        <f t="shared" si="565"/>
        <v>0.710756893703687</v>
      </c>
      <c r="JU43" s="271"/>
      <c r="JV43" s="263">
        <f t="shared" si="566"/>
        <v>1</v>
      </c>
      <c r="JW43" s="273">
        <f>IFERROR(JE51+JD51*JV43,"")</f>
        <v>-0.14875160468843873</v>
      </c>
      <c r="JX43" s="264">
        <f t="shared" si="567"/>
        <v>0.48746858478123373</v>
      </c>
      <c r="JY43" s="264">
        <f t="shared" si="406"/>
        <v>0.39455290029315443</v>
      </c>
      <c r="JZ43" s="264">
        <f t="shared" si="568"/>
        <v>-0.14003159242822982</v>
      </c>
      <c r="KA43" s="264">
        <f t="shared" si="569"/>
        <v>0.52514407319690126</v>
      </c>
      <c r="KB43" s="273">
        <f t="shared" si="570"/>
        <v>31.508644391814077</v>
      </c>
      <c r="KC43" s="273">
        <f t="shared" si="407"/>
        <v>31.508644391814077</v>
      </c>
      <c r="KD43" s="273">
        <f t="shared" si="571"/>
        <v>-4.4122056494405379</v>
      </c>
      <c r="KE43" s="271">
        <f t="shared" si="408"/>
        <v>0.12156638166510254</v>
      </c>
      <c r="KF43" s="271">
        <f>IFERROR(KB43*(JZ43-JZ48)^2,"")</f>
        <v>3.5460739962031615</v>
      </c>
      <c r="KG43" s="271">
        <f t="shared" si="409"/>
        <v>0.65656940595425928</v>
      </c>
      <c r="KH43" s="271">
        <f t="shared" si="572"/>
        <v>2.8426853997527471E-3</v>
      </c>
      <c r="KI43" s="289">
        <f t="shared" si="573"/>
        <v>2.7518849131259771</v>
      </c>
      <c r="KJ43" s="271">
        <f t="shared" si="574"/>
        <v>0.71075689370859629</v>
      </c>
      <c r="KL43" s="271"/>
      <c r="KM43" s="263">
        <f t="shared" si="575"/>
        <v>1</v>
      </c>
      <c r="KN43" s="273">
        <f>IFERROR(JV51+JU51*KM43,"")</f>
        <v>-0.14875160468854443</v>
      </c>
      <c r="KO43" s="264">
        <f t="shared" si="576"/>
        <v>0.48746858478119548</v>
      </c>
      <c r="KP43" s="264">
        <f t="shared" si="410"/>
        <v>0.39455290029314821</v>
      </c>
      <c r="KQ43" s="264">
        <f t="shared" si="577"/>
        <v>-0.14003159242823848</v>
      </c>
      <c r="KR43" s="264">
        <f t="shared" si="578"/>
        <v>0.52514407319688028</v>
      </c>
      <c r="KS43" s="273">
        <f t="shared" si="579"/>
        <v>31.508644391812815</v>
      </c>
      <c r="KT43" s="273">
        <f t="shared" si="411"/>
        <v>31.508644391812815</v>
      </c>
      <c r="KU43" s="273">
        <f t="shared" si="580"/>
        <v>-4.4122056494406348</v>
      </c>
      <c r="KV43" s="271">
        <f t="shared" si="412"/>
        <v>0.1215663816650716</v>
      </c>
      <c r="KW43" s="271">
        <f>IFERROR(KS43*(KQ43-KQ48)^2,"")</f>
        <v>3.5460739962025363</v>
      </c>
      <c r="KX43" s="271">
        <f t="shared" si="413"/>
        <v>0.65656940595411784</v>
      </c>
      <c r="KY43" s="271">
        <f t="shared" si="581"/>
        <v>2.8426853998159613E-3</v>
      </c>
      <c r="KZ43" s="289">
        <f t="shared" si="582"/>
        <v>2.7518849131282721</v>
      </c>
      <c r="LA43" s="271">
        <f t="shared" si="583"/>
        <v>0.71075689370919037</v>
      </c>
      <c r="LC43" s="271"/>
      <c r="LD43" s="263">
        <f t="shared" si="584"/>
        <v>1</v>
      </c>
      <c r="LE43" s="273">
        <f>IFERROR(KM51+KL51*LD43,"")</f>
        <v>-0.14875160468855686</v>
      </c>
      <c r="LF43" s="264">
        <f t="shared" si="585"/>
        <v>0.48746858478119098</v>
      </c>
      <c r="LG43" s="264">
        <f t="shared" si="414"/>
        <v>0.39455290029314749</v>
      </c>
      <c r="LH43" s="264">
        <f t="shared" si="586"/>
        <v>-0.14003159242823959</v>
      </c>
      <c r="LI43" s="264">
        <f t="shared" si="587"/>
        <v>0.52514407319687795</v>
      </c>
      <c r="LJ43" s="273">
        <f t="shared" si="588"/>
        <v>31.508644391812677</v>
      </c>
      <c r="LK43" s="273">
        <f t="shared" si="415"/>
        <v>31.508644391812677</v>
      </c>
      <c r="LL43" s="273">
        <f t="shared" si="589"/>
        <v>-4.4122056494406499</v>
      </c>
      <c r="LM43" s="271">
        <f t="shared" si="416"/>
        <v>0.12156638166506846</v>
      </c>
      <c r="LN43" s="271">
        <f>IFERROR(LJ43*(LH43-LH48)^2,"")</f>
        <v>3.5460739962024688</v>
      </c>
      <c r="LO43" s="271">
        <f t="shared" si="417"/>
        <v>0.65656940595410307</v>
      </c>
      <c r="LP43" s="271">
        <f t="shared" si="590"/>
        <v>2.8426853998233929E-3</v>
      </c>
      <c r="LQ43" s="289">
        <f t="shared" si="591"/>
        <v>2.7518849131285421</v>
      </c>
      <c r="LR43" s="271">
        <f t="shared" si="592"/>
        <v>0.71075689370926043</v>
      </c>
      <c r="LT43" s="271"/>
      <c r="LU43" s="475">
        <f t="shared" si="593"/>
        <v>1</v>
      </c>
      <c r="LV43" s="474">
        <f>IFERROR(LD51+LC51*LU43,"")</f>
        <v>-0.14875160468855864</v>
      </c>
      <c r="LW43" s="477">
        <f t="shared" si="594"/>
        <v>0.48746858478119037</v>
      </c>
      <c r="LX43" s="264">
        <f t="shared" si="418"/>
        <v>0.39455290029314743</v>
      </c>
      <c r="LY43" s="264">
        <f t="shared" si="595"/>
        <v>-0.14003159242823982</v>
      </c>
      <c r="LZ43" s="264">
        <f t="shared" si="596"/>
        <v>0.52514407319687761</v>
      </c>
      <c r="MA43" s="273">
        <f t="shared" si="597"/>
        <v>31.508644391812656</v>
      </c>
      <c r="MB43" s="273">
        <f t="shared" si="419"/>
        <v>31.508644391812656</v>
      </c>
      <c r="MC43" s="273">
        <f t="shared" si="598"/>
        <v>-4.4122056494406543</v>
      </c>
      <c r="MD43" s="271">
        <f t="shared" si="420"/>
        <v>0.1215663816650675</v>
      </c>
      <c r="ME43" s="271">
        <f>IFERROR(MA43*(LY43-LY48)^2,"")</f>
        <v>3.5460739962024617</v>
      </c>
      <c r="MF43" s="271">
        <f t="shared" si="421"/>
        <v>0.65656940595409985</v>
      </c>
      <c r="MG43" s="271">
        <f t="shared" si="599"/>
        <v>2.8426853998244016E-3</v>
      </c>
      <c r="MH43" s="289">
        <f t="shared" si="600"/>
        <v>2.7518849131285776</v>
      </c>
      <c r="MI43" s="476">
        <f t="shared" si="601"/>
        <v>0.71075689370926942</v>
      </c>
    </row>
    <row r="44" spans="1:347" ht="14.1" customHeight="1" outlineLevel="1" x14ac:dyDescent="0.2">
      <c r="A44" s="14">
        <v>8</v>
      </c>
      <c r="B44" s="129">
        <v>15</v>
      </c>
      <c r="C44" s="10">
        <v>30</v>
      </c>
      <c r="D44" s="185">
        <v>22</v>
      </c>
      <c r="E44" s="17">
        <f t="shared" si="340"/>
        <v>0.73333333333333328</v>
      </c>
      <c r="F44" s="34">
        <f>IFERROR((E44-E36)/(1-E36),"")</f>
        <v>0.70909090909090899</v>
      </c>
      <c r="G44" s="17">
        <f t="shared" si="341"/>
        <v>0.55073086678221395</v>
      </c>
      <c r="H44" s="17"/>
      <c r="I44" s="34"/>
      <c r="J44" s="18">
        <f t="shared" si="422"/>
        <v>1.1760912590556813</v>
      </c>
      <c r="K44" s="17">
        <f>IFERROR(C51+B51*J44,"")</f>
        <v>-0.49792857527589751</v>
      </c>
      <c r="L44" s="37">
        <f t="shared" si="423"/>
        <v>0.36682826008255881</v>
      </c>
      <c r="M44" s="37">
        <f t="shared" si="342"/>
        <v>0.35242939796803235</v>
      </c>
      <c r="N44" s="37">
        <f t="shared" si="424"/>
        <v>0.47322380582993628</v>
      </c>
      <c r="O44" s="37">
        <f t="shared" si="425"/>
        <v>0.42855481715053262</v>
      </c>
      <c r="P44" s="17">
        <f t="shared" si="426"/>
        <v>12.856644514515979</v>
      </c>
      <c r="Q44" s="17">
        <f t="shared" si="343"/>
        <v>15.120587234308417</v>
      </c>
      <c r="R44" s="17">
        <f t="shared" si="427"/>
        <v>6.0840702473618249</v>
      </c>
      <c r="S44" s="34">
        <f t="shared" si="344"/>
        <v>3.3801624098239502</v>
      </c>
      <c r="T44" s="34">
        <f>IFERROR(P44*(N44-N48)^2,"")</f>
        <v>9.8938871739024759</v>
      </c>
      <c r="U44" s="34">
        <f t="shared" si="345"/>
        <v>5.78298759399192</v>
      </c>
      <c r="V44" s="34">
        <f t="shared" si="428"/>
        <v>15.130593392486613</v>
      </c>
      <c r="W44" s="39">
        <f t="shared" si="429"/>
        <v>10.995152197523236</v>
      </c>
      <c r="X44" s="34">
        <f t="shared" si="430"/>
        <v>4.1653208818042096</v>
      </c>
      <c r="Y44" s="34"/>
      <c r="Z44" s="271"/>
      <c r="AA44" s="263">
        <f t="shared" si="431"/>
        <v>1.1760912590556813</v>
      </c>
      <c r="AB44" s="273">
        <f>IFERROR(J51+I51*AA44,"")</f>
        <v>0.14734509401632256</v>
      </c>
      <c r="AC44" s="264">
        <f t="shared" si="432"/>
        <v>0.59535599787486793</v>
      </c>
      <c r="AD44" s="264">
        <f t="shared" si="346"/>
        <v>0.39463506722287717</v>
      </c>
      <c r="AE44" s="264">
        <f t="shared" si="433"/>
        <v>0.43554784299252369</v>
      </c>
      <c r="AF44" s="264">
        <f t="shared" si="434"/>
        <v>0.56082366892334112</v>
      </c>
      <c r="AG44" s="273">
        <f t="shared" si="435"/>
        <v>16.824710067700234</v>
      </c>
      <c r="AH44" s="273">
        <f t="shared" si="347"/>
        <v>19.787394446768367</v>
      </c>
      <c r="AI44" s="273">
        <f t="shared" si="436"/>
        <v>7.3279661789614341</v>
      </c>
      <c r="AJ44" s="271">
        <f t="shared" si="348"/>
        <v>1.1918763162885551</v>
      </c>
      <c r="AK44" s="271">
        <f>IFERROR(AG44*(AE44-AE48)^2,"")</f>
        <v>6.6757764570523079</v>
      </c>
      <c r="AL44" s="271">
        <f t="shared" si="349"/>
        <v>2.8207622820786171</v>
      </c>
      <c r="AM44" s="271">
        <f t="shared" si="437"/>
        <v>1.6108644600201347</v>
      </c>
      <c r="AN44" s="289">
        <f t="shared" si="438"/>
        <v>4.1393200637539636</v>
      </c>
      <c r="AO44" s="271">
        <f t="shared" si="439"/>
        <v>1.5397260619828526</v>
      </c>
      <c r="AP44" s="34"/>
      <c r="AQ44" s="271"/>
      <c r="AR44" s="263">
        <f t="shared" si="440"/>
        <v>1.1760912590556813</v>
      </c>
      <c r="AS44" s="273">
        <f>IFERROR(AA51+Z51*AR44,"")</f>
        <v>0.37184692050245749</v>
      </c>
      <c r="AT44" s="264">
        <f t="shared" si="441"/>
        <v>0.67458020428551846</v>
      </c>
      <c r="AU44" s="264">
        <f t="shared" si="350"/>
        <v>0.37229318650891358</v>
      </c>
      <c r="AV44" s="264">
        <f t="shared" si="442"/>
        <v>0.46454457400776605</v>
      </c>
      <c r="AW44" s="264">
        <f t="shared" si="443"/>
        <v>0.55639995510909024</v>
      </c>
      <c r="AX44" s="273">
        <f t="shared" si="444"/>
        <v>16.691998653272709</v>
      </c>
      <c r="AY44" s="273">
        <f t="shared" si="351"/>
        <v>19.631313712283237</v>
      </c>
      <c r="AZ44" s="273">
        <f t="shared" si="445"/>
        <v>7.7541774037227755</v>
      </c>
      <c r="BA44" s="271">
        <f t="shared" si="352"/>
        <v>0.38784510118884097</v>
      </c>
      <c r="BB44" s="271">
        <f>IFERROR(AX44*(AV44-AV48)^2,"")</f>
        <v>3.3149885759431235</v>
      </c>
      <c r="BC44" s="271">
        <f t="shared" si="353"/>
        <v>1.133888036658167</v>
      </c>
      <c r="BD44" s="271">
        <f t="shared" si="446"/>
        <v>0.16276137565052703</v>
      </c>
      <c r="BE44" s="289">
        <f t="shared" si="447"/>
        <v>1.7625938714344471</v>
      </c>
      <c r="BF44" s="271">
        <f t="shared" si="448"/>
        <v>0.68683568011593998</v>
      </c>
      <c r="BH44" s="271"/>
      <c r="BI44" s="263">
        <f t="shared" si="449"/>
        <v>1.1760912590556813</v>
      </c>
      <c r="BJ44" s="273">
        <f>IFERROR(AR51+AQ51*BI44,"")</f>
        <v>0.63457771180715827</v>
      </c>
      <c r="BK44" s="264">
        <f t="shared" si="450"/>
        <v>0.75905239368463062</v>
      </c>
      <c r="BL44" s="264">
        <f t="shared" si="354"/>
        <v>0.3261874804981072</v>
      </c>
      <c r="BM44" s="264">
        <f t="shared" si="451"/>
        <v>0.48140971002662525</v>
      </c>
      <c r="BN44" s="264">
        <f t="shared" si="452"/>
        <v>0.51953249199326745</v>
      </c>
      <c r="BO44" s="273">
        <f t="shared" si="453"/>
        <v>15.585974759798024</v>
      </c>
      <c r="BP44" s="273">
        <f t="shared" si="355"/>
        <v>18.330528678860929</v>
      </c>
      <c r="BQ44" s="273">
        <f t="shared" si="454"/>
        <v>7.5032395895966664</v>
      </c>
      <c r="BR44" s="271">
        <f t="shared" si="356"/>
        <v>0.19877077360487672</v>
      </c>
      <c r="BS44" s="271">
        <f>IFERROR(BO44*(BM44-BM48)^2,"")</f>
        <v>1.350776235665337</v>
      </c>
      <c r="BT44" s="271">
        <f t="shared" si="357"/>
        <v>0.51816487465890837</v>
      </c>
      <c r="BU44" s="271">
        <f t="shared" si="455"/>
        <v>0.4094468686524031</v>
      </c>
      <c r="BV44" s="289">
        <f t="shared" si="456"/>
        <v>-0.77157181053891932</v>
      </c>
      <c r="BW44" s="271">
        <f t="shared" si="457"/>
        <v>-0.32939616587506509</v>
      </c>
      <c r="BY44" s="271"/>
      <c r="BZ44" s="263">
        <f t="shared" si="458"/>
        <v>1.1760912590556813</v>
      </c>
      <c r="CA44" s="273">
        <f>IFERROR(BI51+BH51*BZ44,"")</f>
        <v>0.78104200300733151</v>
      </c>
      <c r="CB44" s="264">
        <f t="shared" si="459"/>
        <v>0.80072684578716624</v>
      </c>
      <c r="CC44" s="264">
        <f t="shared" si="358"/>
        <v>0.29406576727804645</v>
      </c>
      <c r="CD44" s="264">
        <f t="shared" si="460"/>
        <v>0.46942485169976989</v>
      </c>
      <c r="CE44" s="264">
        <f t="shared" si="461"/>
        <v>0.48669017797107644</v>
      </c>
      <c r="CF44" s="273">
        <f t="shared" si="462"/>
        <v>14.600705339132293</v>
      </c>
      <c r="CG44" s="273">
        <f t="shared" si="359"/>
        <v>17.171761925401107</v>
      </c>
      <c r="CH44" s="273">
        <f t="shared" si="463"/>
        <v>6.8539339385342153</v>
      </c>
      <c r="CI44" s="271">
        <f t="shared" si="360"/>
        <v>0.18427952301567949</v>
      </c>
      <c r="CJ44" s="271">
        <f>IFERROR(CF44*(CD44-CD48)^2,"")</f>
        <v>1.0415167965438421</v>
      </c>
      <c r="CK44" s="271">
        <f t="shared" si="361"/>
        <v>0.43809841186646375</v>
      </c>
      <c r="CL44" s="271">
        <f t="shared" si="464"/>
        <v>1.578773097777648</v>
      </c>
      <c r="CM44" s="289">
        <f t="shared" si="465"/>
        <v>-2.0218053736149884</v>
      </c>
      <c r="CN44" s="271">
        <f t="shared" si="466"/>
        <v>-0.92408543881637784</v>
      </c>
      <c r="CP44" s="271"/>
      <c r="CQ44" s="263">
        <f t="shared" si="467"/>
        <v>1.1760912590556813</v>
      </c>
      <c r="CR44" s="273">
        <f>IFERROR(BZ51+BY51*CQ44,"")</f>
        <v>0.82038472544904106</v>
      </c>
      <c r="CS44" s="264">
        <f t="shared" si="468"/>
        <v>0.81116812403531746</v>
      </c>
      <c r="CT44" s="264">
        <f t="shared" si="362"/>
        <v>0.28494642977593621</v>
      </c>
      <c r="CU44" s="264">
        <f t="shared" si="469"/>
        <v>0.46215172346099909</v>
      </c>
      <c r="CV44" s="264">
        <f t="shared" si="470"/>
        <v>0.47665858419975332</v>
      </c>
      <c r="CW44" s="273">
        <f t="shared" si="471"/>
        <v>14.2997575259926</v>
      </c>
      <c r="CX44" s="273">
        <f t="shared" si="363"/>
        <v>16.817819832935591</v>
      </c>
      <c r="CY44" s="273">
        <f t="shared" si="472"/>
        <v>6.6086575857118728</v>
      </c>
      <c r="CZ44" s="271">
        <f t="shared" si="364"/>
        <v>0.18495277774718691</v>
      </c>
      <c r="DA44" s="271">
        <f>IFERROR(CW44*(CU44-CU48)^2,"")</f>
        <v>1.0083834074053242</v>
      </c>
      <c r="DB44" s="271">
        <f t="shared" si="365"/>
        <v>0.43186029249490848</v>
      </c>
      <c r="DC44" s="271">
        <f t="shared" si="473"/>
        <v>2.0407635819904222</v>
      </c>
      <c r="DD44" s="289">
        <f t="shared" si="474"/>
        <v>-2.3350437210595238</v>
      </c>
      <c r="DE44" s="271">
        <f t="shared" si="475"/>
        <v>-1.0892844335621452</v>
      </c>
      <c r="DG44" s="271"/>
      <c r="DH44" s="263">
        <f t="shared" si="476"/>
        <v>1.1760912590556813</v>
      </c>
      <c r="DI44" s="273">
        <f>IFERROR(CQ51+CP51*DH44,"")</f>
        <v>0.82624071200064098</v>
      </c>
      <c r="DJ44" s="264">
        <f t="shared" si="477"/>
        <v>0.81269403592717149</v>
      </c>
      <c r="DK44" s="264">
        <f t="shared" si="366"/>
        <v>0.28357592169077156</v>
      </c>
      <c r="DL44" s="264">
        <f t="shared" si="478"/>
        <v>0.4608954238021683</v>
      </c>
      <c r="DM44" s="264">
        <f t="shared" si="479"/>
        <v>0.47512663099049673</v>
      </c>
      <c r="DN44" s="273">
        <f t="shared" si="480"/>
        <v>14.253798929714902</v>
      </c>
      <c r="DO44" s="273">
        <f t="shared" si="367"/>
        <v>16.763768329574923</v>
      </c>
      <c r="DP44" s="273">
        <f t="shared" si="481"/>
        <v>6.5695106985018432</v>
      </c>
      <c r="DQ44" s="271">
        <f t="shared" si="368"/>
        <v>0.18507890341599201</v>
      </c>
      <c r="DR44" s="271">
        <f>IFERROR(DN44*(DL44-DL48)^2,"")</f>
        <v>1.0034272657749803</v>
      </c>
      <c r="DS44" s="271">
        <f t="shared" si="369"/>
        <v>0.43094456488896632</v>
      </c>
      <c r="DT44" s="271">
        <f t="shared" si="482"/>
        <v>2.1153795519794292</v>
      </c>
      <c r="DU44" s="289">
        <f t="shared" si="483"/>
        <v>-2.3808210778151455</v>
      </c>
      <c r="DV44" s="271">
        <f t="shared" si="484"/>
        <v>-1.1141067154978959</v>
      </c>
      <c r="DX44" s="271"/>
      <c r="DY44" s="263">
        <f t="shared" si="485"/>
        <v>1.1760912590556813</v>
      </c>
      <c r="DZ44" s="273">
        <f>IFERROR(DH51+DG51*DY44,"")</f>
        <v>0.82693316708260411</v>
      </c>
      <c r="EA44" s="264">
        <f t="shared" si="486"/>
        <v>0.8128739843862679</v>
      </c>
      <c r="EB44" s="264">
        <f t="shared" si="370"/>
        <v>0.28341365655607759</v>
      </c>
      <c r="EC44" s="264">
        <f t="shared" si="487"/>
        <v>0.46074377255417254</v>
      </c>
      <c r="ED44" s="264">
        <f t="shared" si="488"/>
        <v>0.47494483805894538</v>
      </c>
      <c r="EE44" s="273">
        <f t="shared" si="489"/>
        <v>14.248345141768361</v>
      </c>
      <c r="EF44" s="273">
        <f t="shared" si="371"/>
        <v>16.757354177242252</v>
      </c>
      <c r="EG44" s="273">
        <f t="shared" si="490"/>
        <v>6.564836293272271</v>
      </c>
      <c r="EH44" s="271">
        <f t="shared" si="372"/>
        <v>0.18508726405902054</v>
      </c>
      <c r="EI44" s="271">
        <f>IFERROR(EE44*(EC44-EC48)^2,"")</f>
        <v>1.002764427630074</v>
      </c>
      <c r="EJ44" s="271">
        <f t="shared" si="373"/>
        <v>0.43081193623872599</v>
      </c>
      <c r="EK44" s="271">
        <f t="shared" si="491"/>
        <v>2.1243052916782137</v>
      </c>
      <c r="EL44" s="289">
        <f t="shared" si="492"/>
        <v>-2.3862195315880363</v>
      </c>
      <c r="EM44" s="271">
        <f t="shared" si="493"/>
        <v>-1.1170460350139624</v>
      </c>
      <c r="EO44" s="271"/>
      <c r="EP44" s="263">
        <f t="shared" si="494"/>
        <v>1.1760912590556813</v>
      </c>
      <c r="EQ44" s="273">
        <f>IFERROR(DY51+DX51*EP44,"")</f>
        <v>0.82701243781248834</v>
      </c>
      <c r="ER44" s="264">
        <f t="shared" si="495"/>
        <v>0.81289457791806596</v>
      </c>
      <c r="ES44" s="264">
        <f t="shared" si="374"/>
        <v>0.28339507805713815</v>
      </c>
      <c r="ET44" s="264">
        <f t="shared" si="496"/>
        <v>0.46072636982993798</v>
      </c>
      <c r="EU44" s="264">
        <f t="shared" si="497"/>
        <v>0.47492401816560598</v>
      </c>
      <c r="EV44" s="273">
        <f t="shared" si="498"/>
        <v>14.24772054496818</v>
      </c>
      <c r="EW44" s="273">
        <f t="shared" si="375"/>
        <v>16.756619594405127</v>
      </c>
      <c r="EX44" s="273">
        <f t="shared" si="499"/>
        <v>6.5643005650346149</v>
      </c>
      <c r="EY44" s="271">
        <f t="shared" si="376"/>
        <v>0.18508742405793782</v>
      </c>
      <c r="EZ44" s="271">
        <f>IFERROR(EV44*(ET44-ET48)^2,"")</f>
        <v>1.0026798547762978</v>
      </c>
      <c r="FA44" s="271">
        <f t="shared" si="377"/>
        <v>0.43079395478039401</v>
      </c>
      <c r="FB44" s="271">
        <f t="shared" si="500"/>
        <v>2.1253284795706393</v>
      </c>
      <c r="FC44" s="289">
        <f t="shared" si="501"/>
        <v>-2.38683733754198</v>
      </c>
      <c r="FD44" s="271">
        <f t="shared" si="502"/>
        <v>-1.1173825781167992</v>
      </c>
      <c r="FF44" s="271"/>
      <c r="FG44" s="263">
        <f t="shared" si="503"/>
        <v>1.1760912590556813</v>
      </c>
      <c r="FH44" s="273">
        <f>IFERROR(EP51+EO51*FG44,"")</f>
        <v>0.82702153860361083</v>
      </c>
      <c r="FI44" s="264">
        <f t="shared" si="504"/>
        <v>0.81289694210196184</v>
      </c>
      <c r="FJ44" s="264">
        <f t="shared" si="378"/>
        <v>0.28339294508959789</v>
      </c>
      <c r="FK44" s="264">
        <f t="shared" si="505"/>
        <v>0.4607243713320921</v>
      </c>
      <c r="FL44" s="264">
        <f t="shared" si="506"/>
        <v>0.47492162779403435</v>
      </c>
      <c r="FM44" s="273">
        <f t="shared" si="507"/>
        <v>14.24764883382103</v>
      </c>
      <c r="FN44" s="273">
        <f t="shared" si="379"/>
        <v>16.756535255551785</v>
      </c>
      <c r="FO44" s="273">
        <f t="shared" si="508"/>
        <v>6.564239051922609</v>
      </c>
      <c r="FP44" s="271">
        <f t="shared" si="380"/>
        <v>0.18508736439389575</v>
      </c>
      <c r="FQ44" s="271">
        <f>IFERROR(FM44*(FK44-FK48)^2,"")</f>
        <v>1.0026693008209984</v>
      </c>
      <c r="FR44" s="271">
        <f t="shared" si="381"/>
        <v>0.43079161812601324</v>
      </c>
      <c r="FS44" s="271">
        <f t="shared" si="509"/>
        <v>2.1254459664076166</v>
      </c>
      <c r="FT44" s="289">
        <f t="shared" si="510"/>
        <v>-2.3869082630588565</v>
      </c>
      <c r="FU44" s="271">
        <f t="shared" si="511"/>
        <v>-1.1174212161763628</v>
      </c>
      <c r="FW44" s="271"/>
      <c r="FX44" s="263">
        <f t="shared" si="512"/>
        <v>1.1760912590556813</v>
      </c>
      <c r="FY44" s="273">
        <f>IFERROR(FG51+FF51*FX44,"")</f>
        <v>0.82702258972341269</v>
      </c>
      <c r="FZ44" s="264">
        <f t="shared" si="513"/>
        <v>0.81289721515845148</v>
      </c>
      <c r="GA44" s="264">
        <f t="shared" si="382"/>
        <v>0.2833926987364252</v>
      </c>
      <c r="GB44" s="264">
        <f t="shared" si="514"/>
        <v>0.46072414050299182</v>
      </c>
      <c r="GC44" s="264">
        <f t="shared" si="515"/>
        <v>0.47492135171027811</v>
      </c>
      <c r="GD44" s="273">
        <f t="shared" si="516"/>
        <v>14.247640551308344</v>
      </c>
      <c r="GE44" s="273">
        <f t="shared" si="383"/>
        <v>16.756525514561012</v>
      </c>
      <c r="GF44" s="273">
        <f t="shared" si="517"/>
        <v>6.5642319471971087</v>
      </c>
      <c r="GG44" s="271">
        <f t="shared" si="384"/>
        <v>0.18508735015406255</v>
      </c>
      <c r="GH44" s="271">
        <f>IFERROR(GD44*(GB44-GB48)^2,"")</f>
        <v>1.0026680024142463</v>
      </c>
      <c r="GI44" s="271">
        <f t="shared" si="385"/>
        <v>0.43079132262746433</v>
      </c>
      <c r="GJ44" s="271">
        <f t="shared" si="518"/>
        <v>2.1254595361011752</v>
      </c>
      <c r="GK44" s="289">
        <f t="shared" si="519"/>
        <v>-2.3869164547535462</v>
      </c>
      <c r="GL44" s="271">
        <f t="shared" si="520"/>
        <v>-1.1174256787904806</v>
      </c>
      <c r="GN44" s="271"/>
      <c r="GO44" s="263">
        <f t="shared" si="521"/>
        <v>1.1760912590556813</v>
      </c>
      <c r="GP44" s="273">
        <f>IFERROR(FX51+FW51*GO44,"")</f>
        <v>0.82702271176568498</v>
      </c>
      <c r="GQ44" s="264">
        <f t="shared" si="522"/>
        <v>0.81289724686218134</v>
      </c>
      <c r="GR44" s="264">
        <f t="shared" si="386"/>
        <v>0.28339267013311314</v>
      </c>
      <c r="GS44" s="264">
        <f t="shared" si="523"/>
        <v>0.46072411370204014</v>
      </c>
      <c r="GT44" s="264">
        <f t="shared" si="524"/>
        <v>0.4749213196550261</v>
      </c>
      <c r="GU44" s="273">
        <f t="shared" si="525"/>
        <v>14.247639589650783</v>
      </c>
      <c r="GV44" s="273">
        <f t="shared" si="387"/>
        <v>16.75652438356396</v>
      </c>
      <c r="GW44" s="273">
        <f t="shared" si="526"/>
        <v>6.5642311222879561</v>
      </c>
      <c r="GX44" s="271">
        <f t="shared" si="388"/>
        <v>0.18508734781654093</v>
      </c>
      <c r="GY44" s="271">
        <f>IFERROR(GU44*(GS44-GS48)^2,"")</f>
        <v>1.0026678442643162</v>
      </c>
      <c r="GZ44" s="271">
        <f t="shared" si="389"/>
        <v>0.43079128593300359</v>
      </c>
      <c r="HA44" s="271">
        <f t="shared" si="527"/>
        <v>2.1254611116396149</v>
      </c>
      <c r="HB44" s="289">
        <f t="shared" si="528"/>
        <v>-2.3869174058654394</v>
      </c>
      <c r="HC44" s="271">
        <f t="shared" si="529"/>
        <v>-1.1174261969309467</v>
      </c>
      <c r="HE44" s="271"/>
      <c r="HF44" s="263">
        <f t="shared" si="530"/>
        <v>1.1760912590556813</v>
      </c>
      <c r="HG44" s="273">
        <f>IFERROR(GO51+GN51*HF44,"")</f>
        <v>0.82702272599590021</v>
      </c>
      <c r="HH44" s="264">
        <f t="shared" si="531"/>
        <v>0.81289725055885853</v>
      </c>
      <c r="HI44" s="264">
        <f t="shared" si="390"/>
        <v>0.28339266679794661</v>
      </c>
      <c r="HJ44" s="264">
        <f t="shared" si="532"/>
        <v>0.46072411057702833</v>
      </c>
      <c r="HK44" s="264">
        <f t="shared" si="533"/>
        <v>0.47492131591736081</v>
      </c>
      <c r="HL44" s="273">
        <f t="shared" si="534"/>
        <v>14.247639477520824</v>
      </c>
      <c r="HM44" s="273">
        <f t="shared" si="391"/>
        <v>16.756524251688894</v>
      </c>
      <c r="HN44" s="273">
        <f t="shared" si="535"/>
        <v>6.564231026102938</v>
      </c>
      <c r="HO44" s="271">
        <f t="shared" si="392"/>
        <v>0.18508734748067462</v>
      </c>
      <c r="HP44" s="271">
        <f>IFERROR(HL44*(HJ44-HJ48)^2,"")</f>
        <v>1.0026678251395533</v>
      </c>
      <c r="HQ44" s="271">
        <f t="shared" si="393"/>
        <v>0.43079128143370865</v>
      </c>
      <c r="HR44" s="271">
        <f t="shared" si="536"/>
        <v>2.125461295348559</v>
      </c>
      <c r="HS44" s="289">
        <f t="shared" si="537"/>
        <v>-2.3869175167657559</v>
      </c>
      <c r="HT44" s="271">
        <f t="shared" si="538"/>
        <v>-1.117426257346495</v>
      </c>
      <c r="HV44" s="271"/>
      <c r="HW44" s="263">
        <f t="shared" si="539"/>
        <v>1.1760912590556813</v>
      </c>
      <c r="HX44" s="273">
        <f>IFERROR(HF51+HE51*HW44,"")</f>
        <v>0.82702272766073914</v>
      </c>
      <c r="HY44" s="264">
        <f t="shared" si="540"/>
        <v>0.81289725099134469</v>
      </c>
      <c r="HZ44" s="264">
        <f t="shared" si="394"/>
        <v>0.28339266640775473</v>
      </c>
      <c r="IA44" s="264">
        <f t="shared" si="541"/>
        <v>0.46072411021142345</v>
      </c>
      <c r="IB44" s="264">
        <f t="shared" si="542"/>
        <v>0.47492131548007921</v>
      </c>
      <c r="IC44" s="273">
        <f t="shared" si="543"/>
        <v>14.247639464402376</v>
      </c>
      <c r="ID44" s="273">
        <f t="shared" si="395"/>
        <v>16.756524236260404</v>
      </c>
      <c r="IE44" s="273">
        <f t="shared" si="544"/>
        <v>6.5642310148499465</v>
      </c>
      <c r="IF44" s="271">
        <f t="shared" si="396"/>
        <v>0.185087347435548</v>
      </c>
      <c r="IG44" s="271">
        <f>IFERROR(IC44*(IA44-IA48)^2,"")</f>
        <v>1.002667822839038</v>
      </c>
      <c r="IH44" s="271">
        <f t="shared" si="397"/>
        <v>0.43079128088699004</v>
      </c>
      <c r="II44" s="271">
        <f t="shared" si="545"/>
        <v>2.1254613168412599</v>
      </c>
      <c r="IJ44" s="289">
        <f t="shared" si="546"/>
        <v>-2.3869175297403409</v>
      </c>
      <c r="IK44" s="271">
        <f t="shared" si="547"/>
        <v>-1.1174262644147044</v>
      </c>
      <c r="IM44" s="271"/>
      <c r="IN44" s="263">
        <f t="shared" si="548"/>
        <v>1.1760912590556813</v>
      </c>
      <c r="IO44" s="273">
        <f>IFERROR(HW51+HV51*IN44,"")</f>
        <v>0.82702272785602826</v>
      </c>
      <c r="IP44" s="264">
        <f t="shared" si="549"/>
        <v>0.81289725104207611</v>
      </c>
      <c r="IQ44" s="264">
        <f t="shared" si="398"/>
        <v>0.2833926663619844</v>
      </c>
      <c r="IR44" s="264">
        <f t="shared" si="550"/>
        <v>0.46072411016853776</v>
      </c>
      <c r="IS44" s="264">
        <f t="shared" si="551"/>
        <v>0.47492131542878502</v>
      </c>
      <c r="IT44" s="273">
        <f t="shared" si="552"/>
        <v>14.24763946286355</v>
      </c>
      <c r="IU44" s="273">
        <f t="shared" si="399"/>
        <v>16.756524234450605</v>
      </c>
      <c r="IV44" s="273">
        <f t="shared" si="553"/>
        <v>6.5642310135299518</v>
      </c>
      <c r="IW44" s="271">
        <f t="shared" si="400"/>
        <v>0.18508734742971888</v>
      </c>
      <c r="IX44" s="271">
        <f>IFERROR(IT44*(IR44-IR48)^2,"")</f>
        <v>1.0026678225633949</v>
      </c>
      <c r="IY44" s="271">
        <f t="shared" si="401"/>
        <v>0.430791280820992</v>
      </c>
      <c r="IZ44" s="271">
        <f t="shared" si="554"/>
        <v>2.125461319362393</v>
      </c>
      <c r="JA44" s="289">
        <f t="shared" si="555"/>
        <v>-2.3869175312622843</v>
      </c>
      <c r="JB44" s="271">
        <f t="shared" si="556"/>
        <v>-1.1174262652438187</v>
      </c>
      <c r="JD44" s="271"/>
      <c r="JE44" s="263">
        <f t="shared" si="557"/>
        <v>1.1760912590556813</v>
      </c>
      <c r="JF44" s="273">
        <f>IFERROR(IN51+IM51*JE44,"")</f>
        <v>0.82702272787898412</v>
      </c>
      <c r="JG44" s="264">
        <f t="shared" si="558"/>
        <v>0.81289725104803956</v>
      </c>
      <c r="JH44" s="264">
        <f t="shared" si="402"/>
        <v>0.28339266635660415</v>
      </c>
      <c r="JI44" s="264">
        <f t="shared" si="559"/>
        <v>0.46072411016349646</v>
      </c>
      <c r="JJ44" s="264">
        <f t="shared" si="560"/>
        <v>0.47492131542275545</v>
      </c>
      <c r="JK44" s="273">
        <f t="shared" si="561"/>
        <v>14.247639462682663</v>
      </c>
      <c r="JL44" s="273">
        <f t="shared" si="403"/>
        <v>16.756524234237865</v>
      </c>
      <c r="JM44" s="273">
        <f t="shared" si="562"/>
        <v>6.564231013374787</v>
      </c>
      <c r="JN44" s="271">
        <f t="shared" si="404"/>
        <v>0.18508734742898444</v>
      </c>
      <c r="JO44" s="271">
        <f>IFERROR(JK44*(JI44-JI48)^2,"")</f>
        <v>1.002667822530463</v>
      </c>
      <c r="JP44" s="271">
        <f t="shared" si="405"/>
        <v>0.43079128081306278</v>
      </c>
      <c r="JQ44" s="271">
        <f t="shared" si="563"/>
        <v>2.1254613196587511</v>
      </c>
      <c r="JR44" s="289">
        <f t="shared" si="564"/>
        <v>-2.3869175314411883</v>
      </c>
      <c r="JS44" s="271">
        <f t="shared" si="565"/>
        <v>-1.117426265341281</v>
      </c>
      <c r="JU44" s="271"/>
      <c r="JV44" s="263">
        <f t="shared" si="566"/>
        <v>1.1760912590556813</v>
      </c>
      <c r="JW44" s="273">
        <f>IFERROR(JE51+JD51*JV44,"")</f>
        <v>0.82702272788168596</v>
      </c>
      <c r="JX44" s="264">
        <f t="shared" si="567"/>
        <v>0.81289725104874155</v>
      </c>
      <c r="JY44" s="264">
        <f t="shared" si="406"/>
        <v>0.28339266635597093</v>
      </c>
      <c r="JZ44" s="264">
        <f t="shared" si="568"/>
        <v>0.46072411016290227</v>
      </c>
      <c r="KA44" s="264">
        <f t="shared" si="569"/>
        <v>0.47492131542204608</v>
      </c>
      <c r="KB44" s="273">
        <f t="shared" si="570"/>
        <v>14.247639462661382</v>
      </c>
      <c r="KC44" s="273">
        <f t="shared" si="407"/>
        <v>16.756524234212836</v>
      </c>
      <c r="KD44" s="273">
        <f t="shared" si="571"/>
        <v>6.5642310133565163</v>
      </c>
      <c r="KE44" s="271">
        <f t="shared" si="408"/>
        <v>0.18508734742889332</v>
      </c>
      <c r="KF44" s="271">
        <f>IFERROR(KB44*(JZ44-JZ48)^2,"")</f>
        <v>1.0026678225265313</v>
      </c>
      <c r="KG44" s="271">
        <f t="shared" si="409"/>
        <v>0.4307912808121121</v>
      </c>
      <c r="KH44" s="271">
        <f t="shared" si="572"/>
        <v>2.1254613196936374</v>
      </c>
      <c r="KI44" s="289">
        <f t="shared" si="573"/>
        <v>-2.3869175314622453</v>
      </c>
      <c r="KJ44" s="271">
        <f t="shared" si="574"/>
        <v>-1.1174262653527525</v>
      </c>
      <c r="KL44" s="271"/>
      <c r="KM44" s="263">
        <f t="shared" si="575"/>
        <v>1.1760912590556813</v>
      </c>
      <c r="KN44" s="273">
        <f>IFERROR(JV51+JU51*KM44,"")</f>
        <v>0.82702272788200482</v>
      </c>
      <c r="KO44" s="264">
        <f t="shared" si="576"/>
        <v>0.81289725104882438</v>
      </c>
      <c r="KP44" s="264">
        <f t="shared" si="410"/>
        <v>0.28339266635589616</v>
      </c>
      <c r="KQ44" s="264">
        <f t="shared" si="577"/>
        <v>0.46072411016283255</v>
      </c>
      <c r="KR44" s="264">
        <f t="shared" si="578"/>
        <v>0.4749213154219622</v>
      </c>
      <c r="KS44" s="273">
        <f t="shared" si="579"/>
        <v>14.247639462658865</v>
      </c>
      <c r="KT44" s="273">
        <f t="shared" si="411"/>
        <v>16.756524234209877</v>
      </c>
      <c r="KU44" s="273">
        <f t="shared" si="580"/>
        <v>6.5642310133543633</v>
      </c>
      <c r="KV44" s="271">
        <f t="shared" si="412"/>
        <v>0.18508734742888225</v>
      </c>
      <c r="KW44" s="271">
        <f>IFERROR(KS44*(KQ44-KQ48)^2,"")</f>
        <v>1.0026678225260655</v>
      </c>
      <c r="KX44" s="271">
        <f t="shared" si="413"/>
        <v>0.43079128081199913</v>
      </c>
      <c r="KY44" s="271">
        <f t="shared" si="581"/>
        <v>2.1254613196977532</v>
      </c>
      <c r="KZ44" s="289">
        <f t="shared" si="582"/>
        <v>-2.3869175314647322</v>
      </c>
      <c r="LA44" s="271">
        <f t="shared" si="583"/>
        <v>-1.1174262653541072</v>
      </c>
      <c r="LC44" s="271"/>
      <c r="LD44" s="263">
        <f t="shared" si="584"/>
        <v>1.1760912590556813</v>
      </c>
      <c r="LE44" s="273">
        <f>IFERROR(KM51+KL51*LD44,"")</f>
        <v>0.82702272788204212</v>
      </c>
      <c r="LF44" s="264">
        <f t="shared" si="585"/>
        <v>0.81289725104883404</v>
      </c>
      <c r="LG44" s="264">
        <f t="shared" si="414"/>
        <v>0.28339266635588745</v>
      </c>
      <c r="LH44" s="264">
        <f t="shared" si="586"/>
        <v>0.46072411016282455</v>
      </c>
      <c r="LI44" s="264">
        <f t="shared" si="587"/>
        <v>0.47492131542195248</v>
      </c>
      <c r="LJ44" s="273">
        <f t="shared" si="588"/>
        <v>14.247639462658574</v>
      </c>
      <c r="LK44" s="273">
        <f t="shared" si="415"/>
        <v>16.756524234209532</v>
      </c>
      <c r="LL44" s="273">
        <f t="shared" si="589"/>
        <v>6.5642310133541155</v>
      </c>
      <c r="LM44" s="271">
        <f t="shared" si="416"/>
        <v>0.18508734742888064</v>
      </c>
      <c r="LN44" s="271">
        <f>IFERROR(LJ44*(LH44-LH48)^2,"")</f>
        <v>1.0026678225260113</v>
      </c>
      <c r="LO44" s="271">
        <f t="shared" si="417"/>
        <v>0.4307912808119857</v>
      </c>
      <c r="LP44" s="271">
        <f t="shared" si="590"/>
        <v>2.1254613196982333</v>
      </c>
      <c r="LQ44" s="289">
        <f t="shared" si="591"/>
        <v>-2.3869175314650199</v>
      </c>
      <c r="LR44" s="271">
        <f t="shared" si="592"/>
        <v>-1.1174262653542639</v>
      </c>
      <c r="LT44" s="271"/>
      <c r="LU44" s="475">
        <f t="shared" si="593"/>
        <v>1.1760912590556813</v>
      </c>
      <c r="LV44" s="474">
        <f>IFERROR(LD51+LC51*LU44,"")</f>
        <v>0.82702272788204567</v>
      </c>
      <c r="LW44" s="477">
        <f t="shared" si="594"/>
        <v>0.81289725104883492</v>
      </c>
      <c r="LX44" s="264">
        <f t="shared" si="418"/>
        <v>0.28339266635588661</v>
      </c>
      <c r="LY44" s="264">
        <f t="shared" si="595"/>
        <v>0.46072411016282366</v>
      </c>
      <c r="LZ44" s="264">
        <f t="shared" si="596"/>
        <v>0.47492131542195137</v>
      </c>
      <c r="MA44" s="273">
        <f t="shared" si="597"/>
        <v>14.24763946265854</v>
      </c>
      <c r="MB44" s="273">
        <f t="shared" si="419"/>
        <v>16.756524234209493</v>
      </c>
      <c r="MC44" s="273">
        <f t="shared" si="598"/>
        <v>6.5642310133540871</v>
      </c>
      <c r="MD44" s="271">
        <f t="shared" si="420"/>
        <v>0.18508734742888092</v>
      </c>
      <c r="ME44" s="271">
        <f>IFERROR(MA44*(LY44-LY48)^2,"")</f>
        <v>1.0026678225260055</v>
      </c>
      <c r="MF44" s="271">
        <f t="shared" si="421"/>
        <v>0.4307912808119847</v>
      </c>
      <c r="MG44" s="271">
        <f t="shared" si="599"/>
        <v>2.1254613196982772</v>
      </c>
      <c r="MH44" s="289">
        <f t="shared" si="600"/>
        <v>-2.3869175314650484</v>
      </c>
      <c r="MI44" s="476">
        <f t="shared" si="601"/>
        <v>-1.1174262653542792</v>
      </c>
    </row>
    <row r="45" spans="1:347" ht="14.1" customHeight="1" outlineLevel="1" x14ac:dyDescent="0.2">
      <c r="A45" s="14">
        <v>9</v>
      </c>
      <c r="B45" s="186">
        <v>20</v>
      </c>
      <c r="C45" s="187">
        <v>30</v>
      </c>
      <c r="D45" s="188">
        <v>30</v>
      </c>
      <c r="E45" s="17">
        <f t="shared" si="340"/>
        <v>1</v>
      </c>
      <c r="F45" s="34">
        <f>IFERROR((E45-E36)/(1-E36),"")</f>
        <v>1</v>
      </c>
      <c r="G45" s="17" t="str">
        <f t="shared" si="341"/>
        <v/>
      </c>
      <c r="H45" s="17"/>
      <c r="I45" s="34"/>
      <c r="J45" s="18">
        <f t="shared" si="422"/>
        <v>1.3010299956639813</v>
      </c>
      <c r="K45" s="17">
        <f>IFERROR(C51+B51*J45,"")</f>
        <v>-0.45081224061662312</v>
      </c>
      <c r="L45" s="37">
        <f t="shared" si="423"/>
        <v>0.38222390258903127</v>
      </c>
      <c r="M45" s="37">
        <f t="shared" si="342"/>
        <v>0.36039509206959869</v>
      </c>
      <c r="N45" s="37">
        <f t="shared" si="424"/>
        <v>1.2633512177793786</v>
      </c>
      <c r="O45" s="37">
        <f t="shared" si="425"/>
        <v>0.44436863866008897</v>
      </c>
      <c r="P45" s="17">
        <f t="shared" si="426"/>
        <v>13.331059159802669</v>
      </c>
      <c r="Q45" s="17">
        <f t="shared" si="343"/>
        <v>17.344107840874344</v>
      </c>
      <c r="R45" s="17">
        <f t="shared" si="427"/>
        <v>16.841809823825642</v>
      </c>
      <c r="S45" s="34">
        <f t="shared" si="344"/>
        <v>5.4210200978982401</v>
      </c>
      <c r="T45" s="34">
        <f>IFERROR(P45*(N45-N48)^2,"")</f>
        <v>37.061976042055043</v>
      </c>
      <c r="U45" s="34">
        <f t="shared" si="345"/>
        <v>14.17440358504736</v>
      </c>
      <c r="V45" s="34">
        <f t="shared" si="428"/>
        <v>48.488027035441903</v>
      </c>
      <c r="W45" s="39">
        <f t="shared" si="429"/>
        <v>18.533282922329061</v>
      </c>
      <c r="X45" s="34">
        <f t="shared" si="430"/>
        <v>6.9633344767748948</v>
      </c>
      <c r="Y45" s="34"/>
      <c r="Z45" s="271"/>
      <c r="AA45" s="263">
        <f t="shared" si="431"/>
        <v>1.3010299956639813</v>
      </c>
      <c r="AB45" s="273">
        <f>IFERROR(J51+I51*AA45,"")</f>
        <v>0.28169283727419914</v>
      </c>
      <c r="AC45" s="264">
        <f t="shared" si="432"/>
        <v>0.64333460336489567</v>
      </c>
      <c r="AD45" s="264">
        <f t="shared" si="346"/>
        <v>0.38342395860179368</v>
      </c>
      <c r="AE45" s="264">
        <f t="shared" si="433"/>
        <v>1.2119043919609016</v>
      </c>
      <c r="AF45" s="264">
        <f t="shared" si="434"/>
        <v>0.56138045914730994</v>
      </c>
      <c r="AG45" s="273">
        <f t="shared" si="435"/>
        <v>16.841413774419298</v>
      </c>
      <c r="AH45" s="273">
        <f t="shared" si="347"/>
        <v>21.911184489908052</v>
      </c>
      <c r="AI45" s="273">
        <f t="shared" si="436"/>
        <v>20.410183320049573</v>
      </c>
      <c r="AJ45" s="271">
        <f t="shared" si="348"/>
        <v>2.5760247320522907</v>
      </c>
      <c r="AK45" s="271">
        <f>IFERROR(AG45*(AE45-AE48)^2,"")</f>
        <v>33.305240976292403</v>
      </c>
      <c r="AL45" s="271">
        <f t="shared" si="349"/>
        <v>9.2625657601925067</v>
      </c>
      <c r="AM45" s="271">
        <f t="shared" si="437"/>
        <v>16.632032294062959</v>
      </c>
      <c r="AN45" s="289">
        <f t="shared" si="438"/>
        <v>10.699961899053129</v>
      </c>
      <c r="AO45" s="271">
        <f t="shared" si="439"/>
        <v>4.0782388716286535</v>
      </c>
      <c r="AP45" s="34"/>
      <c r="AQ45" s="271"/>
      <c r="AR45" s="263">
        <f t="shared" si="440"/>
        <v>1.3010299956639813</v>
      </c>
      <c r="AS45" s="273">
        <f>IFERROR(AA51+Z51*AR45,"")</f>
        <v>0.63763198620069161</v>
      </c>
      <c r="AT45" s="264">
        <f t="shared" si="441"/>
        <v>0.75996475172205669</v>
      </c>
      <c r="AU45" s="264">
        <f t="shared" si="350"/>
        <v>0.32555436603940563</v>
      </c>
      <c r="AV45" s="264">
        <f t="shared" si="442"/>
        <v>1.3749443165439716</v>
      </c>
      <c r="AW45" s="264">
        <f t="shared" si="443"/>
        <v>0.51892770086537821</v>
      </c>
      <c r="AX45" s="273">
        <f t="shared" si="444"/>
        <v>15.567831025961347</v>
      </c>
      <c r="AY45" s="273">
        <f t="shared" si="351"/>
        <v>20.254215132204084</v>
      </c>
      <c r="AZ45" s="273">
        <f t="shared" si="445"/>
        <v>21.404900790062459</v>
      </c>
      <c r="BA45" s="271">
        <f t="shared" si="352"/>
        <v>1.197700167550632</v>
      </c>
      <c r="BB45" s="271">
        <f>IFERROR(AX45*(AV45-AV48)^2,"")</f>
        <v>28.626925497398801</v>
      </c>
      <c r="BC45" s="271">
        <f t="shared" si="353"/>
        <v>5.8554652645792373</v>
      </c>
      <c r="BD45" s="271">
        <f t="shared" si="446"/>
        <v>9.4755150577983063</v>
      </c>
      <c r="BE45" s="289">
        <f t="shared" si="447"/>
        <v>7.2010574483383003</v>
      </c>
      <c r="BF45" s="271">
        <f t="shared" si="448"/>
        <v>3.0782324567514894</v>
      </c>
      <c r="BH45" s="271"/>
      <c r="BI45" s="263">
        <f t="shared" si="449"/>
        <v>1.3010299956639813</v>
      </c>
      <c r="BJ45" s="273">
        <f>IFERROR(AR51+AQ51*BI45,"")</f>
        <v>1.1392091137915275</v>
      </c>
      <c r="BK45" s="264">
        <f t="shared" si="450"/>
        <v>0.88330102512093922</v>
      </c>
      <c r="BL45" s="264">
        <f t="shared" si="354"/>
        <v>0.20849562197667784</v>
      </c>
      <c r="BM45" s="264">
        <f t="shared" si="451"/>
        <v>1.6989281801809151</v>
      </c>
      <c r="BN45" s="264">
        <f t="shared" si="452"/>
        <v>0.38236154172792403</v>
      </c>
      <c r="BO45" s="273">
        <f t="shared" si="453"/>
        <v>11.47084625183772</v>
      </c>
      <c r="BP45" s="273">
        <f t="shared" si="355"/>
        <v>14.923915049290624</v>
      </c>
      <c r="BQ45" s="273">
        <f t="shared" si="454"/>
        <v>19.488143947769728</v>
      </c>
      <c r="BR45" s="271">
        <f t="shared" si="356"/>
        <v>0.64903802973558489</v>
      </c>
      <c r="BS45" s="271">
        <f>IFERROR(BO45*(BM45-BM48)^2,"")</f>
        <v>26.220870671908322</v>
      </c>
      <c r="BT45" s="271">
        <f t="shared" si="357"/>
        <v>4.1253293491364973</v>
      </c>
      <c r="BU45" s="271">
        <f t="shared" si="455"/>
        <v>3.9635063775596553</v>
      </c>
      <c r="BV45" s="289">
        <f t="shared" si="456"/>
        <v>3.5009692463718238</v>
      </c>
      <c r="BW45" s="271">
        <f t="shared" si="457"/>
        <v>1.9908556897875989</v>
      </c>
      <c r="BY45" s="271"/>
      <c r="BZ45" s="263">
        <f t="shared" si="458"/>
        <v>1.3010299956639813</v>
      </c>
      <c r="CA45" s="273">
        <f>IFERROR(BI51+BH51*BZ45,"")</f>
        <v>1.4382326904682099</v>
      </c>
      <c r="CB45" s="264">
        <f t="shared" si="459"/>
        <v>0.9310813137724856</v>
      </c>
      <c r="CC45" s="264">
        <f t="shared" si="358"/>
        <v>0.14182020733190101</v>
      </c>
      <c r="CD45" s="264">
        <f t="shared" si="460"/>
        <v>1.9241908449801715</v>
      </c>
      <c r="CE45" s="264">
        <f t="shared" si="461"/>
        <v>0.28555674544025178</v>
      </c>
      <c r="CF45" s="273">
        <f t="shared" si="462"/>
        <v>8.5667023632075541</v>
      </c>
      <c r="CG45" s="273">
        <f t="shared" si="359"/>
        <v>11.145536738458542</v>
      </c>
      <c r="CH45" s="273">
        <f t="shared" si="463"/>
        <v>16.483970258953974</v>
      </c>
      <c r="CI45" s="271">
        <f t="shared" si="360"/>
        <v>0.48233370341864928</v>
      </c>
      <c r="CJ45" s="271">
        <f>IFERROR(CF45*(CD45-CD48)^2,"")</f>
        <v>25.398249933580502</v>
      </c>
      <c r="CK45" s="271">
        <f t="shared" si="361"/>
        <v>3.5000617067155182</v>
      </c>
      <c r="CL45" s="271">
        <f t="shared" si="464"/>
        <v>2.2206015266789589</v>
      </c>
      <c r="CM45" s="289">
        <f t="shared" si="465"/>
        <v>2.067560586825433</v>
      </c>
      <c r="CN45" s="271">
        <f t="shared" si="466"/>
        <v>1.4901682880396296</v>
      </c>
      <c r="CP45" s="271"/>
      <c r="CQ45" s="263">
        <f t="shared" si="467"/>
        <v>1.3010299956639813</v>
      </c>
      <c r="CR45" s="273">
        <f>IFERROR(BZ51+BY51*CQ45,"")</f>
        <v>1.5077127960813215</v>
      </c>
      <c r="CS45" s="264">
        <f t="shared" si="468"/>
        <v>0.93967047750063648</v>
      </c>
      <c r="CT45" s="264">
        <f t="shared" si="362"/>
        <v>0.12802400789909346</v>
      </c>
      <c r="CU45" s="264">
        <f t="shared" si="469"/>
        <v>1.9789488047752091</v>
      </c>
      <c r="CV45" s="264">
        <f t="shared" si="470"/>
        <v>0.26361579118892875</v>
      </c>
      <c r="CW45" s="273">
        <f t="shared" si="471"/>
        <v>7.9084737356678625</v>
      </c>
      <c r="CX45" s="273">
        <f t="shared" si="363"/>
        <v>10.289161550024669</v>
      </c>
      <c r="CY45" s="273">
        <f t="shared" si="472"/>
        <v>15.650464646796049</v>
      </c>
      <c r="CZ45" s="271">
        <f t="shared" si="364"/>
        <v>0.45047969314150876</v>
      </c>
      <c r="DA45" s="271">
        <f>IFERROR(CW45*(CU45-CU48)^2,"")</f>
        <v>25.123369842722933</v>
      </c>
      <c r="DB45" s="271">
        <f t="shared" si="365"/>
        <v>3.3641593210533984</v>
      </c>
      <c r="DC45" s="271">
        <f t="shared" si="473"/>
        <v>1.9260854930708193</v>
      </c>
      <c r="DD45" s="289">
        <f t="shared" si="474"/>
        <v>1.8098856749809045</v>
      </c>
      <c r="DE45" s="271">
        <f t="shared" si="475"/>
        <v>1.387834821969393</v>
      </c>
      <c r="DG45" s="271"/>
      <c r="DH45" s="263">
        <f t="shared" si="476"/>
        <v>1.3010299956639813</v>
      </c>
      <c r="DI45" s="273">
        <f>IFERROR(CQ51+CP51*DH45,"")</f>
        <v>1.5179499236210949</v>
      </c>
      <c r="DJ45" s="264">
        <f t="shared" si="477"/>
        <v>0.94086261441337515</v>
      </c>
      <c r="DK45" s="264">
        <f t="shared" si="366"/>
        <v>0.12605656823740952</v>
      </c>
      <c r="DL45" s="264">
        <f t="shared" si="478"/>
        <v>1.9870836340934286</v>
      </c>
      <c r="DM45" s="264">
        <f t="shared" si="479"/>
        <v>0.26042653026020629</v>
      </c>
      <c r="DN45" s="273">
        <f t="shared" si="480"/>
        <v>7.8127959078061888</v>
      </c>
      <c r="DO45" s="273">
        <f t="shared" si="367"/>
        <v>10.164681826056656</v>
      </c>
      <c r="DP45" s="273">
        <f t="shared" si="481"/>
        <v>15.52467888491379</v>
      </c>
      <c r="DQ45" s="271">
        <f t="shared" si="368"/>
        <v>0.44585813644092431</v>
      </c>
      <c r="DR45" s="271">
        <f>IFERROR(DN45*(DL45-DL48)^2,"")</f>
        <v>25.075312258871637</v>
      </c>
      <c r="DS45" s="271">
        <f t="shared" si="369"/>
        <v>3.3436554838103123</v>
      </c>
      <c r="DT45" s="271">
        <f t="shared" si="482"/>
        <v>1.8856329717223428</v>
      </c>
      <c r="DU45" s="289">
        <f t="shared" si="483"/>
        <v>1.7741215675987441</v>
      </c>
      <c r="DV45" s="271">
        <f t="shared" si="484"/>
        <v>1.3731835171317561</v>
      </c>
      <c r="DX45" s="271"/>
      <c r="DY45" s="263">
        <f t="shared" si="485"/>
        <v>1.3010299956639813</v>
      </c>
      <c r="DZ45" s="273">
        <f>IFERROR(DH51+DG51*DY45,"")</f>
        <v>1.5191827292254194</v>
      </c>
      <c r="EA45" s="264">
        <f t="shared" si="486"/>
        <v>0.9410049341451433</v>
      </c>
      <c r="EB45" s="264">
        <f t="shared" si="370"/>
        <v>0.12582079886481676</v>
      </c>
      <c r="EC45" s="264">
        <f t="shared" si="487"/>
        <v>1.9880643957473563</v>
      </c>
      <c r="ED45" s="264">
        <f t="shared" si="488"/>
        <v>0.26004330150933896</v>
      </c>
      <c r="EE45" s="273">
        <f t="shared" si="489"/>
        <v>7.8012990452801692</v>
      </c>
      <c r="EF45" s="273">
        <f t="shared" si="371"/>
        <v>10.149724063054279</v>
      </c>
      <c r="EG45" s="273">
        <f t="shared" si="490"/>
        <v>15.509484872499346</v>
      </c>
      <c r="EH45" s="271">
        <f t="shared" si="372"/>
        <v>0.44529291357086276</v>
      </c>
      <c r="EI45" s="271">
        <f>IFERROR(EE45*(EC45-EC48)^2,"")</f>
        <v>25.069044545341733</v>
      </c>
      <c r="EJ45" s="271">
        <f t="shared" si="373"/>
        <v>3.341117759976886</v>
      </c>
      <c r="EK45" s="271">
        <f t="shared" si="491"/>
        <v>1.8808105158912098</v>
      </c>
      <c r="EL45" s="289">
        <f t="shared" si="492"/>
        <v>1.7698519756457003</v>
      </c>
      <c r="EM45" s="271">
        <f t="shared" si="493"/>
        <v>1.3714264529646525</v>
      </c>
      <c r="EO45" s="271"/>
      <c r="EP45" s="263">
        <f t="shared" si="494"/>
        <v>1.3010299956639813</v>
      </c>
      <c r="EQ45" s="273">
        <f>IFERROR(DY51+DX51*EP45,"")</f>
        <v>1.5193266185883259</v>
      </c>
      <c r="ER45" s="264">
        <f t="shared" si="495"/>
        <v>0.94102152791640858</v>
      </c>
      <c r="ES45" s="264">
        <f t="shared" si="374"/>
        <v>0.12579329686717061</v>
      </c>
      <c r="ET45" s="264">
        <f t="shared" si="496"/>
        <v>1.9881788829968876</v>
      </c>
      <c r="EU45" s="264">
        <f t="shared" si="497"/>
        <v>0.25999858410302185</v>
      </c>
      <c r="EV45" s="273">
        <f t="shared" si="498"/>
        <v>7.7999575230906553</v>
      </c>
      <c r="EW45" s="273">
        <f t="shared" si="375"/>
        <v>10.147978702445872</v>
      </c>
      <c r="EX45" s="273">
        <f t="shared" si="499"/>
        <v>15.507710835681548</v>
      </c>
      <c r="EY45" s="271">
        <f t="shared" si="376"/>
        <v>0.44522583484869549</v>
      </c>
      <c r="EZ45" s="271">
        <f>IFERROR(EV45*(ET45-ET48)^2,"")</f>
        <v>25.068271756996285</v>
      </c>
      <c r="FA45" s="271">
        <f t="shared" si="377"/>
        <v>3.3408146044374636</v>
      </c>
      <c r="FB45" s="271">
        <f t="shared" si="500"/>
        <v>1.8802483365342466</v>
      </c>
      <c r="FC45" s="289">
        <f t="shared" si="501"/>
        <v>1.7693541625077422</v>
      </c>
      <c r="FD45" s="271">
        <f t="shared" si="502"/>
        <v>1.3712214761059742</v>
      </c>
      <c r="FF45" s="271"/>
      <c r="FG45" s="263">
        <f t="shared" si="503"/>
        <v>1.3010299956639813</v>
      </c>
      <c r="FH45" s="273">
        <f>IFERROR(EP51+EO51*FG45,"")</f>
        <v>1.5193434087276509</v>
      </c>
      <c r="FI45" s="264">
        <f t="shared" si="504"/>
        <v>0.94102346397144643</v>
      </c>
      <c r="FJ45" s="264">
        <f t="shared" si="378"/>
        <v>0.12579008794039895</v>
      </c>
      <c r="FK45" s="264">
        <f t="shared" si="505"/>
        <v>1.9881922424807321</v>
      </c>
      <c r="FL45" s="264">
        <f t="shared" si="506"/>
        <v>0.2599933662877012</v>
      </c>
      <c r="FM45" s="273">
        <f t="shared" si="507"/>
        <v>7.799800988631036</v>
      </c>
      <c r="FN45" s="273">
        <f t="shared" si="379"/>
        <v>10.147775046418554</v>
      </c>
      <c r="FO45" s="273">
        <f t="shared" si="508"/>
        <v>15.50750381848977</v>
      </c>
      <c r="FP45" s="271">
        <f t="shared" si="380"/>
        <v>0.44521790033105718</v>
      </c>
      <c r="FQ45" s="271">
        <f>IFERROR(FM45*(FK45-FK48)^2,"")</f>
        <v>25.06817779884992</v>
      </c>
      <c r="FR45" s="271">
        <f t="shared" si="381"/>
        <v>3.3407785746334016</v>
      </c>
      <c r="FS45" s="271">
        <f t="shared" si="509"/>
        <v>1.8801827463361669</v>
      </c>
      <c r="FT45" s="289">
        <f t="shared" si="510"/>
        <v>1.7692960808566056</v>
      </c>
      <c r="FU45" s="271">
        <f t="shared" si="511"/>
        <v>1.371197559192753</v>
      </c>
      <c r="FW45" s="271"/>
      <c r="FX45" s="263">
        <f t="shared" si="512"/>
        <v>1.3010299956639813</v>
      </c>
      <c r="FY45" s="273">
        <f>IFERROR(FG51+FF51*FX45,"")</f>
        <v>1.5193453734483349</v>
      </c>
      <c r="FZ45" s="264">
        <f t="shared" si="513"/>
        <v>0.94102369051829693</v>
      </c>
      <c r="GA45" s="264">
        <f t="shared" si="382"/>
        <v>0.12578971244655895</v>
      </c>
      <c r="GB45" s="264">
        <f t="shared" si="514"/>
        <v>1.98819380576158</v>
      </c>
      <c r="GC45" s="264">
        <f t="shared" si="515"/>
        <v>0.25999275572025737</v>
      </c>
      <c r="GD45" s="273">
        <f t="shared" si="516"/>
        <v>7.799782671607721</v>
      </c>
      <c r="GE45" s="273">
        <f t="shared" si="383"/>
        <v>10.14775121542179</v>
      </c>
      <c r="GF45" s="273">
        <f t="shared" si="517"/>
        <v>15.50747959397698</v>
      </c>
      <c r="GG45" s="271">
        <f t="shared" si="384"/>
        <v>0.44521696191268767</v>
      </c>
      <c r="GH45" s="271">
        <f>IFERROR(GD45*(GB45-GB48)^2,"")</f>
        <v>25.068166455982457</v>
      </c>
      <c r="GI45" s="271">
        <f t="shared" si="385"/>
        <v>3.3407742980114739</v>
      </c>
      <c r="GJ45" s="271">
        <f t="shared" si="518"/>
        <v>1.8801750713381118</v>
      </c>
      <c r="GK45" s="289">
        <f t="shared" si="519"/>
        <v>1.7692892844510908</v>
      </c>
      <c r="GL45" s="271">
        <f t="shared" si="520"/>
        <v>1.3711947605421007</v>
      </c>
      <c r="GN45" s="271"/>
      <c r="GO45" s="263">
        <f t="shared" si="521"/>
        <v>1.3010299956639813</v>
      </c>
      <c r="GP45" s="273">
        <f>IFERROR(FX51+FW51*GO45,"")</f>
        <v>1.5193456039400539</v>
      </c>
      <c r="GQ45" s="264">
        <f t="shared" si="522"/>
        <v>0.94102371709565547</v>
      </c>
      <c r="GR45" s="264">
        <f t="shared" si="386"/>
        <v>0.12578966839544289</v>
      </c>
      <c r="GS45" s="264">
        <f t="shared" si="523"/>
        <v>1.9881939891583196</v>
      </c>
      <c r="GT45" s="264">
        <f t="shared" si="524"/>
        <v>0.25999268409140924</v>
      </c>
      <c r="GU45" s="273">
        <f t="shared" si="525"/>
        <v>7.7997805227422772</v>
      </c>
      <c r="GV45" s="273">
        <f t="shared" si="387"/>
        <v>10.14774841968339</v>
      </c>
      <c r="GW45" s="273">
        <f t="shared" si="526"/>
        <v>15.507476752070332</v>
      </c>
      <c r="GX45" s="271">
        <f t="shared" si="388"/>
        <v>0.44521685090735652</v>
      </c>
      <c r="GY45" s="271">
        <f>IFERROR(GU45*(GS45-GS48)^2,"")</f>
        <v>25.068165093322488</v>
      </c>
      <c r="GZ45" s="271">
        <f t="shared" si="389"/>
        <v>3.3407737907369244</v>
      </c>
      <c r="HA45" s="271">
        <f t="shared" si="527"/>
        <v>1.8801741709454569</v>
      </c>
      <c r="HB45" s="289">
        <f t="shared" si="528"/>
        <v>1.7692884871303356</v>
      </c>
      <c r="HC45" s="271">
        <f t="shared" si="529"/>
        <v>1.3711944322179315</v>
      </c>
      <c r="HE45" s="271"/>
      <c r="HF45" s="263">
        <f t="shared" si="530"/>
        <v>1.3010299956639813</v>
      </c>
      <c r="HG45" s="273">
        <f>IFERROR(GO51+GN51*HF45,"")</f>
        <v>1.5193456310352351</v>
      </c>
      <c r="HH45" s="264">
        <f t="shared" si="531"/>
        <v>0.94102372021992464</v>
      </c>
      <c r="HI45" s="264">
        <f t="shared" si="390"/>
        <v>0.12578966321706669</v>
      </c>
      <c r="HJ45" s="264">
        <f t="shared" si="532"/>
        <v>1.9881940107173079</v>
      </c>
      <c r="HK45" s="264">
        <f t="shared" si="533"/>
        <v>0.25999267567116474</v>
      </c>
      <c r="HL45" s="273">
        <f t="shared" si="534"/>
        <v>7.7997802701349421</v>
      </c>
      <c r="HM45" s="273">
        <f t="shared" si="391"/>
        <v>10.147748091033669</v>
      </c>
      <c r="HN45" s="273">
        <f t="shared" si="535"/>
        <v>15.507476417993319</v>
      </c>
      <c r="HO45" s="271">
        <f t="shared" si="392"/>
        <v>0.44521683777449872</v>
      </c>
      <c r="HP45" s="271">
        <f>IFERROR(HL45*(HJ45-HJ48)^2,"")</f>
        <v>25.068164930209317</v>
      </c>
      <c r="HQ45" s="271">
        <f t="shared" si="393"/>
        <v>3.3407737305955605</v>
      </c>
      <c r="HR45" s="271">
        <f t="shared" si="536"/>
        <v>1.8801740651008925</v>
      </c>
      <c r="HS45" s="289">
        <f t="shared" si="537"/>
        <v>1.7692883934022596</v>
      </c>
      <c r="HT45" s="271">
        <f t="shared" si="538"/>
        <v>1.3711943936221771</v>
      </c>
      <c r="HV45" s="271"/>
      <c r="HW45" s="263">
        <f t="shared" si="539"/>
        <v>1.3010299956639813</v>
      </c>
      <c r="HX45" s="273">
        <f>IFERROR(HF51+HE51*HW45,"")</f>
        <v>1.5193456342254281</v>
      </c>
      <c r="HY45" s="264">
        <f t="shared" si="540"/>
        <v>0.94102372058777695</v>
      </c>
      <c r="HZ45" s="264">
        <f t="shared" si="394"/>
        <v>0.12578966260736346</v>
      </c>
      <c r="IA45" s="264">
        <f t="shared" si="541"/>
        <v>1.9881940132556677</v>
      </c>
      <c r="IB45" s="264">
        <f t="shared" si="542"/>
        <v>0.25999267467976367</v>
      </c>
      <c r="IC45" s="273">
        <f t="shared" si="543"/>
        <v>7.7997802403929102</v>
      </c>
      <c r="ID45" s="273">
        <f t="shared" si="395"/>
        <v>10.147748052338395</v>
      </c>
      <c r="IE45" s="273">
        <f t="shared" si="544"/>
        <v>15.507476378659037</v>
      </c>
      <c r="IF45" s="271">
        <f t="shared" si="396"/>
        <v>0.44521683622058011</v>
      </c>
      <c r="IG45" s="271">
        <f>IFERROR(IC45*(IA45-IA48)^2,"")</f>
        <v>25.068164910736858</v>
      </c>
      <c r="IH45" s="271">
        <f t="shared" si="397"/>
        <v>3.3407737234679669</v>
      </c>
      <c r="II45" s="271">
        <f t="shared" si="545"/>
        <v>1.8801740526387249</v>
      </c>
      <c r="IJ45" s="289">
        <f t="shared" si="546"/>
        <v>1.7692883823666925</v>
      </c>
      <c r="IK45" s="271">
        <f t="shared" si="547"/>
        <v>1.3711943890779041</v>
      </c>
      <c r="IM45" s="271"/>
      <c r="IN45" s="263">
        <f t="shared" si="548"/>
        <v>1.3010299956639813</v>
      </c>
      <c r="IO45" s="273">
        <f>IFERROR(HW51+HV51*IN45,"")</f>
        <v>1.5193456346015033</v>
      </c>
      <c r="IP45" s="264">
        <f t="shared" si="549"/>
        <v>0.94102372063114115</v>
      </c>
      <c r="IQ45" s="264">
        <f t="shared" si="398"/>
        <v>0.12578966253548873</v>
      </c>
      <c r="IR45" s="264">
        <f t="shared" si="550"/>
        <v>1.9881940135549012</v>
      </c>
      <c r="IS45" s="264">
        <f t="shared" si="551"/>
        <v>0.25999267456289266</v>
      </c>
      <c r="IT45" s="273">
        <f t="shared" si="552"/>
        <v>7.7997802368867797</v>
      </c>
      <c r="IU45" s="273">
        <f t="shared" si="399"/>
        <v>10.147748047776814</v>
      </c>
      <c r="IV45" s="273">
        <f t="shared" si="553"/>
        <v>15.507476374022124</v>
      </c>
      <c r="IW45" s="271">
        <f t="shared" si="400"/>
        <v>0.44521683603669843</v>
      </c>
      <c r="IX45" s="271">
        <f>IFERROR(IT45*(IR45-IR48)^2,"")</f>
        <v>25.068164908416936</v>
      </c>
      <c r="IY45" s="271">
        <f t="shared" si="401"/>
        <v>3.340773722623485</v>
      </c>
      <c r="IZ45" s="271">
        <f t="shared" si="554"/>
        <v>1.8801740511696245</v>
      </c>
      <c r="JA45" s="289">
        <f t="shared" si="555"/>
        <v>1.7692883810657669</v>
      </c>
      <c r="JB45" s="271">
        <f t="shared" si="556"/>
        <v>1.3711943885422035</v>
      </c>
      <c r="JD45" s="271"/>
      <c r="JE45" s="263">
        <f t="shared" si="557"/>
        <v>1.3010299956639813</v>
      </c>
      <c r="JF45" s="273">
        <f>IFERROR(IN51+IM51*JE45,"")</f>
        <v>1.5193456346458802</v>
      </c>
      <c r="JG45" s="264">
        <f t="shared" si="558"/>
        <v>0.94102372063625817</v>
      </c>
      <c r="JH45" s="264">
        <f t="shared" si="402"/>
        <v>0.12578966252700749</v>
      </c>
      <c r="JI45" s="264">
        <f t="shared" si="559"/>
        <v>1.9881940135902099</v>
      </c>
      <c r="JJ45" s="264">
        <f t="shared" si="560"/>
        <v>0.25999267454910197</v>
      </c>
      <c r="JK45" s="273">
        <f t="shared" si="561"/>
        <v>7.7997802364730591</v>
      </c>
      <c r="JL45" s="273">
        <f t="shared" si="403"/>
        <v>10.147748047238551</v>
      </c>
      <c r="JM45" s="273">
        <f t="shared" si="562"/>
        <v>15.507476373474967</v>
      </c>
      <c r="JN45" s="271">
        <f t="shared" si="404"/>
        <v>0.44521683601493672</v>
      </c>
      <c r="JO45" s="271">
        <f>IFERROR(JK45*(JI45-JI48)^2,"")</f>
        <v>25.06816490814095</v>
      </c>
      <c r="JP45" s="271">
        <f t="shared" si="405"/>
        <v>3.3407737225234486</v>
      </c>
      <c r="JQ45" s="271">
        <f t="shared" si="563"/>
        <v>1.880174050996269</v>
      </c>
      <c r="JR45" s="289">
        <f t="shared" si="564"/>
        <v>1.7692883809122542</v>
      </c>
      <c r="JS45" s="271">
        <f t="shared" si="565"/>
        <v>1.3711943884789886</v>
      </c>
      <c r="JU45" s="271"/>
      <c r="JV45" s="263">
        <f t="shared" si="566"/>
        <v>1.3010299956639813</v>
      </c>
      <c r="JW45" s="273">
        <f>IFERROR(JE51+JD51*JV45,"")</f>
        <v>1.5193456346511187</v>
      </c>
      <c r="JX45" s="264">
        <f t="shared" si="567"/>
        <v>0.94102372063686213</v>
      </c>
      <c r="JY45" s="264">
        <f t="shared" si="406"/>
        <v>0.12578966252600635</v>
      </c>
      <c r="JZ45" s="264">
        <f t="shared" si="568"/>
        <v>1.9881940135943799</v>
      </c>
      <c r="KA45" s="264">
        <f t="shared" si="569"/>
        <v>0.25999267454747382</v>
      </c>
      <c r="KB45" s="273">
        <f t="shared" si="570"/>
        <v>7.7997802364242146</v>
      </c>
      <c r="KC45" s="273">
        <f t="shared" si="407"/>
        <v>10.147748047175003</v>
      </c>
      <c r="KD45" s="273">
        <f t="shared" si="571"/>
        <v>15.50747637341038</v>
      </c>
      <c r="KE45" s="271">
        <f t="shared" si="408"/>
        <v>0.44521683601236134</v>
      </c>
      <c r="KF45" s="271">
        <f>IFERROR(KB45*(JZ45-JZ48)^2,"")</f>
        <v>25.068164908108198</v>
      </c>
      <c r="KG45" s="271">
        <f t="shared" si="409"/>
        <v>3.3407737225116039</v>
      </c>
      <c r="KH45" s="271">
        <f t="shared" si="572"/>
        <v>1.880174050975808</v>
      </c>
      <c r="KI45" s="289">
        <f t="shared" si="573"/>
        <v>1.7692883808941353</v>
      </c>
      <c r="KJ45" s="271">
        <f t="shared" si="574"/>
        <v>1.3711943884715276</v>
      </c>
      <c r="KL45" s="271"/>
      <c r="KM45" s="263">
        <f t="shared" si="575"/>
        <v>1.3010299956639813</v>
      </c>
      <c r="KN45" s="273">
        <f>IFERROR(JV51+JU51*KM45,"")</f>
        <v>1.5193456346517378</v>
      </c>
      <c r="KO45" s="264">
        <f t="shared" si="576"/>
        <v>0.94102372063693351</v>
      </c>
      <c r="KP45" s="264">
        <f t="shared" si="410"/>
        <v>0.12578966252588802</v>
      </c>
      <c r="KQ45" s="264">
        <f t="shared" si="577"/>
        <v>1.9881940135948719</v>
      </c>
      <c r="KR45" s="264">
        <f t="shared" si="578"/>
        <v>0.25999267454728137</v>
      </c>
      <c r="KS45" s="273">
        <f t="shared" si="579"/>
        <v>7.7997802364184405</v>
      </c>
      <c r="KT45" s="273">
        <f t="shared" si="411"/>
        <v>10.147748047167491</v>
      </c>
      <c r="KU45" s="273">
        <f t="shared" si="580"/>
        <v>15.507476373402739</v>
      </c>
      <c r="KV45" s="271">
        <f t="shared" si="412"/>
        <v>0.44521683601205658</v>
      </c>
      <c r="KW45" s="271">
        <f>IFERROR(KS45*(KQ45-KQ48)^2,"")</f>
        <v>25.068164908104276</v>
      </c>
      <c r="KX45" s="271">
        <f t="shared" si="413"/>
        <v>3.3407737225101992</v>
      </c>
      <c r="KY45" s="271">
        <f t="shared" si="581"/>
        <v>1.8801740509733895</v>
      </c>
      <c r="KZ45" s="289">
        <f t="shared" si="582"/>
        <v>1.769288380891993</v>
      </c>
      <c r="LA45" s="271">
        <f t="shared" si="583"/>
        <v>1.371194388470645</v>
      </c>
      <c r="LC45" s="271"/>
      <c r="LD45" s="263">
        <f t="shared" si="584"/>
        <v>1.3010299956639813</v>
      </c>
      <c r="LE45" s="273">
        <f>IFERROR(KM51+KL51*LD45,"")</f>
        <v>1.5193456346518106</v>
      </c>
      <c r="LF45" s="264">
        <f t="shared" si="585"/>
        <v>0.94102372063694195</v>
      </c>
      <c r="LG45" s="264">
        <f t="shared" si="414"/>
        <v>0.12578966252587409</v>
      </c>
      <c r="LH45" s="264">
        <f t="shared" si="586"/>
        <v>1.9881940135949296</v>
      </c>
      <c r="LI45" s="264">
        <f t="shared" si="587"/>
        <v>0.25999267454725888</v>
      </c>
      <c r="LJ45" s="273">
        <f t="shared" si="588"/>
        <v>7.7997802364177664</v>
      </c>
      <c r="LK45" s="273">
        <f t="shared" si="415"/>
        <v>10.147748047166614</v>
      </c>
      <c r="LL45" s="273">
        <f t="shared" si="589"/>
        <v>15.507476373401849</v>
      </c>
      <c r="LM45" s="271">
        <f t="shared" si="416"/>
        <v>0.44521683601202061</v>
      </c>
      <c r="LN45" s="271">
        <f>IFERROR(LJ45*(LH45-LH48)^2,"")</f>
        <v>25.068164908103824</v>
      </c>
      <c r="LO45" s="271">
        <f t="shared" si="417"/>
        <v>3.3407737225100336</v>
      </c>
      <c r="LP45" s="271">
        <f t="shared" si="590"/>
        <v>1.8801740509731037</v>
      </c>
      <c r="LQ45" s="289">
        <f t="shared" si="591"/>
        <v>1.7692883808917408</v>
      </c>
      <c r="LR45" s="271">
        <f t="shared" si="592"/>
        <v>1.3711943884705415</v>
      </c>
      <c r="LT45" s="271"/>
      <c r="LU45" s="475">
        <f t="shared" si="593"/>
        <v>1.3010299956639813</v>
      </c>
      <c r="LV45" s="474">
        <f>IFERROR(LD51+LC51*LU45,"")</f>
        <v>1.5193456346518195</v>
      </c>
      <c r="LW45" s="477">
        <f t="shared" si="594"/>
        <v>0.94102372063694295</v>
      </c>
      <c r="LX45" s="264">
        <f t="shared" si="418"/>
        <v>0.1257896625258724</v>
      </c>
      <c r="LY45" s="264">
        <f t="shared" si="595"/>
        <v>1.9881940135949367</v>
      </c>
      <c r="LZ45" s="264">
        <f t="shared" si="596"/>
        <v>0.25999267454725605</v>
      </c>
      <c r="MA45" s="273">
        <f t="shared" si="597"/>
        <v>7.799780236417682</v>
      </c>
      <c r="MB45" s="273">
        <f t="shared" si="419"/>
        <v>10.147748047166504</v>
      </c>
      <c r="MC45" s="273">
        <f t="shared" si="598"/>
        <v>15.507476373401737</v>
      </c>
      <c r="MD45" s="271">
        <f t="shared" si="420"/>
        <v>0.44521683601201656</v>
      </c>
      <c r="ME45" s="271">
        <f>IFERROR(MA45*(LY45-LY48)^2,"")</f>
        <v>25.068164908103764</v>
      </c>
      <c r="MF45" s="271">
        <f t="shared" si="421"/>
        <v>3.3407737225100149</v>
      </c>
      <c r="MG45" s="271">
        <f t="shared" si="599"/>
        <v>1.88017405097307</v>
      </c>
      <c r="MH45" s="289">
        <f t="shared" si="600"/>
        <v>1.7692883808917124</v>
      </c>
      <c r="MI45" s="476">
        <f t="shared" si="601"/>
        <v>1.3711943884705304</v>
      </c>
    </row>
    <row r="46" spans="1:347" ht="14.1" customHeight="1" outlineLevel="1" x14ac:dyDescent="0.2">
      <c r="A46" s="14">
        <v>10</v>
      </c>
      <c r="B46" s="473"/>
      <c r="C46" s="189"/>
      <c r="D46" s="190"/>
      <c r="E46" s="17" t="str">
        <f t="shared" si="340"/>
        <v/>
      </c>
      <c r="F46" s="34" t="str">
        <f>IFERROR((E46-E36)/(1-E36),"")</f>
        <v/>
      </c>
      <c r="G46" s="17" t="str">
        <f t="shared" si="341"/>
        <v/>
      </c>
      <c r="H46" s="17"/>
      <c r="I46" s="34"/>
      <c r="J46" s="18" t="str">
        <f t="shared" si="422"/>
        <v/>
      </c>
      <c r="K46" s="17" t="str">
        <f>IFERROR(C51+B51*J46,"")</f>
        <v/>
      </c>
      <c r="L46" s="37" t="str">
        <f t="shared" si="423"/>
        <v/>
      </c>
      <c r="M46" s="37" t="str">
        <f t="shared" si="342"/>
        <v/>
      </c>
      <c r="N46" s="37" t="str">
        <f t="shared" si="424"/>
        <v/>
      </c>
      <c r="O46" s="37" t="str">
        <f t="shared" si="425"/>
        <v/>
      </c>
      <c r="P46" s="17" t="str">
        <f t="shared" si="426"/>
        <v/>
      </c>
      <c r="Q46" s="17" t="str">
        <f t="shared" si="343"/>
        <v/>
      </c>
      <c r="R46" s="17" t="str">
        <f t="shared" si="427"/>
        <v/>
      </c>
      <c r="S46" s="34" t="str">
        <f t="shared" si="344"/>
        <v/>
      </c>
      <c r="T46" s="34" t="str">
        <f>IFERROR(P46*(N46-N48)^2,"")</f>
        <v/>
      </c>
      <c r="U46" s="34" t="str">
        <f t="shared" si="345"/>
        <v/>
      </c>
      <c r="V46" s="34" t="str">
        <f t="shared" si="428"/>
        <v/>
      </c>
      <c r="W46" s="39" t="str">
        <f t="shared" si="429"/>
        <v/>
      </c>
      <c r="X46" s="34" t="str">
        <f t="shared" si="430"/>
        <v/>
      </c>
      <c r="Y46" s="34"/>
      <c r="Z46" s="271"/>
      <c r="AA46" s="263" t="str">
        <f t="shared" si="431"/>
        <v/>
      </c>
      <c r="AB46" s="273" t="str">
        <f>IFERROR(J51+I51*AA46,"")</f>
        <v/>
      </c>
      <c r="AC46" s="264" t="str">
        <f t="shared" si="432"/>
        <v/>
      </c>
      <c r="AD46" s="264" t="str">
        <f t="shared" si="346"/>
        <v/>
      </c>
      <c r="AE46" s="264" t="str">
        <f t="shared" si="433"/>
        <v/>
      </c>
      <c r="AF46" s="264" t="str">
        <f t="shared" si="434"/>
        <v/>
      </c>
      <c r="AG46" s="273" t="str">
        <f t="shared" si="435"/>
        <v/>
      </c>
      <c r="AH46" s="273" t="str">
        <f t="shared" si="347"/>
        <v/>
      </c>
      <c r="AI46" s="273" t="str">
        <f t="shared" si="436"/>
        <v/>
      </c>
      <c r="AJ46" s="271" t="str">
        <f t="shared" si="348"/>
        <v/>
      </c>
      <c r="AK46" s="271" t="str">
        <f>IFERROR(AG46*(AE46-AE48)^2,"")</f>
        <v/>
      </c>
      <c r="AL46" s="271" t="str">
        <f t="shared" si="349"/>
        <v/>
      </c>
      <c r="AM46" s="271" t="str">
        <f t="shared" si="437"/>
        <v/>
      </c>
      <c r="AN46" s="289" t="str">
        <f t="shared" si="438"/>
        <v/>
      </c>
      <c r="AO46" s="271" t="str">
        <f t="shared" si="439"/>
        <v/>
      </c>
      <c r="AP46" s="34"/>
      <c r="AQ46" s="271"/>
      <c r="AR46" s="263" t="str">
        <f t="shared" si="440"/>
        <v/>
      </c>
      <c r="AS46" s="273" t="str">
        <f>IFERROR(AA51+Z51*AR46,"")</f>
        <v/>
      </c>
      <c r="AT46" s="264" t="str">
        <f t="shared" si="441"/>
        <v/>
      </c>
      <c r="AU46" s="264" t="str">
        <f t="shared" si="350"/>
        <v/>
      </c>
      <c r="AV46" s="264" t="str">
        <f t="shared" si="442"/>
        <v/>
      </c>
      <c r="AW46" s="264" t="str">
        <f t="shared" si="443"/>
        <v/>
      </c>
      <c r="AX46" s="273" t="str">
        <f t="shared" si="444"/>
        <v/>
      </c>
      <c r="AY46" s="273" t="str">
        <f t="shared" si="351"/>
        <v/>
      </c>
      <c r="AZ46" s="273" t="str">
        <f t="shared" si="445"/>
        <v/>
      </c>
      <c r="BA46" s="271" t="str">
        <f t="shared" si="352"/>
        <v/>
      </c>
      <c r="BB46" s="271" t="str">
        <f>IFERROR(AX46*(AV46-AV48)^2,"")</f>
        <v/>
      </c>
      <c r="BC46" s="271" t="str">
        <f t="shared" si="353"/>
        <v/>
      </c>
      <c r="BD46" s="271" t="str">
        <f t="shared" si="446"/>
        <v/>
      </c>
      <c r="BE46" s="289" t="str">
        <f t="shared" si="447"/>
        <v/>
      </c>
      <c r="BF46" s="271" t="str">
        <f t="shared" si="448"/>
        <v/>
      </c>
      <c r="BH46" s="271"/>
      <c r="BI46" s="263" t="str">
        <f t="shared" si="449"/>
        <v/>
      </c>
      <c r="BJ46" s="273" t="str">
        <f>IFERROR(AR51+AQ51*BI46,"")</f>
        <v/>
      </c>
      <c r="BK46" s="264" t="str">
        <f t="shared" si="450"/>
        <v/>
      </c>
      <c r="BL46" s="264" t="str">
        <f t="shared" si="354"/>
        <v/>
      </c>
      <c r="BM46" s="264" t="str">
        <f t="shared" si="451"/>
        <v/>
      </c>
      <c r="BN46" s="264" t="str">
        <f t="shared" si="452"/>
        <v/>
      </c>
      <c r="BO46" s="273" t="str">
        <f t="shared" si="453"/>
        <v/>
      </c>
      <c r="BP46" s="273" t="str">
        <f t="shared" si="355"/>
        <v/>
      </c>
      <c r="BQ46" s="273" t="str">
        <f t="shared" si="454"/>
        <v/>
      </c>
      <c r="BR46" s="271" t="str">
        <f t="shared" si="356"/>
        <v/>
      </c>
      <c r="BS46" s="271" t="str">
        <f>IFERROR(BO46*(BM46-BM48)^2,"")</f>
        <v/>
      </c>
      <c r="BT46" s="271" t="str">
        <f t="shared" si="357"/>
        <v/>
      </c>
      <c r="BU46" s="271" t="str">
        <f t="shared" si="455"/>
        <v/>
      </c>
      <c r="BV46" s="289" t="str">
        <f t="shared" si="456"/>
        <v/>
      </c>
      <c r="BW46" s="271" t="str">
        <f t="shared" si="457"/>
        <v/>
      </c>
      <c r="BY46" s="271"/>
      <c r="BZ46" s="263" t="str">
        <f t="shared" si="458"/>
        <v/>
      </c>
      <c r="CA46" s="273" t="str">
        <f>IFERROR(BI51+BH51*BZ46,"")</f>
        <v/>
      </c>
      <c r="CB46" s="264" t="str">
        <f t="shared" si="459"/>
        <v/>
      </c>
      <c r="CC46" s="264" t="str">
        <f t="shared" si="358"/>
        <v/>
      </c>
      <c r="CD46" s="264" t="str">
        <f t="shared" si="460"/>
        <v/>
      </c>
      <c r="CE46" s="264" t="str">
        <f t="shared" si="461"/>
        <v/>
      </c>
      <c r="CF46" s="273" t="str">
        <f t="shared" si="462"/>
        <v/>
      </c>
      <c r="CG46" s="273" t="str">
        <f t="shared" si="359"/>
        <v/>
      </c>
      <c r="CH46" s="273" t="str">
        <f t="shared" si="463"/>
        <v/>
      </c>
      <c r="CI46" s="271" t="str">
        <f t="shared" si="360"/>
        <v/>
      </c>
      <c r="CJ46" s="271" t="str">
        <f>IFERROR(CF46*(CD46-CD48)^2,"")</f>
        <v/>
      </c>
      <c r="CK46" s="271" t="str">
        <f t="shared" si="361"/>
        <v/>
      </c>
      <c r="CL46" s="271" t="str">
        <f t="shared" si="464"/>
        <v/>
      </c>
      <c r="CM46" s="289" t="str">
        <f t="shared" si="465"/>
        <v/>
      </c>
      <c r="CN46" s="271" t="str">
        <f t="shared" si="466"/>
        <v/>
      </c>
      <c r="CP46" s="271"/>
      <c r="CQ46" s="263" t="str">
        <f t="shared" si="467"/>
        <v/>
      </c>
      <c r="CR46" s="273" t="str">
        <f>IFERROR(BZ51+BY51*CQ46,"")</f>
        <v/>
      </c>
      <c r="CS46" s="264" t="str">
        <f t="shared" si="468"/>
        <v/>
      </c>
      <c r="CT46" s="264" t="str">
        <f t="shared" si="362"/>
        <v/>
      </c>
      <c r="CU46" s="264" t="str">
        <f t="shared" si="469"/>
        <v/>
      </c>
      <c r="CV46" s="264" t="str">
        <f t="shared" si="470"/>
        <v/>
      </c>
      <c r="CW46" s="273" t="str">
        <f t="shared" si="471"/>
        <v/>
      </c>
      <c r="CX46" s="273" t="str">
        <f t="shared" si="363"/>
        <v/>
      </c>
      <c r="CY46" s="273" t="str">
        <f t="shared" si="472"/>
        <v/>
      </c>
      <c r="CZ46" s="271" t="str">
        <f t="shared" si="364"/>
        <v/>
      </c>
      <c r="DA46" s="271" t="str">
        <f>IFERROR(CW46*(CU46-CU48)^2,"")</f>
        <v/>
      </c>
      <c r="DB46" s="271" t="str">
        <f t="shared" si="365"/>
        <v/>
      </c>
      <c r="DC46" s="271" t="str">
        <f t="shared" si="473"/>
        <v/>
      </c>
      <c r="DD46" s="289" t="str">
        <f t="shared" si="474"/>
        <v/>
      </c>
      <c r="DE46" s="271" t="str">
        <f t="shared" si="475"/>
        <v/>
      </c>
      <c r="DG46" s="271"/>
      <c r="DH46" s="263" t="str">
        <f t="shared" si="476"/>
        <v/>
      </c>
      <c r="DI46" s="273" t="str">
        <f>IFERROR(CQ51+CP51*DH46,"")</f>
        <v/>
      </c>
      <c r="DJ46" s="264" t="str">
        <f t="shared" si="477"/>
        <v/>
      </c>
      <c r="DK46" s="264" t="str">
        <f t="shared" si="366"/>
        <v/>
      </c>
      <c r="DL46" s="264" t="str">
        <f t="shared" si="478"/>
        <v/>
      </c>
      <c r="DM46" s="264" t="str">
        <f t="shared" si="479"/>
        <v/>
      </c>
      <c r="DN46" s="273" t="str">
        <f t="shared" si="480"/>
        <v/>
      </c>
      <c r="DO46" s="273" t="str">
        <f t="shared" si="367"/>
        <v/>
      </c>
      <c r="DP46" s="273" t="str">
        <f t="shared" si="481"/>
        <v/>
      </c>
      <c r="DQ46" s="271" t="str">
        <f t="shared" si="368"/>
        <v/>
      </c>
      <c r="DR46" s="271" t="str">
        <f>IFERROR(DN46*(DL46-DL48)^2,"")</f>
        <v/>
      </c>
      <c r="DS46" s="271" t="str">
        <f t="shared" si="369"/>
        <v/>
      </c>
      <c r="DT46" s="271" t="str">
        <f t="shared" si="482"/>
        <v/>
      </c>
      <c r="DU46" s="289" t="str">
        <f t="shared" si="483"/>
        <v/>
      </c>
      <c r="DV46" s="271" t="str">
        <f t="shared" si="484"/>
        <v/>
      </c>
      <c r="DX46" s="271"/>
      <c r="DY46" s="263" t="str">
        <f t="shared" si="485"/>
        <v/>
      </c>
      <c r="DZ46" s="273" t="str">
        <f>IFERROR(DH51+DG51*DY46,"")</f>
        <v/>
      </c>
      <c r="EA46" s="264" t="str">
        <f t="shared" si="486"/>
        <v/>
      </c>
      <c r="EB46" s="264" t="str">
        <f t="shared" si="370"/>
        <v/>
      </c>
      <c r="EC46" s="264" t="str">
        <f t="shared" si="487"/>
        <v/>
      </c>
      <c r="ED46" s="264" t="str">
        <f t="shared" si="488"/>
        <v/>
      </c>
      <c r="EE46" s="273" t="str">
        <f t="shared" si="489"/>
        <v/>
      </c>
      <c r="EF46" s="273" t="str">
        <f t="shared" si="371"/>
        <v/>
      </c>
      <c r="EG46" s="273" t="str">
        <f t="shared" si="490"/>
        <v/>
      </c>
      <c r="EH46" s="271" t="str">
        <f t="shared" si="372"/>
        <v/>
      </c>
      <c r="EI46" s="271" t="str">
        <f>IFERROR(EE46*(EC46-EC48)^2,"")</f>
        <v/>
      </c>
      <c r="EJ46" s="271" t="str">
        <f t="shared" si="373"/>
        <v/>
      </c>
      <c r="EK46" s="271" t="str">
        <f t="shared" si="491"/>
        <v/>
      </c>
      <c r="EL46" s="289" t="str">
        <f t="shared" si="492"/>
        <v/>
      </c>
      <c r="EM46" s="271" t="str">
        <f t="shared" si="493"/>
        <v/>
      </c>
      <c r="EO46" s="271"/>
      <c r="EP46" s="263" t="str">
        <f t="shared" si="494"/>
        <v/>
      </c>
      <c r="EQ46" s="273" t="str">
        <f>IFERROR(DY51+DX51*EP46,"")</f>
        <v/>
      </c>
      <c r="ER46" s="264" t="str">
        <f t="shared" si="495"/>
        <v/>
      </c>
      <c r="ES46" s="264" t="str">
        <f t="shared" si="374"/>
        <v/>
      </c>
      <c r="ET46" s="264" t="str">
        <f t="shared" si="496"/>
        <v/>
      </c>
      <c r="EU46" s="264" t="str">
        <f t="shared" si="497"/>
        <v/>
      </c>
      <c r="EV46" s="273" t="str">
        <f t="shared" si="498"/>
        <v/>
      </c>
      <c r="EW46" s="273" t="str">
        <f t="shared" si="375"/>
        <v/>
      </c>
      <c r="EX46" s="273" t="str">
        <f t="shared" si="499"/>
        <v/>
      </c>
      <c r="EY46" s="271" t="str">
        <f t="shared" si="376"/>
        <v/>
      </c>
      <c r="EZ46" s="271" t="str">
        <f>IFERROR(EV46*(ET46-ET48)^2,"")</f>
        <v/>
      </c>
      <c r="FA46" s="271" t="str">
        <f t="shared" si="377"/>
        <v/>
      </c>
      <c r="FB46" s="271" t="str">
        <f t="shared" si="500"/>
        <v/>
      </c>
      <c r="FC46" s="289" t="str">
        <f t="shared" si="501"/>
        <v/>
      </c>
      <c r="FD46" s="271" t="str">
        <f t="shared" si="502"/>
        <v/>
      </c>
      <c r="FF46" s="271"/>
      <c r="FG46" s="263" t="str">
        <f t="shared" si="503"/>
        <v/>
      </c>
      <c r="FH46" s="273" t="str">
        <f>IFERROR(EP51+EO51*FG46,"")</f>
        <v/>
      </c>
      <c r="FI46" s="264" t="str">
        <f t="shared" si="504"/>
        <v/>
      </c>
      <c r="FJ46" s="264" t="str">
        <f t="shared" si="378"/>
        <v/>
      </c>
      <c r="FK46" s="264" t="str">
        <f t="shared" si="505"/>
        <v/>
      </c>
      <c r="FL46" s="264" t="str">
        <f t="shared" si="506"/>
        <v/>
      </c>
      <c r="FM46" s="273" t="str">
        <f t="shared" si="507"/>
        <v/>
      </c>
      <c r="FN46" s="273" t="str">
        <f t="shared" si="379"/>
        <v/>
      </c>
      <c r="FO46" s="273" t="str">
        <f t="shared" si="508"/>
        <v/>
      </c>
      <c r="FP46" s="271" t="str">
        <f t="shared" si="380"/>
        <v/>
      </c>
      <c r="FQ46" s="271" t="str">
        <f>IFERROR(FM46*(FK46-FK48)^2,"")</f>
        <v/>
      </c>
      <c r="FR46" s="271" t="str">
        <f t="shared" si="381"/>
        <v/>
      </c>
      <c r="FS46" s="271" t="str">
        <f t="shared" si="509"/>
        <v/>
      </c>
      <c r="FT46" s="289" t="str">
        <f t="shared" si="510"/>
        <v/>
      </c>
      <c r="FU46" s="271" t="str">
        <f t="shared" si="511"/>
        <v/>
      </c>
      <c r="FW46" s="271"/>
      <c r="FX46" s="263" t="str">
        <f t="shared" si="512"/>
        <v/>
      </c>
      <c r="FY46" s="273" t="str">
        <f>IFERROR(FG51+FF51*FX46,"")</f>
        <v/>
      </c>
      <c r="FZ46" s="264" t="str">
        <f t="shared" si="513"/>
        <v/>
      </c>
      <c r="GA46" s="264" t="str">
        <f t="shared" si="382"/>
        <v/>
      </c>
      <c r="GB46" s="264" t="str">
        <f t="shared" si="514"/>
        <v/>
      </c>
      <c r="GC46" s="264" t="str">
        <f t="shared" si="515"/>
        <v/>
      </c>
      <c r="GD46" s="273" t="str">
        <f t="shared" si="516"/>
        <v/>
      </c>
      <c r="GE46" s="273" t="str">
        <f t="shared" si="383"/>
        <v/>
      </c>
      <c r="GF46" s="273" t="str">
        <f t="shared" si="517"/>
        <v/>
      </c>
      <c r="GG46" s="271" t="str">
        <f t="shared" si="384"/>
        <v/>
      </c>
      <c r="GH46" s="271" t="str">
        <f>IFERROR(GD46*(GB46-GB48)^2,"")</f>
        <v/>
      </c>
      <c r="GI46" s="271" t="str">
        <f t="shared" si="385"/>
        <v/>
      </c>
      <c r="GJ46" s="271" t="str">
        <f t="shared" si="518"/>
        <v/>
      </c>
      <c r="GK46" s="289" t="str">
        <f t="shared" si="519"/>
        <v/>
      </c>
      <c r="GL46" s="271" t="str">
        <f t="shared" si="520"/>
        <v/>
      </c>
      <c r="GN46" s="271"/>
      <c r="GO46" s="263" t="str">
        <f t="shared" si="521"/>
        <v/>
      </c>
      <c r="GP46" s="273" t="str">
        <f>IFERROR(FX51+FW51*GO46,"")</f>
        <v/>
      </c>
      <c r="GQ46" s="264" t="str">
        <f t="shared" si="522"/>
        <v/>
      </c>
      <c r="GR46" s="264" t="str">
        <f t="shared" si="386"/>
        <v/>
      </c>
      <c r="GS46" s="264" t="str">
        <f t="shared" si="523"/>
        <v/>
      </c>
      <c r="GT46" s="264" t="str">
        <f t="shared" si="524"/>
        <v/>
      </c>
      <c r="GU46" s="273" t="str">
        <f t="shared" si="525"/>
        <v/>
      </c>
      <c r="GV46" s="273" t="str">
        <f t="shared" si="387"/>
        <v/>
      </c>
      <c r="GW46" s="273" t="str">
        <f t="shared" si="526"/>
        <v/>
      </c>
      <c r="GX46" s="271" t="str">
        <f t="shared" si="388"/>
        <v/>
      </c>
      <c r="GY46" s="271" t="str">
        <f>IFERROR(GU46*(GS46-GS48)^2,"")</f>
        <v/>
      </c>
      <c r="GZ46" s="271" t="str">
        <f t="shared" si="389"/>
        <v/>
      </c>
      <c r="HA46" s="271" t="str">
        <f t="shared" si="527"/>
        <v/>
      </c>
      <c r="HB46" s="289" t="str">
        <f t="shared" si="528"/>
        <v/>
      </c>
      <c r="HC46" s="271" t="str">
        <f t="shared" si="529"/>
        <v/>
      </c>
      <c r="HE46" s="271"/>
      <c r="HF46" s="263" t="str">
        <f t="shared" si="530"/>
        <v/>
      </c>
      <c r="HG46" s="273" t="str">
        <f>IFERROR(GO51+GN51*HF46,"")</f>
        <v/>
      </c>
      <c r="HH46" s="264" t="str">
        <f t="shared" si="531"/>
        <v/>
      </c>
      <c r="HI46" s="264" t="str">
        <f t="shared" si="390"/>
        <v/>
      </c>
      <c r="HJ46" s="264" t="str">
        <f t="shared" si="532"/>
        <v/>
      </c>
      <c r="HK46" s="264" t="str">
        <f t="shared" si="533"/>
        <v/>
      </c>
      <c r="HL46" s="273" t="str">
        <f t="shared" si="534"/>
        <v/>
      </c>
      <c r="HM46" s="273" t="str">
        <f t="shared" si="391"/>
        <v/>
      </c>
      <c r="HN46" s="273" t="str">
        <f t="shared" si="535"/>
        <v/>
      </c>
      <c r="HO46" s="271" t="str">
        <f t="shared" si="392"/>
        <v/>
      </c>
      <c r="HP46" s="271" t="str">
        <f>IFERROR(HL46*(HJ46-HJ48)^2,"")</f>
        <v/>
      </c>
      <c r="HQ46" s="271" t="str">
        <f t="shared" si="393"/>
        <v/>
      </c>
      <c r="HR46" s="271" t="str">
        <f t="shared" si="536"/>
        <v/>
      </c>
      <c r="HS46" s="289" t="str">
        <f t="shared" si="537"/>
        <v/>
      </c>
      <c r="HT46" s="271" t="str">
        <f t="shared" si="538"/>
        <v/>
      </c>
      <c r="HV46" s="271"/>
      <c r="HW46" s="263" t="str">
        <f t="shared" si="539"/>
        <v/>
      </c>
      <c r="HX46" s="273" t="str">
        <f>IFERROR(HF51+HE51*HW46,"")</f>
        <v/>
      </c>
      <c r="HY46" s="264" t="str">
        <f t="shared" si="540"/>
        <v/>
      </c>
      <c r="HZ46" s="264" t="str">
        <f t="shared" si="394"/>
        <v/>
      </c>
      <c r="IA46" s="264" t="str">
        <f t="shared" si="541"/>
        <v/>
      </c>
      <c r="IB46" s="264" t="str">
        <f t="shared" si="542"/>
        <v/>
      </c>
      <c r="IC46" s="273" t="str">
        <f t="shared" si="543"/>
        <v/>
      </c>
      <c r="ID46" s="273" t="str">
        <f t="shared" si="395"/>
        <v/>
      </c>
      <c r="IE46" s="273" t="str">
        <f t="shared" si="544"/>
        <v/>
      </c>
      <c r="IF46" s="271" t="str">
        <f t="shared" si="396"/>
        <v/>
      </c>
      <c r="IG46" s="271" t="str">
        <f>IFERROR(IC46*(IA46-IA48)^2,"")</f>
        <v/>
      </c>
      <c r="IH46" s="271" t="str">
        <f t="shared" si="397"/>
        <v/>
      </c>
      <c r="II46" s="271" t="str">
        <f t="shared" si="545"/>
        <v/>
      </c>
      <c r="IJ46" s="289" t="str">
        <f t="shared" si="546"/>
        <v/>
      </c>
      <c r="IK46" s="271" t="str">
        <f t="shared" si="547"/>
        <v/>
      </c>
      <c r="IM46" s="271"/>
      <c r="IN46" s="263" t="str">
        <f t="shared" si="548"/>
        <v/>
      </c>
      <c r="IO46" s="273" t="str">
        <f>IFERROR(HW51+HV51*IN46,"")</f>
        <v/>
      </c>
      <c r="IP46" s="264" t="str">
        <f t="shared" si="549"/>
        <v/>
      </c>
      <c r="IQ46" s="264" t="str">
        <f t="shared" si="398"/>
        <v/>
      </c>
      <c r="IR46" s="264" t="str">
        <f t="shared" si="550"/>
        <v/>
      </c>
      <c r="IS46" s="264" t="str">
        <f t="shared" si="551"/>
        <v/>
      </c>
      <c r="IT46" s="273" t="str">
        <f t="shared" si="552"/>
        <v/>
      </c>
      <c r="IU46" s="273" t="str">
        <f t="shared" si="399"/>
        <v/>
      </c>
      <c r="IV46" s="273" t="str">
        <f t="shared" si="553"/>
        <v/>
      </c>
      <c r="IW46" s="271" t="str">
        <f t="shared" si="400"/>
        <v/>
      </c>
      <c r="IX46" s="271" t="str">
        <f>IFERROR(IT46*(IR46-IR48)^2,"")</f>
        <v/>
      </c>
      <c r="IY46" s="271" t="str">
        <f t="shared" si="401"/>
        <v/>
      </c>
      <c r="IZ46" s="271" t="str">
        <f t="shared" si="554"/>
        <v/>
      </c>
      <c r="JA46" s="289" t="str">
        <f t="shared" si="555"/>
        <v/>
      </c>
      <c r="JB46" s="271" t="str">
        <f t="shared" si="556"/>
        <v/>
      </c>
      <c r="JD46" s="271"/>
      <c r="JE46" s="263" t="str">
        <f t="shared" si="557"/>
        <v/>
      </c>
      <c r="JF46" s="273" t="str">
        <f>IFERROR(IN51+IM51*JE46,"")</f>
        <v/>
      </c>
      <c r="JG46" s="264" t="str">
        <f t="shared" si="558"/>
        <v/>
      </c>
      <c r="JH46" s="264" t="str">
        <f t="shared" si="402"/>
        <v/>
      </c>
      <c r="JI46" s="264" t="str">
        <f t="shared" si="559"/>
        <v/>
      </c>
      <c r="JJ46" s="264" t="str">
        <f t="shared" si="560"/>
        <v/>
      </c>
      <c r="JK46" s="273" t="str">
        <f t="shared" si="561"/>
        <v/>
      </c>
      <c r="JL46" s="273" t="str">
        <f t="shared" si="403"/>
        <v/>
      </c>
      <c r="JM46" s="273" t="str">
        <f t="shared" si="562"/>
        <v/>
      </c>
      <c r="JN46" s="271" t="str">
        <f t="shared" si="404"/>
        <v/>
      </c>
      <c r="JO46" s="271" t="str">
        <f>IFERROR(JK46*(JI46-JI48)^2,"")</f>
        <v/>
      </c>
      <c r="JP46" s="271" t="str">
        <f t="shared" si="405"/>
        <v/>
      </c>
      <c r="JQ46" s="271" t="str">
        <f t="shared" si="563"/>
        <v/>
      </c>
      <c r="JR46" s="289" t="str">
        <f t="shared" si="564"/>
        <v/>
      </c>
      <c r="JS46" s="271" t="str">
        <f t="shared" si="565"/>
        <v/>
      </c>
      <c r="JU46" s="271"/>
      <c r="JV46" s="263" t="str">
        <f t="shared" si="566"/>
        <v/>
      </c>
      <c r="JW46" s="273" t="str">
        <f>IFERROR(JE51+JD51*JV46,"")</f>
        <v/>
      </c>
      <c r="JX46" s="264" t="str">
        <f t="shared" si="567"/>
        <v/>
      </c>
      <c r="JY46" s="264" t="str">
        <f t="shared" si="406"/>
        <v/>
      </c>
      <c r="JZ46" s="264" t="str">
        <f t="shared" si="568"/>
        <v/>
      </c>
      <c r="KA46" s="264" t="str">
        <f t="shared" si="569"/>
        <v/>
      </c>
      <c r="KB46" s="273" t="str">
        <f t="shared" si="570"/>
        <v/>
      </c>
      <c r="KC46" s="273" t="str">
        <f t="shared" si="407"/>
        <v/>
      </c>
      <c r="KD46" s="273" t="str">
        <f t="shared" si="571"/>
        <v/>
      </c>
      <c r="KE46" s="271" t="str">
        <f t="shared" si="408"/>
        <v/>
      </c>
      <c r="KF46" s="271" t="str">
        <f>IFERROR(KB46*(JZ46-JZ48)^2,"")</f>
        <v/>
      </c>
      <c r="KG46" s="271" t="str">
        <f t="shared" si="409"/>
        <v/>
      </c>
      <c r="KH46" s="271" t="str">
        <f t="shared" si="572"/>
        <v/>
      </c>
      <c r="KI46" s="289" t="str">
        <f t="shared" si="573"/>
        <v/>
      </c>
      <c r="KJ46" s="271" t="str">
        <f t="shared" si="574"/>
        <v/>
      </c>
      <c r="KL46" s="271"/>
      <c r="KM46" s="263" t="str">
        <f t="shared" si="575"/>
        <v/>
      </c>
      <c r="KN46" s="273" t="str">
        <f>IFERROR(JV51+JU51*KM46,"")</f>
        <v/>
      </c>
      <c r="KO46" s="264" t="str">
        <f t="shared" si="576"/>
        <v/>
      </c>
      <c r="KP46" s="264" t="str">
        <f t="shared" si="410"/>
        <v/>
      </c>
      <c r="KQ46" s="264" t="str">
        <f t="shared" si="577"/>
        <v/>
      </c>
      <c r="KR46" s="264" t="str">
        <f t="shared" si="578"/>
        <v/>
      </c>
      <c r="KS46" s="273" t="str">
        <f t="shared" si="579"/>
        <v/>
      </c>
      <c r="KT46" s="273" t="str">
        <f t="shared" si="411"/>
        <v/>
      </c>
      <c r="KU46" s="273" t="str">
        <f t="shared" si="580"/>
        <v/>
      </c>
      <c r="KV46" s="271" t="str">
        <f t="shared" si="412"/>
        <v/>
      </c>
      <c r="KW46" s="271" t="str">
        <f>IFERROR(KS46*(KQ46-KQ48)^2,"")</f>
        <v/>
      </c>
      <c r="KX46" s="271" t="str">
        <f t="shared" si="413"/>
        <v/>
      </c>
      <c r="KY46" s="271" t="str">
        <f t="shared" si="581"/>
        <v/>
      </c>
      <c r="KZ46" s="289" t="str">
        <f t="shared" si="582"/>
        <v/>
      </c>
      <c r="LA46" s="271" t="str">
        <f t="shared" si="583"/>
        <v/>
      </c>
      <c r="LC46" s="271"/>
      <c r="LD46" s="263" t="str">
        <f t="shared" si="584"/>
        <v/>
      </c>
      <c r="LE46" s="273" t="str">
        <f>IFERROR(KM51+KL51*LD46,"")</f>
        <v/>
      </c>
      <c r="LF46" s="264" t="str">
        <f t="shared" si="585"/>
        <v/>
      </c>
      <c r="LG46" s="264" t="str">
        <f t="shared" si="414"/>
        <v/>
      </c>
      <c r="LH46" s="264" t="str">
        <f t="shared" si="586"/>
        <v/>
      </c>
      <c r="LI46" s="264" t="str">
        <f t="shared" si="587"/>
        <v/>
      </c>
      <c r="LJ46" s="273" t="str">
        <f t="shared" si="588"/>
        <v/>
      </c>
      <c r="LK46" s="273" t="str">
        <f t="shared" si="415"/>
        <v/>
      </c>
      <c r="LL46" s="273" t="str">
        <f t="shared" si="589"/>
        <v/>
      </c>
      <c r="LM46" s="271" t="str">
        <f t="shared" si="416"/>
        <v/>
      </c>
      <c r="LN46" s="271" t="str">
        <f>IFERROR(LJ46*(LH46-LH48)^2,"")</f>
        <v/>
      </c>
      <c r="LO46" s="271" t="str">
        <f t="shared" si="417"/>
        <v/>
      </c>
      <c r="LP46" s="271" t="str">
        <f t="shared" si="590"/>
        <v/>
      </c>
      <c r="LQ46" s="289" t="str">
        <f t="shared" si="591"/>
        <v/>
      </c>
      <c r="LR46" s="271" t="str">
        <f t="shared" si="592"/>
        <v/>
      </c>
      <c r="LT46" s="271"/>
      <c r="LU46" s="475" t="str">
        <f t="shared" si="593"/>
        <v/>
      </c>
      <c r="LV46" s="474" t="str">
        <f>IFERROR(LD51+LC51*LU46,"")</f>
        <v/>
      </c>
      <c r="LW46" s="477" t="str">
        <f t="shared" si="594"/>
        <v/>
      </c>
      <c r="LX46" s="264" t="str">
        <f t="shared" si="418"/>
        <v/>
      </c>
      <c r="LY46" s="264" t="str">
        <f t="shared" si="595"/>
        <v/>
      </c>
      <c r="LZ46" s="264" t="str">
        <f t="shared" si="596"/>
        <v/>
      </c>
      <c r="MA46" s="273" t="str">
        <f t="shared" si="597"/>
        <v/>
      </c>
      <c r="MB46" s="273" t="str">
        <f t="shared" si="419"/>
        <v/>
      </c>
      <c r="MC46" s="273" t="str">
        <f t="shared" si="598"/>
        <v/>
      </c>
      <c r="MD46" s="271" t="str">
        <f t="shared" si="420"/>
        <v/>
      </c>
      <c r="ME46" s="271" t="str">
        <f>IFERROR(MA46*(LY46-LY48)^2,"")</f>
        <v/>
      </c>
      <c r="MF46" s="271" t="str">
        <f t="shared" si="421"/>
        <v/>
      </c>
      <c r="MG46" s="271" t="str">
        <f t="shared" si="599"/>
        <v/>
      </c>
      <c r="MH46" s="289" t="str">
        <f t="shared" si="600"/>
        <v/>
      </c>
      <c r="MI46" s="476" t="str">
        <f t="shared" si="601"/>
        <v/>
      </c>
    </row>
    <row r="47" spans="1:347" ht="14.1" customHeight="1" outlineLevel="1" x14ac:dyDescent="0.2">
      <c r="B47" s="19"/>
      <c r="C47" s="8"/>
      <c r="D47" s="8"/>
      <c r="E47" s="18"/>
      <c r="F47" s="17"/>
      <c r="G47" s="9"/>
      <c r="I47" s="130" t="s">
        <v>20</v>
      </c>
      <c r="J47" s="132" t="str">
        <f>IFERROR(_xlfn.NORM.S.INV(G48),"")</f>
        <v/>
      </c>
      <c r="K47" s="132"/>
      <c r="L47" s="101"/>
      <c r="M47" s="101"/>
      <c r="N47" s="101"/>
      <c r="O47" s="101"/>
      <c r="P47" s="133">
        <f>SUM(P37:P46)</f>
        <v>91.604420681788838</v>
      </c>
      <c r="Q47" s="133">
        <f t="shared" ref="Q47:R47" si="602">SUM(Q37:Q46)</f>
        <v>60.765067792368278</v>
      </c>
      <c r="R47" s="133">
        <f t="shared" si="602"/>
        <v>-37.009897488333898</v>
      </c>
      <c r="S47" s="132">
        <f>SUM(S37:S46)</f>
        <v>45.800656027186896</v>
      </c>
      <c r="T47" s="132">
        <f>SUM(T37:T46)</f>
        <v>93.925238936747633</v>
      </c>
      <c r="U47" s="132">
        <f>SUM(U37:U46)</f>
        <v>49.249855921578558</v>
      </c>
      <c r="V47" s="134">
        <f>SUM(V37:V46)</f>
        <v>89.575852242490512</v>
      </c>
      <c r="W47" s="141"/>
      <c r="X47" s="132"/>
      <c r="Y47" s="20"/>
      <c r="Z47" s="342" t="s">
        <v>20</v>
      </c>
      <c r="AA47" s="344" t="str">
        <f>IFERROR(_xlfn.NORM.S.INV(N48),"")</f>
        <v/>
      </c>
      <c r="AB47" s="344"/>
      <c r="AC47" s="325"/>
      <c r="AD47" s="325"/>
      <c r="AE47" s="325"/>
      <c r="AF47" s="325"/>
      <c r="AG47" s="345">
        <f>SUM(AG37:AG46)</f>
        <v>100.93720199260224</v>
      </c>
      <c r="AH47" s="345">
        <f t="shared" ref="AH47:AI47" si="603">SUM(AH37:AH46)</f>
        <v>91.84597637119299</v>
      </c>
      <c r="AI47" s="345">
        <f t="shared" si="603"/>
        <v>-19.618166661177067</v>
      </c>
      <c r="AJ47" s="344">
        <f>SUM(AJ37:AJ46)</f>
        <v>15.130067024825069</v>
      </c>
      <c r="AK47" s="344">
        <f>SUM(AK37:AK46)</f>
        <v>88.293408629333072</v>
      </c>
      <c r="AL47" s="344">
        <f>SUM(AL37:AL46)</f>
        <v>32.186541719397169</v>
      </c>
      <c r="AM47" s="346">
        <f>SUM(AM37:AM46)</f>
        <v>46.71169184075179</v>
      </c>
      <c r="AN47" s="353"/>
      <c r="AO47" s="344"/>
      <c r="AP47" s="20"/>
      <c r="AQ47" s="342" t="s">
        <v>20</v>
      </c>
      <c r="AR47" s="344" t="str">
        <f>IFERROR(_xlfn.NORM.S.INV(AE48),"")</f>
        <v/>
      </c>
      <c r="AS47" s="344"/>
      <c r="AT47" s="325"/>
      <c r="AU47" s="325"/>
      <c r="AV47" s="325"/>
      <c r="AW47" s="325"/>
      <c r="AX47" s="345">
        <f>SUM(AX37:AX46)</f>
        <v>85.754088617996445</v>
      </c>
      <c r="AY47" s="345">
        <f t="shared" ref="AY47:AZ47" si="604">SUM(AY37:AY46)</f>
        <v>87.783001826949473</v>
      </c>
      <c r="AZ47" s="345">
        <f t="shared" si="604"/>
        <v>1.6209085145972679</v>
      </c>
      <c r="BA47" s="344">
        <f>SUM(BA37:BA46)</f>
        <v>4.1287857429257411</v>
      </c>
      <c r="BB47" s="344">
        <f>SUM(BB37:BB46)</f>
        <v>71.928757050444261</v>
      </c>
      <c r="BC47" s="344">
        <f>SUM(BC37:BC46)</f>
        <v>16.676292673566842</v>
      </c>
      <c r="BD47" s="346">
        <f>SUM(BD37:BD46)</f>
        <v>27.380284650142784</v>
      </c>
      <c r="BE47" s="353"/>
      <c r="BF47" s="344"/>
      <c r="BH47" s="342" t="s">
        <v>20</v>
      </c>
      <c r="BI47" s="344">
        <f>IFERROR(_xlfn.NORM.S.INV(AV48),"")</f>
        <v>-2.0769774135976466</v>
      </c>
      <c r="BJ47" s="344"/>
      <c r="BK47" s="325"/>
      <c r="BL47" s="325"/>
      <c r="BM47" s="325"/>
      <c r="BN47" s="325"/>
      <c r="BO47" s="345">
        <f>SUM(BO37:BO46)</f>
        <v>70.180929172002237</v>
      </c>
      <c r="BP47" s="345">
        <f t="shared" ref="BP47:BQ47" si="605">SUM(BP37:BP46)</f>
        <v>74.613645904452</v>
      </c>
      <c r="BQ47" s="345">
        <f t="shared" si="605"/>
        <v>13.125137678421915</v>
      </c>
      <c r="BR47" s="344">
        <f>SUM(BR37:BR46)</f>
        <v>1.5612947401000199</v>
      </c>
      <c r="BS47" s="344">
        <f>SUM(BS37:BS46)</f>
        <v>49.70913199533102</v>
      </c>
      <c r="BT47" s="344">
        <f>SUM(BT37:BT46)</f>
        <v>8.212571948700349</v>
      </c>
      <c r="BU47" s="346">
        <f>SUM(BU37:BU46)</f>
        <v>14.239863342569736</v>
      </c>
      <c r="BV47" s="353"/>
      <c r="BW47" s="344"/>
      <c r="BY47" s="342" t="s">
        <v>20</v>
      </c>
      <c r="BZ47" s="344">
        <f>IFERROR(_xlfn.NORM.S.INV(BM48),"")</f>
        <v>-0.88893659086096999</v>
      </c>
      <c r="CA47" s="344"/>
      <c r="CB47" s="325"/>
      <c r="CC47" s="325"/>
      <c r="CD47" s="325"/>
      <c r="CE47" s="325"/>
      <c r="CF47" s="345">
        <f>SUM(CF37:CF46)</f>
        <v>62.306854867933538</v>
      </c>
      <c r="CG47" s="345">
        <f t="shared" ref="CG47:CH47" si="606">SUM(CG37:CG46)</f>
        <v>66.278718062731556</v>
      </c>
      <c r="CH47" s="345">
        <f t="shared" si="606"/>
        <v>12.607285341629087</v>
      </c>
      <c r="CI47" s="344">
        <f>SUM(CI37:CI46)</f>
        <v>1.1596352980257816</v>
      </c>
      <c r="CJ47" s="344">
        <f>SUM(CJ37:CJ46)</f>
        <v>43.022687346584405</v>
      </c>
      <c r="CK47" s="344">
        <f>SUM(CK37:CK46)</f>
        <v>6.3795257873305555</v>
      </c>
      <c r="CL47" s="346">
        <f>SUM(CL37:CL46)</f>
        <v>13.216957351181753</v>
      </c>
      <c r="CM47" s="353"/>
      <c r="CN47" s="344"/>
      <c r="CP47" s="342" t="s">
        <v>20</v>
      </c>
      <c r="CQ47" s="344">
        <f>IFERROR(_xlfn.NORM.S.INV(CD48),"")</f>
        <v>-0.83328549647072747</v>
      </c>
      <c r="CR47" s="344"/>
      <c r="CS47" s="325"/>
      <c r="CT47" s="325"/>
      <c r="CU47" s="325"/>
      <c r="CV47" s="325"/>
      <c r="CW47" s="345">
        <f>SUM(CW37:CW46)</f>
        <v>60.843409925243357</v>
      </c>
      <c r="CX47" s="345">
        <f t="shared" ref="CX47:CY47" si="607">SUM(CX37:CX46)</f>
        <v>64.637824122476019</v>
      </c>
      <c r="CY47" s="345">
        <f t="shared" si="607"/>
        <v>11.961837294925749</v>
      </c>
      <c r="CZ47" s="344">
        <f>SUM(CZ37:CZ46)</f>
        <v>1.0951054828869238</v>
      </c>
      <c r="DA47" s="344">
        <f>SUM(DA37:DA46)</f>
        <v>41.798450129341546</v>
      </c>
      <c r="DB47" s="344">
        <f>SUM(DB37:DB46)</f>
        <v>6.0629278858789757</v>
      </c>
      <c r="DC47" s="346">
        <f>SUM(DC37:DC46)</f>
        <v>13.494878334016789</v>
      </c>
      <c r="DD47" s="353"/>
      <c r="DE47" s="344"/>
      <c r="DG47" s="342" t="s">
        <v>20</v>
      </c>
      <c r="DH47" s="344">
        <f>IFERROR(_xlfn.NORM.S.INV(CU48),"")</f>
        <v>-0.85382717888752713</v>
      </c>
      <c r="DI47" s="344"/>
      <c r="DJ47" s="325"/>
      <c r="DK47" s="325"/>
      <c r="DL47" s="325"/>
      <c r="DM47" s="325"/>
      <c r="DN47" s="345">
        <f>SUM(DN37:DN46)</f>
        <v>60.632443038976945</v>
      </c>
      <c r="DO47" s="345">
        <f t="shared" ref="DO47:DP47" si="608">SUM(DO37:DO46)</f>
        <v>64.400238237099487</v>
      </c>
      <c r="DP47" s="345">
        <f t="shared" si="608"/>
        <v>11.85793251338189</v>
      </c>
      <c r="DQ47" s="344">
        <f>SUM(DQ37:DQ46)</f>
        <v>1.0858501604998883</v>
      </c>
      <c r="DR47" s="344">
        <f>SUM(DR37:DR46)</f>
        <v>41.612223956321898</v>
      </c>
      <c r="DS47" s="344">
        <f>SUM(DS37:DS46)</f>
        <v>6.0163830575249913</v>
      </c>
      <c r="DT47" s="346">
        <f>SUM(DT37:DT46)</f>
        <v>13.547676061969293</v>
      </c>
      <c r="DU47" s="353"/>
      <c r="DV47" s="344"/>
      <c r="DX47" s="342" t="s">
        <v>20</v>
      </c>
      <c r="DY47" s="344">
        <f>IFERROR(_xlfn.NORM.S.INV(DL48),"")</f>
        <v>-0.85754907542510628</v>
      </c>
      <c r="DZ47" s="344"/>
      <c r="EA47" s="325"/>
      <c r="EB47" s="325"/>
      <c r="EC47" s="325"/>
      <c r="ED47" s="325"/>
      <c r="EE47" s="345">
        <f>SUM(EE37:EE46)</f>
        <v>60.60626288726553</v>
      </c>
      <c r="EF47" s="345">
        <f t="shared" ref="EF47:EG47" si="609">SUM(EF37:EF46)</f>
        <v>64.370953617990082</v>
      </c>
      <c r="EG47" s="345">
        <f t="shared" si="609"/>
        <v>11.845857235609213</v>
      </c>
      <c r="EH47" s="344">
        <f>SUM(EH37:EH46)</f>
        <v>1.0847123094676094</v>
      </c>
      <c r="EI47" s="344">
        <f>SUM(EI37:EI46)</f>
        <v>41.58896972322917</v>
      </c>
      <c r="EJ47" s="344">
        <f>SUM(EJ37:EJ46)</f>
        <v>6.0106395685823415</v>
      </c>
      <c r="EK47" s="346">
        <f>SUM(EK37:EK46)</f>
        <v>13.55425194656198</v>
      </c>
      <c r="EL47" s="353"/>
      <c r="EM47" s="344"/>
      <c r="EO47" s="342" t="s">
        <v>20</v>
      </c>
      <c r="EP47" s="344">
        <f>IFERROR(_xlfn.NORM.S.INV(EC48),"")</f>
        <v>-0.85796464889061352</v>
      </c>
      <c r="EQ47" s="344"/>
      <c r="ER47" s="325"/>
      <c r="ES47" s="325"/>
      <c r="ET47" s="325"/>
      <c r="EU47" s="325"/>
      <c r="EV47" s="345">
        <f>SUM(EV37:EV46)</f>
        <v>60.603111043364102</v>
      </c>
      <c r="EW47" s="345">
        <f t="shared" ref="EW47:EX47" si="610">SUM(EW37:EW46)</f>
        <v>64.367451606720806</v>
      </c>
      <c r="EX47" s="345">
        <f t="shared" si="610"/>
        <v>11.844512137973624</v>
      </c>
      <c r="EY47" s="344">
        <f>SUM(EY37:EY46)</f>
        <v>1.0845764473598583</v>
      </c>
      <c r="EZ47" s="344">
        <f>SUM(EZ37:EZ46)</f>
        <v>41.586172653428292</v>
      </c>
      <c r="FA47" s="344">
        <f>SUM(FA37:FA46)</f>
        <v>6.009953475700363</v>
      </c>
      <c r="FB47" s="346">
        <f>SUM(FB37:FB46)</f>
        <v>13.555024135653547</v>
      </c>
      <c r="FC47" s="353"/>
      <c r="FD47" s="344"/>
      <c r="FF47" s="342" t="s">
        <v>20</v>
      </c>
      <c r="FG47" s="344">
        <f>IFERROR(_xlfn.NORM.S.INV(ET48),"")</f>
        <v>-0.85800822051668635</v>
      </c>
      <c r="FH47" s="344"/>
      <c r="FI47" s="325"/>
      <c r="FJ47" s="325"/>
      <c r="FK47" s="325"/>
      <c r="FL47" s="325"/>
      <c r="FM47" s="345">
        <f>SUM(FM37:FM46)</f>
        <v>60.602733986436583</v>
      </c>
      <c r="FN47" s="345">
        <f t="shared" ref="FN47:FO47" si="611">SUM(FN37:FN46)</f>
        <v>64.367034859497082</v>
      </c>
      <c r="FO47" s="345">
        <f t="shared" si="611"/>
        <v>11.844361481998094</v>
      </c>
      <c r="FP47" s="344">
        <f>SUM(FP37:FP46)</f>
        <v>1.0845602973558719</v>
      </c>
      <c r="FQ47" s="344">
        <f>SUM(FQ37:FQ46)</f>
        <v>41.585838481337845</v>
      </c>
      <c r="FR47" s="344">
        <f>SUM(FR37:FR46)</f>
        <v>6.0098719145609252</v>
      </c>
      <c r="FS47" s="346">
        <f>SUM(FS37:FS46)</f>
        <v>13.555114452267469</v>
      </c>
      <c r="FT47" s="353"/>
      <c r="FU47" s="344"/>
      <c r="FW47" s="342" t="s">
        <v>20</v>
      </c>
      <c r="FX47" s="344">
        <f>IFERROR(_xlfn.NORM.S.INV(FK48),"")</f>
        <v>-0.85801282029231785</v>
      </c>
      <c r="FY47" s="344"/>
      <c r="FZ47" s="325"/>
      <c r="GA47" s="325"/>
      <c r="GB47" s="325"/>
      <c r="GC47" s="325"/>
      <c r="GD47" s="345">
        <f>SUM(GD37:GD46)</f>
        <v>60.602689004698604</v>
      </c>
      <c r="GE47" s="345">
        <f t="shared" ref="GE47:GF47" si="612">SUM(GE37:GE46)</f>
        <v>64.366985341760838</v>
      </c>
      <c r="GF47" s="345">
        <f t="shared" si="612"/>
        <v>11.844344438185608</v>
      </c>
      <c r="GG47" s="344">
        <f>SUM(GG37:GG46)</f>
        <v>1.0845583800210004</v>
      </c>
      <c r="GH47" s="344">
        <f>SUM(GH37:GH46)</f>
        <v>41.585798658334213</v>
      </c>
      <c r="GI47" s="344">
        <f>SUM(GI37:GI46)</f>
        <v>6.0098622314562933</v>
      </c>
      <c r="GJ47" s="346">
        <f>SUM(GJ37:GJ46)</f>
        <v>13.555125037222055</v>
      </c>
      <c r="GK47" s="353"/>
      <c r="GL47" s="344"/>
      <c r="GN47" s="342" t="s">
        <v>20</v>
      </c>
      <c r="GO47" s="344">
        <f>IFERROR(_xlfn.NORM.S.INV(GB48),"")</f>
        <v>-0.85801331351421106</v>
      </c>
      <c r="GP47" s="344"/>
      <c r="GQ47" s="325"/>
      <c r="GR47" s="325"/>
      <c r="GS47" s="325"/>
      <c r="GT47" s="325"/>
      <c r="GU47" s="345">
        <f>SUM(GU37:GU46)</f>
        <v>60.602683648627576</v>
      </c>
      <c r="GV47" s="345">
        <f t="shared" ref="GV47:GW47" si="613">SUM(GV37:GV46)</f>
        <v>64.366979463510646</v>
      </c>
      <c r="GW47" s="345">
        <f t="shared" si="613"/>
        <v>11.844342492501266</v>
      </c>
      <c r="GX47" s="344">
        <f>SUM(GX37:GX46)</f>
        <v>1.084558152558823</v>
      </c>
      <c r="GY47" s="344">
        <f>SUM(GY37:GY46)</f>
        <v>41.585793920409245</v>
      </c>
      <c r="GZ47" s="344">
        <f>SUM(GZ37:GZ46)</f>
        <v>6.0098610826975332</v>
      </c>
      <c r="HA47" s="346">
        <f>SUM(HA37:HA46)</f>
        <v>13.555126280465242</v>
      </c>
      <c r="HB47" s="353"/>
      <c r="HC47" s="344"/>
      <c r="HE47" s="342" t="s">
        <v>20</v>
      </c>
      <c r="HF47" s="344">
        <f>IFERROR(_xlfn.NORM.S.INV(GS48),"")</f>
        <v>-0.85801336723727983</v>
      </c>
      <c r="HG47" s="344"/>
      <c r="HH47" s="325"/>
      <c r="HI47" s="325"/>
      <c r="HJ47" s="325"/>
      <c r="HK47" s="325"/>
      <c r="HL47" s="345">
        <f>SUM(HL37:HL46)</f>
        <v>60.602683011763489</v>
      </c>
      <c r="HM47" s="345">
        <f t="shared" ref="HM47:HN47" si="614">SUM(HM37:HM46)</f>
        <v>64.366978766174782</v>
      </c>
      <c r="HN47" s="345">
        <f t="shared" si="614"/>
        <v>11.844342268707353</v>
      </c>
      <c r="HO47" s="344">
        <f>SUM(HO37:HO46)</f>
        <v>1.0845581255881078</v>
      </c>
      <c r="HP47" s="344">
        <f>SUM(HP37:HP46)</f>
        <v>41.585793357396867</v>
      </c>
      <c r="HQ47" s="344">
        <f>SUM(HQ37:HQ46)</f>
        <v>6.0098609464858965</v>
      </c>
      <c r="HR47" s="346">
        <f>SUM(HR37:HR46)</f>
        <v>13.555126426746929</v>
      </c>
      <c r="HS47" s="353"/>
      <c r="HT47" s="344"/>
      <c r="HV47" s="342" t="s">
        <v>20</v>
      </c>
      <c r="HW47" s="344">
        <f>IFERROR(_xlfn.NORM.S.INV(HJ48),"")</f>
        <v>-0.85801337317351856</v>
      </c>
      <c r="HX47" s="344"/>
      <c r="HY47" s="325"/>
      <c r="HZ47" s="325"/>
      <c r="IA47" s="325"/>
      <c r="IB47" s="325"/>
      <c r="IC47" s="345">
        <f>SUM(IC37:IC46)</f>
        <v>60.602682936117638</v>
      </c>
      <c r="ID47" s="345">
        <f t="shared" ref="ID47:IE47" si="615">SUM(ID37:ID46)</f>
        <v>64.366978683492349</v>
      </c>
      <c r="IE47" s="345">
        <f t="shared" si="615"/>
        <v>11.844342242808223</v>
      </c>
      <c r="IF47" s="344">
        <f>SUM(IF37:IF46)</f>
        <v>1.0845581223914009</v>
      </c>
      <c r="IG47" s="344">
        <f>SUM(IG37:IG46)</f>
        <v>41.58579329055474</v>
      </c>
      <c r="IH47" s="344">
        <f>SUM(IH37:IH46)</f>
        <v>6.0098609303413415</v>
      </c>
      <c r="II47" s="346">
        <f>SUM(II37:II46)</f>
        <v>13.555126443982358</v>
      </c>
      <c r="IJ47" s="353"/>
      <c r="IK47" s="344"/>
      <c r="IM47" s="342" t="s">
        <v>20</v>
      </c>
      <c r="IN47" s="344">
        <f>IFERROR(_xlfn.NORM.S.INV(IA48),"")</f>
        <v>-0.85801337383780762</v>
      </c>
      <c r="IO47" s="344"/>
      <c r="IP47" s="325"/>
      <c r="IQ47" s="325"/>
      <c r="IR47" s="325"/>
      <c r="IS47" s="325"/>
      <c r="IT47" s="345">
        <f>SUM(IT37:IT46)</f>
        <v>60.602682927139774</v>
      </c>
      <c r="IU47" s="345">
        <f t="shared" ref="IU47:IV47" si="616">SUM(IU37:IU46)</f>
        <v>64.366978673692586</v>
      </c>
      <c r="IV47" s="345">
        <f t="shared" si="616"/>
        <v>11.844342239796216</v>
      </c>
      <c r="IW47" s="344">
        <f>SUM(IW37:IW46)</f>
        <v>1.0845581220126255</v>
      </c>
      <c r="IX47" s="344">
        <f>SUM(IX37:IX46)</f>
        <v>41.585793282624607</v>
      </c>
      <c r="IY47" s="344">
        <f>SUM(IY37:IY46)</f>
        <v>6.009860928428381</v>
      </c>
      <c r="IZ47" s="346">
        <f>SUM(IZ37:IZ46)</f>
        <v>13.555126446015262</v>
      </c>
      <c r="JA47" s="353"/>
      <c r="JB47" s="344"/>
      <c r="JD47" s="342" t="s">
        <v>20</v>
      </c>
      <c r="JE47" s="344">
        <f>IFERROR(_xlfn.NORM.S.INV(IR48),"")</f>
        <v>-0.85801337391295474</v>
      </c>
      <c r="JF47" s="344"/>
      <c r="JG47" s="325"/>
      <c r="JH47" s="325"/>
      <c r="JI47" s="325"/>
      <c r="JJ47" s="325"/>
      <c r="JK47" s="345">
        <f>SUM(JK37:JK46)</f>
        <v>60.602682926074905</v>
      </c>
      <c r="JL47" s="345">
        <f t="shared" ref="JL47:JM47" si="617">SUM(JL37:JL46)</f>
        <v>64.366978672531431</v>
      </c>
      <c r="JM47" s="345">
        <f t="shared" si="617"/>
        <v>11.844342239444538</v>
      </c>
      <c r="JN47" s="344">
        <f>SUM(JN37:JN46)</f>
        <v>1.0845581219677547</v>
      </c>
      <c r="JO47" s="344">
        <f>SUM(JO37:JO46)</f>
        <v>41.585793281684239</v>
      </c>
      <c r="JP47" s="344">
        <f>SUM(JP37:JP46)</f>
        <v>6.0098609282017623</v>
      </c>
      <c r="JQ47" s="346">
        <f>SUM(JQ37:JQ46)</f>
        <v>13.555126446255246</v>
      </c>
      <c r="JR47" s="353"/>
      <c r="JS47" s="344"/>
      <c r="JU47" s="342" t="s">
        <v>20</v>
      </c>
      <c r="JV47" s="344">
        <f>IFERROR(_xlfn.NORM.S.INV(JI48),"")</f>
        <v>-0.85801337392153587</v>
      </c>
      <c r="JW47" s="344"/>
      <c r="JX47" s="325"/>
      <c r="JY47" s="325"/>
      <c r="JZ47" s="325"/>
      <c r="KA47" s="325"/>
      <c r="KB47" s="345">
        <f>SUM(KB37:KB46)</f>
        <v>60.602682925948677</v>
      </c>
      <c r="KC47" s="345">
        <f t="shared" ref="KC47:KD47" si="618">SUM(KC37:KC46)</f>
        <v>64.366978672393898</v>
      </c>
      <c r="KD47" s="345">
        <f t="shared" si="618"/>
        <v>11.844342239403371</v>
      </c>
      <c r="KE47" s="344">
        <f>SUM(KE37:KE46)</f>
        <v>1.0845581219624412</v>
      </c>
      <c r="KF47" s="344">
        <f>SUM(KF37:KF46)</f>
        <v>41.585793281572833</v>
      </c>
      <c r="KG47" s="344">
        <f>SUM(KG37:KG46)</f>
        <v>6.0098609281749287</v>
      </c>
      <c r="KH47" s="346">
        <f>SUM(KH37:KH46)</f>
        <v>13.555126446283596</v>
      </c>
      <c r="KI47" s="353"/>
      <c r="KJ47" s="344"/>
      <c r="KL47" s="342" t="s">
        <v>20</v>
      </c>
      <c r="KM47" s="344">
        <f>IFERROR(_xlfn.NORM.S.INV(JZ48),"")</f>
        <v>-0.85801337392252131</v>
      </c>
      <c r="KN47" s="344"/>
      <c r="KO47" s="325"/>
      <c r="KP47" s="325"/>
      <c r="KQ47" s="325"/>
      <c r="KR47" s="325"/>
      <c r="KS47" s="345">
        <f>SUM(KS37:KS46)</f>
        <v>60.602682925933692</v>
      </c>
      <c r="KT47" s="345">
        <f t="shared" ref="KT47:KU47" si="619">SUM(KT37:KT46)</f>
        <v>64.366978672377584</v>
      </c>
      <c r="KU47" s="345">
        <f t="shared" si="619"/>
        <v>11.844342239398536</v>
      </c>
      <c r="KV47" s="344">
        <f>SUM(KV37:KV46)</f>
        <v>1.084558121961811</v>
      </c>
      <c r="KW47" s="344">
        <f>SUM(KW37:KW46)</f>
        <v>41.585793281559589</v>
      </c>
      <c r="KX47" s="344">
        <f>SUM(KX37:KX46)</f>
        <v>6.0098609281717454</v>
      </c>
      <c r="KY47" s="346">
        <f>SUM(KY37:KY46)</f>
        <v>13.555126446286954</v>
      </c>
      <c r="KZ47" s="353"/>
      <c r="LA47" s="344"/>
      <c r="LC47" s="342" t="s">
        <v>20</v>
      </c>
      <c r="LD47" s="344">
        <f>IFERROR(_xlfn.NORM.S.INV(KQ48),"")</f>
        <v>-0.85801337392263588</v>
      </c>
      <c r="LE47" s="344"/>
      <c r="LF47" s="325"/>
      <c r="LG47" s="325"/>
      <c r="LH47" s="325"/>
      <c r="LI47" s="325"/>
      <c r="LJ47" s="345">
        <f>SUM(LJ37:LJ46)</f>
        <v>60.602682925931951</v>
      </c>
      <c r="LK47" s="345">
        <f t="shared" ref="LK47:LL47" si="620">SUM(LK37:LK46)</f>
        <v>64.366978672375694</v>
      </c>
      <c r="LL47" s="345">
        <f t="shared" si="620"/>
        <v>11.844342239397978</v>
      </c>
      <c r="LM47" s="344">
        <f>SUM(LM37:LM46)</f>
        <v>1.0845581219617375</v>
      </c>
      <c r="LN47" s="344">
        <f>SUM(LN37:LN46)</f>
        <v>41.585793281558054</v>
      </c>
      <c r="LO47" s="344">
        <f>SUM(LO37:LO46)</f>
        <v>6.0098609281713742</v>
      </c>
      <c r="LP47" s="346">
        <f>SUM(LP37:LP46)</f>
        <v>13.555126446287344</v>
      </c>
      <c r="LQ47" s="353"/>
      <c r="LR47" s="344"/>
      <c r="LT47" s="342" t="s">
        <v>20</v>
      </c>
      <c r="LU47" s="344">
        <f>IFERROR(_xlfn.NORM.S.INV(LH48),"")</f>
        <v>-0.85801337392264743</v>
      </c>
      <c r="LV47" s="344"/>
      <c r="LW47" s="325"/>
      <c r="LX47" s="325"/>
      <c r="LY47" s="325"/>
      <c r="LZ47" s="325"/>
      <c r="MA47" s="345">
        <f>SUM(MA37:MA46)</f>
        <v>60.602682925931731</v>
      </c>
      <c r="MB47" s="345">
        <f t="shared" ref="MB47:MC47" si="621">SUM(MB37:MB46)</f>
        <v>64.366978672375453</v>
      </c>
      <c r="MC47" s="345">
        <f t="shared" si="621"/>
        <v>11.844342239397909</v>
      </c>
      <c r="MD47" s="344">
        <f>SUM(MD37:MD46)</f>
        <v>1.0845581219617282</v>
      </c>
      <c r="ME47" s="344">
        <f>SUM(ME37:ME46)</f>
        <v>41.585793281557855</v>
      </c>
      <c r="MF47" s="344">
        <f>SUM(MF37:MF46)</f>
        <v>6.0098609281713271</v>
      </c>
      <c r="MG47" s="346">
        <f>SUM(MG37:MG46)</f>
        <v>13.55512644628738</v>
      </c>
      <c r="MH47" s="353"/>
      <c r="MI47" s="344"/>
    </row>
    <row r="48" spans="1:347" ht="14.1" customHeight="1" outlineLevel="1" x14ac:dyDescent="0.2">
      <c r="B48" s="19"/>
      <c r="C48" s="8"/>
      <c r="D48" s="8"/>
      <c r="E48" s="18"/>
      <c r="F48" s="17"/>
      <c r="G48" s="59"/>
      <c r="H48" s="59"/>
      <c r="I48" s="135" t="s">
        <v>19</v>
      </c>
      <c r="J48" s="136">
        <f>Q47/P47</f>
        <v>0.66334208917112347</v>
      </c>
      <c r="K48" s="137"/>
      <c r="L48" s="138"/>
      <c r="M48" s="135"/>
      <c r="N48" s="137">
        <f>R47/P47</f>
        <v>-0.40401868395518981</v>
      </c>
      <c r="O48" s="135"/>
      <c r="P48" s="139"/>
      <c r="Q48" s="135"/>
      <c r="R48" s="135"/>
      <c r="S48" s="137"/>
      <c r="T48" s="142"/>
      <c r="U48" s="142"/>
      <c r="V48" s="142"/>
      <c r="W48" s="142"/>
      <c r="X48" s="142"/>
      <c r="Y48" s="34"/>
      <c r="Z48" s="347" t="s">
        <v>19</v>
      </c>
      <c r="AA48" s="348">
        <f>AH47/AG47</f>
        <v>0.90993186414979532</v>
      </c>
      <c r="AB48" s="349"/>
      <c r="AC48" s="350"/>
      <c r="AD48" s="347"/>
      <c r="AE48" s="349">
        <f>AI47/AG47</f>
        <v>-0.19436011969714492</v>
      </c>
      <c r="AF48" s="347"/>
      <c r="AG48" s="351"/>
      <c r="AH48" s="347"/>
      <c r="AI48" s="347"/>
      <c r="AJ48" s="349"/>
      <c r="AK48" s="354"/>
      <c r="AL48" s="354"/>
      <c r="AM48" s="354"/>
      <c r="AN48" s="354"/>
      <c r="AO48" s="354"/>
      <c r="AP48" s="34"/>
      <c r="AQ48" s="347" t="s">
        <v>19</v>
      </c>
      <c r="AR48" s="348">
        <f>AY47/AX47</f>
        <v>1.023659667330745</v>
      </c>
      <c r="AS48" s="349"/>
      <c r="AT48" s="350"/>
      <c r="AU48" s="347"/>
      <c r="AV48" s="349">
        <f>AZ47/AX47</f>
        <v>1.8901821950645773E-2</v>
      </c>
      <c r="AW48" s="347"/>
      <c r="AX48" s="351"/>
      <c r="AY48" s="347"/>
      <c r="AZ48" s="347"/>
      <c r="BA48" s="349"/>
      <c r="BB48" s="354"/>
      <c r="BC48" s="354"/>
      <c r="BD48" s="354"/>
      <c r="BE48" s="354"/>
      <c r="BF48" s="354"/>
      <c r="BH48" s="347" t="s">
        <v>19</v>
      </c>
      <c r="BI48" s="348">
        <f>BP47/BO47</f>
        <v>1.0631612716552368</v>
      </c>
      <c r="BJ48" s="349"/>
      <c r="BK48" s="350"/>
      <c r="BL48" s="347"/>
      <c r="BM48" s="349">
        <f>BQ47/BO47</f>
        <v>0.18701857945274991</v>
      </c>
      <c r="BN48" s="347"/>
      <c r="BO48" s="351"/>
      <c r="BP48" s="347"/>
      <c r="BQ48" s="347"/>
      <c r="BR48" s="349"/>
      <c r="BS48" s="354"/>
      <c r="BT48" s="354"/>
      <c r="BU48" s="354"/>
      <c r="BV48" s="354"/>
      <c r="BW48" s="354"/>
      <c r="BY48" s="347" t="s">
        <v>19</v>
      </c>
      <c r="BZ48" s="348">
        <f>CG47/CF47</f>
        <v>1.0637468092911579</v>
      </c>
      <c r="CA48" s="349"/>
      <c r="CB48" s="350"/>
      <c r="CC48" s="347"/>
      <c r="CD48" s="349">
        <f>CH47/CF47</f>
        <v>0.20234186701209139</v>
      </c>
      <c r="CE48" s="347"/>
      <c r="CF48" s="351"/>
      <c r="CG48" s="347"/>
      <c r="CH48" s="347"/>
      <c r="CI48" s="349"/>
      <c r="CJ48" s="354"/>
      <c r="CK48" s="354"/>
      <c r="CL48" s="354"/>
      <c r="CM48" s="354"/>
      <c r="CN48" s="354"/>
      <c r="CP48" s="347" t="s">
        <v>19</v>
      </c>
      <c r="CQ48" s="348">
        <f>CX47/CW47</f>
        <v>1.0623636019397131</v>
      </c>
      <c r="CR48" s="349"/>
      <c r="CS48" s="350"/>
      <c r="CT48" s="347"/>
      <c r="CU48" s="349">
        <f>CY47/CW47</f>
        <v>0.196600376435557</v>
      </c>
      <c r="CV48" s="347"/>
      <c r="CW48" s="351"/>
      <c r="CX48" s="347"/>
      <c r="CY48" s="347"/>
      <c r="CZ48" s="349"/>
      <c r="DA48" s="354"/>
      <c r="DB48" s="354"/>
      <c r="DC48" s="354"/>
      <c r="DD48" s="354"/>
      <c r="DE48" s="354"/>
      <c r="DG48" s="347" t="s">
        <v>19</v>
      </c>
      <c r="DH48" s="348">
        <f>DO47/DN47</f>
        <v>1.0621415699133292</v>
      </c>
      <c r="DI48" s="349"/>
      <c r="DJ48" s="350"/>
      <c r="DK48" s="347"/>
      <c r="DL48" s="349">
        <f>DP47/DN47</f>
        <v>0.19557075253852363</v>
      </c>
      <c r="DM48" s="347"/>
      <c r="DN48" s="351"/>
      <c r="DO48" s="347"/>
      <c r="DP48" s="347"/>
      <c r="DQ48" s="349"/>
      <c r="DR48" s="354"/>
      <c r="DS48" s="354"/>
      <c r="DT48" s="354"/>
      <c r="DU48" s="354"/>
      <c r="DV48" s="354"/>
      <c r="DX48" s="347" t="s">
        <v>19</v>
      </c>
      <c r="DY48" s="348">
        <f>EF47/EE47</f>
        <v>1.0621171897321453</v>
      </c>
      <c r="DZ48" s="349"/>
      <c r="EA48" s="350"/>
      <c r="EB48" s="347"/>
      <c r="EC48" s="349">
        <f>EG47/EE47</f>
        <v>0.19545599202583799</v>
      </c>
      <c r="ED48" s="347"/>
      <c r="EE48" s="351"/>
      <c r="EF48" s="347"/>
      <c r="EG48" s="347"/>
      <c r="EH48" s="349"/>
      <c r="EI48" s="354"/>
      <c r="EJ48" s="354"/>
      <c r="EK48" s="354"/>
      <c r="EL48" s="354"/>
      <c r="EM48" s="354"/>
      <c r="EO48" s="347" t="s">
        <v>19</v>
      </c>
      <c r="EP48" s="348">
        <f>EW47/EV47</f>
        <v>1.0621146422774097</v>
      </c>
      <c r="EQ48" s="349"/>
      <c r="ER48" s="350"/>
      <c r="ES48" s="347"/>
      <c r="ET48" s="349">
        <f>EX47/EV47</f>
        <v>0.19544396210119266</v>
      </c>
      <c r="EU48" s="347"/>
      <c r="EV48" s="351"/>
      <c r="EW48" s="347"/>
      <c r="EX48" s="347"/>
      <c r="EY48" s="349"/>
      <c r="EZ48" s="354"/>
      <c r="FA48" s="354"/>
      <c r="FB48" s="354"/>
      <c r="FC48" s="354"/>
      <c r="FD48" s="354"/>
      <c r="FF48" s="347" t="s">
        <v>19</v>
      </c>
      <c r="FG48" s="348">
        <f>FN47/FM47</f>
        <v>1.0621143738152636</v>
      </c>
      <c r="FH48" s="349"/>
      <c r="FI48" s="350"/>
      <c r="FJ48" s="347"/>
      <c r="FK48" s="349">
        <f>FO47/FM47</f>
        <v>0.19544269215063736</v>
      </c>
      <c r="FL48" s="347"/>
      <c r="FM48" s="351"/>
      <c r="FN48" s="347"/>
      <c r="FO48" s="347"/>
      <c r="FP48" s="349"/>
      <c r="FQ48" s="354"/>
      <c r="FR48" s="354"/>
      <c r="FS48" s="354"/>
      <c r="FT48" s="354"/>
      <c r="FU48" s="354"/>
      <c r="FW48" s="347" t="s">
        <v>19</v>
      </c>
      <c r="FX48" s="348">
        <f>GE47/GD47</f>
        <v>1.0621143450708992</v>
      </c>
      <c r="FY48" s="349"/>
      <c r="FZ48" s="350"/>
      <c r="GA48" s="347"/>
      <c r="GB48" s="349">
        <f>GF47/GD47</f>
        <v>0.19544255597746332</v>
      </c>
      <c r="GC48" s="347"/>
      <c r="GD48" s="351"/>
      <c r="GE48" s="347"/>
      <c r="GF48" s="347"/>
      <c r="GG48" s="349"/>
      <c r="GH48" s="354"/>
      <c r="GI48" s="354"/>
      <c r="GJ48" s="354"/>
      <c r="GK48" s="354"/>
      <c r="GL48" s="354"/>
      <c r="GN48" s="347" t="s">
        <v>19</v>
      </c>
      <c r="GO48" s="348">
        <f>GV47/GU47</f>
        <v>1.0621143419441346</v>
      </c>
      <c r="GP48" s="349"/>
      <c r="GQ48" s="350"/>
      <c r="GR48" s="347"/>
      <c r="GS48" s="349">
        <f>GW47/GU47</f>
        <v>0.19544254114511472</v>
      </c>
      <c r="GT48" s="347"/>
      <c r="GU48" s="351"/>
      <c r="GV48" s="347"/>
      <c r="GW48" s="347"/>
      <c r="GX48" s="349"/>
      <c r="GY48" s="354"/>
      <c r="GZ48" s="354"/>
      <c r="HA48" s="354"/>
      <c r="HB48" s="354"/>
      <c r="HC48" s="354"/>
      <c r="HE48" s="347" t="s">
        <v>19</v>
      </c>
      <c r="HF48" s="348">
        <f>HM47/HL47</f>
        <v>1.0621143415990446</v>
      </c>
      <c r="HG48" s="349"/>
      <c r="HH48" s="350"/>
      <c r="HI48" s="347"/>
      <c r="HJ48" s="349">
        <f>HN47/HL47</f>
        <v>0.19544253950618434</v>
      </c>
      <c r="HK48" s="347"/>
      <c r="HL48" s="351"/>
      <c r="HM48" s="347"/>
      <c r="HN48" s="347"/>
      <c r="HO48" s="349"/>
      <c r="HP48" s="354"/>
      <c r="HQ48" s="354"/>
      <c r="HR48" s="354"/>
      <c r="HS48" s="354"/>
      <c r="HT48" s="354"/>
      <c r="HV48" s="347" t="s">
        <v>19</v>
      </c>
      <c r="HW48" s="348">
        <f>ID47/IC47</f>
        <v>1.0621143415604672</v>
      </c>
      <c r="HX48" s="349"/>
      <c r="HY48" s="350"/>
      <c r="HZ48" s="347"/>
      <c r="IA48" s="349">
        <f>IE47/IC47</f>
        <v>0.19544253932278136</v>
      </c>
      <c r="IB48" s="347"/>
      <c r="IC48" s="351"/>
      <c r="ID48" s="347"/>
      <c r="IE48" s="347"/>
      <c r="IF48" s="349"/>
      <c r="IG48" s="354"/>
      <c r="IH48" s="354"/>
      <c r="II48" s="354"/>
      <c r="IJ48" s="354"/>
      <c r="IK48" s="354"/>
      <c r="IM48" s="347" t="s">
        <v>19</v>
      </c>
      <c r="IN48" s="348">
        <f>IU47/IT47</f>
        <v>1.062114341556107</v>
      </c>
      <c r="IO48" s="349"/>
      <c r="IP48" s="350"/>
      <c r="IQ48" s="347"/>
      <c r="IR48" s="349">
        <f>IV47/IT47</f>
        <v>0.19544253930203392</v>
      </c>
      <c r="IS48" s="347"/>
      <c r="IT48" s="351"/>
      <c r="IU48" s="347"/>
      <c r="IV48" s="347"/>
      <c r="IW48" s="349"/>
      <c r="IX48" s="354"/>
      <c r="IY48" s="354"/>
      <c r="IZ48" s="354"/>
      <c r="JA48" s="354"/>
      <c r="JB48" s="354"/>
      <c r="JD48" s="347" t="s">
        <v>19</v>
      </c>
      <c r="JE48" s="348">
        <f>JL47/JK47</f>
        <v>1.0621143415556096</v>
      </c>
      <c r="JF48" s="349"/>
      <c r="JG48" s="350"/>
      <c r="JH48" s="347"/>
      <c r="JI48" s="349">
        <f>JM47/JK47</f>
        <v>0.1954425392996651</v>
      </c>
      <c r="JJ48" s="347"/>
      <c r="JK48" s="351"/>
      <c r="JL48" s="347"/>
      <c r="JM48" s="347"/>
      <c r="JN48" s="349"/>
      <c r="JO48" s="354"/>
      <c r="JP48" s="354"/>
      <c r="JQ48" s="354"/>
      <c r="JR48" s="354"/>
      <c r="JS48" s="354"/>
      <c r="JU48" s="347" t="s">
        <v>19</v>
      </c>
      <c r="JV48" s="348">
        <f>KC47/KB47</f>
        <v>1.0621143415555525</v>
      </c>
      <c r="JW48" s="349"/>
      <c r="JX48" s="350"/>
      <c r="JY48" s="347"/>
      <c r="JZ48" s="349">
        <f>KD47/KB47</f>
        <v>0.1954425392993929</v>
      </c>
      <c r="KA48" s="347"/>
      <c r="KB48" s="351"/>
      <c r="KC48" s="347"/>
      <c r="KD48" s="347"/>
      <c r="KE48" s="349"/>
      <c r="KF48" s="354"/>
      <c r="KG48" s="354"/>
      <c r="KH48" s="354"/>
      <c r="KI48" s="354"/>
      <c r="KJ48" s="354"/>
      <c r="KL48" s="347" t="s">
        <v>19</v>
      </c>
      <c r="KM48" s="348">
        <f>KT47/KS47</f>
        <v>1.0621143415555458</v>
      </c>
      <c r="KN48" s="349"/>
      <c r="KO48" s="350"/>
      <c r="KP48" s="347"/>
      <c r="KQ48" s="349">
        <f>KU47/KS47</f>
        <v>0.19544253929936142</v>
      </c>
      <c r="KR48" s="347"/>
      <c r="KS48" s="351"/>
      <c r="KT48" s="347"/>
      <c r="KU48" s="347"/>
      <c r="KV48" s="349"/>
      <c r="KW48" s="354"/>
      <c r="KX48" s="354"/>
      <c r="KY48" s="354"/>
      <c r="KZ48" s="354"/>
      <c r="LA48" s="354"/>
      <c r="LC48" s="347" t="s">
        <v>19</v>
      </c>
      <c r="LD48" s="348">
        <f>LK47/LJ47</f>
        <v>1.0621143415555452</v>
      </c>
      <c r="LE48" s="349"/>
      <c r="LF48" s="350"/>
      <c r="LG48" s="347"/>
      <c r="LH48" s="349">
        <f>LL47/LJ47</f>
        <v>0.19544253929935784</v>
      </c>
      <c r="LI48" s="347"/>
      <c r="LJ48" s="351"/>
      <c r="LK48" s="347"/>
      <c r="LL48" s="347"/>
      <c r="LM48" s="349"/>
      <c r="LN48" s="354"/>
      <c r="LO48" s="354"/>
      <c r="LP48" s="354"/>
      <c r="LQ48" s="354"/>
      <c r="LR48" s="354"/>
      <c r="LT48" s="347" t="s">
        <v>19</v>
      </c>
      <c r="LU48" s="348">
        <f>MB47/MA47</f>
        <v>1.062114341555545</v>
      </c>
      <c r="LV48" s="349"/>
      <c r="LW48" s="350"/>
      <c r="LX48" s="347"/>
      <c r="LY48" s="349">
        <f>MC47/MA47</f>
        <v>0.1954425392993574</v>
      </c>
      <c r="LZ48" s="347"/>
      <c r="MA48" s="351"/>
      <c r="MB48" s="347"/>
      <c r="MC48" s="347"/>
      <c r="MD48" s="349"/>
      <c r="ME48" s="354"/>
      <c r="MF48" s="354"/>
      <c r="MG48" s="354"/>
      <c r="MH48" s="354"/>
      <c r="MI48" s="354"/>
    </row>
    <row r="49" spans="1:347" s="13" customFormat="1" ht="14.1" customHeight="1" outlineLevel="1" x14ac:dyDescent="0.2">
      <c r="A49" s="14"/>
      <c r="B49" s="81" t="s">
        <v>21</v>
      </c>
      <c r="C49" s="3"/>
      <c r="D49" s="3"/>
      <c r="E49" s="82"/>
      <c r="F49" s="44"/>
      <c r="G49" s="59"/>
      <c r="H49" s="59"/>
      <c r="I49" s="313" t="s">
        <v>83</v>
      </c>
      <c r="J49" s="261"/>
      <c r="K49" s="271"/>
      <c r="L49" s="264"/>
      <c r="M49" s="272"/>
      <c r="N49" s="273"/>
      <c r="O49" s="272"/>
      <c r="P49" s="262"/>
      <c r="Q49" s="272"/>
      <c r="R49" s="272"/>
      <c r="S49" s="265"/>
      <c r="T49" s="272"/>
      <c r="U49" s="272"/>
      <c r="V49" s="272"/>
      <c r="W49" s="272"/>
      <c r="X49" s="272"/>
      <c r="Y49" s="272"/>
      <c r="Z49" s="313" t="s">
        <v>83</v>
      </c>
      <c r="AA49" s="261"/>
      <c r="AB49" s="271"/>
      <c r="AC49" s="264"/>
      <c r="AD49" s="272"/>
      <c r="AE49" s="273"/>
      <c r="AF49" s="272"/>
      <c r="AG49" s="262"/>
      <c r="AH49" s="272"/>
      <c r="AI49" s="272"/>
      <c r="AJ49" s="265"/>
      <c r="AK49" s="272"/>
      <c r="AL49" s="272"/>
      <c r="AM49" s="272"/>
      <c r="AN49" s="272"/>
      <c r="AO49" s="272"/>
      <c r="AP49" s="265"/>
      <c r="AQ49" s="313" t="s">
        <v>83</v>
      </c>
      <c r="AR49" s="261"/>
      <c r="AS49" s="271"/>
      <c r="AT49" s="264"/>
      <c r="AU49" s="272"/>
      <c r="AV49" s="273"/>
      <c r="AW49" s="272"/>
      <c r="AX49" s="262"/>
      <c r="AY49" s="272"/>
      <c r="AZ49" s="272"/>
      <c r="BA49" s="265"/>
      <c r="BB49" s="272"/>
      <c r="BC49" s="272"/>
      <c r="BD49" s="272"/>
      <c r="BE49" s="272"/>
      <c r="BF49" s="272"/>
      <c r="BG49" s="261"/>
      <c r="BH49" s="313" t="s">
        <v>83</v>
      </c>
      <c r="BI49" s="261"/>
      <c r="BJ49" s="271"/>
      <c r="BK49" s="264"/>
      <c r="BL49" s="272"/>
      <c r="BM49" s="273"/>
      <c r="BN49" s="272"/>
      <c r="BO49" s="262"/>
      <c r="BP49" s="272"/>
      <c r="BQ49" s="272"/>
      <c r="BR49" s="265"/>
      <c r="BS49" s="272"/>
      <c r="BT49" s="272"/>
      <c r="BU49" s="272"/>
      <c r="BV49" s="272"/>
      <c r="BW49" s="272"/>
      <c r="BX49" s="261"/>
      <c r="BY49" s="313" t="s">
        <v>83</v>
      </c>
      <c r="BZ49" s="261"/>
      <c r="CA49" s="271"/>
      <c r="CB49" s="264"/>
      <c r="CC49" s="272"/>
      <c r="CD49" s="273"/>
      <c r="CE49" s="272"/>
      <c r="CF49" s="262"/>
      <c r="CG49" s="272"/>
      <c r="CH49" s="272"/>
      <c r="CI49" s="265"/>
      <c r="CJ49" s="272"/>
      <c r="CK49" s="272"/>
      <c r="CL49" s="272"/>
      <c r="CM49" s="272"/>
      <c r="CN49" s="272"/>
      <c r="CO49" s="261"/>
      <c r="CP49" s="313" t="s">
        <v>83</v>
      </c>
      <c r="CQ49" s="261"/>
      <c r="CR49" s="271"/>
      <c r="CS49" s="264"/>
      <c r="CT49" s="272"/>
      <c r="CU49" s="273"/>
      <c r="CV49" s="272"/>
      <c r="CW49" s="262"/>
      <c r="CX49" s="272"/>
      <c r="CY49" s="272"/>
      <c r="CZ49" s="265"/>
      <c r="DA49" s="272"/>
      <c r="DB49" s="272"/>
      <c r="DC49" s="272"/>
      <c r="DD49" s="272"/>
      <c r="DE49" s="272"/>
      <c r="DF49" s="261"/>
      <c r="DG49" s="313" t="s">
        <v>83</v>
      </c>
      <c r="DH49" s="261"/>
      <c r="DI49" s="271"/>
      <c r="DJ49" s="264"/>
      <c r="DK49" s="272"/>
      <c r="DL49" s="273"/>
      <c r="DM49" s="272"/>
      <c r="DN49" s="262"/>
      <c r="DO49" s="272"/>
      <c r="DP49" s="272"/>
      <c r="DQ49" s="265"/>
      <c r="DR49" s="272"/>
      <c r="DS49" s="272"/>
      <c r="DT49" s="272"/>
      <c r="DU49" s="272"/>
      <c r="DV49" s="272"/>
      <c r="DW49" s="261"/>
      <c r="DX49" s="313" t="s">
        <v>83</v>
      </c>
      <c r="DY49" s="261"/>
      <c r="DZ49" s="271"/>
      <c r="EA49" s="264"/>
      <c r="EB49" s="272"/>
      <c r="EC49" s="273"/>
      <c r="ED49" s="272"/>
      <c r="EE49" s="262"/>
      <c r="EF49" s="272"/>
      <c r="EG49" s="272"/>
      <c r="EH49" s="265"/>
      <c r="EI49" s="272"/>
      <c r="EJ49" s="272"/>
      <c r="EK49" s="272"/>
      <c r="EL49" s="272"/>
      <c r="EM49" s="272"/>
      <c r="EN49" s="261"/>
      <c r="EO49" s="313" t="s">
        <v>83</v>
      </c>
      <c r="EP49" s="261"/>
      <c r="EQ49" s="271"/>
      <c r="ER49" s="264"/>
      <c r="ES49" s="272"/>
      <c r="ET49" s="273"/>
      <c r="EU49" s="272"/>
      <c r="EV49" s="262"/>
      <c r="EW49" s="272"/>
      <c r="EX49" s="272"/>
      <c r="EY49" s="265"/>
      <c r="EZ49" s="272"/>
      <c r="FA49" s="272"/>
      <c r="FB49" s="272"/>
      <c r="FC49" s="272"/>
      <c r="FD49" s="272"/>
      <c r="FE49" s="261"/>
      <c r="FF49" s="313" t="s">
        <v>83</v>
      </c>
      <c r="FG49" s="261"/>
      <c r="FH49" s="271"/>
      <c r="FI49" s="264"/>
      <c r="FJ49" s="272"/>
      <c r="FK49" s="273"/>
      <c r="FL49" s="272"/>
      <c r="FM49" s="262"/>
      <c r="FN49" s="272"/>
      <c r="FO49" s="272"/>
      <c r="FP49" s="265"/>
      <c r="FQ49" s="272"/>
      <c r="FR49" s="272"/>
      <c r="FS49" s="272"/>
      <c r="FT49" s="272"/>
      <c r="FU49" s="272"/>
      <c r="FV49" s="261"/>
      <c r="FW49" s="313" t="s">
        <v>83</v>
      </c>
      <c r="FX49" s="261"/>
      <c r="FY49" s="271"/>
      <c r="FZ49" s="264"/>
      <c r="GA49" s="272"/>
      <c r="GB49" s="273"/>
      <c r="GC49" s="272"/>
      <c r="GD49" s="262"/>
      <c r="GE49" s="272"/>
      <c r="GF49" s="272"/>
      <c r="GG49" s="265"/>
      <c r="GH49" s="272"/>
      <c r="GI49" s="272"/>
      <c r="GJ49" s="272"/>
      <c r="GK49" s="272"/>
      <c r="GL49" s="272"/>
      <c r="GM49" s="261"/>
      <c r="GN49" s="313" t="s">
        <v>83</v>
      </c>
      <c r="GO49" s="261"/>
      <c r="GP49" s="271"/>
      <c r="GQ49" s="264"/>
      <c r="GR49" s="272"/>
      <c r="GS49" s="273"/>
      <c r="GT49" s="272"/>
      <c r="GU49" s="262"/>
      <c r="GV49" s="272"/>
      <c r="GW49" s="272"/>
      <c r="GX49" s="265"/>
      <c r="GY49" s="272"/>
      <c r="GZ49" s="272"/>
      <c r="HA49" s="272"/>
      <c r="HB49" s="272"/>
      <c r="HC49" s="272"/>
      <c r="HD49" s="261"/>
      <c r="HE49" s="313" t="s">
        <v>83</v>
      </c>
      <c r="HF49" s="261"/>
      <c r="HG49" s="271"/>
      <c r="HH49" s="264"/>
      <c r="HI49" s="272"/>
      <c r="HJ49" s="273"/>
      <c r="HK49" s="272"/>
      <c r="HL49" s="262"/>
      <c r="HM49" s="272"/>
      <c r="HN49" s="272"/>
      <c r="HO49" s="265"/>
      <c r="HP49" s="272"/>
      <c r="HQ49" s="272"/>
      <c r="HR49" s="272"/>
      <c r="HS49" s="272"/>
      <c r="HT49" s="272"/>
      <c r="HU49" s="261"/>
      <c r="HV49" s="313" t="s">
        <v>83</v>
      </c>
      <c r="HW49" s="261"/>
      <c r="HX49" s="271"/>
      <c r="HY49" s="264"/>
      <c r="HZ49" s="272"/>
      <c r="IA49" s="273"/>
      <c r="IB49" s="272"/>
      <c r="IC49" s="262"/>
      <c r="ID49" s="272"/>
      <c r="IE49" s="272"/>
      <c r="IF49" s="265"/>
      <c r="IG49" s="272"/>
      <c r="IH49" s="272"/>
      <c r="II49" s="272"/>
      <c r="IJ49" s="272"/>
      <c r="IK49" s="272"/>
      <c r="IL49" s="261"/>
      <c r="IM49" s="313" t="s">
        <v>83</v>
      </c>
      <c r="IN49" s="261"/>
      <c r="IO49" s="271"/>
      <c r="IP49" s="264"/>
      <c r="IQ49" s="272"/>
      <c r="IR49" s="273"/>
      <c r="IS49" s="272"/>
      <c r="IT49" s="262"/>
      <c r="IU49" s="272"/>
      <c r="IV49" s="272"/>
      <c r="IW49" s="265"/>
      <c r="IX49" s="272"/>
      <c r="IY49" s="272"/>
      <c r="IZ49" s="272"/>
      <c r="JA49" s="272"/>
      <c r="JB49" s="272"/>
      <c r="JC49" s="261"/>
      <c r="JD49" s="313" t="s">
        <v>83</v>
      </c>
      <c r="JE49" s="261"/>
      <c r="JF49" s="271"/>
      <c r="JG49" s="264"/>
      <c r="JH49" s="272"/>
      <c r="JI49" s="273"/>
      <c r="JJ49" s="272"/>
      <c r="JK49" s="262"/>
      <c r="JL49" s="272"/>
      <c r="JM49" s="272"/>
      <c r="JN49" s="265"/>
      <c r="JO49" s="272"/>
      <c r="JP49" s="272"/>
      <c r="JQ49" s="272"/>
      <c r="JR49" s="272"/>
      <c r="JS49" s="272"/>
      <c r="JT49" s="261"/>
      <c r="JU49" s="313" t="s">
        <v>83</v>
      </c>
      <c r="JV49" s="261"/>
      <c r="JW49" s="271"/>
      <c r="JX49" s="264"/>
      <c r="JY49" s="272"/>
      <c r="JZ49" s="273"/>
      <c r="KA49" s="272"/>
      <c r="KB49" s="262"/>
      <c r="KC49" s="272"/>
      <c r="KD49" s="272"/>
      <c r="KE49" s="265"/>
      <c r="KF49" s="272"/>
      <c r="KG49" s="272"/>
      <c r="KH49" s="272"/>
      <c r="KI49" s="272"/>
      <c r="KJ49" s="272"/>
      <c r="KK49" s="261"/>
      <c r="KL49" s="313" t="s">
        <v>83</v>
      </c>
      <c r="KM49" s="261"/>
      <c r="KN49" s="271"/>
      <c r="KO49" s="264"/>
      <c r="KP49" s="272"/>
      <c r="KQ49" s="273"/>
      <c r="KR49" s="272"/>
      <c r="KS49" s="262"/>
      <c r="KT49" s="272"/>
      <c r="KU49" s="272"/>
      <c r="KV49" s="265"/>
      <c r="KW49" s="272"/>
      <c r="KX49" s="272"/>
      <c r="KY49" s="272"/>
      <c r="KZ49" s="272"/>
      <c r="LA49" s="272"/>
      <c r="LB49" s="261"/>
      <c r="LC49" s="313" t="s">
        <v>83</v>
      </c>
      <c r="LD49" s="261"/>
      <c r="LE49" s="271"/>
      <c r="LF49" s="264"/>
      <c r="LG49" s="272"/>
      <c r="LH49" s="273"/>
      <c r="LI49" s="272"/>
      <c r="LJ49" s="262"/>
      <c r="LK49" s="272"/>
      <c r="LL49" s="272"/>
      <c r="LM49" s="265"/>
      <c r="LN49" s="272"/>
      <c r="LO49" s="272"/>
      <c r="LP49" s="272"/>
      <c r="LQ49" s="272"/>
      <c r="LR49" s="272"/>
      <c r="LS49" s="261"/>
      <c r="LT49" s="313" t="s">
        <v>83</v>
      </c>
      <c r="LV49" s="301"/>
      <c r="LW49" s="301"/>
      <c r="LX49" s="301"/>
      <c r="LY49" s="301"/>
      <c r="LZ49" s="301"/>
      <c r="MA49" s="301"/>
      <c r="MB49" s="301"/>
      <c r="MC49" s="301"/>
      <c r="MD49" s="301"/>
      <c r="ME49" s="292" t="s">
        <v>121</v>
      </c>
      <c r="MF49" s="268"/>
      <c r="MG49" s="268"/>
      <c r="MH49" s="268"/>
      <c r="MI49" s="268"/>
    </row>
    <row r="50" spans="1:347" ht="14.1" customHeight="1" outlineLevel="1" x14ac:dyDescent="0.15">
      <c r="A50" s="14"/>
      <c r="B50" s="143" t="s">
        <v>51</v>
      </c>
      <c r="C50" s="143" t="s">
        <v>52</v>
      </c>
      <c r="D50" s="143" t="s">
        <v>53</v>
      </c>
      <c r="E50" s="144" t="s">
        <v>50</v>
      </c>
      <c r="F50" s="111" t="s">
        <v>54</v>
      </c>
      <c r="G50" s="144" t="s">
        <v>55</v>
      </c>
      <c r="H50" s="59"/>
      <c r="I50" s="111" t="s">
        <v>2</v>
      </c>
      <c r="J50" s="111" t="s">
        <v>3</v>
      </c>
      <c r="K50" s="145" t="s">
        <v>43</v>
      </c>
      <c r="L50" s="145" t="s">
        <v>44</v>
      </c>
      <c r="M50" s="111" t="s">
        <v>40</v>
      </c>
      <c r="N50" s="111" t="s">
        <v>41</v>
      </c>
      <c r="O50" s="111" t="s">
        <v>18</v>
      </c>
      <c r="P50" s="146" t="s">
        <v>42</v>
      </c>
      <c r="Q50" s="147" t="s">
        <v>16</v>
      </c>
      <c r="R50" s="148" t="s">
        <v>6</v>
      </c>
      <c r="S50" s="17"/>
      <c r="T50" s="149" t="s">
        <v>69</v>
      </c>
      <c r="U50" s="150" t="s">
        <v>95</v>
      </c>
      <c r="V50" s="154" t="str">
        <f>D3</f>
        <v>BugRes</v>
      </c>
      <c r="W50" s="151" t="s">
        <v>25</v>
      </c>
      <c r="X50" s="154" t="str">
        <f>D33</f>
        <v>BugLab</v>
      </c>
      <c r="Y50" s="17"/>
      <c r="Z50" s="330" t="s">
        <v>2</v>
      </c>
      <c r="AA50" s="330" t="s">
        <v>3</v>
      </c>
      <c r="AB50" s="356" t="s">
        <v>43</v>
      </c>
      <c r="AC50" s="356" t="s">
        <v>44</v>
      </c>
      <c r="AD50" s="330" t="s">
        <v>40</v>
      </c>
      <c r="AE50" s="330" t="s">
        <v>41</v>
      </c>
      <c r="AF50" s="330" t="s">
        <v>18</v>
      </c>
      <c r="AG50" s="357" t="s">
        <v>42</v>
      </c>
      <c r="AH50" s="358" t="s">
        <v>16</v>
      </c>
      <c r="AI50" s="359" t="s">
        <v>6</v>
      </c>
      <c r="AJ50" s="273"/>
      <c r="AK50" s="360" t="s">
        <v>69</v>
      </c>
      <c r="AL50" s="361" t="s">
        <v>95</v>
      </c>
      <c r="AM50" s="365" t="str">
        <f>K3</f>
        <v>BugRes</v>
      </c>
      <c r="AN50" s="362" t="s">
        <v>25</v>
      </c>
      <c r="AO50" s="365" t="str">
        <f>K33</f>
        <v>BugLab</v>
      </c>
      <c r="AQ50" s="330" t="s">
        <v>2</v>
      </c>
      <c r="AR50" s="330" t="s">
        <v>3</v>
      </c>
      <c r="AS50" s="356" t="s">
        <v>43</v>
      </c>
      <c r="AT50" s="356" t="s">
        <v>44</v>
      </c>
      <c r="AU50" s="330" t="s">
        <v>40</v>
      </c>
      <c r="AV50" s="330" t="s">
        <v>41</v>
      </c>
      <c r="AW50" s="330" t="s">
        <v>18</v>
      </c>
      <c r="AX50" s="357" t="s">
        <v>42</v>
      </c>
      <c r="AY50" s="358" t="s">
        <v>16</v>
      </c>
      <c r="AZ50" s="359" t="s">
        <v>6</v>
      </c>
      <c r="BA50" s="273"/>
      <c r="BB50" s="360" t="s">
        <v>69</v>
      </c>
      <c r="BC50" s="361" t="s">
        <v>95</v>
      </c>
      <c r="BD50" s="365" t="str">
        <f>AB3</f>
        <v>BugRes</v>
      </c>
      <c r="BE50" s="362" t="s">
        <v>25</v>
      </c>
      <c r="BF50" s="365" t="str">
        <f>AB33</f>
        <v>BugLab</v>
      </c>
      <c r="BH50" s="330" t="s">
        <v>2</v>
      </c>
      <c r="BI50" s="330" t="s">
        <v>3</v>
      </c>
      <c r="BJ50" s="356" t="s">
        <v>43</v>
      </c>
      <c r="BK50" s="356" t="s">
        <v>44</v>
      </c>
      <c r="BL50" s="330" t="s">
        <v>40</v>
      </c>
      <c r="BM50" s="330" t="s">
        <v>41</v>
      </c>
      <c r="BN50" s="330" t="s">
        <v>18</v>
      </c>
      <c r="BO50" s="357" t="s">
        <v>42</v>
      </c>
      <c r="BP50" s="358" t="s">
        <v>16</v>
      </c>
      <c r="BQ50" s="359" t="s">
        <v>6</v>
      </c>
      <c r="BR50" s="273"/>
      <c r="BS50" s="360" t="s">
        <v>69</v>
      </c>
      <c r="BT50" s="361" t="s">
        <v>95</v>
      </c>
      <c r="BU50" s="365" t="str">
        <f>AS3</f>
        <v>BugRes</v>
      </c>
      <c r="BV50" s="362" t="s">
        <v>25</v>
      </c>
      <c r="BW50" s="365" t="str">
        <f>AS33</f>
        <v>BugLab</v>
      </c>
      <c r="BY50" s="330" t="s">
        <v>2</v>
      </c>
      <c r="BZ50" s="330" t="s">
        <v>3</v>
      </c>
      <c r="CA50" s="356" t="s">
        <v>43</v>
      </c>
      <c r="CB50" s="356" t="s">
        <v>44</v>
      </c>
      <c r="CC50" s="330" t="s">
        <v>40</v>
      </c>
      <c r="CD50" s="330" t="s">
        <v>41</v>
      </c>
      <c r="CE50" s="330" t="s">
        <v>18</v>
      </c>
      <c r="CF50" s="357" t="s">
        <v>42</v>
      </c>
      <c r="CG50" s="358" t="s">
        <v>16</v>
      </c>
      <c r="CH50" s="359" t="s">
        <v>6</v>
      </c>
      <c r="CI50" s="273"/>
      <c r="CJ50" s="360" t="s">
        <v>69</v>
      </c>
      <c r="CK50" s="361" t="s">
        <v>95</v>
      </c>
      <c r="CL50" s="365" t="str">
        <f>BJ3</f>
        <v>BugRes</v>
      </c>
      <c r="CM50" s="362" t="s">
        <v>25</v>
      </c>
      <c r="CN50" s="365" t="str">
        <f>BJ33</f>
        <v>BugLab</v>
      </c>
      <c r="CP50" s="330" t="s">
        <v>2</v>
      </c>
      <c r="CQ50" s="330" t="s">
        <v>3</v>
      </c>
      <c r="CR50" s="356" t="s">
        <v>43</v>
      </c>
      <c r="CS50" s="356" t="s">
        <v>44</v>
      </c>
      <c r="CT50" s="330" t="s">
        <v>40</v>
      </c>
      <c r="CU50" s="330" t="s">
        <v>41</v>
      </c>
      <c r="CV50" s="330" t="s">
        <v>18</v>
      </c>
      <c r="CW50" s="357" t="s">
        <v>42</v>
      </c>
      <c r="CX50" s="358" t="s">
        <v>16</v>
      </c>
      <c r="CY50" s="359" t="s">
        <v>6</v>
      </c>
      <c r="CZ50" s="273"/>
      <c r="DA50" s="360" t="s">
        <v>69</v>
      </c>
      <c r="DB50" s="361" t="s">
        <v>95</v>
      </c>
      <c r="DC50" s="365" t="str">
        <f>CA3</f>
        <v>BugRes</v>
      </c>
      <c r="DD50" s="362" t="s">
        <v>25</v>
      </c>
      <c r="DE50" s="365" t="str">
        <f>CA33</f>
        <v>BugLab</v>
      </c>
      <c r="DG50" s="330" t="s">
        <v>2</v>
      </c>
      <c r="DH50" s="330" t="s">
        <v>3</v>
      </c>
      <c r="DI50" s="356" t="s">
        <v>43</v>
      </c>
      <c r="DJ50" s="356" t="s">
        <v>44</v>
      </c>
      <c r="DK50" s="330" t="s">
        <v>40</v>
      </c>
      <c r="DL50" s="330" t="s">
        <v>41</v>
      </c>
      <c r="DM50" s="330" t="s">
        <v>18</v>
      </c>
      <c r="DN50" s="357" t="s">
        <v>42</v>
      </c>
      <c r="DO50" s="358" t="s">
        <v>16</v>
      </c>
      <c r="DP50" s="359" t="s">
        <v>6</v>
      </c>
      <c r="DQ50" s="273"/>
      <c r="DR50" s="360" t="s">
        <v>69</v>
      </c>
      <c r="DS50" s="361" t="s">
        <v>95</v>
      </c>
      <c r="DT50" s="365" t="str">
        <f>CR3</f>
        <v>BugRes</v>
      </c>
      <c r="DU50" s="362" t="s">
        <v>25</v>
      </c>
      <c r="DV50" s="365" t="str">
        <f>CR33</f>
        <v>BugLab</v>
      </c>
      <c r="DX50" s="330" t="s">
        <v>2</v>
      </c>
      <c r="DY50" s="330" t="s">
        <v>3</v>
      </c>
      <c r="DZ50" s="356" t="s">
        <v>43</v>
      </c>
      <c r="EA50" s="356" t="s">
        <v>44</v>
      </c>
      <c r="EB50" s="330" t="s">
        <v>40</v>
      </c>
      <c r="EC50" s="330" t="s">
        <v>41</v>
      </c>
      <c r="ED50" s="330" t="s">
        <v>18</v>
      </c>
      <c r="EE50" s="357" t="s">
        <v>42</v>
      </c>
      <c r="EF50" s="358" t="s">
        <v>16</v>
      </c>
      <c r="EG50" s="359" t="s">
        <v>6</v>
      </c>
      <c r="EH50" s="273"/>
      <c r="EI50" s="360" t="s">
        <v>69</v>
      </c>
      <c r="EJ50" s="361" t="s">
        <v>95</v>
      </c>
      <c r="EK50" s="365" t="str">
        <f>DI3</f>
        <v>BugRes</v>
      </c>
      <c r="EL50" s="362" t="s">
        <v>25</v>
      </c>
      <c r="EM50" s="365" t="str">
        <f>DI33</f>
        <v>BugLab</v>
      </c>
      <c r="EO50" s="330" t="s">
        <v>2</v>
      </c>
      <c r="EP50" s="330" t="s">
        <v>3</v>
      </c>
      <c r="EQ50" s="356" t="s">
        <v>43</v>
      </c>
      <c r="ER50" s="356" t="s">
        <v>44</v>
      </c>
      <c r="ES50" s="330" t="s">
        <v>40</v>
      </c>
      <c r="ET50" s="330" t="s">
        <v>41</v>
      </c>
      <c r="EU50" s="330" t="s">
        <v>18</v>
      </c>
      <c r="EV50" s="357" t="s">
        <v>42</v>
      </c>
      <c r="EW50" s="358" t="s">
        <v>16</v>
      </c>
      <c r="EX50" s="359" t="s">
        <v>6</v>
      </c>
      <c r="EY50" s="273"/>
      <c r="EZ50" s="360" t="s">
        <v>69</v>
      </c>
      <c r="FA50" s="361" t="s">
        <v>95</v>
      </c>
      <c r="FB50" s="365" t="str">
        <f>DZ3</f>
        <v>BugRes</v>
      </c>
      <c r="FC50" s="362" t="s">
        <v>25</v>
      </c>
      <c r="FD50" s="365" t="str">
        <f>DZ33</f>
        <v>BugLab</v>
      </c>
      <c r="FF50" s="330" t="s">
        <v>2</v>
      </c>
      <c r="FG50" s="330" t="s">
        <v>3</v>
      </c>
      <c r="FH50" s="356" t="s">
        <v>43</v>
      </c>
      <c r="FI50" s="356" t="s">
        <v>44</v>
      </c>
      <c r="FJ50" s="330" t="s">
        <v>40</v>
      </c>
      <c r="FK50" s="330" t="s">
        <v>41</v>
      </c>
      <c r="FL50" s="330" t="s">
        <v>18</v>
      </c>
      <c r="FM50" s="357" t="s">
        <v>42</v>
      </c>
      <c r="FN50" s="358" t="s">
        <v>16</v>
      </c>
      <c r="FO50" s="359" t="s">
        <v>6</v>
      </c>
      <c r="FP50" s="273"/>
      <c r="FQ50" s="360" t="s">
        <v>69</v>
      </c>
      <c r="FR50" s="361" t="s">
        <v>95</v>
      </c>
      <c r="FS50" s="365" t="str">
        <f>EQ3</f>
        <v>BugRes</v>
      </c>
      <c r="FT50" s="362" t="s">
        <v>25</v>
      </c>
      <c r="FU50" s="365" t="str">
        <f>EQ33</f>
        <v>BugLab</v>
      </c>
      <c r="FW50" s="330" t="s">
        <v>2</v>
      </c>
      <c r="FX50" s="330" t="s">
        <v>3</v>
      </c>
      <c r="FY50" s="356" t="s">
        <v>43</v>
      </c>
      <c r="FZ50" s="356" t="s">
        <v>44</v>
      </c>
      <c r="GA50" s="330" t="s">
        <v>40</v>
      </c>
      <c r="GB50" s="330" t="s">
        <v>41</v>
      </c>
      <c r="GC50" s="330" t="s">
        <v>18</v>
      </c>
      <c r="GD50" s="357" t="s">
        <v>42</v>
      </c>
      <c r="GE50" s="358" t="s">
        <v>16</v>
      </c>
      <c r="GF50" s="359" t="s">
        <v>6</v>
      </c>
      <c r="GG50" s="273"/>
      <c r="GH50" s="360" t="s">
        <v>69</v>
      </c>
      <c r="GI50" s="361" t="s">
        <v>95</v>
      </c>
      <c r="GJ50" s="365" t="str">
        <f>FH3</f>
        <v>BugRes</v>
      </c>
      <c r="GK50" s="362" t="s">
        <v>25</v>
      </c>
      <c r="GL50" s="365" t="str">
        <f>FH33</f>
        <v>BugLab</v>
      </c>
      <c r="GN50" s="330" t="s">
        <v>2</v>
      </c>
      <c r="GO50" s="330" t="s">
        <v>3</v>
      </c>
      <c r="GP50" s="356" t="s">
        <v>43</v>
      </c>
      <c r="GQ50" s="356" t="s">
        <v>44</v>
      </c>
      <c r="GR50" s="330" t="s">
        <v>40</v>
      </c>
      <c r="GS50" s="330" t="s">
        <v>41</v>
      </c>
      <c r="GT50" s="330" t="s">
        <v>18</v>
      </c>
      <c r="GU50" s="357" t="s">
        <v>42</v>
      </c>
      <c r="GV50" s="358" t="s">
        <v>16</v>
      </c>
      <c r="GW50" s="359" t="s">
        <v>6</v>
      </c>
      <c r="GX50" s="273"/>
      <c r="GY50" s="360" t="s">
        <v>69</v>
      </c>
      <c r="GZ50" s="361" t="s">
        <v>95</v>
      </c>
      <c r="HA50" s="365" t="str">
        <f>FY3</f>
        <v>BugRes</v>
      </c>
      <c r="HB50" s="362" t="s">
        <v>25</v>
      </c>
      <c r="HC50" s="365" t="str">
        <f>FY33</f>
        <v>BugLab</v>
      </c>
      <c r="HE50" s="330" t="s">
        <v>2</v>
      </c>
      <c r="HF50" s="330" t="s">
        <v>3</v>
      </c>
      <c r="HG50" s="356" t="s">
        <v>43</v>
      </c>
      <c r="HH50" s="356" t="s">
        <v>44</v>
      </c>
      <c r="HI50" s="330" t="s">
        <v>40</v>
      </c>
      <c r="HJ50" s="330" t="s">
        <v>41</v>
      </c>
      <c r="HK50" s="330" t="s">
        <v>18</v>
      </c>
      <c r="HL50" s="357" t="s">
        <v>42</v>
      </c>
      <c r="HM50" s="358" t="s">
        <v>16</v>
      </c>
      <c r="HN50" s="359" t="s">
        <v>6</v>
      </c>
      <c r="HO50" s="273"/>
      <c r="HP50" s="360" t="s">
        <v>69</v>
      </c>
      <c r="HQ50" s="361" t="s">
        <v>95</v>
      </c>
      <c r="HR50" s="365" t="str">
        <f>GP3</f>
        <v>BugRes</v>
      </c>
      <c r="HS50" s="362" t="s">
        <v>25</v>
      </c>
      <c r="HT50" s="365" t="str">
        <f>GP33</f>
        <v>BugLab</v>
      </c>
      <c r="HV50" s="330" t="s">
        <v>2</v>
      </c>
      <c r="HW50" s="330" t="s">
        <v>3</v>
      </c>
      <c r="HX50" s="356" t="s">
        <v>43</v>
      </c>
      <c r="HY50" s="356" t="s">
        <v>44</v>
      </c>
      <c r="HZ50" s="330" t="s">
        <v>40</v>
      </c>
      <c r="IA50" s="330" t="s">
        <v>41</v>
      </c>
      <c r="IB50" s="330" t="s">
        <v>18</v>
      </c>
      <c r="IC50" s="357" t="s">
        <v>42</v>
      </c>
      <c r="ID50" s="358" t="s">
        <v>16</v>
      </c>
      <c r="IE50" s="359" t="s">
        <v>6</v>
      </c>
      <c r="IF50" s="273"/>
      <c r="IG50" s="360" t="s">
        <v>69</v>
      </c>
      <c r="IH50" s="361" t="s">
        <v>95</v>
      </c>
      <c r="II50" s="365" t="str">
        <f>HG3</f>
        <v>BugRes</v>
      </c>
      <c r="IJ50" s="362" t="s">
        <v>25</v>
      </c>
      <c r="IK50" s="365" t="str">
        <f>HG33</f>
        <v>BugLab</v>
      </c>
      <c r="IM50" s="330" t="s">
        <v>2</v>
      </c>
      <c r="IN50" s="330" t="s">
        <v>3</v>
      </c>
      <c r="IO50" s="356" t="s">
        <v>43</v>
      </c>
      <c r="IP50" s="356" t="s">
        <v>44</v>
      </c>
      <c r="IQ50" s="330" t="s">
        <v>40</v>
      </c>
      <c r="IR50" s="330" t="s">
        <v>41</v>
      </c>
      <c r="IS50" s="330" t="s">
        <v>18</v>
      </c>
      <c r="IT50" s="357" t="s">
        <v>42</v>
      </c>
      <c r="IU50" s="358" t="s">
        <v>16</v>
      </c>
      <c r="IV50" s="359" t="s">
        <v>6</v>
      </c>
      <c r="IW50" s="273"/>
      <c r="IX50" s="360" t="s">
        <v>69</v>
      </c>
      <c r="IY50" s="361" t="s">
        <v>95</v>
      </c>
      <c r="IZ50" s="365" t="str">
        <f>HX3</f>
        <v>BugRes</v>
      </c>
      <c r="JA50" s="362" t="s">
        <v>25</v>
      </c>
      <c r="JB50" s="365" t="str">
        <f>HX33</f>
        <v>BugLab</v>
      </c>
      <c r="JD50" s="330" t="s">
        <v>2</v>
      </c>
      <c r="JE50" s="330" t="s">
        <v>3</v>
      </c>
      <c r="JF50" s="356" t="s">
        <v>43</v>
      </c>
      <c r="JG50" s="356" t="s">
        <v>44</v>
      </c>
      <c r="JH50" s="330" t="s">
        <v>40</v>
      </c>
      <c r="JI50" s="330" t="s">
        <v>41</v>
      </c>
      <c r="JJ50" s="330" t="s">
        <v>18</v>
      </c>
      <c r="JK50" s="357" t="s">
        <v>42</v>
      </c>
      <c r="JL50" s="358" t="s">
        <v>16</v>
      </c>
      <c r="JM50" s="359" t="s">
        <v>6</v>
      </c>
      <c r="JN50" s="273"/>
      <c r="JO50" s="360" t="s">
        <v>69</v>
      </c>
      <c r="JP50" s="361" t="s">
        <v>95</v>
      </c>
      <c r="JQ50" s="365" t="str">
        <f>IO3</f>
        <v>BugRes</v>
      </c>
      <c r="JR50" s="362" t="s">
        <v>25</v>
      </c>
      <c r="JS50" s="365" t="str">
        <f>IO33</f>
        <v>BugLab</v>
      </c>
      <c r="JU50" s="330" t="s">
        <v>2</v>
      </c>
      <c r="JV50" s="330" t="s">
        <v>3</v>
      </c>
      <c r="JW50" s="356" t="s">
        <v>43</v>
      </c>
      <c r="JX50" s="356" t="s">
        <v>44</v>
      </c>
      <c r="JY50" s="330" t="s">
        <v>40</v>
      </c>
      <c r="JZ50" s="330" t="s">
        <v>41</v>
      </c>
      <c r="KA50" s="330" t="s">
        <v>18</v>
      </c>
      <c r="KB50" s="357" t="s">
        <v>42</v>
      </c>
      <c r="KC50" s="358" t="s">
        <v>16</v>
      </c>
      <c r="KD50" s="359" t="s">
        <v>6</v>
      </c>
      <c r="KE50" s="273"/>
      <c r="KF50" s="360" t="s">
        <v>69</v>
      </c>
      <c r="KG50" s="361" t="s">
        <v>95</v>
      </c>
      <c r="KH50" s="365" t="str">
        <f>JF3</f>
        <v>BugRes</v>
      </c>
      <c r="KI50" s="362" t="s">
        <v>25</v>
      </c>
      <c r="KJ50" s="365" t="str">
        <f>JF33</f>
        <v>BugLab</v>
      </c>
      <c r="KL50" s="330" t="s">
        <v>2</v>
      </c>
      <c r="KM50" s="330" t="s">
        <v>3</v>
      </c>
      <c r="KN50" s="356" t="s">
        <v>43</v>
      </c>
      <c r="KO50" s="356" t="s">
        <v>44</v>
      </c>
      <c r="KP50" s="330" t="s">
        <v>40</v>
      </c>
      <c r="KQ50" s="330" t="s">
        <v>41</v>
      </c>
      <c r="KR50" s="330" t="s">
        <v>18</v>
      </c>
      <c r="KS50" s="357" t="s">
        <v>42</v>
      </c>
      <c r="KT50" s="358" t="s">
        <v>16</v>
      </c>
      <c r="KU50" s="359" t="s">
        <v>6</v>
      </c>
      <c r="KV50" s="273"/>
      <c r="KW50" s="360" t="s">
        <v>69</v>
      </c>
      <c r="KX50" s="361" t="s">
        <v>95</v>
      </c>
      <c r="KY50" s="365" t="str">
        <f>JW3</f>
        <v>BugRes</v>
      </c>
      <c r="KZ50" s="362" t="s">
        <v>25</v>
      </c>
      <c r="LA50" s="365" t="str">
        <f>JW33</f>
        <v>BugLab</v>
      </c>
      <c r="LC50" s="330" t="s">
        <v>2</v>
      </c>
      <c r="LD50" s="330" t="s">
        <v>3</v>
      </c>
      <c r="LE50" s="356" t="s">
        <v>43</v>
      </c>
      <c r="LF50" s="356" t="s">
        <v>44</v>
      </c>
      <c r="LG50" s="330" t="s">
        <v>40</v>
      </c>
      <c r="LH50" s="330" t="s">
        <v>41</v>
      </c>
      <c r="LI50" s="330" t="s">
        <v>18</v>
      </c>
      <c r="LJ50" s="357" t="s">
        <v>42</v>
      </c>
      <c r="LK50" s="358" t="s">
        <v>16</v>
      </c>
      <c r="LL50" s="359" t="s">
        <v>6</v>
      </c>
      <c r="LM50" s="273"/>
      <c r="LN50" s="360" t="s">
        <v>69</v>
      </c>
      <c r="LO50" s="361" t="s">
        <v>95</v>
      </c>
      <c r="LP50" s="365" t="str">
        <f>KN3</f>
        <v>BugRes</v>
      </c>
      <c r="LQ50" s="362" t="s">
        <v>25</v>
      </c>
      <c r="LR50" s="365" t="str">
        <f>KN33</f>
        <v>BugLab</v>
      </c>
      <c r="LT50" s="330" t="s">
        <v>2</v>
      </c>
      <c r="LU50" s="330" t="s">
        <v>3</v>
      </c>
      <c r="LV50" s="356" t="s">
        <v>43</v>
      </c>
      <c r="LW50" s="356" t="s">
        <v>44</v>
      </c>
      <c r="LX50" s="330" t="s">
        <v>40</v>
      </c>
      <c r="LY50" s="330" t="s">
        <v>41</v>
      </c>
      <c r="LZ50" s="330" t="s">
        <v>18</v>
      </c>
      <c r="MA50" s="357" t="s">
        <v>42</v>
      </c>
      <c r="MB50" s="358" t="s">
        <v>16</v>
      </c>
      <c r="MC50" s="359" t="s">
        <v>6</v>
      </c>
      <c r="MD50" s="273"/>
      <c r="ME50" s="360" t="s">
        <v>69</v>
      </c>
      <c r="MF50" s="361" t="s">
        <v>95</v>
      </c>
      <c r="MG50" s="365" t="str">
        <f>LE3</f>
        <v>BugRes</v>
      </c>
      <c r="MH50" s="362" t="s">
        <v>25</v>
      </c>
      <c r="MI50" s="365" t="str">
        <f>LE33</f>
        <v>BugLab</v>
      </c>
    </row>
    <row r="51" spans="1:347" ht="14.1" customHeight="1" outlineLevel="1" x14ac:dyDescent="0.15">
      <c r="A51" s="14"/>
      <c r="B51" s="35">
        <f>SLOPE(G37:G46,J37:J46)</f>
        <v>0.37711550427303087</v>
      </c>
      <c r="C51" s="19">
        <f>INTERCEPT(G37:G46,J37:J46)</f>
        <v>-0.94145082350578457</v>
      </c>
      <c r="D51" s="83">
        <f>CORREL(G37:G46,J37:J46)^2</f>
        <v>0.16686681674729742</v>
      </c>
      <c r="E51" s="84">
        <f>D51/((1-D51)*(COUNT(G37:G46)-2))</f>
        <v>3.338138089275218E-2</v>
      </c>
      <c r="F51" s="85">
        <f>COUNT(G37:G46)-2</f>
        <v>6</v>
      </c>
      <c r="G51" s="86">
        <f>_xlfn.F.DIST.RT(E51,1,F51)</f>
        <v>0.86104606990595656</v>
      </c>
      <c r="H51" s="59"/>
      <c r="I51" s="71">
        <f>U47/S47</f>
        <v>1.0753089626564354</v>
      </c>
      <c r="J51" s="71">
        <f>N48-J48*I51</f>
        <v>-1.1173163777481432</v>
      </c>
      <c r="K51" s="19">
        <f>SQRT(1/S47)</f>
        <v>0.14776247288972277</v>
      </c>
      <c r="L51" s="17">
        <f>SQRT(1/P47+J48^2*K51^2)</f>
        <v>0.14326147159775593</v>
      </c>
      <c r="M51" s="17">
        <f>I51/K51</f>
        <v>7.2772805004350039</v>
      </c>
      <c r="N51" s="17">
        <f>J51/L51</f>
        <v>-7.7991407270009159</v>
      </c>
      <c r="O51" s="25">
        <f>COUNT(L37:L46)-2</f>
        <v>7</v>
      </c>
      <c r="P51" s="34">
        <f>_xlfn.CHISQ.DIST.RT(V47,O51)</f>
        <v>1.5119696601913857E-16</v>
      </c>
      <c r="Q51" s="17">
        <f>V47/O51</f>
        <v>12.796550320355788</v>
      </c>
      <c r="R51" s="17">
        <f>IF(P51&gt;0.15,1.96^2*K51^2/I51^2,_xlfn.T.INV.2T(0.05,O51)^2*K51^2*Q51/I51^2)</f>
        <v>1.3510734434834353</v>
      </c>
      <c r="S51" s="65"/>
      <c r="T51" s="17">
        <f>ABS(I$21-I51)/SQRT(K51^2+K$21^2)</f>
        <v>2.2215232035944736</v>
      </c>
      <c r="U51" s="14" t="str">
        <f>IF(T51&lt;1.96,"Yes","No")</f>
        <v>No</v>
      </c>
      <c r="X51" s="17"/>
      <c r="Y51" s="22"/>
      <c r="Z51" s="306">
        <f>AL47/AJ47</f>
        <v>2.1273231418331608</v>
      </c>
      <c r="AA51" s="306">
        <f>AE48-AA48*Z51</f>
        <v>-2.1300792317943924</v>
      </c>
      <c r="AB51" s="274">
        <f>SQRT(1/AJ47)</f>
        <v>0.25708667892729975</v>
      </c>
      <c r="AC51" s="273">
        <f>SQRT(1/AG47+AA48^2*AB51^2)</f>
        <v>0.25422633941868955</v>
      </c>
      <c r="AD51" s="273">
        <f>Z51/AB51</f>
        <v>8.2747311167947988</v>
      </c>
      <c r="AE51" s="273">
        <f>AA51/AC51</f>
        <v>-8.3786724721954542</v>
      </c>
      <c r="AF51" s="266">
        <f>COUNT(AC37:AC46)-2</f>
        <v>7</v>
      </c>
      <c r="AG51" s="271">
        <f>_xlfn.CHISQ.DIST.RT(AM47,AF51)</f>
        <v>6.3533926725610259E-8</v>
      </c>
      <c r="AH51" s="273">
        <f>AM47/AF51</f>
        <v>6.6730988343931132</v>
      </c>
      <c r="AI51" s="273">
        <f>IF(AG51&gt;0.15,1.96^2*AB51^2/Z51^2,_xlfn.T.INV.2T(0.05,AF51)^2*AB51^2*AH51/Z51^2)</f>
        <v>0.54493418739261068</v>
      </c>
      <c r="AJ51" s="300"/>
      <c r="AK51" s="273">
        <f>ABS(Z$21-Z51)/SQRT(AB51^2+AB$21^2)</f>
        <v>1.0828098397102435</v>
      </c>
      <c r="AL51" s="272" t="str">
        <f>IF(AK51&lt;1.96,"Yes","No")</f>
        <v>Yes</v>
      </c>
      <c r="AM51" s="280"/>
      <c r="AN51" s="280"/>
      <c r="AO51" s="273"/>
      <c r="AQ51" s="306">
        <f>BC47/BA47</f>
        <v>4.039030773669956</v>
      </c>
      <c r="AR51" s="306">
        <f>AV48-AR48*AQ51</f>
        <v>-4.1156910761629826</v>
      </c>
      <c r="AS51" s="274">
        <f>SQRT(1/BA47)</f>
        <v>0.49214018343945015</v>
      </c>
      <c r="AT51" s="273">
        <f>SQRT(1/AX47+AR48^2*AS51^2)</f>
        <v>0.51522774295142826</v>
      </c>
      <c r="AU51" s="273">
        <f>AQ51/AS51</f>
        <v>8.2070737354591436</v>
      </c>
      <c r="AV51" s="273">
        <f>AR51/AT51</f>
        <v>-7.9881006651285444</v>
      </c>
      <c r="AW51" s="266">
        <f>COUNT(AT37:AT46)-2</f>
        <v>7</v>
      </c>
      <c r="AX51" s="271">
        <f>_xlfn.CHISQ.DIST.RT(BD47,AW51)</f>
        <v>2.8462598449809144E-4</v>
      </c>
      <c r="AY51" s="273">
        <f>BD47/AW51</f>
        <v>3.9114692357346832</v>
      </c>
      <c r="AZ51" s="273">
        <f>IF(AX51&gt;0.15,1.96^2*AS51^2/AQ51^2,_xlfn.T.INV.2T(0.05,AW51)^2*AS51^2*AY51/AQ51^2)</f>
        <v>0.32470391648200131</v>
      </c>
      <c r="BA51" s="300"/>
      <c r="BB51" s="273">
        <f>ABS(AQ$21-AQ51)/SQRT(AS51^2+AS$21^2)</f>
        <v>4.1143042070199414</v>
      </c>
      <c r="BC51" s="272" t="str">
        <f>IF(BB51&lt;1.96,"Yes","No")</f>
        <v>No</v>
      </c>
      <c r="BD51" s="280"/>
      <c r="BE51" s="280"/>
      <c r="BF51" s="273"/>
      <c r="BH51" s="306">
        <f>BT47/BR47</f>
        <v>5.2601035139426875</v>
      </c>
      <c r="BI51" s="306">
        <f>BM48-BI48*BH51</f>
        <v>-5.4053197614687374</v>
      </c>
      <c r="BJ51" s="274">
        <f>SQRT(1/BR47)</f>
        <v>0.80030872515102158</v>
      </c>
      <c r="BK51" s="273">
        <f>SQRT(1/BO47+BI48^2*BJ51^2)</f>
        <v>0.85918969461532468</v>
      </c>
      <c r="BL51" s="273">
        <f>BH51/BJ51</f>
        <v>6.572592986475418</v>
      </c>
      <c r="BM51" s="273">
        <f>BI51/BK51</f>
        <v>-6.2911831873039405</v>
      </c>
      <c r="BN51" s="266">
        <f>COUNT(BK37:BK46)-2</f>
        <v>7</v>
      </c>
      <c r="BO51" s="271">
        <f>_xlfn.CHISQ.DIST.RT(BU47,BN51)</f>
        <v>4.7075953313828835E-2</v>
      </c>
      <c r="BP51" s="273">
        <f>BU47/BN51</f>
        <v>2.0342661917956764</v>
      </c>
      <c r="BQ51" s="273">
        <f>IF(BO51&gt;0.15,1.96^2*BJ51^2/BH51^2,_xlfn.T.INV.2T(0.05,BN51)^2*BJ51^2*BP51/BH51^2)</f>
        <v>0.26330468229900716</v>
      </c>
      <c r="BR51" s="300"/>
      <c r="BS51" s="273">
        <f>ABS(BH$21-BH51)/SQRT(BJ51^2+BJ$21^2)</f>
        <v>4.1793495885060636</v>
      </c>
      <c r="BT51" s="272" t="str">
        <f>IF(BS51&lt;1.96,"Yes","No")</f>
        <v>No</v>
      </c>
      <c r="BU51" s="280"/>
      <c r="BV51" s="280"/>
      <c r="BW51" s="273"/>
      <c r="BY51" s="306">
        <f>CK47/CI47</f>
        <v>5.5013208016273429</v>
      </c>
      <c r="BZ51" s="306">
        <f>CD48-BZ48*BY51</f>
        <v>-5.6496705826060705</v>
      </c>
      <c r="CA51" s="274">
        <f>SQRT(1/CI47)</f>
        <v>0.92862268103552592</v>
      </c>
      <c r="CB51" s="273">
        <f>SQRT(1/CF47+BZ48^2*CA51^2)</f>
        <v>0.99591003262264366</v>
      </c>
      <c r="CC51" s="273">
        <f>BY51/CA51</f>
        <v>5.9241723403661739</v>
      </c>
      <c r="CD51" s="273">
        <f>BZ51/CB51</f>
        <v>-5.6728724458454822</v>
      </c>
      <c r="CE51" s="266">
        <f>COUNT(CB37:CB46)-2</f>
        <v>7</v>
      </c>
      <c r="CF51" s="271">
        <f>_xlfn.CHISQ.DIST.RT(CL47,CE51)</f>
        <v>6.6995423826639117E-2</v>
      </c>
      <c r="CG51" s="273">
        <f>CL47/CE51</f>
        <v>1.8881367644545362</v>
      </c>
      <c r="CH51" s="273">
        <f>IF(CF51&gt;0.15,1.96^2*CA51^2/BY51^2,_xlfn.T.INV.2T(0.05,CE51)^2*CA51^2*CG51/BY51^2)</f>
        <v>0.30081698847933969</v>
      </c>
      <c r="CI51" s="300"/>
      <c r="CJ51" s="273">
        <f>ABS(BY$21-BY51)/SQRT(CA51^2+CA$21^2)</f>
        <v>3.8996143567424912</v>
      </c>
      <c r="CK51" s="272" t="str">
        <f>IF(CJ51&lt;1.96,"Yes","No")</f>
        <v>No</v>
      </c>
      <c r="CL51" s="280"/>
      <c r="CM51" s="280"/>
      <c r="CN51" s="273"/>
      <c r="CP51" s="306">
        <f>DB47/CZ47</f>
        <v>5.5363871157834481</v>
      </c>
      <c r="CQ51" s="306">
        <f>CU48-CQ48*CP51</f>
        <v>-5.6850557816207665</v>
      </c>
      <c r="CR51" s="274">
        <f>SQRT(1/CZ47)</f>
        <v>0.95559093953516561</v>
      </c>
      <c r="CS51" s="273">
        <f>SQRT(1/CW47+CQ48^2*CR51^2)</f>
        <v>1.0232479093291276</v>
      </c>
      <c r="CT51" s="273">
        <f>CP51/CR51</f>
        <v>5.7936789548010461</v>
      </c>
      <c r="CU51" s="273">
        <f>CQ51/CS51</f>
        <v>-5.5558928875291445</v>
      </c>
      <c r="CV51" s="266">
        <f>COUNT(CS37:CS46)-2</f>
        <v>7</v>
      </c>
      <c r="CW51" s="271">
        <f>_xlfn.CHISQ.DIST.RT(DC47,CV51)</f>
        <v>6.0930282198330181E-2</v>
      </c>
      <c r="CX51" s="273">
        <f>DC47/CV51</f>
        <v>1.9278397620023984</v>
      </c>
      <c r="CY51" s="273">
        <f>IF(CW51&gt;0.15,1.96^2*CR51^2/CP51^2,_xlfn.T.INV.2T(0.05,CV51)^2*CR51^2*CX51/CP51^2)</f>
        <v>0.32113405281946744</v>
      </c>
      <c r="CZ51" s="300"/>
      <c r="DA51" s="273">
        <f>ABS(CP$21-CP51)/SQRT(CR51^2+CR$21^2)</f>
        <v>3.8331284452054386</v>
      </c>
      <c r="DB51" s="272" t="str">
        <f>IF(DA51&lt;1.96,"Yes","No")</f>
        <v>No</v>
      </c>
      <c r="DC51" s="280"/>
      <c r="DD51" s="280"/>
      <c r="DE51" s="273"/>
      <c r="DG51" s="306">
        <f>DS47/DQ47</f>
        <v>5.5407120396383736</v>
      </c>
      <c r="DH51" s="306">
        <f>DL48-DH48*DG51</f>
        <v>-5.6894498316806628</v>
      </c>
      <c r="DI51" s="274">
        <f>SQRT(1/DQ47)</f>
        <v>0.95965482245730194</v>
      </c>
      <c r="DJ51" s="273">
        <f>SQRT(1/DN47+DH48^2*DI51^2)</f>
        <v>1.0273477776384534</v>
      </c>
      <c r="DK51" s="273">
        <f>DG51/DI51</f>
        <v>5.7736510149042646</v>
      </c>
      <c r="DL51" s="273">
        <f>DH51/DJ51</f>
        <v>-5.537997896641099</v>
      </c>
      <c r="DM51" s="266">
        <f>COUNT(DJ37:DJ46)-2</f>
        <v>7</v>
      </c>
      <c r="DN51" s="271">
        <f>_xlfn.CHISQ.DIST.RT(DT47,DM51)</f>
        <v>5.9836641628362795E-2</v>
      </c>
      <c r="DO51" s="273">
        <f>DT47/DM51</f>
        <v>1.9353822945670418</v>
      </c>
      <c r="DP51" s="273">
        <f>IF(DN51&gt;0.15,1.96^2*DI51^2/DG51^2,_xlfn.T.INV.2T(0.05,DM51)^2*DI51^2*DO51/DG51^2)</f>
        <v>0.32463099521878175</v>
      </c>
      <c r="DQ51" s="300"/>
      <c r="DR51" s="273">
        <f>ABS(DG$21-DG51)/SQRT(DI51^2+DI$21^2)</f>
        <v>3.8224288380052904</v>
      </c>
      <c r="DS51" s="272" t="str">
        <f>IF(DR51&lt;1.96,"Yes","No")</f>
        <v>No</v>
      </c>
      <c r="DT51" s="280"/>
      <c r="DU51" s="280"/>
      <c r="DV51" s="273"/>
      <c r="DX51" s="306">
        <f>EJ47/EH47</f>
        <v>5.5412292421872111</v>
      </c>
      <c r="DY51" s="306">
        <f>EC48-DY48*DX51</f>
        <v>-5.6899788383476277</v>
      </c>
      <c r="DZ51" s="274">
        <f>SQRT(1/EH47)</f>
        <v>0.96015802409501849</v>
      </c>
      <c r="EA51" s="273">
        <f>SQRT(1/EE47+DY48^2*DZ51^2)</f>
        <v>1.0278582990779939</v>
      </c>
      <c r="EB51" s="273">
        <f>DX51/DZ51</f>
        <v>5.7711638117173552</v>
      </c>
      <c r="EC51" s="273">
        <f>DY51/EA51</f>
        <v>-5.5357619269617553</v>
      </c>
      <c r="ED51" s="266">
        <f>COUNT(EA37:EA46)-2</f>
        <v>7</v>
      </c>
      <c r="EE51" s="271">
        <f>_xlfn.CHISQ.DIST.RT(EK47,ED51)</f>
        <v>5.9701700576831614E-2</v>
      </c>
      <c r="EF51" s="273">
        <f>EK47/ED51</f>
        <v>1.9363217066517113</v>
      </c>
      <c r="EG51" s="273">
        <f>IF(EE51&gt;0.15,1.96^2*DZ51^2/DX51^2,_xlfn.T.INV.2T(0.05,ED51)^2*DZ51^2*EF51/DX51^2)</f>
        <v>0.32506857644674897</v>
      </c>
      <c r="EH51" s="300"/>
      <c r="EI51" s="273">
        <f>ABS(DX$21-DX51)/SQRT(DZ51^2+DZ$21^2)</f>
        <v>3.8210911292439071</v>
      </c>
      <c r="EJ51" s="272" t="str">
        <f>IF(EI51&lt;1.96,"Yes","No")</f>
        <v>No</v>
      </c>
      <c r="EK51" s="280"/>
      <c r="EL51" s="280"/>
      <c r="EM51" s="273"/>
      <c r="EO51" s="306">
        <f>FA47/EY47</f>
        <v>5.5412907871364494</v>
      </c>
      <c r="EP51" s="306">
        <f>ET48-EP48*EO51</f>
        <v>-5.6900421200333433</v>
      </c>
      <c r="EQ51" s="274">
        <f>SQRT(1/EY47)</f>
        <v>0.96021816047740327</v>
      </c>
      <c r="ER51" s="273">
        <f>SQRT(1/EV47+EP48^2*EQ51^2)</f>
        <v>1.0279196607391139</v>
      </c>
      <c r="ES51" s="273">
        <f>EO51/EQ51</f>
        <v>5.7708664709917787</v>
      </c>
      <c r="ET51" s="273">
        <f>EP51/ER51</f>
        <v>-5.5354930325410683</v>
      </c>
      <c r="EU51" s="266">
        <f>COUNT(ER37:ER46)-2</f>
        <v>7</v>
      </c>
      <c r="EV51" s="271">
        <f>_xlfn.CHISQ.DIST.RT(FB47,EU51)</f>
        <v>5.9685873160397897E-2</v>
      </c>
      <c r="EW51" s="273">
        <f>FB47/EU51</f>
        <v>1.9364320193790781</v>
      </c>
      <c r="EX51" s="273">
        <f>IF(EV51&gt;0.15,1.96^2*EQ51^2/EO51^2,_xlfn.T.INV.2T(0.05,EU51)^2*EQ51^2*EW51/EO51^2)</f>
        <v>0.32512059641525531</v>
      </c>
      <c r="EY51" s="300"/>
      <c r="EZ51" s="273">
        <f>ABS(EO$21-EO51)/SQRT(EQ51^2+EQ$21^2)</f>
        <v>3.8209310799402525</v>
      </c>
      <c r="FA51" s="272" t="str">
        <f>IF(EZ51&lt;1.96,"Yes","No")</f>
        <v>No</v>
      </c>
      <c r="FB51" s="280"/>
      <c r="FC51" s="280"/>
      <c r="FD51" s="273"/>
      <c r="FF51" s="306">
        <f>FR47/FP47</f>
        <v>5.5412980995273635</v>
      </c>
      <c r="FG51" s="306">
        <f>FK48-FG48*FF51</f>
        <v>-5.6900496689525788</v>
      </c>
      <c r="FH51" s="274">
        <f>SQRT(1/FP47)</f>
        <v>0.96022530967391528</v>
      </c>
      <c r="FI51" s="273">
        <f>SQRT(1/FM47+FG48^2*FH51^2)</f>
        <v>1.0279269886561937</v>
      </c>
      <c r="FJ51" s="273">
        <f>FF51/FH51</f>
        <v>5.7708311202598308</v>
      </c>
      <c r="FK51" s="273">
        <f>FG51/FI51</f>
        <v>-5.5354609147787492</v>
      </c>
      <c r="FL51" s="266">
        <f>COUNT(FI37:FI46)-2</f>
        <v>7</v>
      </c>
      <c r="FM51" s="271">
        <f>_xlfn.CHISQ.DIST.RT(FS47,FL51)</f>
        <v>5.9684022209445062E-2</v>
      </c>
      <c r="FN51" s="273">
        <f>FS47/FL51</f>
        <v>1.9364449217524957</v>
      </c>
      <c r="FO51" s="273">
        <f>IF(FM51&gt;0.15,1.96^2*FH51^2/FF51^2,_xlfn.T.INV.2T(0.05,FL51)^2*FH51^2*FN51/FF51^2)</f>
        <v>0.32512674594236113</v>
      </c>
      <c r="FP51" s="300"/>
      <c r="FQ51" s="273">
        <f>ABS(FF$21-FF51)/SQRT(FH51^2+FH$21^2)</f>
        <v>3.8209120496939231</v>
      </c>
      <c r="FR51" s="272" t="str">
        <f>IF(FQ51&lt;1.96,"Yes","No")</f>
        <v>No</v>
      </c>
      <c r="FS51" s="280"/>
      <c r="FT51" s="280"/>
      <c r="FU51" s="273"/>
      <c r="FW51" s="306">
        <f>GI47/GG47</f>
        <v>5.5412989675483617</v>
      </c>
      <c r="FX51" s="306">
        <f>GB48-FX48*FW51</f>
        <v>-5.6900505677822153</v>
      </c>
      <c r="FY51" s="274">
        <f>SQRT(1/GG47)</f>
        <v>0.96022615843996195</v>
      </c>
      <c r="FZ51" s="273">
        <f>SQRT(1/GD47+FX48^2*FY51^2)</f>
        <v>1.027927861648805</v>
      </c>
      <c r="GA51" s="273">
        <f>FW51/FY51</f>
        <v>5.7708269232646936</v>
      </c>
      <c r="GB51" s="273">
        <f>FX51/FZ51</f>
        <v>-5.53545708806387</v>
      </c>
      <c r="GC51" s="266">
        <f>COUNT(FZ37:FZ46)-2</f>
        <v>7</v>
      </c>
      <c r="GD51" s="271">
        <f>_xlfn.CHISQ.DIST.RT(GJ47,GC51)</f>
        <v>5.968380528457369E-2</v>
      </c>
      <c r="GE51" s="273">
        <f>GJ47/GC51</f>
        <v>1.9364464338888649</v>
      </c>
      <c r="GF51" s="273">
        <f>IF(GD51&gt;0.15,1.96^2*FY51^2/FW51^2,_xlfn.T.INV.2T(0.05,GC51)^2*FY51^2*GE51/FW51^2)</f>
        <v>0.32512747274378112</v>
      </c>
      <c r="GG51" s="300"/>
      <c r="GH51" s="273">
        <f>ABS(FW$21-FW51)/SQRT(FY51^2+FY$21^2)</f>
        <v>3.8209097902839804</v>
      </c>
      <c r="GI51" s="272" t="str">
        <f>IF(GH51&lt;1.96,"Yes","No")</f>
        <v>No</v>
      </c>
      <c r="GJ51" s="280"/>
      <c r="GK51" s="280"/>
      <c r="GL51" s="273"/>
      <c r="GN51" s="306">
        <f>GZ47/GX47</f>
        <v>5.5412990705185603</v>
      </c>
      <c r="GO51" s="306">
        <f>GS48-GO48*GN51</f>
        <v>-5.6900506746543504</v>
      </c>
      <c r="GP51" s="274">
        <f>SQRT(1/GX47)</f>
        <v>0.96022625913309712</v>
      </c>
      <c r="GQ51" s="273">
        <f>SQRT(1/GU47+GO48^2*GP51^2)</f>
        <v>1.02792796548857</v>
      </c>
      <c r="GR51" s="273">
        <f>GN51/GP51</f>
        <v>5.7708264253482362</v>
      </c>
      <c r="GS51" s="273">
        <f>GO51/GQ51</f>
        <v>-5.5354566328486765</v>
      </c>
      <c r="GT51" s="266">
        <f>COUNT(GQ37:GQ46)-2</f>
        <v>7</v>
      </c>
      <c r="GU51" s="271">
        <f>_xlfn.CHISQ.DIST.RT(HA47,GT51)</f>
        <v>5.968377980596979E-2</v>
      </c>
      <c r="GV51" s="273">
        <f>HA47/GT51</f>
        <v>1.9364466114950345</v>
      </c>
      <c r="GW51" s="273">
        <f>IF(GU51&gt;0.15,1.96^2*GP51^2/GN51^2,_xlfn.T.INV.2T(0.05,GT51)^2*GP51^2*GV51/GN51^2)</f>
        <v>0.32512755866876492</v>
      </c>
      <c r="GX51" s="300"/>
      <c r="GY51" s="273">
        <f>ABS(GN$21-GN51)/SQRT(GP51^2+GP$21^2)</f>
        <v>3.8209095222324643</v>
      </c>
      <c r="GZ51" s="272" t="str">
        <f>IF(GY51&lt;1.96,"Yes","No")</f>
        <v>No</v>
      </c>
      <c r="HA51" s="280"/>
      <c r="HB51" s="280"/>
      <c r="HC51" s="273"/>
      <c r="HE51" s="306">
        <f>HQ47/HO47</f>
        <v>5.5412990827273694</v>
      </c>
      <c r="HF51" s="306">
        <f>HJ48-HF48*HE51</f>
        <v>-5.6900506873481849</v>
      </c>
      <c r="HG51" s="274">
        <f>SQRT(1/HO47)</f>
        <v>0.96022627107251657</v>
      </c>
      <c r="HH51" s="273">
        <f>SQRT(1/HL47+HF48^2*HG51^2)</f>
        <v>1.0279279778257728</v>
      </c>
      <c r="HI51" s="273">
        <f>HE51/HG51</f>
        <v>5.7708263663084978</v>
      </c>
      <c r="HJ51" s="273">
        <f>HF51/HH51</f>
        <v>-5.5354565787610186</v>
      </c>
      <c r="HK51" s="266">
        <f>COUNT(HH37:HH46)-2</f>
        <v>7</v>
      </c>
      <c r="HL51" s="271">
        <f>_xlfn.CHISQ.DIST.RT(HR47,HK51)</f>
        <v>5.9683776808123222E-2</v>
      </c>
      <c r="HM51" s="273">
        <f>HR47/HK51</f>
        <v>1.9364466323924183</v>
      </c>
      <c r="HN51" s="273">
        <f>IF(HL51&gt;0.15,1.96^2*HG51^2/HE51^2,_xlfn.T.INV.2T(0.05,HK51)^2*HG51^2*HM51/HE51^2)</f>
        <v>0.32512756882999738</v>
      </c>
      <c r="HO51" s="300"/>
      <c r="HP51" s="273">
        <f>ABS(HE$21-HE51)/SQRT(HG51^2+HG$21^2)</f>
        <v>3.8209094904483658</v>
      </c>
      <c r="HQ51" s="272" t="str">
        <f>IF(HP51&lt;1.96,"Yes","No")</f>
        <v>No</v>
      </c>
      <c r="HR51" s="280"/>
      <c r="HS51" s="280"/>
      <c r="HT51" s="273"/>
      <c r="HV51" s="306">
        <f>IH47/IF47</f>
        <v>5.5412990841743675</v>
      </c>
      <c r="HW51" s="306">
        <f>IA48-HW48*HV51</f>
        <v>-5.6900506888546971</v>
      </c>
      <c r="HX51" s="274">
        <f>SQRT(1/IF47)</f>
        <v>0.96022627248763759</v>
      </c>
      <c r="HY51" s="273">
        <f>SQRT(1/IC47+HW48^2*HX51^2)</f>
        <v>1.0279279792902769</v>
      </c>
      <c r="HZ51" s="273">
        <f>HV51/HX51</f>
        <v>5.7708263593107514</v>
      </c>
      <c r="IA51" s="273">
        <f>HW51/HY51</f>
        <v>-5.5354565723401539</v>
      </c>
      <c r="IB51" s="266">
        <f>COUNT(HY37:HY46)-2</f>
        <v>7</v>
      </c>
      <c r="IC51" s="271">
        <f>_xlfn.CHISQ.DIST.RT(II47,IB51)</f>
        <v>5.9683776454906239E-2</v>
      </c>
      <c r="ID51" s="273">
        <f>II47/IB51</f>
        <v>1.9364466348546225</v>
      </c>
      <c r="IE51" s="273">
        <f>IF(IC51&gt;0.15,1.96^2*HX51^2/HV51^2,_xlfn.T.INV.2T(0.05,IB51)^2*HX51^2*ID51/HV51^2)</f>
        <v>0.32512757003190329</v>
      </c>
      <c r="IF51" s="300"/>
      <c r="IG51" s="273">
        <f>ABS(HV$21-HV51)/SQRT(HX51^2+HX$21^2)</f>
        <v>3.8209094866811015</v>
      </c>
      <c r="IH51" s="272" t="str">
        <f>IF(IG51&lt;1.96,"Yes","No")</f>
        <v>No</v>
      </c>
      <c r="II51" s="280"/>
      <c r="IJ51" s="280"/>
      <c r="IK51" s="273"/>
      <c r="IM51" s="306">
        <f>IY47/IW47</f>
        <v>5.5412990843458179</v>
      </c>
      <c r="IN51" s="306">
        <f>IR48-IN48*IM51</f>
        <v>-5.6900506890333826</v>
      </c>
      <c r="IO51" s="274">
        <f>SQRT(1/IW47)</f>
        <v>0.96022627265531424</v>
      </c>
      <c r="IP51" s="273">
        <f>SQRT(1/IT47+IN48^2*IO51^2)</f>
        <v>1.0279279794640077</v>
      </c>
      <c r="IQ51" s="273">
        <f>IM51/IO51</f>
        <v>5.7708263584815906</v>
      </c>
      <c r="IR51" s="273">
        <f>IN51/IP51</f>
        <v>-5.5354565715784334</v>
      </c>
      <c r="IS51" s="266">
        <f>COUNT(IP37:IP46)-2</f>
        <v>7</v>
      </c>
      <c r="IT51" s="271">
        <f>_xlfn.CHISQ.DIST.RT(IZ47,IS51)</f>
        <v>5.9683776413244641E-2</v>
      </c>
      <c r="IU51" s="273">
        <f>IZ47/IS51</f>
        <v>1.9364466351450373</v>
      </c>
      <c r="IV51" s="273">
        <f>IF(IT51&gt;0.15,1.96^2*IO51^2/IM51^2,_xlfn.T.INV.2T(0.05,IS51)^2*IO51^2*IU51/IM51^2)</f>
        <v>0.32512757017409344</v>
      </c>
      <c r="IW51" s="300"/>
      <c r="IX51" s="273">
        <f>ABS(IM$21-IM51)/SQRT(IO51^2+IO$21^2)</f>
        <v>3.8209094862347173</v>
      </c>
      <c r="IY51" s="272" t="str">
        <f>IF(IX51&lt;1.96,"Yes","No")</f>
        <v>No</v>
      </c>
      <c r="IZ51" s="280"/>
      <c r="JA51" s="280"/>
      <c r="JB51" s="273"/>
      <c r="JD51" s="306">
        <f>JP47/JN47</f>
        <v>5.5412990843661243</v>
      </c>
      <c r="JE51" s="306">
        <f>JI48-JE48*JD51</f>
        <v>-5.690050689054563</v>
      </c>
      <c r="JF51" s="274">
        <f>SQRT(1/JN47)</f>
        <v>0.96022627267517757</v>
      </c>
      <c r="JG51" s="273">
        <f>SQRT(1/JK47+JE48^2*JF51^2)</f>
        <v>1.0279279794846066</v>
      </c>
      <c r="JH51" s="273">
        <f>JD51/JF51</f>
        <v>5.7708263583833626</v>
      </c>
      <c r="JI51" s="273">
        <f>JE51/JG51</f>
        <v>-5.5354565714881128</v>
      </c>
      <c r="JJ51" s="266">
        <f>COUNT(JG37:JG46)-2</f>
        <v>7</v>
      </c>
      <c r="JK51" s="271">
        <f>_xlfn.CHISQ.DIST.RT(JQ47,JJ51)</f>
        <v>5.9683776408326471E-2</v>
      </c>
      <c r="JL51" s="273">
        <f>JQ47/JJ51</f>
        <v>1.9364466351793208</v>
      </c>
      <c r="JM51" s="273">
        <f>IF(JK51&gt;0.15,1.96^2*JF51^2/JD51^2,_xlfn.T.INV.2T(0.05,JJ51)^2*JF51^2*JL51/JD51^2)</f>
        <v>0.32512757019091787</v>
      </c>
      <c r="JN51" s="300"/>
      <c r="JO51" s="273">
        <f>ABS(JD$21-JD51)/SQRT(JF51^2+JF$21^2)</f>
        <v>3.8209094861818325</v>
      </c>
      <c r="JP51" s="272" t="str">
        <f>IF(JO51&lt;1.96,"Yes","No")</f>
        <v>No</v>
      </c>
      <c r="JQ51" s="280"/>
      <c r="JR51" s="280"/>
      <c r="JS51" s="273"/>
      <c r="JU51" s="306">
        <f>KG47/KE47</f>
        <v>5.5412990843685312</v>
      </c>
      <c r="JV51" s="306">
        <f>JZ48-JV48*JU51</f>
        <v>-5.6900506890570757</v>
      </c>
      <c r="JW51" s="274">
        <f>SQRT(1/KE47)</f>
        <v>0.9602262726775298</v>
      </c>
      <c r="JX51" s="273">
        <f>SQRT(1/KB47+JV48^2*JW51^2)</f>
        <v>1.0279279794870477</v>
      </c>
      <c r="JY51" s="273">
        <f>JU51/JW51</f>
        <v>5.7708263583717319</v>
      </c>
      <c r="JZ51" s="273">
        <f>JV51/JX51</f>
        <v>-5.5354565714774111</v>
      </c>
      <c r="KA51" s="266">
        <f>COUNT(JX37:JX46)-2</f>
        <v>7</v>
      </c>
      <c r="KB51" s="271">
        <f>_xlfn.CHISQ.DIST.RT(KH47,KA51)</f>
        <v>5.9683776407745484E-2</v>
      </c>
      <c r="KC51" s="273">
        <f>KH47/KA51</f>
        <v>1.9364466351833709</v>
      </c>
      <c r="KD51" s="273">
        <f>IF(KB51&gt;0.15,1.96^2*JW51^2/JU51^2,_xlfn.T.INV.2T(0.05,KA51)^2*JW51^2*KC51/JU51^2)</f>
        <v>0.32512757019290839</v>
      </c>
      <c r="KE51" s="300"/>
      <c r="KF51" s="273">
        <f>ABS(JU$21-JU51)/SQRT(JW51^2+JW$21^2)</f>
        <v>3.8209094861755735</v>
      </c>
      <c r="KG51" s="272" t="str">
        <f>IF(KF51&lt;1.96,"Yes","No")</f>
        <v>No</v>
      </c>
      <c r="KH51" s="280"/>
      <c r="KI51" s="280"/>
      <c r="KJ51" s="273"/>
      <c r="KL51" s="306">
        <f>KX47/KV47</f>
        <v>5.5412990843688155</v>
      </c>
      <c r="KM51" s="306">
        <f>KQ48-KM48*KL51</f>
        <v>-5.6900506890573723</v>
      </c>
      <c r="KN51" s="274">
        <f>SQRT(1/KV47)</f>
        <v>0.9602262726778088</v>
      </c>
      <c r="KO51" s="273">
        <f>SQRT(1/KS47+KM48^2*KN51^2)</f>
        <v>1.0279279794873373</v>
      </c>
      <c r="KP51" s="273">
        <f>KL51/KN51</f>
        <v>5.7708263583703516</v>
      </c>
      <c r="KQ51" s="273">
        <f>KM51/KO51</f>
        <v>-5.5354565714761401</v>
      </c>
      <c r="KR51" s="266">
        <f>COUNT(KO37:KO46)-2</f>
        <v>7</v>
      </c>
      <c r="KS51" s="271">
        <f>_xlfn.CHISQ.DIST.RT(KY47,KR51)</f>
        <v>5.9683776407676692E-2</v>
      </c>
      <c r="KT51" s="273">
        <f>KY47/KR51</f>
        <v>1.9364466351838505</v>
      </c>
      <c r="KU51" s="273">
        <f>IF(KS51&gt;0.15,1.96^2*KN51^2/KL51^2,_xlfn.T.INV.2T(0.05,KR51)^2*KN51^2*KT51/KL51^2)</f>
        <v>0.32512757019314448</v>
      </c>
      <c r="KV51" s="300"/>
      <c r="KW51" s="273">
        <f>ABS(KL$21-KL51)/SQRT(KN51^2+KN$21^2)</f>
        <v>3.8209094861748292</v>
      </c>
      <c r="KX51" s="272" t="str">
        <f>IF(KW51&lt;1.96,"Yes","No")</f>
        <v>No</v>
      </c>
      <c r="KY51" s="280"/>
      <c r="KZ51" s="280"/>
      <c r="LA51" s="273"/>
      <c r="LC51" s="306">
        <f>LO47/LM47</f>
        <v>5.5412990843688483</v>
      </c>
      <c r="LD51" s="306">
        <f>LH48-LD48*LC51</f>
        <v>-5.690050689057407</v>
      </c>
      <c r="LE51" s="274">
        <f>SQRT(1/LM47)</f>
        <v>0.96022627267784133</v>
      </c>
      <c r="LF51" s="273">
        <f>SQRT(1/LJ47+LD48^2*LE51^2)</f>
        <v>1.0279279794873712</v>
      </c>
      <c r="LG51" s="273">
        <f>LC51/LE51</f>
        <v>5.77082635837019</v>
      </c>
      <c r="LH51" s="273">
        <f>LD51/LF51</f>
        <v>-5.5354565714759909</v>
      </c>
      <c r="LI51" s="266">
        <f>COUNT(LF37:LF46)-2</f>
        <v>7</v>
      </c>
      <c r="LJ51" s="271">
        <f>_xlfn.CHISQ.DIST.RT(LP47,LI51)</f>
        <v>5.968377640766865E-2</v>
      </c>
      <c r="LK51" s="273">
        <f>LP47/LI51</f>
        <v>1.9364466351839063</v>
      </c>
      <c r="LL51" s="273">
        <f>IF(LJ51&gt;0.15,1.96^2*LE51^2/LC51^2,_xlfn.T.INV.2T(0.05,LI51)^2*LE51^2*LK51/LC51^2)</f>
        <v>0.32512757019317201</v>
      </c>
      <c r="LM51" s="300"/>
      <c r="LN51" s="273">
        <f>ABS(LC$21-LC51)/SQRT(LE51^2+LE$21^2)</f>
        <v>3.8209094861747412</v>
      </c>
      <c r="LO51" s="272" t="str">
        <f>IF(LN51&lt;1.96,"Yes","No")</f>
        <v>No</v>
      </c>
      <c r="LP51" s="280"/>
      <c r="LQ51" s="280"/>
      <c r="LR51" s="273"/>
      <c r="LT51" s="306">
        <f>MF47/MD47</f>
        <v>5.5412990843688528</v>
      </c>
      <c r="LU51" s="306">
        <f>LY48-LU48*LT51</f>
        <v>-5.6900506890574114</v>
      </c>
      <c r="LV51" s="274">
        <f>SQRT(1/MD47)</f>
        <v>0.96022627267784544</v>
      </c>
      <c r="LW51" s="273">
        <f>SQRT(1/MA47+LU48^2*LV51^2)</f>
        <v>1.0279279794873755</v>
      </c>
      <c r="LX51" s="273">
        <f>LT51/LV51</f>
        <v>5.7708263583701704</v>
      </c>
      <c r="LY51" s="273">
        <f>LU51/LW51</f>
        <v>-5.5354565714759731</v>
      </c>
      <c r="LZ51" s="266">
        <f>COUNT(LW37:LW46)-2</f>
        <v>7</v>
      </c>
      <c r="MA51" s="271">
        <f>_xlfn.CHISQ.DIST.RT(MG47,LZ51)</f>
        <v>5.9683776407667949E-2</v>
      </c>
      <c r="MB51" s="273">
        <f>MG47/LZ51</f>
        <v>1.9364466351839114</v>
      </c>
      <c r="MC51" s="273">
        <f>IF(MA51&gt;0.15,1.96^2*LV51^2/LT51^2,_xlfn.T.INV.2T(0.05,LZ51)^2*LV51^2*MB51/LT51^2)</f>
        <v>0.32512757019317512</v>
      </c>
      <c r="MD51" s="300"/>
      <c r="ME51" s="273">
        <f>ABS(LT$21-LT51)/SQRT(LV51^2+LV$21^2)</f>
        <v>3.8209094861747319</v>
      </c>
      <c r="MF51" s="272" t="str">
        <f>IF(ME51&lt;1.96,"Yes","No")</f>
        <v>No</v>
      </c>
      <c r="MG51" s="280"/>
      <c r="MH51" s="280"/>
      <c r="MI51" s="273"/>
    </row>
    <row r="52" spans="1:347" ht="14.1" customHeight="1" outlineLevel="1" x14ac:dyDescent="0.15">
      <c r="A52" s="14"/>
      <c r="B52" s="35"/>
      <c r="C52" s="19"/>
      <c r="D52" s="7"/>
      <c r="E52" s="7"/>
      <c r="F52" s="6"/>
      <c r="G52" s="59"/>
      <c r="H52" s="59"/>
      <c r="L52" s="17"/>
      <c r="M52" s="39"/>
      <c r="N52" s="34"/>
      <c r="O52" s="25"/>
      <c r="P52" s="34"/>
      <c r="Q52" s="17"/>
      <c r="R52" s="17"/>
      <c r="S52" s="65"/>
      <c r="T52" s="48"/>
      <c r="X52" s="17"/>
      <c r="Y52" s="22"/>
      <c r="Z52" s="261"/>
      <c r="AA52" s="261"/>
      <c r="AB52" s="261"/>
      <c r="AC52" s="273"/>
      <c r="AD52" s="289"/>
      <c r="AE52" s="271"/>
      <c r="AF52" s="266"/>
      <c r="AG52" s="271"/>
      <c r="AH52" s="273"/>
      <c r="AI52" s="273"/>
      <c r="AJ52" s="300"/>
      <c r="AK52" s="292"/>
      <c r="AL52" s="280"/>
      <c r="AM52" s="280"/>
      <c r="AN52" s="280"/>
      <c r="AO52" s="273"/>
      <c r="AQ52" s="261"/>
      <c r="AR52" s="261"/>
      <c r="AS52" s="261"/>
      <c r="AT52" s="273"/>
      <c r="AU52" s="289"/>
      <c r="AV52" s="271"/>
      <c r="AW52" s="266"/>
      <c r="AX52" s="271"/>
      <c r="AY52" s="273"/>
      <c r="AZ52" s="273"/>
      <c r="BA52" s="300"/>
      <c r="BB52" s="292"/>
      <c r="BC52" s="280"/>
      <c r="BD52" s="280"/>
      <c r="BE52" s="280"/>
      <c r="BF52" s="273"/>
      <c r="BH52" s="261"/>
      <c r="BI52" s="261"/>
      <c r="BJ52" s="261"/>
      <c r="BK52" s="273"/>
      <c r="BL52" s="289"/>
      <c r="BM52" s="271"/>
      <c r="BN52" s="266"/>
      <c r="BO52" s="271"/>
      <c r="BP52" s="273"/>
      <c r="BQ52" s="273"/>
      <c r="BR52" s="300"/>
      <c r="BS52" s="292"/>
      <c r="BT52" s="280"/>
      <c r="BU52" s="280"/>
      <c r="BV52" s="280"/>
      <c r="BW52" s="273"/>
      <c r="BY52" s="261"/>
      <c r="BZ52" s="261"/>
      <c r="CA52" s="261"/>
      <c r="CB52" s="273"/>
      <c r="CC52" s="289"/>
      <c r="CD52" s="271"/>
      <c r="CE52" s="266"/>
      <c r="CF52" s="271"/>
      <c r="CG52" s="273"/>
      <c r="CH52" s="273"/>
      <c r="CI52" s="300"/>
      <c r="CJ52" s="292"/>
      <c r="CK52" s="280"/>
      <c r="CL52" s="280"/>
      <c r="CM52" s="280"/>
      <c r="CN52" s="273"/>
      <c r="CP52" s="261"/>
      <c r="CQ52" s="261"/>
      <c r="CR52" s="261"/>
      <c r="CS52" s="273"/>
      <c r="CT52" s="289"/>
      <c r="CU52" s="271"/>
      <c r="CV52" s="266"/>
      <c r="CW52" s="271"/>
      <c r="CX52" s="273"/>
      <c r="CY52" s="273"/>
      <c r="CZ52" s="300"/>
      <c r="DA52" s="292"/>
      <c r="DB52" s="280"/>
      <c r="DC52" s="280"/>
      <c r="DD52" s="280"/>
      <c r="DE52" s="273"/>
      <c r="DG52" s="261"/>
      <c r="DH52" s="261"/>
      <c r="DI52" s="261"/>
      <c r="DJ52" s="273"/>
      <c r="DK52" s="289"/>
      <c r="DL52" s="271"/>
      <c r="DM52" s="266"/>
      <c r="DN52" s="271"/>
      <c r="DO52" s="273"/>
      <c r="DP52" s="273"/>
      <c r="DQ52" s="300"/>
      <c r="DR52" s="292"/>
      <c r="DS52" s="280"/>
      <c r="DT52" s="280"/>
      <c r="DU52" s="280"/>
      <c r="DV52" s="273"/>
      <c r="DX52" s="261"/>
      <c r="DY52" s="261"/>
      <c r="DZ52" s="261"/>
      <c r="EA52" s="273"/>
      <c r="EB52" s="289"/>
      <c r="EC52" s="271"/>
      <c r="ED52" s="266"/>
      <c r="EE52" s="271"/>
      <c r="EF52" s="273"/>
      <c r="EG52" s="273"/>
      <c r="EH52" s="300"/>
      <c r="EI52" s="292"/>
      <c r="EJ52" s="280"/>
      <c r="EK52" s="280"/>
      <c r="EL52" s="280"/>
      <c r="EM52" s="273"/>
      <c r="EO52" s="261"/>
      <c r="EP52" s="261"/>
      <c r="EQ52" s="261"/>
      <c r="ER52" s="273"/>
      <c r="ES52" s="289"/>
      <c r="ET52" s="271"/>
      <c r="EU52" s="266"/>
      <c r="EV52" s="271"/>
      <c r="EW52" s="273"/>
      <c r="EX52" s="273"/>
      <c r="EY52" s="300"/>
      <c r="EZ52" s="292"/>
      <c r="FA52" s="280"/>
      <c r="FB52" s="280"/>
      <c r="FC52" s="280"/>
      <c r="FD52" s="273"/>
      <c r="FF52" s="261"/>
      <c r="FG52" s="261"/>
      <c r="FH52" s="261"/>
      <c r="FI52" s="273"/>
      <c r="FJ52" s="289"/>
      <c r="FK52" s="271"/>
      <c r="FL52" s="266"/>
      <c r="FM52" s="271"/>
      <c r="FN52" s="273"/>
      <c r="FO52" s="273"/>
      <c r="FP52" s="300"/>
      <c r="FQ52" s="292"/>
      <c r="FR52" s="280"/>
      <c r="FS52" s="280"/>
      <c r="FT52" s="280"/>
      <c r="FU52" s="273"/>
      <c r="FW52" s="261"/>
      <c r="FX52" s="261"/>
      <c r="FY52" s="261"/>
      <c r="FZ52" s="273"/>
      <c r="GA52" s="289"/>
      <c r="GB52" s="271"/>
      <c r="GC52" s="266"/>
      <c r="GD52" s="271"/>
      <c r="GE52" s="273"/>
      <c r="GF52" s="273"/>
      <c r="GG52" s="300"/>
      <c r="GH52" s="292"/>
      <c r="GI52" s="280"/>
      <c r="GJ52" s="280"/>
      <c r="GK52" s="280"/>
      <c r="GL52" s="273"/>
      <c r="GN52" s="261"/>
      <c r="GO52" s="261"/>
      <c r="GP52" s="261"/>
      <c r="GQ52" s="273"/>
      <c r="GR52" s="289"/>
      <c r="GS52" s="271"/>
      <c r="GT52" s="266"/>
      <c r="GU52" s="271"/>
      <c r="GV52" s="273"/>
      <c r="GW52" s="273"/>
      <c r="GX52" s="300"/>
      <c r="GY52" s="292"/>
      <c r="GZ52" s="280"/>
      <c r="HA52" s="280"/>
      <c r="HB52" s="280"/>
      <c r="HC52" s="273"/>
      <c r="HE52" s="261"/>
      <c r="HF52" s="261"/>
      <c r="HG52" s="261"/>
      <c r="HH52" s="273"/>
      <c r="HI52" s="289"/>
      <c r="HJ52" s="271"/>
      <c r="HK52" s="266"/>
      <c r="HL52" s="271"/>
      <c r="HM52" s="273"/>
      <c r="HN52" s="273"/>
      <c r="HO52" s="300"/>
      <c r="HP52" s="292"/>
      <c r="HQ52" s="280"/>
      <c r="HR52" s="280"/>
      <c r="HS52" s="280"/>
      <c r="HT52" s="273"/>
      <c r="HV52" s="261"/>
      <c r="HW52" s="261"/>
      <c r="HX52" s="261"/>
      <c r="HY52" s="273"/>
      <c r="HZ52" s="289"/>
      <c r="IA52" s="271"/>
      <c r="IB52" s="266"/>
      <c r="IC52" s="271"/>
      <c r="ID52" s="273"/>
      <c r="IE52" s="273"/>
      <c r="IF52" s="300"/>
      <c r="IG52" s="292"/>
      <c r="IH52" s="280"/>
      <c r="II52" s="280"/>
      <c r="IJ52" s="280"/>
      <c r="IK52" s="273"/>
      <c r="IM52" s="261"/>
      <c r="IN52" s="261"/>
      <c r="IO52" s="261"/>
      <c r="IP52" s="273"/>
      <c r="IQ52" s="289"/>
      <c r="IR52" s="271"/>
      <c r="IS52" s="266"/>
      <c r="IT52" s="271"/>
      <c r="IU52" s="273"/>
      <c r="IV52" s="273"/>
      <c r="IW52" s="300"/>
      <c r="IX52" s="292"/>
      <c r="IY52" s="280"/>
      <c r="IZ52" s="280"/>
      <c r="JA52" s="280"/>
      <c r="JB52" s="273"/>
      <c r="JD52" s="261"/>
      <c r="JE52" s="261"/>
      <c r="JF52" s="261"/>
      <c r="JG52" s="273"/>
      <c r="JH52" s="289"/>
      <c r="JI52" s="271"/>
      <c r="JJ52" s="266"/>
      <c r="JK52" s="271"/>
      <c r="JL52" s="273"/>
      <c r="JM52" s="273"/>
      <c r="JN52" s="300"/>
      <c r="JO52" s="292"/>
      <c r="JP52" s="280"/>
      <c r="JQ52" s="280"/>
      <c r="JR52" s="280"/>
      <c r="JS52" s="273"/>
      <c r="JU52" s="261"/>
      <c r="JV52" s="261"/>
      <c r="JW52" s="261"/>
      <c r="JX52" s="273"/>
      <c r="JY52" s="289"/>
      <c r="JZ52" s="271"/>
      <c r="KA52" s="266"/>
      <c r="KB52" s="271"/>
      <c r="KC52" s="273"/>
      <c r="KD52" s="273"/>
      <c r="KE52" s="300"/>
      <c r="KF52" s="292"/>
      <c r="KG52" s="280"/>
      <c r="KH52" s="280"/>
      <c r="KI52" s="280"/>
      <c r="KJ52" s="273"/>
      <c r="KL52" s="261"/>
      <c r="KM52" s="261"/>
      <c r="KN52" s="261"/>
      <c r="KO52" s="273"/>
      <c r="KP52" s="289"/>
      <c r="KQ52" s="271"/>
      <c r="KR52" s="266"/>
      <c r="KS52" s="271"/>
      <c r="KT52" s="273"/>
      <c r="KU52" s="273"/>
      <c r="KV52" s="300"/>
      <c r="KW52" s="292"/>
      <c r="KX52" s="280"/>
      <c r="KY52" s="280"/>
      <c r="KZ52" s="280"/>
      <c r="LA52" s="273"/>
      <c r="LC52" s="261"/>
      <c r="LD52" s="261"/>
      <c r="LE52" s="261"/>
      <c r="LF52" s="273"/>
      <c r="LG52" s="289"/>
      <c r="LH52" s="271"/>
      <c r="LI52" s="266"/>
      <c r="LJ52" s="271"/>
      <c r="LK52" s="273"/>
      <c r="LL52" s="273"/>
      <c r="LM52" s="300"/>
      <c r="LN52" s="292"/>
      <c r="LO52" s="280"/>
      <c r="LP52" s="280"/>
      <c r="LQ52" s="280"/>
      <c r="LR52" s="273"/>
      <c r="LT52" s="261"/>
      <c r="LU52" s="261"/>
      <c r="LV52" s="261"/>
      <c r="LW52" s="273"/>
      <c r="LX52" s="289"/>
      <c r="LY52" s="271"/>
      <c r="LZ52" s="266"/>
      <c r="MA52" s="271"/>
      <c r="MB52" s="273"/>
      <c r="MC52" s="273"/>
      <c r="MD52" s="300"/>
      <c r="ME52" s="292"/>
      <c r="MF52" s="280"/>
      <c r="MG52" s="280"/>
      <c r="MH52" s="280"/>
      <c r="MI52" s="273"/>
    </row>
    <row r="53" spans="1:347" ht="14.1" customHeight="1" outlineLevel="1" x14ac:dyDescent="0.15">
      <c r="A53" s="14"/>
      <c r="B53" s="35"/>
      <c r="C53" s="19"/>
      <c r="D53" s="7"/>
      <c r="E53" s="7"/>
      <c r="F53" s="6"/>
      <c r="G53" s="59"/>
      <c r="H53" s="59"/>
      <c r="J53" s="19"/>
      <c r="K53" s="17"/>
      <c r="L53" s="35"/>
      <c r="M53" s="49"/>
      <c r="N53" s="34"/>
      <c r="O53" s="25"/>
      <c r="P53" s="40" t="s">
        <v>124</v>
      </c>
      <c r="Q53" s="17"/>
      <c r="R53" s="17"/>
      <c r="S53" s="65"/>
      <c r="T53" s="48" t="s">
        <v>131</v>
      </c>
      <c r="X53" s="17"/>
      <c r="Y53" s="22"/>
      <c r="Z53" s="261"/>
      <c r="AA53" s="274"/>
      <c r="AB53" s="273"/>
      <c r="AC53" s="269"/>
      <c r="AD53" s="293"/>
      <c r="AE53" s="271"/>
      <c r="AF53" s="266"/>
      <c r="AG53" s="290" t="s">
        <v>120</v>
      </c>
      <c r="AH53" s="273"/>
      <c r="AI53" s="273"/>
      <c r="AJ53" s="300"/>
      <c r="AK53" s="292" t="s">
        <v>131</v>
      </c>
      <c r="AL53" s="280"/>
      <c r="AM53" s="280"/>
      <c r="AN53" s="280"/>
      <c r="AO53" s="273"/>
      <c r="AQ53" s="261"/>
      <c r="AR53" s="274"/>
      <c r="AS53" s="273"/>
      <c r="AT53" s="269"/>
      <c r="AU53" s="293"/>
      <c r="AV53" s="271"/>
      <c r="AW53" s="266"/>
      <c r="AX53" s="290" t="s">
        <v>120</v>
      </c>
      <c r="AY53" s="273"/>
      <c r="AZ53" s="273"/>
      <c r="BA53" s="300"/>
      <c r="BB53" s="292" t="s">
        <v>131</v>
      </c>
      <c r="BC53" s="280"/>
      <c r="BD53" s="280"/>
      <c r="BE53" s="280"/>
      <c r="BF53" s="273"/>
      <c r="BH53" s="261"/>
      <c r="BI53" s="274"/>
      <c r="BJ53" s="273"/>
      <c r="BK53" s="269"/>
      <c r="BL53" s="293"/>
      <c r="BM53" s="271"/>
      <c r="BN53" s="266"/>
      <c r="BO53" s="290" t="s">
        <v>120</v>
      </c>
      <c r="BP53" s="273"/>
      <c r="BQ53" s="273"/>
      <c r="BR53" s="300"/>
      <c r="BS53" s="292" t="s">
        <v>131</v>
      </c>
      <c r="BT53" s="280"/>
      <c r="BU53" s="280"/>
      <c r="BV53" s="280"/>
      <c r="BW53" s="273"/>
      <c r="BY53" s="261"/>
      <c r="BZ53" s="274"/>
      <c r="CA53" s="273"/>
      <c r="CB53" s="269"/>
      <c r="CC53" s="293"/>
      <c r="CD53" s="271"/>
      <c r="CE53" s="266"/>
      <c r="CF53" s="290" t="s">
        <v>120</v>
      </c>
      <c r="CG53" s="273"/>
      <c r="CH53" s="273"/>
      <c r="CI53" s="300"/>
      <c r="CJ53" s="292" t="s">
        <v>131</v>
      </c>
      <c r="CK53" s="280"/>
      <c r="CL53" s="280"/>
      <c r="CM53" s="280"/>
      <c r="CN53" s="273"/>
      <c r="CP53" s="261"/>
      <c r="CQ53" s="274"/>
      <c r="CR53" s="273"/>
      <c r="CS53" s="269"/>
      <c r="CT53" s="293"/>
      <c r="CU53" s="271"/>
      <c r="CV53" s="266"/>
      <c r="CW53" s="290" t="s">
        <v>120</v>
      </c>
      <c r="CX53" s="273"/>
      <c r="CY53" s="273"/>
      <c r="CZ53" s="300"/>
      <c r="DA53" s="292" t="s">
        <v>131</v>
      </c>
      <c r="DB53" s="280"/>
      <c r="DC53" s="280"/>
      <c r="DD53" s="280"/>
      <c r="DE53" s="273"/>
      <c r="DG53" s="261"/>
      <c r="DH53" s="274"/>
      <c r="DI53" s="273"/>
      <c r="DJ53" s="269"/>
      <c r="DK53" s="293"/>
      <c r="DL53" s="271"/>
      <c r="DM53" s="266"/>
      <c r="DN53" s="290" t="s">
        <v>120</v>
      </c>
      <c r="DO53" s="273"/>
      <c r="DP53" s="273"/>
      <c r="DQ53" s="300"/>
      <c r="DR53" s="292" t="s">
        <v>131</v>
      </c>
      <c r="DS53" s="280"/>
      <c r="DT53" s="280"/>
      <c r="DU53" s="280"/>
      <c r="DV53" s="273"/>
      <c r="DX53" s="261"/>
      <c r="DY53" s="274"/>
      <c r="DZ53" s="273"/>
      <c r="EA53" s="269"/>
      <c r="EB53" s="293"/>
      <c r="EC53" s="271"/>
      <c r="ED53" s="266"/>
      <c r="EE53" s="290" t="s">
        <v>120</v>
      </c>
      <c r="EF53" s="273"/>
      <c r="EG53" s="273"/>
      <c r="EH53" s="300"/>
      <c r="EI53" s="292" t="s">
        <v>131</v>
      </c>
      <c r="EJ53" s="280"/>
      <c r="EK53" s="280"/>
      <c r="EL53" s="280"/>
      <c r="EM53" s="273"/>
      <c r="EO53" s="261"/>
      <c r="EP53" s="274"/>
      <c r="EQ53" s="273"/>
      <c r="ER53" s="269"/>
      <c r="ES53" s="293"/>
      <c r="ET53" s="271"/>
      <c r="EU53" s="266"/>
      <c r="EV53" s="290" t="s">
        <v>120</v>
      </c>
      <c r="EW53" s="273"/>
      <c r="EX53" s="273"/>
      <c r="EY53" s="300"/>
      <c r="EZ53" s="292" t="s">
        <v>131</v>
      </c>
      <c r="FA53" s="280"/>
      <c r="FB53" s="280"/>
      <c r="FC53" s="280"/>
      <c r="FD53" s="273"/>
      <c r="FF53" s="261"/>
      <c r="FG53" s="274"/>
      <c r="FH53" s="273"/>
      <c r="FI53" s="269"/>
      <c r="FJ53" s="293"/>
      <c r="FK53" s="271"/>
      <c r="FL53" s="266"/>
      <c r="FM53" s="290" t="s">
        <v>120</v>
      </c>
      <c r="FN53" s="273"/>
      <c r="FO53" s="273"/>
      <c r="FP53" s="300"/>
      <c r="FQ53" s="292" t="s">
        <v>131</v>
      </c>
      <c r="FR53" s="280"/>
      <c r="FS53" s="280"/>
      <c r="FT53" s="280"/>
      <c r="FU53" s="273"/>
      <c r="FW53" s="261"/>
      <c r="FX53" s="274"/>
      <c r="FY53" s="273"/>
      <c r="FZ53" s="269"/>
      <c r="GA53" s="293"/>
      <c r="GB53" s="271"/>
      <c r="GC53" s="266"/>
      <c r="GD53" s="290" t="s">
        <v>120</v>
      </c>
      <c r="GE53" s="273"/>
      <c r="GF53" s="273"/>
      <c r="GG53" s="300"/>
      <c r="GH53" s="292" t="s">
        <v>131</v>
      </c>
      <c r="GI53" s="280"/>
      <c r="GJ53" s="280"/>
      <c r="GK53" s="280"/>
      <c r="GL53" s="273"/>
      <c r="GN53" s="261"/>
      <c r="GO53" s="274"/>
      <c r="GP53" s="273"/>
      <c r="GQ53" s="269"/>
      <c r="GR53" s="293"/>
      <c r="GS53" s="271"/>
      <c r="GT53" s="266"/>
      <c r="GU53" s="290" t="s">
        <v>120</v>
      </c>
      <c r="GV53" s="273"/>
      <c r="GW53" s="273"/>
      <c r="GX53" s="300"/>
      <c r="GY53" s="292" t="s">
        <v>131</v>
      </c>
      <c r="GZ53" s="280"/>
      <c r="HA53" s="280"/>
      <c r="HB53" s="280"/>
      <c r="HC53" s="273"/>
      <c r="HE53" s="261"/>
      <c r="HF53" s="274"/>
      <c r="HG53" s="273"/>
      <c r="HH53" s="269"/>
      <c r="HI53" s="293"/>
      <c r="HJ53" s="271"/>
      <c r="HK53" s="266"/>
      <c r="HL53" s="290" t="s">
        <v>120</v>
      </c>
      <c r="HM53" s="273"/>
      <c r="HN53" s="273"/>
      <c r="HO53" s="300"/>
      <c r="HP53" s="292" t="s">
        <v>131</v>
      </c>
      <c r="HQ53" s="280"/>
      <c r="HR53" s="280"/>
      <c r="HS53" s="280"/>
      <c r="HT53" s="273"/>
      <c r="HV53" s="261"/>
      <c r="HW53" s="274"/>
      <c r="HX53" s="273"/>
      <c r="HY53" s="269"/>
      <c r="HZ53" s="293"/>
      <c r="IA53" s="271"/>
      <c r="IB53" s="266"/>
      <c r="IC53" s="290" t="s">
        <v>120</v>
      </c>
      <c r="ID53" s="273"/>
      <c r="IE53" s="273"/>
      <c r="IF53" s="300"/>
      <c r="IG53" s="292" t="s">
        <v>131</v>
      </c>
      <c r="IH53" s="280"/>
      <c r="II53" s="280"/>
      <c r="IJ53" s="280"/>
      <c r="IK53" s="273"/>
      <c r="IM53" s="261"/>
      <c r="IN53" s="274"/>
      <c r="IO53" s="273"/>
      <c r="IP53" s="269"/>
      <c r="IQ53" s="293"/>
      <c r="IR53" s="271"/>
      <c r="IS53" s="266"/>
      <c r="IT53" s="290" t="s">
        <v>120</v>
      </c>
      <c r="IU53" s="273"/>
      <c r="IV53" s="273"/>
      <c r="IW53" s="300"/>
      <c r="IX53" s="292" t="s">
        <v>131</v>
      </c>
      <c r="IY53" s="280"/>
      <c r="IZ53" s="280"/>
      <c r="JA53" s="280"/>
      <c r="JB53" s="273"/>
      <c r="JD53" s="261"/>
      <c r="JE53" s="274"/>
      <c r="JF53" s="273"/>
      <c r="JG53" s="269"/>
      <c r="JH53" s="293"/>
      <c r="JI53" s="271"/>
      <c r="JJ53" s="266"/>
      <c r="JK53" s="290" t="s">
        <v>120</v>
      </c>
      <c r="JL53" s="273"/>
      <c r="JM53" s="273"/>
      <c r="JN53" s="300"/>
      <c r="JO53" s="292" t="s">
        <v>131</v>
      </c>
      <c r="JP53" s="280"/>
      <c r="JQ53" s="280"/>
      <c r="JR53" s="280"/>
      <c r="JS53" s="273"/>
      <c r="JU53" s="261"/>
      <c r="JV53" s="274"/>
      <c r="JW53" s="273"/>
      <c r="JX53" s="269"/>
      <c r="JY53" s="293"/>
      <c r="JZ53" s="271"/>
      <c r="KA53" s="266"/>
      <c r="KB53" s="290" t="s">
        <v>120</v>
      </c>
      <c r="KC53" s="273"/>
      <c r="KD53" s="273"/>
      <c r="KE53" s="300"/>
      <c r="KF53" s="292" t="s">
        <v>131</v>
      </c>
      <c r="KG53" s="280"/>
      <c r="KH53" s="280"/>
      <c r="KI53" s="280"/>
      <c r="KJ53" s="273"/>
      <c r="KL53" s="261"/>
      <c r="KM53" s="274"/>
      <c r="KN53" s="273"/>
      <c r="KO53" s="269"/>
      <c r="KP53" s="293"/>
      <c r="KQ53" s="271"/>
      <c r="KR53" s="266"/>
      <c r="KS53" s="290" t="s">
        <v>120</v>
      </c>
      <c r="KT53" s="273"/>
      <c r="KU53" s="273"/>
      <c r="KV53" s="300"/>
      <c r="KW53" s="292" t="s">
        <v>131</v>
      </c>
      <c r="KX53" s="280"/>
      <c r="KY53" s="280"/>
      <c r="KZ53" s="280"/>
      <c r="LA53" s="273"/>
      <c r="LC53" s="261"/>
      <c r="LD53" s="274"/>
      <c r="LE53" s="273"/>
      <c r="LF53" s="269"/>
      <c r="LG53" s="293"/>
      <c r="LH53" s="271"/>
      <c r="LI53" s="266"/>
      <c r="LJ53" s="290" t="s">
        <v>120</v>
      </c>
      <c r="LK53" s="273"/>
      <c r="LL53" s="273"/>
      <c r="LM53" s="300"/>
      <c r="LN53" s="292" t="s">
        <v>131</v>
      </c>
      <c r="LO53" s="280"/>
      <c r="LP53" s="280"/>
      <c r="LQ53" s="280"/>
      <c r="LR53" s="273"/>
      <c r="LT53" s="261"/>
      <c r="LU53" s="274"/>
      <c r="LV53" s="273"/>
      <c r="LW53" s="269"/>
      <c r="LX53" s="293"/>
      <c r="LY53" s="271"/>
      <c r="LZ53" s="266"/>
      <c r="MA53" s="290" t="s">
        <v>120</v>
      </c>
      <c r="MB53" s="273"/>
      <c r="MC53" s="273"/>
      <c r="MD53" s="300"/>
      <c r="ME53" s="292" t="s">
        <v>131</v>
      </c>
      <c r="MF53" s="280"/>
      <c r="MG53" s="280"/>
      <c r="MH53" s="280"/>
      <c r="MI53" s="273"/>
    </row>
    <row r="54" spans="1:347" ht="14.1" customHeight="1" outlineLevel="1" thickBot="1" x14ac:dyDescent="0.2">
      <c r="A54" s="14"/>
      <c r="B54" s="58"/>
      <c r="C54" s="10"/>
      <c r="D54" s="10"/>
      <c r="E54" s="19"/>
      <c r="F54" s="19"/>
      <c r="G54" s="59"/>
      <c r="H54" s="59"/>
      <c r="J54" s="14"/>
      <c r="K54" s="36"/>
      <c r="O54" s="40"/>
      <c r="P54" s="61" t="str">
        <f>K33</f>
        <v>BugLab</v>
      </c>
      <c r="S54" s="22"/>
      <c r="U54" s="61" t="str">
        <f>K3</f>
        <v>BugRes</v>
      </c>
      <c r="V54" s="63" t="s">
        <v>25</v>
      </c>
      <c r="W54" s="61" t="str">
        <f>K33</f>
        <v>BugLab</v>
      </c>
      <c r="X54" s="22"/>
      <c r="Z54" s="261"/>
      <c r="AA54" s="272"/>
      <c r="AB54" s="288"/>
      <c r="AC54" s="261"/>
      <c r="AD54" s="261"/>
      <c r="AE54" s="261"/>
      <c r="AF54" s="290"/>
      <c r="AG54" s="296" t="str">
        <f>AB33</f>
        <v>BugLab</v>
      </c>
      <c r="AH54" s="279"/>
      <c r="AI54" s="279"/>
      <c r="AJ54" s="276"/>
      <c r="AK54" s="280"/>
      <c r="AL54" s="296" t="str">
        <f>AB3</f>
        <v>BugRes</v>
      </c>
      <c r="AM54" s="298" t="s">
        <v>25</v>
      </c>
      <c r="AN54" s="296" t="str">
        <f>AB33</f>
        <v>BugLab</v>
      </c>
      <c r="AO54" s="276"/>
      <c r="AQ54" s="261"/>
      <c r="AR54" s="272"/>
      <c r="AS54" s="288"/>
      <c r="AT54" s="261"/>
      <c r="AU54" s="261"/>
      <c r="AV54" s="261"/>
      <c r="AW54" s="290"/>
      <c r="AX54" s="296" t="str">
        <f>AS33</f>
        <v>BugLab</v>
      </c>
      <c r="AY54" s="279"/>
      <c r="AZ54" s="279"/>
      <c r="BA54" s="276"/>
      <c r="BB54" s="280"/>
      <c r="BC54" s="296" t="str">
        <f>AS3</f>
        <v>BugRes</v>
      </c>
      <c r="BD54" s="298" t="s">
        <v>25</v>
      </c>
      <c r="BE54" s="296" t="str">
        <f>AS33</f>
        <v>BugLab</v>
      </c>
      <c r="BF54" s="276"/>
      <c r="BH54" s="261"/>
      <c r="BI54" s="272"/>
      <c r="BJ54" s="288"/>
      <c r="BK54" s="261"/>
      <c r="BL54" s="261"/>
      <c r="BM54" s="261"/>
      <c r="BN54" s="290"/>
      <c r="BO54" s="296" t="str">
        <f>BJ33</f>
        <v>BugLab</v>
      </c>
      <c r="BP54" s="279"/>
      <c r="BQ54" s="279"/>
      <c r="BR54" s="276"/>
      <c r="BS54" s="280"/>
      <c r="BT54" s="296" t="str">
        <f>BJ3</f>
        <v>BugRes</v>
      </c>
      <c r="BU54" s="298" t="s">
        <v>25</v>
      </c>
      <c r="BV54" s="296" t="str">
        <f>BJ33</f>
        <v>BugLab</v>
      </c>
      <c r="BW54" s="276"/>
      <c r="BY54" s="261"/>
      <c r="BZ54" s="272"/>
      <c r="CA54" s="288"/>
      <c r="CB54" s="261"/>
      <c r="CC54" s="261"/>
      <c r="CD54" s="261"/>
      <c r="CE54" s="290"/>
      <c r="CF54" s="296" t="str">
        <f>CA33</f>
        <v>BugLab</v>
      </c>
      <c r="CG54" s="279"/>
      <c r="CH54" s="279"/>
      <c r="CI54" s="276"/>
      <c r="CJ54" s="280"/>
      <c r="CK54" s="296" t="str">
        <f>CA3</f>
        <v>BugRes</v>
      </c>
      <c r="CL54" s="298" t="s">
        <v>25</v>
      </c>
      <c r="CM54" s="296" t="str">
        <f>CA33</f>
        <v>BugLab</v>
      </c>
      <c r="CN54" s="276"/>
      <c r="CP54" s="261"/>
      <c r="CQ54" s="272"/>
      <c r="CR54" s="288"/>
      <c r="CS54" s="261"/>
      <c r="CT54" s="261"/>
      <c r="CU54" s="261"/>
      <c r="CV54" s="290"/>
      <c r="CW54" s="296" t="str">
        <f>CR33</f>
        <v>BugLab</v>
      </c>
      <c r="CX54" s="279"/>
      <c r="CY54" s="279"/>
      <c r="CZ54" s="276"/>
      <c r="DA54" s="280"/>
      <c r="DB54" s="296" t="str">
        <f>CR3</f>
        <v>BugRes</v>
      </c>
      <c r="DC54" s="298" t="s">
        <v>25</v>
      </c>
      <c r="DD54" s="296" t="str">
        <f>CR33</f>
        <v>BugLab</v>
      </c>
      <c r="DE54" s="276"/>
      <c r="DG54" s="261"/>
      <c r="DH54" s="272"/>
      <c r="DI54" s="288"/>
      <c r="DJ54" s="261"/>
      <c r="DK54" s="261"/>
      <c r="DL54" s="261"/>
      <c r="DM54" s="290"/>
      <c r="DN54" s="296" t="str">
        <f>DI33</f>
        <v>BugLab</v>
      </c>
      <c r="DO54" s="279"/>
      <c r="DP54" s="279"/>
      <c r="DQ54" s="276"/>
      <c r="DR54" s="280"/>
      <c r="DS54" s="296" t="str">
        <f>DI3</f>
        <v>BugRes</v>
      </c>
      <c r="DT54" s="298" t="s">
        <v>25</v>
      </c>
      <c r="DU54" s="296" t="str">
        <f>DI33</f>
        <v>BugLab</v>
      </c>
      <c r="DV54" s="276"/>
      <c r="DX54" s="261"/>
      <c r="DY54" s="272"/>
      <c r="DZ54" s="288"/>
      <c r="EA54" s="261"/>
      <c r="EB54" s="261"/>
      <c r="EC54" s="261"/>
      <c r="ED54" s="290"/>
      <c r="EE54" s="296" t="str">
        <f>DZ33</f>
        <v>BugLab</v>
      </c>
      <c r="EF54" s="279"/>
      <c r="EG54" s="279"/>
      <c r="EH54" s="276"/>
      <c r="EI54" s="280"/>
      <c r="EJ54" s="296" t="str">
        <f>DZ3</f>
        <v>BugRes</v>
      </c>
      <c r="EK54" s="298" t="s">
        <v>25</v>
      </c>
      <c r="EL54" s="296" t="str">
        <f>DZ33</f>
        <v>BugLab</v>
      </c>
      <c r="EM54" s="276"/>
      <c r="EO54" s="261"/>
      <c r="EP54" s="272"/>
      <c r="EQ54" s="288"/>
      <c r="ER54" s="261"/>
      <c r="ES54" s="261"/>
      <c r="ET54" s="261"/>
      <c r="EU54" s="290"/>
      <c r="EV54" s="296" t="str">
        <f>EQ33</f>
        <v>BugLab</v>
      </c>
      <c r="EW54" s="279"/>
      <c r="EX54" s="279"/>
      <c r="EY54" s="276"/>
      <c r="EZ54" s="280"/>
      <c r="FA54" s="296" t="str">
        <f>EQ3</f>
        <v>BugRes</v>
      </c>
      <c r="FB54" s="298" t="s">
        <v>25</v>
      </c>
      <c r="FC54" s="296" t="str">
        <f>EQ33</f>
        <v>BugLab</v>
      </c>
      <c r="FD54" s="276"/>
      <c r="FF54" s="261"/>
      <c r="FG54" s="272"/>
      <c r="FH54" s="288"/>
      <c r="FI54" s="261"/>
      <c r="FJ54" s="261"/>
      <c r="FK54" s="261"/>
      <c r="FL54" s="290"/>
      <c r="FM54" s="296" t="str">
        <f>FH33</f>
        <v>BugLab</v>
      </c>
      <c r="FN54" s="279"/>
      <c r="FO54" s="279"/>
      <c r="FP54" s="276"/>
      <c r="FQ54" s="280"/>
      <c r="FR54" s="296" t="str">
        <f>FH3</f>
        <v>BugRes</v>
      </c>
      <c r="FS54" s="298" t="s">
        <v>25</v>
      </c>
      <c r="FT54" s="296" t="str">
        <f>FH33</f>
        <v>BugLab</v>
      </c>
      <c r="FU54" s="276"/>
      <c r="FW54" s="261"/>
      <c r="FX54" s="272"/>
      <c r="FY54" s="288"/>
      <c r="FZ54" s="261"/>
      <c r="GA54" s="261"/>
      <c r="GB54" s="261"/>
      <c r="GC54" s="290"/>
      <c r="GD54" s="296" t="str">
        <f>FY33</f>
        <v>BugLab</v>
      </c>
      <c r="GE54" s="279"/>
      <c r="GF54" s="279"/>
      <c r="GG54" s="276"/>
      <c r="GH54" s="280"/>
      <c r="GI54" s="296" t="str">
        <f>FY3</f>
        <v>BugRes</v>
      </c>
      <c r="GJ54" s="298" t="s">
        <v>25</v>
      </c>
      <c r="GK54" s="296" t="str">
        <f>FY33</f>
        <v>BugLab</v>
      </c>
      <c r="GL54" s="276"/>
      <c r="GN54" s="261"/>
      <c r="GO54" s="272"/>
      <c r="GP54" s="288"/>
      <c r="GQ54" s="261"/>
      <c r="GR54" s="261"/>
      <c r="GS54" s="261"/>
      <c r="GT54" s="290"/>
      <c r="GU54" s="296" t="str">
        <f>GP33</f>
        <v>BugLab</v>
      </c>
      <c r="GV54" s="279"/>
      <c r="GW54" s="279"/>
      <c r="GX54" s="276"/>
      <c r="GY54" s="280"/>
      <c r="GZ54" s="296" t="str">
        <f>GP3</f>
        <v>BugRes</v>
      </c>
      <c r="HA54" s="298" t="s">
        <v>25</v>
      </c>
      <c r="HB54" s="296" t="str">
        <f>GP33</f>
        <v>BugLab</v>
      </c>
      <c r="HC54" s="276"/>
      <c r="HE54" s="261"/>
      <c r="HF54" s="272"/>
      <c r="HG54" s="288"/>
      <c r="HH54" s="261"/>
      <c r="HI54" s="261"/>
      <c r="HJ54" s="261"/>
      <c r="HK54" s="290"/>
      <c r="HL54" s="296" t="str">
        <f>HG33</f>
        <v>BugLab</v>
      </c>
      <c r="HM54" s="279"/>
      <c r="HN54" s="279"/>
      <c r="HO54" s="276"/>
      <c r="HP54" s="280"/>
      <c r="HQ54" s="296" t="str">
        <f>HG3</f>
        <v>BugRes</v>
      </c>
      <c r="HR54" s="298" t="s">
        <v>25</v>
      </c>
      <c r="HS54" s="296" t="str">
        <f>HG33</f>
        <v>BugLab</v>
      </c>
      <c r="HT54" s="276"/>
      <c r="HV54" s="261"/>
      <c r="HW54" s="272"/>
      <c r="HX54" s="288"/>
      <c r="HY54" s="261"/>
      <c r="HZ54" s="261"/>
      <c r="IA54" s="261"/>
      <c r="IB54" s="290"/>
      <c r="IC54" s="296" t="str">
        <f>HX33</f>
        <v>BugLab</v>
      </c>
      <c r="ID54" s="279"/>
      <c r="IE54" s="279"/>
      <c r="IF54" s="276"/>
      <c r="IG54" s="280"/>
      <c r="IH54" s="296" t="str">
        <f>HX3</f>
        <v>BugRes</v>
      </c>
      <c r="II54" s="298" t="s">
        <v>25</v>
      </c>
      <c r="IJ54" s="296" t="str">
        <f>HX33</f>
        <v>BugLab</v>
      </c>
      <c r="IK54" s="276"/>
      <c r="IM54" s="261"/>
      <c r="IN54" s="272"/>
      <c r="IO54" s="288"/>
      <c r="IP54" s="261"/>
      <c r="IQ54" s="261"/>
      <c r="IR54" s="261"/>
      <c r="IS54" s="290"/>
      <c r="IT54" s="296" t="str">
        <f>IO33</f>
        <v>BugLab</v>
      </c>
      <c r="IU54" s="279"/>
      <c r="IV54" s="279"/>
      <c r="IW54" s="276"/>
      <c r="IX54" s="280"/>
      <c r="IY54" s="296" t="str">
        <f>IO3</f>
        <v>BugRes</v>
      </c>
      <c r="IZ54" s="298" t="s">
        <v>25</v>
      </c>
      <c r="JA54" s="296" t="str">
        <f>IO33</f>
        <v>BugLab</v>
      </c>
      <c r="JB54" s="276"/>
      <c r="JD54" s="261"/>
      <c r="JE54" s="272"/>
      <c r="JF54" s="288"/>
      <c r="JG54" s="261"/>
      <c r="JH54" s="261"/>
      <c r="JI54" s="261"/>
      <c r="JJ54" s="290"/>
      <c r="JK54" s="296" t="str">
        <f>JF33</f>
        <v>BugLab</v>
      </c>
      <c r="JL54" s="279"/>
      <c r="JM54" s="279"/>
      <c r="JN54" s="276"/>
      <c r="JO54" s="280"/>
      <c r="JP54" s="296" t="str">
        <f>JF3</f>
        <v>BugRes</v>
      </c>
      <c r="JQ54" s="298" t="s">
        <v>25</v>
      </c>
      <c r="JR54" s="296" t="str">
        <f>JF33</f>
        <v>BugLab</v>
      </c>
      <c r="JS54" s="276"/>
      <c r="JU54" s="261"/>
      <c r="JV54" s="272"/>
      <c r="JW54" s="288"/>
      <c r="JX54" s="261"/>
      <c r="JY54" s="261"/>
      <c r="JZ54" s="261"/>
      <c r="KA54" s="290"/>
      <c r="KB54" s="296" t="str">
        <f>JW33</f>
        <v>BugLab</v>
      </c>
      <c r="KC54" s="279"/>
      <c r="KD54" s="279"/>
      <c r="KE54" s="276"/>
      <c r="KF54" s="280"/>
      <c r="KG54" s="296" t="str">
        <f>JW3</f>
        <v>BugRes</v>
      </c>
      <c r="KH54" s="298" t="s">
        <v>25</v>
      </c>
      <c r="KI54" s="296" t="str">
        <f>JW33</f>
        <v>BugLab</v>
      </c>
      <c r="KJ54" s="276"/>
      <c r="KL54" s="261"/>
      <c r="KM54" s="272"/>
      <c r="KN54" s="288"/>
      <c r="KO54" s="261"/>
      <c r="KP54" s="261"/>
      <c r="KQ54" s="261"/>
      <c r="KR54" s="290"/>
      <c r="KS54" s="296" t="str">
        <f>KN33</f>
        <v>BugLab</v>
      </c>
      <c r="KT54" s="279"/>
      <c r="KU54" s="279"/>
      <c r="KV54" s="276"/>
      <c r="KW54" s="280"/>
      <c r="KX54" s="296" t="str">
        <f>KN3</f>
        <v>BugRes</v>
      </c>
      <c r="KY54" s="298" t="s">
        <v>25</v>
      </c>
      <c r="KZ54" s="296" t="str">
        <f>KN33</f>
        <v>BugLab</v>
      </c>
      <c r="LA54" s="276"/>
      <c r="LC54" s="261"/>
      <c r="LD54" s="272"/>
      <c r="LE54" s="288"/>
      <c r="LF54" s="261"/>
      <c r="LG54" s="261"/>
      <c r="LH54" s="261"/>
      <c r="LI54" s="290"/>
      <c r="LJ54" s="296" t="str">
        <f>LE33</f>
        <v>BugLab</v>
      </c>
      <c r="LK54" s="279"/>
      <c r="LL54" s="279"/>
      <c r="LM54" s="276"/>
      <c r="LN54" s="280"/>
      <c r="LO54" s="296" t="str">
        <f>LE3</f>
        <v>BugRes</v>
      </c>
      <c r="LP54" s="298" t="s">
        <v>25</v>
      </c>
      <c r="LQ54" s="296" t="str">
        <f>LE33</f>
        <v>BugLab</v>
      </c>
      <c r="LR54" s="276"/>
      <c r="LT54" s="261"/>
      <c r="LU54" s="272"/>
      <c r="LV54" s="288"/>
      <c r="LW54" s="261"/>
      <c r="LX54" s="261"/>
      <c r="LY54" s="261"/>
      <c r="LZ54" s="290"/>
      <c r="MA54" s="296" t="str">
        <f>LV33</f>
        <v>BugLab</v>
      </c>
      <c r="MB54" s="279"/>
      <c r="MC54" s="279"/>
      <c r="MD54" s="276"/>
      <c r="ME54" s="280"/>
      <c r="MF54" s="296" t="str">
        <f>LV3</f>
        <v>BugRes</v>
      </c>
      <c r="MG54" s="298" t="s">
        <v>25</v>
      </c>
      <c r="MH54" s="296" t="str">
        <f>LV33</f>
        <v>BugLab</v>
      </c>
      <c r="MI54" s="276"/>
    </row>
    <row r="55" spans="1:347" ht="14.1" customHeight="1" outlineLevel="1" x14ac:dyDescent="0.15">
      <c r="A55" s="14"/>
      <c r="B55" s="58"/>
      <c r="C55" s="10"/>
      <c r="D55" s="10"/>
      <c r="E55" s="19"/>
      <c r="F55" s="19"/>
      <c r="G55" s="59"/>
      <c r="H55" s="59"/>
      <c r="I55" s="152"/>
      <c r="J55" s="153"/>
      <c r="K55" s="153"/>
      <c r="L55" s="154"/>
      <c r="M55" s="155" t="s">
        <v>17</v>
      </c>
      <c r="N55" s="154" t="s">
        <v>56</v>
      </c>
      <c r="O55" s="193"/>
      <c r="P55" s="194"/>
      <c r="Q55" s="195" t="s">
        <v>136</v>
      </c>
      <c r="R55" s="196" t="s">
        <v>57</v>
      </c>
      <c r="S55" s="30"/>
      <c r="T55" s="156"/>
      <c r="U55" s="156"/>
      <c r="V55" s="212"/>
      <c r="W55" s="195" t="s">
        <v>136</v>
      </c>
      <c r="X55" s="196" t="s">
        <v>70</v>
      </c>
      <c r="Z55" s="363"/>
      <c r="AA55" s="364"/>
      <c r="AB55" s="364"/>
      <c r="AC55" s="365"/>
      <c r="AD55" s="366" t="s">
        <v>17</v>
      </c>
      <c r="AE55" s="365" t="s">
        <v>56</v>
      </c>
      <c r="AF55" s="193"/>
      <c r="AG55" s="194"/>
      <c r="AH55" s="195" t="s">
        <v>136</v>
      </c>
      <c r="AI55" s="196" t="s">
        <v>57</v>
      </c>
      <c r="AJ55" s="286"/>
      <c r="AK55" s="367"/>
      <c r="AL55" s="367"/>
      <c r="AM55" s="212"/>
      <c r="AN55" s="195" t="s">
        <v>136</v>
      </c>
      <c r="AO55" s="196" t="s">
        <v>70</v>
      </c>
      <c r="AQ55" s="363"/>
      <c r="AR55" s="364"/>
      <c r="AS55" s="364"/>
      <c r="AT55" s="365"/>
      <c r="AU55" s="366" t="s">
        <v>17</v>
      </c>
      <c r="AV55" s="365" t="s">
        <v>56</v>
      </c>
      <c r="AW55" s="193"/>
      <c r="AX55" s="194"/>
      <c r="AY55" s="195" t="s">
        <v>136</v>
      </c>
      <c r="AZ55" s="196" t="s">
        <v>57</v>
      </c>
      <c r="BA55" s="286"/>
      <c r="BB55" s="367"/>
      <c r="BC55" s="367"/>
      <c r="BD55" s="212"/>
      <c r="BE55" s="195" t="s">
        <v>136</v>
      </c>
      <c r="BF55" s="196" t="s">
        <v>70</v>
      </c>
      <c r="BH55" s="363"/>
      <c r="BI55" s="364"/>
      <c r="BJ55" s="364"/>
      <c r="BK55" s="365"/>
      <c r="BL55" s="366" t="s">
        <v>17</v>
      </c>
      <c r="BM55" s="365" t="s">
        <v>56</v>
      </c>
      <c r="BN55" s="193"/>
      <c r="BO55" s="194"/>
      <c r="BP55" s="195" t="s">
        <v>136</v>
      </c>
      <c r="BQ55" s="196" t="s">
        <v>57</v>
      </c>
      <c r="BR55" s="286"/>
      <c r="BS55" s="367"/>
      <c r="BT55" s="367"/>
      <c r="BU55" s="212"/>
      <c r="BV55" s="195" t="s">
        <v>136</v>
      </c>
      <c r="BW55" s="196" t="s">
        <v>70</v>
      </c>
      <c r="BY55" s="363"/>
      <c r="BZ55" s="364"/>
      <c r="CA55" s="364"/>
      <c r="CB55" s="365"/>
      <c r="CC55" s="366" t="s">
        <v>17</v>
      </c>
      <c r="CD55" s="365" t="s">
        <v>56</v>
      </c>
      <c r="CE55" s="193"/>
      <c r="CF55" s="194"/>
      <c r="CG55" s="195" t="s">
        <v>136</v>
      </c>
      <c r="CH55" s="196" t="s">
        <v>57</v>
      </c>
      <c r="CI55" s="286"/>
      <c r="CJ55" s="367"/>
      <c r="CK55" s="367"/>
      <c r="CL55" s="212"/>
      <c r="CM55" s="195" t="s">
        <v>136</v>
      </c>
      <c r="CN55" s="196" t="s">
        <v>70</v>
      </c>
      <c r="CP55" s="363"/>
      <c r="CQ55" s="364"/>
      <c r="CR55" s="364"/>
      <c r="CS55" s="365"/>
      <c r="CT55" s="366" t="s">
        <v>17</v>
      </c>
      <c r="CU55" s="365" t="s">
        <v>56</v>
      </c>
      <c r="CV55" s="193"/>
      <c r="CW55" s="194"/>
      <c r="CX55" s="195" t="s">
        <v>136</v>
      </c>
      <c r="CY55" s="196" t="s">
        <v>57</v>
      </c>
      <c r="CZ55" s="286"/>
      <c r="DA55" s="367"/>
      <c r="DB55" s="367"/>
      <c r="DC55" s="212"/>
      <c r="DD55" s="195" t="s">
        <v>136</v>
      </c>
      <c r="DE55" s="196" t="s">
        <v>70</v>
      </c>
      <c r="DG55" s="363"/>
      <c r="DH55" s="364"/>
      <c r="DI55" s="364"/>
      <c r="DJ55" s="365"/>
      <c r="DK55" s="366" t="s">
        <v>17</v>
      </c>
      <c r="DL55" s="365" t="s">
        <v>56</v>
      </c>
      <c r="DM55" s="193"/>
      <c r="DN55" s="194"/>
      <c r="DO55" s="195" t="s">
        <v>136</v>
      </c>
      <c r="DP55" s="196" t="s">
        <v>57</v>
      </c>
      <c r="DQ55" s="286"/>
      <c r="DR55" s="367"/>
      <c r="DS55" s="367"/>
      <c r="DT55" s="212"/>
      <c r="DU55" s="195" t="s">
        <v>136</v>
      </c>
      <c r="DV55" s="196" t="s">
        <v>70</v>
      </c>
      <c r="DX55" s="363"/>
      <c r="DY55" s="364"/>
      <c r="DZ55" s="364"/>
      <c r="EA55" s="365"/>
      <c r="EB55" s="366" t="s">
        <v>17</v>
      </c>
      <c r="EC55" s="365" t="s">
        <v>56</v>
      </c>
      <c r="ED55" s="193"/>
      <c r="EE55" s="194"/>
      <c r="EF55" s="195" t="s">
        <v>136</v>
      </c>
      <c r="EG55" s="196" t="s">
        <v>57</v>
      </c>
      <c r="EH55" s="286"/>
      <c r="EI55" s="367"/>
      <c r="EJ55" s="367"/>
      <c r="EK55" s="212"/>
      <c r="EL55" s="195" t="s">
        <v>136</v>
      </c>
      <c r="EM55" s="196" t="s">
        <v>70</v>
      </c>
      <c r="EO55" s="363"/>
      <c r="EP55" s="364"/>
      <c r="EQ55" s="364"/>
      <c r="ER55" s="365"/>
      <c r="ES55" s="366" t="s">
        <v>17</v>
      </c>
      <c r="ET55" s="365" t="s">
        <v>56</v>
      </c>
      <c r="EU55" s="193"/>
      <c r="EV55" s="194"/>
      <c r="EW55" s="195" t="s">
        <v>136</v>
      </c>
      <c r="EX55" s="196" t="s">
        <v>57</v>
      </c>
      <c r="EY55" s="286"/>
      <c r="EZ55" s="367"/>
      <c r="FA55" s="367"/>
      <c r="FB55" s="212"/>
      <c r="FC55" s="195" t="s">
        <v>136</v>
      </c>
      <c r="FD55" s="196" t="s">
        <v>70</v>
      </c>
      <c r="FF55" s="363"/>
      <c r="FG55" s="364"/>
      <c r="FH55" s="364"/>
      <c r="FI55" s="365"/>
      <c r="FJ55" s="366" t="s">
        <v>17</v>
      </c>
      <c r="FK55" s="365" t="s">
        <v>56</v>
      </c>
      <c r="FL55" s="193"/>
      <c r="FM55" s="194"/>
      <c r="FN55" s="195" t="s">
        <v>136</v>
      </c>
      <c r="FO55" s="196" t="s">
        <v>57</v>
      </c>
      <c r="FP55" s="286"/>
      <c r="FQ55" s="367"/>
      <c r="FR55" s="367"/>
      <c r="FS55" s="212"/>
      <c r="FT55" s="195" t="s">
        <v>136</v>
      </c>
      <c r="FU55" s="196" t="s">
        <v>70</v>
      </c>
      <c r="FW55" s="363"/>
      <c r="FX55" s="364"/>
      <c r="FY55" s="364"/>
      <c r="FZ55" s="365"/>
      <c r="GA55" s="366" t="s">
        <v>17</v>
      </c>
      <c r="GB55" s="365" t="s">
        <v>56</v>
      </c>
      <c r="GC55" s="193"/>
      <c r="GD55" s="194"/>
      <c r="GE55" s="195" t="s">
        <v>136</v>
      </c>
      <c r="GF55" s="196" t="s">
        <v>57</v>
      </c>
      <c r="GG55" s="286"/>
      <c r="GH55" s="367"/>
      <c r="GI55" s="367"/>
      <c r="GJ55" s="212"/>
      <c r="GK55" s="195" t="s">
        <v>136</v>
      </c>
      <c r="GL55" s="196" t="s">
        <v>70</v>
      </c>
      <c r="GN55" s="363"/>
      <c r="GO55" s="364"/>
      <c r="GP55" s="364"/>
      <c r="GQ55" s="365"/>
      <c r="GR55" s="366" t="s">
        <v>17</v>
      </c>
      <c r="GS55" s="365" t="s">
        <v>56</v>
      </c>
      <c r="GT55" s="193"/>
      <c r="GU55" s="194"/>
      <c r="GV55" s="195" t="s">
        <v>136</v>
      </c>
      <c r="GW55" s="196" t="s">
        <v>57</v>
      </c>
      <c r="GX55" s="286"/>
      <c r="GY55" s="367"/>
      <c r="GZ55" s="367"/>
      <c r="HA55" s="212"/>
      <c r="HB55" s="195" t="s">
        <v>136</v>
      </c>
      <c r="HC55" s="196" t="s">
        <v>70</v>
      </c>
      <c r="HE55" s="363"/>
      <c r="HF55" s="364"/>
      <c r="HG55" s="364"/>
      <c r="HH55" s="365"/>
      <c r="HI55" s="366" t="s">
        <v>17</v>
      </c>
      <c r="HJ55" s="365" t="s">
        <v>56</v>
      </c>
      <c r="HK55" s="193"/>
      <c r="HL55" s="194"/>
      <c r="HM55" s="195" t="s">
        <v>136</v>
      </c>
      <c r="HN55" s="196" t="s">
        <v>57</v>
      </c>
      <c r="HO55" s="286"/>
      <c r="HP55" s="367"/>
      <c r="HQ55" s="367"/>
      <c r="HR55" s="212"/>
      <c r="HS55" s="195" t="s">
        <v>136</v>
      </c>
      <c r="HT55" s="196" t="s">
        <v>70</v>
      </c>
      <c r="HV55" s="363"/>
      <c r="HW55" s="364"/>
      <c r="HX55" s="364"/>
      <c r="HY55" s="365"/>
      <c r="HZ55" s="366" t="s">
        <v>17</v>
      </c>
      <c r="IA55" s="365" t="s">
        <v>56</v>
      </c>
      <c r="IB55" s="193"/>
      <c r="IC55" s="194"/>
      <c r="ID55" s="195" t="s">
        <v>136</v>
      </c>
      <c r="IE55" s="196" t="s">
        <v>57</v>
      </c>
      <c r="IF55" s="286"/>
      <c r="IG55" s="367"/>
      <c r="IH55" s="367"/>
      <c r="II55" s="212"/>
      <c r="IJ55" s="195" t="s">
        <v>136</v>
      </c>
      <c r="IK55" s="196" t="s">
        <v>70</v>
      </c>
      <c r="IM55" s="363"/>
      <c r="IN55" s="364"/>
      <c r="IO55" s="364"/>
      <c r="IP55" s="365"/>
      <c r="IQ55" s="366" t="s">
        <v>17</v>
      </c>
      <c r="IR55" s="365" t="s">
        <v>56</v>
      </c>
      <c r="IS55" s="193"/>
      <c r="IT55" s="194"/>
      <c r="IU55" s="195" t="s">
        <v>136</v>
      </c>
      <c r="IV55" s="196" t="s">
        <v>57</v>
      </c>
      <c r="IW55" s="286"/>
      <c r="IX55" s="367"/>
      <c r="IY55" s="367"/>
      <c r="IZ55" s="212"/>
      <c r="JA55" s="195" t="s">
        <v>136</v>
      </c>
      <c r="JB55" s="196" t="s">
        <v>70</v>
      </c>
      <c r="JD55" s="363"/>
      <c r="JE55" s="364"/>
      <c r="JF55" s="364"/>
      <c r="JG55" s="365"/>
      <c r="JH55" s="366" t="s">
        <v>17</v>
      </c>
      <c r="JI55" s="365" t="s">
        <v>56</v>
      </c>
      <c r="JJ55" s="193"/>
      <c r="JK55" s="194"/>
      <c r="JL55" s="195" t="s">
        <v>136</v>
      </c>
      <c r="JM55" s="196" t="s">
        <v>57</v>
      </c>
      <c r="JN55" s="286"/>
      <c r="JO55" s="367"/>
      <c r="JP55" s="367"/>
      <c r="JQ55" s="212"/>
      <c r="JR55" s="195" t="s">
        <v>136</v>
      </c>
      <c r="JS55" s="196" t="s">
        <v>70</v>
      </c>
      <c r="JU55" s="363"/>
      <c r="JV55" s="364"/>
      <c r="JW55" s="364"/>
      <c r="JX55" s="365"/>
      <c r="JY55" s="366" t="s">
        <v>17</v>
      </c>
      <c r="JZ55" s="365" t="s">
        <v>56</v>
      </c>
      <c r="KA55" s="193"/>
      <c r="KB55" s="194"/>
      <c r="KC55" s="195" t="s">
        <v>136</v>
      </c>
      <c r="KD55" s="196" t="s">
        <v>57</v>
      </c>
      <c r="KE55" s="286"/>
      <c r="KF55" s="367"/>
      <c r="KG55" s="367"/>
      <c r="KH55" s="212"/>
      <c r="KI55" s="195" t="s">
        <v>136</v>
      </c>
      <c r="KJ55" s="196" t="s">
        <v>70</v>
      </c>
      <c r="KL55" s="363"/>
      <c r="KM55" s="364"/>
      <c r="KN55" s="364"/>
      <c r="KO55" s="365"/>
      <c r="KP55" s="366" t="s">
        <v>17</v>
      </c>
      <c r="KQ55" s="365" t="s">
        <v>56</v>
      </c>
      <c r="KR55" s="193"/>
      <c r="KS55" s="194"/>
      <c r="KT55" s="195" t="s">
        <v>136</v>
      </c>
      <c r="KU55" s="196" t="s">
        <v>57</v>
      </c>
      <c r="KV55" s="286"/>
      <c r="KW55" s="367"/>
      <c r="KX55" s="367"/>
      <c r="KY55" s="212"/>
      <c r="KZ55" s="195" t="s">
        <v>136</v>
      </c>
      <c r="LA55" s="196" t="s">
        <v>70</v>
      </c>
      <c r="LC55" s="363"/>
      <c r="LD55" s="364"/>
      <c r="LE55" s="364"/>
      <c r="LF55" s="365"/>
      <c r="LG55" s="366" t="s">
        <v>17</v>
      </c>
      <c r="LH55" s="365" t="s">
        <v>56</v>
      </c>
      <c r="LI55" s="193"/>
      <c r="LJ55" s="194"/>
      <c r="LK55" s="195" t="s">
        <v>136</v>
      </c>
      <c r="LL55" s="196" t="s">
        <v>57</v>
      </c>
      <c r="LM55" s="286"/>
      <c r="LN55" s="367"/>
      <c r="LO55" s="367"/>
      <c r="LP55" s="212"/>
      <c r="LQ55" s="195" t="s">
        <v>136</v>
      </c>
      <c r="LR55" s="196" t="s">
        <v>70</v>
      </c>
      <c r="LT55" s="363"/>
      <c r="LU55" s="364"/>
      <c r="LV55" s="364"/>
      <c r="LW55" s="365"/>
      <c r="LX55" s="366" t="s">
        <v>17</v>
      </c>
      <c r="LY55" s="365" t="s">
        <v>56</v>
      </c>
      <c r="LZ55" s="193"/>
      <c r="MA55" s="194"/>
      <c r="MB55" s="195" t="s">
        <v>136</v>
      </c>
      <c r="MC55" s="196" t="s">
        <v>57</v>
      </c>
      <c r="MD55" s="286"/>
      <c r="ME55" s="367"/>
      <c r="MF55" s="367"/>
      <c r="MG55" s="212"/>
      <c r="MH55" s="195" t="s">
        <v>136</v>
      </c>
      <c r="MI55" s="196" t="s">
        <v>70</v>
      </c>
    </row>
    <row r="56" spans="1:347" ht="14.1" customHeight="1" outlineLevel="1" x14ac:dyDescent="0.15">
      <c r="A56" s="14"/>
      <c r="B56" s="58"/>
      <c r="C56" s="10"/>
      <c r="D56" s="10"/>
      <c r="E56" s="19"/>
      <c r="F56" s="19"/>
      <c r="G56" s="59"/>
      <c r="H56" s="59"/>
      <c r="I56" s="157" t="s">
        <v>5</v>
      </c>
      <c r="J56" s="143" t="s">
        <v>129</v>
      </c>
      <c r="K56" s="143" t="s">
        <v>58</v>
      </c>
      <c r="L56" s="143" t="s">
        <v>59</v>
      </c>
      <c r="M56" s="143" t="s">
        <v>1</v>
      </c>
      <c r="N56" s="143" t="s">
        <v>0</v>
      </c>
      <c r="O56" s="197" t="s">
        <v>5</v>
      </c>
      <c r="P56" s="158" t="s">
        <v>60</v>
      </c>
      <c r="Q56" s="157" t="s">
        <v>1</v>
      </c>
      <c r="R56" s="198" t="s">
        <v>0</v>
      </c>
      <c r="S56" s="58"/>
      <c r="T56" s="143" t="s">
        <v>71</v>
      </c>
      <c r="U56" s="143" t="s">
        <v>72</v>
      </c>
      <c r="V56" s="213" t="s">
        <v>73</v>
      </c>
      <c r="W56" s="157" t="s">
        <v>1</v>
      </c>
      <c r="X56" s="198" t="s">
        <v>0</v>
      </c>
      <c r="Z56" s="368" t="s">
        <v>5</v>
      </c>
      <c r="AA56" s="355" t="s">
        <v>129</v>
      </c>
      <c r="AB56" s="355" t="s">
        <v>58</v>
      </c>
      <c r="AC56" s="355" t="s">
        <v>59</v>
      </c>
      <c r="AD56" s="355" t="s">
        <v>1</v>
      </c>
      <c r="AE56" s="355" t="s">
        <v>0</v>
      </c>
      <c r="AF56" s="197" t="s">
        <v>5</v>
      </c>
      <c r="AG56" s="369" t="s">
        <v>60</v>
      </c>
      <c r="AH56" s="368" t="s">
        <v>1</v>
      </c>
      <c r="AI56" s="198" t="s">
        <v>0</v>
      </c>
      <c r="AJ56" s="282"/>
      <c r="AK56" s="355" t="s">
        <v>71</v>
      </c>
      <c r="AL56" s="355" t="s">
        <v>72</v>
      </c>
      <c r="AM56" s="213" t="s">
        <v>73</v>
      </c>
      <c r="AN56" s="368" t="s">
        <v>1</v>
      </c>
      <c r="AO56" s="198" t="s">
        <v>0</v>
      </c>
      <c r="AQ56" s="368" t="s">
        <v>5</v>
      </c>
      <c r="AR56" s="355" t="s">
        <v>129</v>
      </c>
      <c r="AS56" s="355" t="s">
        <v>58</v>
      </c>
      <c r="AT56" s="355" t="s">
        <v>59</v>
      </c>
      <c r="AU56" s="355" t="s">
        <v>1</v>
      </c>
      <c r="AV56" s="355" t="s">
        <v>0</v>
      </c>
      <c r="AW56" s="197" t="s">
        <v>5</v>
      </c>
      <c r="AX56" s="369" t="s">
        <v>60</v>
      </c>
      <c r="AY56" s="368" t="s">
        <v>1</v>
      </c>
      <c r="AZ56" s="198" t="s">
        <v>0</v>
      </c>
      <c r="BA56" s="282"/>
      <c r="BB56" s="355" t="s">
        <v>71</v>
      </c>
      <c r="BC56" s="355" t="s">
        <v>72</v>
      </c>
      <c r="BD56" s="213" t="s">
        <v>73</v>
      </c>
      <c r="BE56" s="368" t="s">
        <v>1</v>
      </c>
      <c r="BF56" s="198" t="s">
        <v>0</v>
      </c>
      <c r="BH56" s="368" t="s">
        <v>5</v>
      </c>
      <c r="BI56" s="355" t="s">
        <v>129</v>
      </c>
      <c r="BJ56" s="355" t="s">
        <v>58</v>
      </c>
      <c r="BK56" s="355" t="s">
        <v>59</v>
      </c>
      <c r="BL56" s="355" t="s">
        <v>1</v>
      </c>
      <c r="BM56" s="355" t="s">
        <v>0</v>
      </c>
      <c r="BN56" s="197" t="s">
        <v>5</v>
      </c>
      <c r="BO56" s="369" t="s">
        <v>60</v>
      </c>
      <c r="BP56" s="368" t="s">
        <v>1</v>
      </c>
      <c r="BQ56" s="198" t="s">
        <v>0</v>
      </c>
      <c r="BR56" s="282"/>
      <c r="BS56" s="355" t="s">
        <v>71</v>
      </c>
      <c r="BT56" s="355" t="s">
        <v>72</v>
      </c>
      <c r="BU56" s="213" t="s">
        <v>73</v>
      </c>
      <c r="BV56" s="368" t="s">
        <v>1</v>
      </c>
      <c r="BW56" s="198" t="s">
        <v>0</v>
      </c>
      <c r="BY56" s="368" t="s">
        <v>5</v>
      </c>
      <c r="BZ56" s="355" t="s">
        <v>129</v>
      </c>
      <c r="CA56" s="355" t="s">
        <v>58</v>
      </c>
      <c r="CB56" s="355" t="s">
        <v>59</v>
      </c>
      <c r="CC56" s="355" t="s">
        <v>1</v>
      </c>
      <c r="CD56" s="355" t="s">
        <v>0</v>
      </c>
      <c r="CE56" s="197" t="s">
        <v>5</v>
      </c>
      <c r="CF56" s="369" t="s">
        <v>60</v>
      </c>
      <c r="CG56" s="368" t="s">
        <v>1</v>
      </c>
      <c r="CH56" s="198" t="s">
        <v>0</v>
      </c>
      <c r="CI56" s="282"/>
      <c r="CJ56" s="355" t="s">
        <v>71</v>
      </c>
      <c r="CK56" s="355" t="s">
        <v>72</v>
      </c>
      <c r="CL56" s="213" t="s">
        <v>73</v>
      </c>
      <c r="CM56" s="368" t="s">
        <v>1</v>
      </c>
      <c r="CN56" s="198" t="s">
        <v>0</v>
      </c>
      <c r="CP56" s="368" t="s">
        <v>5</v>
      </c>
      <c r="CQ56" s="355" t="s">
        <v>129</v>
      </c>
      <c r="CR56" s="355" t="s">
        <v>58</v>
      </c>
      <c r="CS56" s="355" t="s">
        <v>59</v>
      </c>
      <c r="CT56" s="355" t="s">
        <v>1</v>
      </c>
      <c r="CU56" s="355" t="s">
        <v>0</v>
      </c>
      <c r="CV56" s="197" t="s">
        <v>5</v>
      </c>
      <c r="CW56" s="369" t="s">
        <v>60</v>
      </c>
      <c r="CX56" s="368" t="s">
        <v>1</v>
      </c>
      <c r="CY56" s="198" t="s">
        <v>0</v>
      </c>
      <c r="CZ56" s="282"/>
      <c r="DA56" s="355" t="s">
        <v>71</v>
      </c>
      <c r="DB56" s="355" t="s">
        <v>72</v>
      </c>
      <c r="DC56" s="213" t="s">
        <v>73</v>
      </c>
      <c r="DD56" s="368" t="s">
        <v>1</v>
      </c>
      <c r="DE56" s="198" t="s">
        <v>0</v>
      </c>
      <c r="DG56" s="368" t="s">
        <v>5</v>
      </c>
      <c r="DH56" s="355" t="s">
        <v>129</v>
      </c>
      <c r="DI56" s="355" t="s">
        <v>58</v>
      </c>
      <c r="DJ56" s="355" t="s">
        <v>59</v>
      </c>
      <c r="DK56" s="355" t="s">
        <v>1</v>
      </c>
      <c r="DL56" s="355" t="s">
        <v>0</v>
      </c>
      <c r="DM56" s="197" t="s">
        <v>5</v>
      </c>
      <c r="DN56" s="369" t="s">
        <v>60</v>
      </c>
      <c r="DO56" s="368" t="s">
        <v>1</v>
      </c>
      <c r="DP56" s="198" t="s">
        <v>0</v>
      </c>
      <c r="DQ56" s="282"/>
      <c r="DR56" s="355" t="s">
        <v>71</v>
      </c>
      <c r="DS56" s="355" t="s">
        <v>72</v>
      </c>
      <c r="DT56" s="213" t="s">
        <v>73</v>
      </c>
      <c r="DU56" s="368" t="s">
        <v>1</v>
      </c>
      <c r="DV56" s="198" t="s">
        <v>0</v>
      </c>
      <c r="DX56" s="368" t="s">
        <v>5</v>
      </c>
      <c r="DY56" s="355" t="s">
        <v>129</v>
      </c>
      <c r="DZ56" s="355" t="s">
        <v>58</v>
      </c>
      <c r="EA56" s="355" t="s">
        <v>59</v>
      </c>
      <c r="EB56" s="355" t="s">
        <v>1</v>
      </c>
      <c r="EC56" s="355" t="s">
        <v>0</v>
      </c>
      <c r="ED56" s="197" t="s">
        <v>5</v>
      </c>
      <c r="EE56" s="369" t="s">
        <v>60</v>
      </c>
      <c r="EF56" s="368" t="s">
        <v>1</v>
      </c>
      <c r="EG56" s="198" t="s">
        <v>0</v>
      </c>
      <c r="EH56" s="282"/>
      <c r="EI56" s="355" t="s">
        <v>71</v>
      </c>
      <c r="EJ56" s="355" t="s">
        <v>72</v>
      </c>
      <c r="EK56" s="213" t="s">
        <v>73</v>
      </c>
      <c r="EL56" s="368" t="s">
        <v>1</v>
      </c>
      <c r="EM56" s="198" t="s">
        <v>0</v>
      </c>
      <c r="EO56" s="368" t="s">
        <v>5</v>
      </c>
      <c r="EP56" s="355" t="s">
        <v>129</v>
      </c>
      <c r="EQ56" s="355" t="s">
        <v>58</v>
      </c>
      <c r="ER56" s="355" t="s">
        <v>59</v>
      </c>
      <c r="ES56" s="355" t="s">
        <v>1</v>
      </c>
      <c r="ET56" s="355" t="s">
        <v>0</v>
      </c>
      <c r="EU56" s="197" t="s">
        <v>5</v>
      </c>
      <c r="EV56" s="369" t="s">
        <v>60</v>
      </c>
      <c r="EW56" s="368" t="s">
        <v>1</v>
      </c>
      <c r="EX56" s="198" t="s">
        <v>0</v>
      </c>
      <c r="EY56" s="282"/>
      <c r="EZ56" s="355" t="s">
        <v>71</v>
      </c>
      <c r="FA56" s="355" t="s">
        <v>72</v>
      </c>
      <c r="FB56" s="213" t="s">
        <v>73</v>
      </c>
      <c r="FC56" s="368" t="s">
        <v>1</v>
      </c>
      <c r="FD56" s="198" t="s">
        <v>0</v>
      </c>
      <c r="FF56" s="368" t="s">
        <v>5</v>
      </c>
      <c r="FG56" s="355" t="s">
        <v>129</v>
      </c>
      <c r="FH56" s="355" t="s">
        <v>58</v>
      </c>
      <c r="FI56" s="355" t="s">
        <v>59</v>
      </c>
      <c r="FJ56" s="355" t="s">
        <v>1</v>
      </c>
      <c r="FK56" s="355" t="s">
        <v>0</v>
      </c>
      <c r="FL56" s="197" t="s">
        <v>5</v>
      </c>
      <c r="FM56" s="369" t="s">
        <v>60</v>
      </c>
      <c r="FN56" s="368" t="s">
        <v>1</v>
      </c>
      <c r="FO56" s="198" t="s">
        <v>0</v>
      </c>
      <c r="FP56" s="282"/>
      <c r="FQ56" s="355" t="s">
        <v>71</v>
      </c>
      <c r="FR56" s="355" t="s">
        <v>72</v>
      </c>
      <c r="FS56" s="213" t="s">
        <v>73</v>
      </c>
      <c r="FT56" s="368" t="s">
        <v>1</v>
      </c>
      <c r="FU56" s="198" t="s">
        <v>0</v>
      </c>
      <c r="FW56" s="368" t="s">
        <v>5</v>
      </c>
      <c r="FX56" s="355" t="s">
        <v>129</v>
      </c>
      <c r="FY56" s="355" t="s">
        <v>58</v>
      </c>
      <c r="FZ56" s="355" t="s">
        <v>59</v>
      </c>
      <c r="GA56" s="355" t="s">
        <v>1</v>
      </c>
      <c r="GB56" s="355" t="s">
        <v>0</v>
      </c>
      <c r="GC56" s="197" t="s">
        <v>5</v>
      </c>
      <c r="GD56" s="369" t="s">
        <v>60</v>
      </c>
      <c r="GE56" s="368" t="s">
        <v>1</v>
      </c>
      <c r="GF56" s="198" t="s">
        <v>0</v>
      </c>
      <c r="GG56" s="282"/>
      <c r="GH56" s="355" t="s">
        <v>71</v>
      </c>
      <c r="GI56" s="355" t="s">
        <v>72</v>
      </c>
      <c r="GJ56" s="213" t="s">
        <v>73</v>
      </c>
      <c r="GK56" s="368" t="s">
        <v>1</v>
      </c>
      <c r="GL56" s="198" t="s">
        <v>0</v>
      </c>
      <c r="GN56" s="368" t="s">
        <v>5</v>
      </c>
      <c r="GO56" s="355" t="s">
        <v>129</v>
      </c>
      <c r="GP56" s="355" t="s">
        <v>58</v>
      </c>
      <c r="GQ56" s="355" t="s">
        <v>59</v>
      </c>
      <c r="GR56" s="355" t="s">
        <v>1</v>
      </c>
      <c r="GS56" s="355" t="s">
        <v>0</v>
      </c>
      <c r="GT56" s="197" t="s">
        <v>5</v>
      </c>
      <c r="GU56" s="369" t="s">
        <v>60</v>
      </c>
      <c r="GV56" s="368" t="s">
        <v>1</v>
      </c>
      <c r="GW56" s="198" t="s">
        <v>0</v>
      </c>
      <c r="GX56" s="282"/>
      <c r="GY56" s="355" t="s">
        <v>71</v>
      </c>
      <c r="GZ56" s="355" t="s">
        <v>72</v>
      </c>
      <c r="HA56" s="213" t="s">
        <v>73</v>
      </c>
      <c r="HB56" s="368" t="s">
        <v>1</v>
      </c>
      <c r="HC56" s="198" t="s">
        <v>0</v>
      </c>
      <c r="HE56" s="368" t="s">
        <v>5</v>
      </c>
      <c r="HF56" s="355" t="s">
        <v>129</v>
      </c>
      <c r="HG56" s="355" t="s">
        <v>58</v>
      </c>
      <c r="HH56" s="355" t="s">
        <v>59</v>
      </c>
      <c r="HI56" s="355" t="s">
        <v>1</v>
      </c>
      <c r="HJ56" s="355" t="s">
        <v>0</v>
      </c>
      <c r="HK56" s="197" t="s">
        <v>5</v>
      </c>
      <c r="HL56" s="369" t="s">
        <v>60</v>
      </c>
      <c r="HM56" s="368" t="s">
        <v>1</v>
      </c>
      <c r="HN56" s="198" t="s">
        <v>0</v>
      </c>
      <c r="HO56" s="282"/>
      <c r="HP56" s="355" t="s">
        <v>71</v>
      </c>
      <c r="HQ56" s="355" t="s">
        <v>72</v>
      </c>
      <c r="HR56" s="213" t="s">
        <v>73</v>
      </c>
      <c r="HS56" s="368" t="s">
        <v>1</v>
      </c>
      <c r="HT56" s="198" t="s">
        <v>0</v>
      </c>
      <c r="HV56" s="368" t="s">
        <v>5</v>
      </c>
      <c r="HW56" s="355" t="s">
        <v>129</v>
      </c>
      <c r="HX56" s="355" t="s">
        <v>58</v>
      </c>
      <c r="HY56" s="355" t="s">
        <v>59</v>
      </c>
      <c r="HZ56" s="355" t="s">
        <v>1</v>
      </c>
      <c r="IA56" s="355" t="s">
        <v>0</v>
      </c>
      <c r="IB56" s="197" t="s">
        <v>5</v>
      </c>
      <c r="IC56" s="369" t="s">
        <v>60</v>
      </c>
      <c r="ID56" s="368" t="s">
        <v>1</v>
      </c>
      <c r="IE56" s="198" t="s">
        <v>0</v>
      </c>
      <c r="IF56" s="282"/>
      <c r="IG56" s="355" t="s">
        <v>71</v>
      </c>
      <c r="IH56" s="355" t="s">
        <v>72</v>
      </c>
      <c r="II56" s="213" t="s">
        <v>73</v>
      </c>
      <c r="IJ56" s="368" t="s">
        <v>1</v>
      </c>
      <c r="IK56" s="198" t="s">
        <v>0</v>
      </c>
      <c r="IM56" s="368" t="s">
        <v>5</v>
      </c>
      <c r="IN56" s="355" t="s">
        <v>129</v>
      </c>
      <c r="IO56" s="355" t="s">
        <v>58</v>
      </c>
      <c r="IP56" s="355" t="s">
        <v>59</v>
      </c>
      <c r="IQ56" s="355" t="s">
        <v>1</v>
      </c>
      <c r="IR56" s="355" t="s">
        <v>0</v>
      </c>
      <c r="IS56" s="197" t="s">
        <v>5</v>
      </c>
      <c r="IT56" s="369" t="s">
        <v>60</v>
      </c>
      <c r="IU56" s="368" t="s">
        <v>1</v>
      </c>
      <c r="IV56" s="198" t="s">
        <v>0</v>
      </c>
      <c r="IW56" s="282"/>
      <c r="IX56" s="355" t="s">
        <v>71</v>
      </c>
      <c r="IY56" s="355" t="s">
        <v>72</v>
      </c>
      <c r="IZ56" s="213" t="s">
        <v>73</v>
      </c>
      <c r="JA56" s="368" t="s">
        <v>1</v>
      </c>
      <c r="JB56" s="198" t="s">
        <v>0</v>
      </c>
      <c r="JD56" s="368" t="s">
        <v>5</v>
      </c>
      <c r="JE56" s="355" t="s">
        <v>129</v>
      </c>
      <c r="JF56" s="355" t="s">
        <v>58</v>
      </c>
      <c r="JG56" s="355" t="s">
        <v>59</v>
      </c>
      <c r="JH56" s="355" t="s">
        <v>1</v>
      </c>
      <c r="JI56" s="355" t="s">
        <v>0</v>
      </c>
      <c r="JJ56" s="197" t="s">
        <v>5</v>
      </c>
      <c r="JK56" s="369" t="s">
        <v>60</v>
      </c>
      <c r="JL56" s="368" t="s">
        <v>1</v>
      </c>
      <c r="JM56" s="198" t="s">
        <v>0</v>
      </c>
      <c r="JN56" s="282"/>
      <c r="JO56" s="355" t="s">
        <v>71</v>
      </c>
      <c r="JP56" s="355" t="s">
        <v>72</v>
      </c>
      <c r="JQ56" s="213" t="s">
        <v>73</v>
      </c>
      <c r="JR56" s="368" t="s">
        <v>1</v>
      </c>
      <c r="JS56" s="198" t="s">
        <v>0</v>
      </c>
      <c r="JU56" s="368" t="s">
        <v>5</v>
      </c>
      <c r="JV56" s="355" t="s">
        <v>129</v>
      </c>
      <c r="JW56" s="355" t="s">
        <v>58</v>
      </c>
      <c r="JX56" s="355" t="s">
        <v>59</v>
      </c>
      <c r="JY56" s="355" t="s">
        <v>1</v>
      </c>
      <c r="JZ56" s="355" t="s">
        <v>0</v>
      </c>
      <c r="KA56" s="197" t="s">
        <v>5</v>
      </c>
      <c r="KB56" s="369" t="s">
        <v>60</v>
      </c>
      <c r="KC56" s="368" t="s">
        <v>1</v>
      </c>
      <c r="KD56" s="198" t="s">
        <v>0</v>
      </c>
      <c r="KE56" s="282"/>
      <c r="KF56" s="355" t="s">
        <v>71</v>
      </c>
      <c r="KG56" s="355" t="s">
        <v>72</v>
      </c>
      <c r="KH56" s="213" t="s">
        <v>73</v>
      </c>
      <c r="KI56" s="368" t="s">
        <v>1</v>
      </c>
      <c r="KJ56" s="198" t="s">
        <v>0</v>
      </c>
      <c r="KL56" s="368" t="s">
        <v>5</v>
      </c>
      <c r="KM56" s="355" t="s">
        <v>129</v>
      </c>
      <c r="KN56" s="355" t="s">
        <v>58</v>
      </c>
      <c r="KO56" s="355" t="s">
        <v>59</v>
      </c>
      <c r="KP56" s="355" t="s">
        <v>1</v>
      </c>
      <c r="KQ56" s="355" t="s">
        <v>0</v>
      </c>
      <c r="KR56" s="197" t="s">
        <v>5</v>
      </c>
      <c r="KS56" s="369" t="s">
        <v>60</v>
      </c>
      <c r="KT56" s="368" t="s">
        <v>1</v>
      </c>
      <c r="KU56" s="198" t="s">
        <v>0</v>
      </c>
      <c r="KV56" s="282"/>
      <c r="KW56" s="355" t="s">
        <v>71</v>
      </c>
      <c r="KX56" s="355" t="s">
        <v>72</v>
      </c>
      <c r="KY56" s="213" t="s">
        <v>73</v>
      </c>
      <c r="KZ56" s="368" t="s">
        <v>1</v>
      </c>
      <c r="LA56" s="198" t="s">
        <v>0</v>
      </c>
      <c r="LC56" s="368" t="s">
        <v>5</v>
      </c>
      <c r="LD56" s="355" t="s">
        <v>129</v>
      </c>
      <c r="LE56" s="355" t="s">
        <v>58</v>
      </c>
      <c r="LF56" s="355" t="s">
        <v>59</v>
      </c>
      <c r="LG56" s="355" t="s">
        <v>1</v>
      </c>
      <c r="LH56" s="355" t="s">
        <v>0</v>
      </c>
      <c r="LI56" s="197" t="s">
        <v>5</v>
      </c>
      <c r="LJ56" s="369" t="s">
        <v>60</v>
      </c>
      <c r="LK56" s="368" t="s">
        <v>1</v>
      </c>
      <c r="LL56" s="198" t="s">
        <v>0</v>
      </c>
      <c r="LM56" s="282"/>
      <c r="LN56" s="355" t="s">
        <v>71</v>
      </c>
      <c r="LO56" s="355" t="s">
        <v>72</v>
      </c>
      <c r="LP56" s="213" t="s">
        <v>73</v>
      </c>
      <c r="LQ56" s="368" t="s">
        <v>1</v>
      </c>
      <c r="LR56" s="198" t="s">
        <v>0</v>
      </c>
      <c r="LT56" s="368" t="s">
        <v>5</v>
      </c>
      <c r="LU56" s="355" t="s">
        <v>129</v>
      </c>
      <c r="LV56" s="355" t="s">
        <v>58</v>
      </c>
      <c r="LW56" s="355" t="s">
        <v>59</v>
      </c>
      <c r="LX56" s="355" t="s">
        <v>1</v>
      </c>
      <c r="LY56" s="355" t="s">
        <v>0</v>
      </c>
      <c r="LZ56" s="197" t="s">
        <v>5</v>
      </c>
      <c r="MA56" s="369" t="s">
        <v>60</v>
      </c>
      <c r="MB56" s="368" t="s">
        <v>1</v>
      </c>
      <c r="MC56" s="198" t="s">
        <v>0</v>
      </c>
      <c r="MD56" s="282"/>
      <c r="ME56" s="355" t="s">
        <v>71</v>
      </c>
      <c r="MF56" s="355" t="s">
        <v>72</v>
      </c>
      <c r="MG56" s="213" t="s">
        <v>73</v>
      </c>
      <c r="MH56" s="368" t="s">
        <v>1</v>
      </c>
      <c r="MI56" s="198" t="s">
        <v>0</v>
      </c>
    </row>
    <row r="57" spans="1:347" ht="14.1" customHeight="1" outlineLevel="1" x14ac:dyDescent="0.15">
      <c r="A57" s="14"/>
      <c r="B57" s="58"/>
      <c r="C57" s="10"/>
      <c r="D57" s="10"/>
      <c r="E57" s="19"/>
      <c r="F57" s="19"/>
      <c r="G57" s="47"/>
      <c r="H57" s="47"/>
      <c r="I57" s="10">
        <v>10</v>
      </c>
      <c r="J57" s="274">
        <f>_xlfn.NORM.S.INV(I57/100)</f>
        <v>-1.2815515655446006</v>
      </c>
      <c r="K57" s="19">
        <f>(J57-J51)/I51</f>
        <v>-0.15273302232200503</v>
      </c>
      <c r="L57" s="19">
        <f>SQRT(1/P47+(K57-J48)^2/S47)/I51</f>
        <v>0.1483791956521241</v>
      </c>
      <c r="M57" s="19">
        <f>K57-_xlfn.T.INV.2T(0.05,O51)*L57</f>
        <v>-0.50359406679284835</v>
      </c>
      <c r="N57" s="19">
        <f>K57+_xlfn.T.INV.2T(0.05,O51)*L57</f>
        <v>0.19812802214883829</v>
      </c>
      <c r="O57" s="199">
        <f>I57</f>
        <v>10</v>
      </c>
      <c r="P57" s="26">
        <f>10^K57</f>
        <v>0.70350465860728095</v>
      </c>
      <c r="Q57" s="26">
        <f t="shared" ref="Q57:R60" si="622">10^M57</f>
        <v>0.31362157623041692</v>
      </c>
      <c r="R57" s="200">
        <f t="shared" si="622"/>
        <v>1.5780763894845404</v>
      </c>
      <c r="S57" s="26"/>
      <c r="T57" s="26">
        <f>K27-K57</f>
        <v>0.77185663974725438</v>
      </c>
      <c r="U57" s="26">
        <f>SQRT(L27^2+L57^2)</f>
        <v>0.18618389865056473</v>
      </c>
      <c r="V57" s="214">
        <f>10^T57</f>
        <v>5.9136639239093034</v>
      </c>
      <c r="W57" s="26">
        <f>10^(T57-1.96*U57)</f>
        <v>2.552326316352175</v>
      </c>
      <c r="X57" s="215">
        <f>10^(T57+1.96*U57)</f>
        <v>13.70178287192058</v>
      </c>
      <c r="Z57" s="281">
        <v>10</v>
      </c>
      <c r="AA57" s="274">
        <f>_xlfn.NORM.S.INV(Z57/100)</f>
        <v>-1.2815515655446006</v>
      </c>
      <c r="AB57" s="274">
        <f>(AA57-AA51)/Z51</f>
        <v>0.39887107396321414</v>
      </c>
      <c r="AC57" s="274">
        <f>SQRT(1/AG47+(AB57-AA48)^2/AJ47)/Z51</f>
        <v>7.7483412908872437E-2</v>
      </c>
      <c r="AD57" s="274">
        <f>AB57-_xlfn.T.INV.2T(0.05,AF51)*AC57</f>
        <v>0.21565191670271694</v>
      </c>
      <c r="AE57" s="274">
        <f>AB57+_xlfn.T.INV.2T(0.05,AF51)*AC57</f>
        <v>0.58209023122371129</v>
      </c>
      <c r="AF57" s="199">
        <f>Z57</f>
        <v>10</v>
      </c>
      <c r="AG57" s="267">
        <f>10^AB57</f>
        <v>2.5053653919118335</v>
      </c>
      <c r="AH57" s="267">
        <f t="shared" ref="AH57:AH60" si="623">10^AD57</f>
        <v>1.6430543014232035</v>
      </c>
      <c r="AI57" s="200">
        <f t="shared" ref="AI57:AI60" si="624">10^AE57</f>
        <v>3.8202363376259445</v>
      </c>
      <c r="AJ57" s="267"/>
      <c r="AK57" s="267">
        <f>AB27-AB57</f>
        <v>0.23898604932549711</v>
      </c>
      <c r="AL57" s="267">
        <f>SQRT(AC27^2+AC57^2)</f>
        <v>0.14625431525345295</v>
      </c>
      <c r="AM57" s="214">
        <f>10^AK57</f>
        <v>1.733748304330091</v>
      </c>
      <c r="AN57" s="267">
        <f>10^(AK57-1.96*AL57)</f>
        <v>0.89604040037154697</v>
      </c>
      <c r="AO57" s="215">
        <f>10^(AK57+1.96*AL57)</f>
        <v>3.3546290786900492</v>
      </c>
      <c r="AQ57" s="281">
        <v>10</v>
      </c>
      <c r="AR57" s="274">
        <f>_xlfn.NORM.S.INV(AQ57/100)</f>
        <v>-1.2815515655446006</v>
      </c>
      <c r="AS57" s="274">
        <f>(AR57-AR51)/AQ51</f>
        <v>0.70168802107026718</v>
      </c>
      <c r="AT57" s="274">
        <f>SQRT(1/AX47+(AS57-AR48)^2/BA47)/AQ51</f>
        <v>4.7475057845137232E-2</v>
      </c>
      <c r="AU57" s="274">
        <f>AS57-_xlfn.T.INV.2T(0.05,AW51)*AT57</f>
        <v>0.5894273479438854</v>
      </c>
      <c r="AV57" s="274">
        <f>AS57+_xlfn.T.INV.2T(0.05,AW51)*AT57</f>
        <v>0.81394869419664895</v>
      </c>
      <c r="AW57" s="199">
        <f>AQ57</f>
        <v>10</v>
      </c>
      <c r="AX57" s="267">
        <f>10^AS57</f>
        <v>5.0313904496268398</v>
      </c>
      <c r="AY57" s="267">
        <f t="shared" ref="AY57:AY60" si="625">10^AU57</f>
        <v>3.8853249587154335</v>
      </c>
      <c r="AZ57" s="200">
        <f t="shared" ref="AZ57:AZ60" si="626">10^AV57</f>
        <v>6.5155141785015021</v>
      </c>
      <c r="BA57" s="267"/>
      <c r="BB57" s="267">
        <f>AS27-AS57</f>
        <v>-6.2708096341360098E-2</v>
      </c>
      <c r="BC57" s="267">
        <f>SQRT(AT27^2+AT57^2)</f>
        <v>0.13515778068533343</v>
      </c>
      <c r="BD57" s="214">
        <f>10^BB57</f>
        <v>0.86554948769300655</v>
      </c>
      <c r="BE57" s="267">
        <f>10^(BB57-1.96*BC57)</f>
        <v>0.47030831112539606</v>
      </c>
      <c r="BF57" s="215">
        <f>10^(BB57+1.96*BC57)</f>
        <v>1.5929463671456929</v>
      </c>
      <c r="BH57" s="281">
        <v>10</v>
      </c>
      <c r="BI57" s="274">
        <f>_xlfn.NORM.S.INV(BH57/100)</f>
        <v>-1.2815515655446006</v>
      </c>
      <c r="BJ57" s="274">
        <f>(BI57-BI51)/BH51</f>
        <v>0.78397092091314835</v>
      </c>
      <c r="BK57" s="274">
        <f>SQRT(1/BO47+(BJ57-BI48)^2/BR47)/BH51</f>
        <v>4.8159729043996242E-2</v>
      </c>
      <c r="BL57" s="274">
        <f>BJ57-_xlfn.T.INV.2T(0.05,BN51)*BK57</f>
        <v>0.67009125766557742</v>
      </c>
      <c r="BM57" s="274">
        <f>BJ57+_xlfn.T.INV.2T(0.05,BN51)*BK57</f>
        <v>0.89785058416071928</v>
      </c>
      <c r="BN57" s="199">
        <f>BH57</f>
        <v>10</v>
      </c>
      <c r="BO57" s="267">
        <f>10^BJ57</f>
        <v>6.0809428370289105</v>
      </c>
      <c r="BP57" s="267">
        <f t="shared" ref="BP57:BP60" si="627">10^BL57</f>
        <v>4.6783343611663426</v>
      </c>
      <c r="BQ57" s="200">
        <f t="shared" ref="BQ57:BQ60" si="628">10^BM57</f>
        <v>7.9040664759143793</v>
      </c>
      <c r="BR57" s="267"/>
      <c r="BS57" s="267">
        <f>BJ27-BJ57</f>
        <v>-0.14493887319353183</v>
      </c>
      <c r="BT57" s="267">
        <f>SQRT(BK27^2+BK57^2)</f>
        <v>0.13554870244303929</v>
      </c>
      <c r="BU57" s="214">
        <f>10^BS57</f>
        <v>0.71624421425786722</v>
      </c>
      <c r="BV57" s="267">
        <f>10^(BS57-1.96*BT57)</f>
        <v>0.38849521137400561</v>
      </c>
      <c r="BW57" s="215">
        <f>10^(BS57+1.96*BT57)</f>
        <v>1.3204944602624646</v>
      </c>
      <c r="BY57" s="281">
        <v>10</v>
      </c>
      <c r="BZ57" s="274">
        <f>_xlfn.NORM.S.INV(BY57/100)</f>
        <v>-1.2815515655446006</v>
      </c>
      <c r="CA57" s="274">
        <f>(BZ57-BZ51)/BY51</f>
        <v>0.79401277885291444</v>
      </c>
      <c r="CB57" s="274">
        <f>SQRT(1/CF47+(CA57-BZ48)^2/CI47)/BY51</f>
        <v>5.1023433426115025E-2</v>
      </c>
      <c r="CC57" s="274">
        <f>CA57-_xlfn.T.INV.2T(0.05,CE51)*CB57</f>
        <v>0.67336153077399286</v>
      </c>
      <c r="CD57" s="274">
        <f>CA57+_xlfn.T.INV.2T(0.05,CE51)*CB57</f>
        <v>0.91466402693183602</v>
      </c>
      <c r="CE57" s="199">
        <f>BY57</f>
        <v>10</v>
      </c>
      <c r="CF57" s="267">
        <f>10^CA57</f>
        <v>6.2231859624871708</v>
      </c>
      <c r="CG57" s="267">
        <f t="shared" ref="CG57:CG60" si="629">10^CC57</f>
        <v>4.7136955723654657</v>
      </c>
      <c r="CH57" s="200">
        <f t="shared" ref="CH57:CH60" si="630">10^CD57</f>
        <v>8.2160680360319791</v>
      </c>
      <c r="CI57" s="267"/>
      <c r="CJ57" s="267">
        <f>CA27-CA57</f>
        <v>-0.15497835497128465</v>
      </c>
      <c r="CK57" s="267">
        <f>SQRT(CB27^2+CB57^2)</f>
        <v>0.13659927911469191</v>
      </c>
      <c r="CL57" s="214">
        <f>10^CJ57</f>
        <v>0.69987687666096066</v>
      </c>
      <c r="CM57" s="267">
        <f>10^(CJ57-1.96*CK57)</f>
        <v>0.37782183934765934</v>
      </c>
      <c r="CN57" s="215">
        <f>10^(CJ57+1.96*CK57)</f>
        <v>1.2964513732991967</v>
      </c>
      <c r="CP57" s="281">
        <v>10</v>
      </c>
      <c r="CQ57" s="274">
        <f>_xlfn.NORM.S.INV(CP57/100)</f>
        <v>-1.2815515655446006</v>
      </c>
      <c r="CR57" s="274">
        <f>(CQ57-CQ51)/CP51</f>
        <v>0.79537505669038289</v>
      </c>
      <c r="CS57" s="274">
        <f>SQRT(1/CW47+(CR57-CQ48)^2/CZ47)/CP51</f>
        <v>5.1573504528123384E-2</v>
      </c>
      <c r="CT57" s="274">
        <f>CR57-_xlfn.T.INV.2T(0.05,CV51)*CS57</f>
        <v>0.67342309714355197</v>
      </c>
      <c r="CU57" s="274">
        <f>CR57+_xlfn.T.INV.2T(0.05,CV51)*CS57</f>
        <v>0.9173270162372138</v>
      </c>
      <c r="CV57" s="199">
        <f>CP57</f>
        <v>10</v>
      </c>
      <c r="CW57" s="267">
        <f>10^CR57</f>
        <v>6.2427372551080911</v>
      </c>
      <c r="CX57" s="267">
        <f t="shared" ref="CX57:CX60" si="631">10^CT57</f>
        <v>4.7143638417233875</v>
      </c>
      <c r="CY57" s="200">
        <f t="shared" ref="CY57:CY60" si="632">10^CU57</f>
        <v>8.266601761069829</v>
      </c>
      <c r="CZ57" s="267"/>
      <c r="DA57" s="267">
        <f>CR27-CR57</f>
        <v>-0.156340524582533</v>
      </c>
      <c r="DB57" s="267">
        <f>SQRT(CS27^2+CS57^2)</f>
        <v>0.13680601024952749</v>
      </c>
      <c r="DC57" s="214">
        <f>10^DA57</f>
        <v>0.69768514382438929</v>
      </c>
      <c r="DD57" s="267">
        <f>10^(DA57-1.96*DB57)</f>
        <v>0.37628741657897269</v>
      </c>
      <c r="DE57" s="215">
        <f>10^(DA57+1.96*DB57)</f>
        <v>1.2935977618882184</v>
      </c>
      <c r="DG57" s="281">
        <v>10</v>
      </c>
      <c r="DH57" s="274">
        <f>_xlfn.NORM.S.INV(DG57/100)</f>
        <v>-1.2815515655446006</v>
      </c>
      <c r="DI57" s="274">
        <f>(DH57-DH51)/DG51</f>
        <v>0.79554725721204467</v>
      </c>
      <c r="DJ57" s="274">
        <f>SQRT(1/DN47+(DI57-DH48)^2/DQ47)/DG51</f>
        <v>5.1665274883498868E-2</v>
      </c>
      <c r="DK57" s="274">
        <f>DI57-_xlfn.T.INV.2T(0.05,DM51)*DJ57</f>
        <v>0.67337829525731563</v>
      </c>
      <c r="DL57" s="274">
        <f>DI57+_xlfn.T.INV.2T(0.05,DM51)*DJ57</f>
        <v>0.91771621916677371</v>
      </c>
      <c r="DM57" s="199">
        <f>DG57</f>
        <v>10</v>
      </c>
      <c r="DN57" s="267">
        <f>10^DI57</f>
        <v>6.2452130308952229</v>
      </c>
      <c r="DO57" s="267">
        <f t="shared" ref="DO57:DO60" si="633">10^DK57</f>
        <v>4.7138775323012387</v>
      </c>
      <c r="DP57" s="200">
        <f t="shared" ref="DP57:DP60" si="634">10^DL57</f>
        <v>8.274013385796005</v>
      </c>
      <c r="DQ57" s="267"/>
      <c r="DR57" s="267">
        <f>DI27-DI57</f>
        <v>-0.15651272017530882</v>
      </c>
      <c r="DS57" s="267">
        <f>SQRT(DJ27^2+DJ57^2)</f>
        <v>0.13684064676445629</v>
      </c>
      <c r="DT57" s="214">
        <f>10^DR57</f>
        <v>0.69740856998349321</v>
      </c>
      <c r="DU57" s="267">
        <f>10^(DR57-1.96*DS57)</f>
        <v>0.37607945789982411</v>
      </c>
      <c r="DV57" s="215">
        <f>10^(DR57+1.96*DS57)</f>
        <v>1.2932871053435127</v>
      </c>
      <c r="DX57" s="281">
        <v>10</v>
      </c>
      <c r="DY57" s="274">
        <f>_xlfn.NORM.S.INV(DX57/100)</f>
        <v>-1.2815515655446006</v>
      </c>
      <c r="DZ57" s="274">
        <f>(DY57-DY51)/DX51</f>
        <v>0.79556847048308554</v>
      </c>
      <c r="EA57" s="274">
        <f>SQRT(1/EE47+(DZ57-DY48)^2/EH47)/DX51</f>
        <v>5.1677274101438762E-2</v>
      </c>
      <c r="EB57" s="274">
        <f>DZ57-_xlfn.T.INV.2T(0.05,ED51)*EA57</f>
        <v>0.67337113488661571</v>
      </c>
      <c r="EC57" s="274">
        <f>DZ57+_xlfn.T.INV.2T(0.05,ED51)*EA57</f>
        <v>0.91776580607955538</v>
      </c>
      <c r="ED57" s="199">
        <f>DX57</f>
        <v>10</v>
      </c>
      <c r="EE57" s="267">
        <f>10^DZ57</f>
        <v>6.2455180880346903</v>
      </c>
      <c r="EF57" s="267">
        <f t="shared" ref="EF57:EF60" si="635">10^EB57</f>
        <v>4.7137998135326997</v>
      </c>
      <c r="EG57" s="200">
        <f t="shared" ref="EG57:EG60" si="636">10^EC57</f>
        <v>8.2749581507441121</v>
      </c>
      <c r="EH57" s="267"/>
      <c r="EI57" s="267">
        <f>DZ27-DZ57</f>
        <v>-0.15653393322188935</v>
      </c>
      <c r="EJ57" s="267">
        <f>SQRT(EA27^2+EA57^2)</f>
        <v>0.13684517826591916</v>
      </c>
      <c r="EK57" s="214">
        <f>10^EI57</f>
        <v>0.69737450600203865</v>
      </c>
      <c r="EL57" s="267">
        <f>10^(EI57-1.96*EJ57)</f>
        <v>0.37605339807075505</v>
      </c>
      <c r="EM57" s="215">
        <f>10^(EI57+1.96*EJ57)</f>
        <v>1.2932503844309993</v>
      </c>
      <c r="EO57" s="281">
        <v>10</v>
      </c>
      <c r="EP57" s="274">
        <f>_xlfn.NORM.S.INV(EO57/100)</f>
        <v>-1.2815515655446006</v>
      </c>
      <c r="EQ57" s="274">
        <f>(EP57-EP51)/EO51</f>
        <v>0.79557105444143283</v>
      </c>
      <c r="ER57" s="274">
        <f>SQRT(1/EV47+(EQ57-EP48)^2/EY47)/EO51</f>
        <v>5.1678761161058004E-2</v>
      </c>
      <c r="ES57" s="274">
        <f>EQ57-_xlfn.T.INV.2T(0.05,EU51)*ER57</f>
        <v>0.67337020250772373</v>
      </c>
      <c r="ET57" s="274">
        <f>EQ57+_xlfn.T.INV.2T(0.05,EU51)*ER57</f>
        <v>0.91777190637514194</v>
      </c>
      <c r="EU57" s="199">
        <f>EO57</f>
        <v>10</v>
      </c>
      <c r="EV57" s="267">
        <f>10^EQ57</f>
        <v>6.2455552476286496</v>
      </c>
      <c r="EW57" s="267">
        <f t="shared" ref="EW57:EW60" si="637">10^ES57</f>
        <v>4.7137896935728287</v>
      </c>
      <c r="EX57" s="200">
        <f t="shared" ref="EX57:EX60" si="638">10^ET57</f>
        <v>8.275074385343725</v>
      </c>
      <c r="EY57" s="267"/>
      <c r="EZ57" s="267">
        <f>EQ27-EQ57</f>
        <v>-0.15653651717001582</v>
      </c>
      <c r="FA57" s="267">
        <f>SQRT(ER27^2+ER57^2)</f>
        <v>0.13684573986544848</v>
      </c>
      <c r="FB57" s="214">
        <f>10^EZ57</f>
        <v>0.69737035680313642</v>
      </c>
      <c r="FC57" s="267">
        <f>10^(EZ57-1.96*FA57)</f>
        <v>0.37605020753571639</v>
      </c>
      <c r="FD57" s="215">
        <f>10^(EZ57+1.96*FA57)</f>
        <v>1.2932459676984589</v>
      </c>
      <c r="FF57" s="281">
        <v>10</v>
      </c>
      <c r="FG57" s="274">
        <f>_xlfn.NORM.S.INV(FF57/100)</f>
        <v>-1.2815515655446006</v>
      </c>
      <c r="FH57" s="274">
        <f>(FG57-FG51)/FF51</f>
        <v>0.79557136689397634</v>
      </c>
      <c r="FI57" s="274">
        <f>SQRT(1/FM47+(FH57-FG48)^2/FP47)/FF51</f>
        <v>5.1678942692294019E-2</v>
      </c>
      <c r="FJ57" s="274">
        <f>FH57-_xlfn.T.INV.2T(0.05,FL51)*FI57</f>
        <v>0.67337008570710422</v>
      </c>
      <c r="FK57" s="274">
        <f>FH57+_xlfn.T.INV.2T(0.05,FL51)*FI57</f>
        <v>0.91777264808084846</v>
      </c>
      <c r="FL57" s="199">
        <f>FF57</f>
        <v>10</v>
      </c>
      <c r="FM57" s="267">
        <f>10^FH57</f>
        <v>6.2455597409860513</v>
      </c>
      <c r="FN57" s="267">
        <f t="shared" ref="FN57:FN60" si="639">10^FJ57</f>
        <v>4.7137884258305354</v>
      </c>
      <c r="FO57" s="200">
        <f t="shared" ref="FO57:FO60" si="640">10^FK57</f>
        <v>8.2750885178629972</v>
      </c>
      <c r="FP57" s="267"/>
      <c r="FQ57" s="267">
        <f>FH27-FH57</f>
        <v>-0.15653682962209392</v>
      </c>
      <c r="FR57" s="267">
        <f>SQRT(FI27^2+FI57^2)</f>
        <v>0.13684580842080182</v>
      </c>
      <c r="FS57" s="214">
        <f>10^FQ57</f>
        <v>0.69736985508195903</v>
      </c>
      <c r="FT57" s="267">
        <f>10^(FQ57-1.96*FR57)</f>
        <v>0.37604982063952291</v>
      </c>
      <c r="FU57" s="215">
        <f>10^(FQ57+1.96*FR57)</f>
        <v>1.293245437399684</v>
      </c>
      <c r="FW57" s="281">
        <v>10</v>
      </c>
      <c r="FX57" s="274">
        <f>_xlfn.NORM.S.INV(FW57/100)</f>
        <v>-1.2815515655446006</v>
      </c>
      <c r="FY57" s="274">
        <f>(FX57-FX51)/FW51</f>
        <v>0.79557140447667773</v>
      </c>
      <c r="FZ57" s="274">
        <f>SQRT(1/GD47+(FY57-FX48)^2/GG47)/FW51</f>
        <v>5.1678964672544993E-2</v>
      </c>
      <c r="GA57" s="274">
        <f>FY57-_xlfn.T.INV.2T(0.05,GC51)*FZ57</f>
        <v>0.673370071314771</v>
      </c>
      <c r="GB57" s="274">
        <f>FY57+_xlfn.T.INV.2T(0.05,GC51)*FZ57</f>
        <v>0.91777273763858447</v>
      </c>
      <c r="GC57" s="199">
        <f>FW57</f>
        <v>10</v>
      </c>
      <c r="GD57" s="267">
        <f>10^FY57</f>
        <v>6.2455602814603761</v>
      </c>
      <c r="GE57" s="267">
        <f t="shared" ref="GE57:GE60" si="641">10^GA57</f>
        <v>4.7137882696176066</v>
      </c>
      <c r="GF57" s="200">
        <f t="shared" ref="GF57:GF60" si="642">10^GB57</f>
        <v>8.2750902243048241</v>
      </c>
      <c r="GG57" s="267"/>
      <c r="GH57" s="267">
        <f>FY27-FY57</f>
        <v>-0.15653686720477422</v>
      </c>
      <c r="GI57" s="267">
        <f>SQRT(FZ27^2+FZ57^2)</f>
        <v>0.13684581672156568</v>
      </c>
      <c r="GJ57" s="214">
        <f>10^GH57</f>
        <v>0.69736979473344385</v>
      </c>
      <c r="GK57" s="267">
        <f>10^(GH57-1.96*GI57)</f>
        <v>0.37604977400964101</v>
      </c>
      <c r="GL57" s="215">
        <f>10^(GH57+1.96*GI57)</f>
        <v>1.2932453739331253</v>
      </c>
      <c r="GN57" s="281">
        <v>10</v>
      </c>
      <c r="GO57" s="274">
        <f>_xlfn.NORM.S.INV(GN57/100)</f>
        <v>-1.2815515655446006</v>
      </c>
      <c r="GP57" s="274">
        <f>(GO57-GO51)/GN51</f>
        <v>0.79557140897959111</v>
      </c>
      <c r="GQ57" s="274">
        <f>SQRT(1/GU47+(GP57-GO48)^2/GX47)/GN51</f>
        <v>5.1678967318937626E-2</v>
      </c>
      <c r="GR57" s="274">
        <f>GP57-_xlfn.T.INV.2T(0.05,GT51)*GQ57</f>
        <v>0.67337006955996026</v>
      </c>
      <c r="GS57" s="274">
        <f>GP57+_xlfn.T.INV.2T(0.05,GT51)*GQ57</f>
        <v>0.91777274839922196</v>
      </c>
      <c r="GT57" s="199">
        <f>GN57</f>
        <v>10</v>
      </c>
      <c r="GU57" s="267">
        <f>10^GP57</f>
        <v>6.2455603462164753</v>
      </c>
      <c r="GV57" s="267">
        <f t="shared" ref="GV57:GV60" si="643">10^GR57</f>
        <v>4.7137882505710698</v>
      </c>
      <c r="GW57" s="200">
        <f t="shared" ref="GW57:GW60" si="644">10^GS57</f>
        <v>8.2750904293390803</v>
      </c>
      <c r="GX57" s="267"/>
      <c r="GY57" s="267">
        <f>GP27-GP57</f>
        <v>-0.15653687170768626</v>
      </c>
      <c r="GZ57" s="267">
        <f>SQRT(GQ27^2+GQ57^2)</f>
        <v>0.13684581772096197</v>
      </c>
      <c r="HA57" s="214">
        <f>10^GY57</f>
        <v>0.69736978750287792</v>
      </c>
      <c r="HB57" s="267">
        <f>10^(GY57-1.96*GZ57)</f>
        <v>0.37604976841451665</v>
      </c>
      <c r="HC57" s="215">
        <f>10^(GY57+1.96*GZ57)</f>
        <v>1.2932453663572991</v>
      </c>
      <c r="HE57" s="281">
        <v>10</v>
      </c>
      <c r="HF57" s="274">
        <f>_xlfn.NORM.S.INV(HE57/100)</f>
        <v>-1.2815515655446006</v>
      </c>
      <c r="HG57" s="274">
        <f>(HF57-HF51)/HE51</f>
        <v>0.79557140951752547</v>
      </c>
      <c r="HH57" s="274">
        <f>SQRT(1/HL47+(HG57-HF48)^2/HO47)/HE51</f>
        <v>5.167896763623725E-2</v>
      </c>
      <c r="HI57" s="274">
        <f>HG57-_xlfn.T.INV.2T(0.05,HK51)*HH57</f>
        <v>0.67337006934760024</v>
      </c>
      <c r="HJ57" s="274">
        <f>HG57+_xlfn.T.INV.2T(0.05,HK51)*HH57</f>
        <v>0.91777274968745071</v>
      </c>
      <c r="HK57" s="199">
        <f>HE57</f>
        <v>10</v>
      </c>
      <c r="HL57" s="267">
        <f>10^HG57</f>
        <v>6.2455603539524738</v>
      </c>
      <c r="HM57" s="267">
        <f t="shared" ref="HM57:HM60" si="645">10^HI57</f>
        <v>4.7137882482661349</v>
      </c>
      <c r="HN57" s="200">
        <f t="shared" ref="HN57:HN60" si="646">10^HJ57</f>
        <v>8.2750904538851184</v>
      </c>
      <c r="HO57" s="267"/>
      <c r="HP57" s="267">
        <f>HG27-HG57</f>
        <v>-0.15653687224562052</v>
      </c>
      <c r="HQ57" s="267">
        <f>SQRT(HH27^2+HH57^2)</f>
        <v>0.13684581784078836</v>
      </c>
      <c r="HR57" s="214">
        <f>10^HP57</f>
        <v>0.69736978663908833</v>
      </c>
      <c r="HS57" s="267">
        <f>10^(HP57-1.96*HQ57)</f>
        <v>0.37604976774536475</v>
      </c>
      <c r="HT57" s="215">
        <f>10^(HP57+1.96*HQ57)</f>
        <v>1.2932453654548015</v>
      </c>
      <c r="HV57" s="281">
        <v>10</v>
      </c>
      <c r="HW57" s="274">
        <f>_xlfn.NORM.S.INV(HV57/100)</f>
        <v>-1.2815515655446006</v>
      </c>
      <c r="HX57" s="274">
        <f>(HW57-HW51)/HV51</f>
        <v>0.79557140958164796</v>
      </c>
      <c r="HY57" s="274">
        <f>SQRT(1/IC47+(HX57-HW48)^2/IF47)/HV51</f>
        <v>5.1678967674163225E-2</v>
      </c>
      <c r="HZ57" s="274">
        <f>HX57-_xlfn.T.INV.2T(0.05,IB51)*HY57</f>
        <v>0.67337006932204202</v>
      </c>
      <c r="IA57" s="274">
        <f>HX57+_xlfn.T.INV.2T(0.05,IB51)*HY57</f>
        <v>0.9177727498412539</v>
      </c>
      <c r="IB57" s="199">
        <f>HV57</f>
        <v>10</v>
      </c>
      <c r="IC57" s="267">
        <f>10^HX57</f>
        <v>6.2455603548746161</v>
      </c>
      <c r="ID57" s="267">
        <f t="shared" ref="ID57:ID60" si="647">10^HZ57</f>
        <v>4.7137882479887292</v>
      </c>
      <c r="IE57" s="200">
        <f t="shared" ref="IE57:IE60" si="648">10^IA57</f>
        <v>8.2750904568157022</v>
      </c>
      <c r="IF57" s="267"/>
      <c r="IG57" s="267">
        <f>HX27-HX57</f>
        <v>-0.15653687230974367</v>
      </c>
      <c r="IH57" s="267">
        <f>SQRT(HY27^2+HY57^2)</f>
        <v>0.13684581785511099</v>
      </c>
      <c r="II57" s="214">
        <f>10^IG57</f>
        <v>0.69736978653612236</v>
      </c>
      <c r="IJ57" s="267">
        <f>10^(IG57-1.96*IH57)</f>
        <v>0.37604976766553389</v>
      </c>
      <c r="IK57" s="215">
        <f>10^(IG57+1.96*IH57)</f>
        <v>1.2932453653474494</v>
      </c>
      <c r="IM57" s="281">
        <v>10</v>
      </c>
      <c r="IN57" s="274">
        <f>_xlfn.NORM.S.INV(IM57/100)</f>
        <v>-1.2815515655446006</v>
      </c>
      <c r="IO57" s="274">
        <f>(IN57-IN51)/IM51</f>
        <v>0.79557140958927874</v>
      </c>
      <c r="IP57" s="274">
        <f>SQRT(1/IT47+(IO57-IN48)^2/IW47)/IM51</f>
        <v>5.1678967678685857E-2</v>
      </c>
      <c r="IQ57" s="274">
        <f>IO57-_xlfn.T.INV.2T(0.05,IS51)*IP57</f>
        <v>0.67337006931897847</v>
      </c>
      <c r="IR57" s="274">
        <f>IO57+_xlfn.T.INV.2T(0.05,IS51)*IP57</f>
        <v>0.91777274985957902</v>
      </c>
      <c r="IS57" s="199">
        <f>IM57</f>
        <v>10</v>
      </c>
      <c r="IT57" s="267">
        <f>10^IO57</f>
        <v>6.2455603549843532</v>
      </c>
      <c r="IU57" s="267">
        <f t="shared" ref="IU57:IU60" si="649">10^IQ57</f>
        <v>4.7137882479554776</v>
      </c>
      <c r="IV57" s="200">
        <f t="shared" ref="IV57:IV60" si="650">10^IR57</f>
        <v>8.27509045716487</v>
      </c>
      <c r="IW57" s="267"/>
      <c r="IX57" s="267">
        <f>IO27-IO57</f>
        <v>-0.15653687231737379</v>
      </c>
      <c r="IY57" s="267">
        <f>SQRT(IP27^2+IP57^2)</f>
        <v>0.13684581785681882</v>
      </c>
      <c r="IZ57" s="214">
        <f>10^IX57</f>
        <v>0.69736978652387016</v>
      </c>
      <c r="JA57" s="267">
        <f>10^(IX57-1.96*IY57)</f>
        <v>0.37604976765602866</v>
      </c>
      <c r="JB57" s="215">
        <f>10^(IX57+1.96*IY57)</f>
        <v>1.293245365334696</v>
      </c>
      <c r="JD57" s="281">
        <v>10</v>
      </c>
      <c r="JE57" s="274">
        <f>_xlfn.NORM.S.INV(JD57/100)</f>
        <v>-1.2815515655446006</v>
      </c>
      <c r="JF57" s="274">
        <f>(JE57-JE51)/JD51</f>
        <v>0.79557140959018557</v>
      </c>
      <c r="JG57" s="274">
        <f>SQRT(1/JK47+(JF57-JE48)^2/JN47)/JD51</f>
        <v>5.1678967679224294E-2</v>
      </c>
      <c r="JH57" s="274">
        <f>JF57-_xlfn.T.INV.2T(0.05,JJ51)*JG57</f>
        <v>0.6733700693186121</v>
      </c>
      <c r="JI57" s="274">
        <f>JF57+_xlfn.T.INV.2T(0.05,JJ51)*JG57</f>
        <v>0.91777274986175905</v>
      </c>
      <c r="JJ57" s="199">
        <f>JD57</f>
        <v>10</v>
      </c>
      <c r="JK57" s="267">
        <f>10^JF57</f>
        <v>6.2455603549973944</v>
      </c>
      <c r="JL57" s="267">
        <f t="shared" ref="JL57:JL60" si="651">10^JH57</f>
        <v>4.7137882479515012</v>
      </c>
      <c r="JM57" s="200">
        <f t="shared" ref="JM57:JM60" si="652">10^JI57</f>
        <v>8.2750904572064083</v>
      </c>
      <c r="JN57" s="267"/>
      <c r="JO57" s="267">
        <f>JF27-JF57</f>
        <v>-0.15653687231828062</v>
      </c>
      <c r="JP57" s="267">
        <f>SQRT(JG27^2+JG57^2)</f>
        <v>0.13684581785702213</v>
      </c>
      <c r="JQ57" s="214">
        <f>10^JO57</f>
        <v>0.6973697865224141</v>
      </c>
      <c r="JR57" s="267">
        <f>10^(JO57-1.96*JP57)</f>
        <v>0.37604976765489834</v>
      </c>
      <c r="JS57" s="215">
        <f>10^(JO57+1.96*JP57)</f>
        <v>1.2932453653331824</v>
      </c>
      <c r="JU57" s="281">
        <v>10</v>
      </c>
      <c r="JV57" s="274">
        <f>_xlfn.NORM.S.INV(JU57/100)</f>
        <v>-1.2815515655446006</v>
      </c>
      <c r="JW57" s="274">
        <f>(JV57-JV51)/JU51</f>
        <v>0.79557140959029349</v>
      </c>
      <c r="JX57" s="274">
        <f>SQRT(1/KB47+(JW57-JV48)^2/KE47)/JU51</f>
        <v>5.167896767928825E-2</v>
      </c>
      <c r="JY57" s="274">
        <f>JW57-_xlfn.T.INV.2T(0.05,KA51)*JX57</f>
        <v>0.6733700693185688</v>
      </c>
      <c r="JZ57" s="274">
        <f>JW57+_xlfn.T.INV.2T(0.05,KA51)*JX57</f>
        <v>0.91777274986201818</v>
      </c>
      <c r="KA57" s="199">
        <f>JU57</f>
        <v>10</v>
      </c>
      <c r="KB57" s="267">
        <f>10^JW57</f>
        <v>6.245560354998946</v>
      </c>
      <c r="KC57" s="267">
        <f t="shared" ref="KC57:KC60" si="653">10^JY57</f>
        <v>4.7137882479510314</v>
      </c>
      <c r="KD57" s="200">
        <f t="shared" ref="KD57:KD60" si="654">10^JZ57</f>
        <v>8.2750904572113466</v>
      </c>
      <c r="KE57" s="267"/>
      <c r="KF57" s="267">
        <f>JW27-JW57</f>
        <v>-0.1565368723183892</v>
      </c>
      <c r="KG57" s="267">
        <f>SQRT(JX27^2+JX57^2)</f>
        <v>0.13684581785704641</v>
      </c>
      <c r="KH57" s="214">
        <f>10^KF57</f>
        <v>0.69736978652223969</v>
      </c>
      <c r="KI57" s="267">
        <f>10^(KF57-1.96*KG57)</f>
        <v>0.37604976765476317</v>
      </c>
      <c r="KJ57" s="215">
        <f>10^(KF57+1.96*KG57)</f>
        <v>1.2932453653330007</v>
      </c>
      <c r="KL57" s="281">
        <v>10</v>
      </c>
      <c r="KM57" s="274">
        <f>_xlfn.NORM.S.INV(KL57/100)</f>
        <v>-1.2815515655446006</v>
      </c>
      <c r="KN57" s="274">
        <f>(KM57-KM51)/KL51</f>
        <v>0.79557140959030614</v>
      </c>
      <c r="KO57" s="274">
        <f>SQRT(1/KS47+(KN57-KM48)^2/KV47)/KL51</f>
        <v>5.1678967679295883E-2</v>
      </c>
      <c r="KP57" s="274">
        <f>KN57-_xlfn.T.INV.2T(0.05,KR51)*KO57</f>
        <v>0.67337006931856336</v>
      </c>
      <c r="KQ57" s="274">
        <f>KN57+_xlfn.T.INV.2T(0.05,KR51)*KO57</f>
        <v>0.91777274986204893</v>
      </c>
      <c r="KR57" s="199">
        <f>KL57</f>
        <v>10</v>
      </c>
      <c r="KS57" s="267">
        <f>10^KN57</f>
        <v>6.2455603549991281</v>
      </c>
      <c r="KT57" s="267">
        <f t="shared" ref="KT57:KT60" si="655">10^KP57</f>
        <v>4.7137882479509718</v>
      </c>
      <c r="KU57" s="200">
        <f t="shared" ref="KU57:KU60" si="656">10^KQ57</f>
        <v>8.275090457211931</v>
      </c>
      <c r="KV57" s="267"/>
      <c r="KW57" s="267">
        <f>KN27-KN57</f>
        <v>-0.15653687231840119</v>
      </c>
      <c r="KX57" s="267">
        <f>SQRT(KO27^2+KO57^2)</f>
        <v>0.13684581785704919</v>
      </c>
      <c r="KY57" s="214">
        <f>10^KW57</f>
        <v>0.69736978652222048</v>
      </c>
      <c r="KZ57" s="267">
        <f>10^(KW57-1.96*KX57)</f>
        <v>0.37604976765474807</v>
      </c>
      <c r="LA57" s="215">
        <f>10^(KW57+1.96*KX57)</f>
        <v>1.2932453653329812</v>
      </c>
      <c r="LC57" s="281">
        <v>10</v>
      </c>
      <c r="LD57" s="274">
        <f>_xlfn.NORM.S.INV(LC57/100)</f>
        <v>-1.2815515655446006</v>
      </c>
      <c r="LE57" s="274">
        <f>(LD57-LD51)/LC51</f>
        <v>0.7955714095903077</v>
      </c>
      <c r="LF57" s="274">
        <f>SQRT(1/LJ47+(LE57-LD48)^2/LM47)/LC51</f>
        <v>5.1678967679296778E-2</v>
      </c>
      <c r="LG57" s="274">
        <f>LE57-_xlfn.T.INV.2T(0.05,LI51)*LF57</f>
        <v>0.6733700693185628</v>
      </c>
      <c r="LH57" s="274">
        <f>LE57+_xlfn.T.INV.2T(0.05,LI51)*LF57</f>
        <v>0.91777274986205259</v>
      </c>
      <c r="LI57" s="199">
        <f>LC57</f>
        <v>10</v>
      </c>
      <c r="LJ57" s="267">
        <f>10^LE57</f>
        <v>6.2455603549991503</v>
      </c>
      <c r="LK57" s="267">
        <f t="shared" ref="LK57:LK60" si="657">10^LG57</f>
        <v>4.7137882479509656</v>
      </c>
      <c r="LL57" s="200">
        <f t="shared" ref="LL57:LL60" si="658">10^LH57</f>
        <v>8.2750904572120003</v>
      </c>
      <c r="LM57" s="267"/>
      <c r="LN57" s="267">
        <f>LE27-LE57</f>
        <v>-0.15653687231840274</v>
      </c>
      <c r="LO57" s="267">
        <f>SQRT(LF27^2+LF57^2)</f>
        <v>0.13684581785704952</v>
      </c>
      <c r="LP57" s="214">
        <f>10^LN57</f>
        <v>0.69736978652221804</v>
      </c>
      <c r="LQ57" s="267">
        <f>10^(LN57-1.96*LO57)</f>
        <v>0.37604976765474613</v>
      </c>
      <c r="LR57" s="215">
        <f>10^(LN57+1.96*LO57)</f>
        <v>1.2932453653329785</v>
      </c>
      <c r="LT57" s="281">
        <v>10</v>
      </c>
      <c r="LU57" s="274">
        <f>_xlfn.NORM.S.INV(LT57/100)</f>
        <v>-1.2815515655446006</v>
      </c>
      <c r="LV57" s="274">
        <f>(LU57-LU51)/LT51</f>
        <v>0.79557140959030792</v>
      </c>
      <c r="LW57" s="274">
        <f>SQRT(1/MA47+(LV57-LU48)^2/MD47)/LT51</f>
        <v>5.1678967679296861E-2</v>
      </c>
      <c r="LX57" s="274">
        <f>LV57-_xlfn.T.INV.2T(0.05,LZ51)*LW57</f>
        <v>0.67337006931856291</v>
      </c>
      <c r="LY57" s="274">
        <f>LV57+_xlfn.T.INV.2T(0.05,LZ51)*LW57</f>
        <v>0.91777274986205293</v>
      </c>
      <c r="LZ57" s="199">
        <f>LT57</f>
        <v>10</v>
      </c>
      <c r="MA57" s="267">
        <f>10^LV57</f>
        <v>6.2455603549991547</v>
      </c>
      <c r="MB57" s="267">
        <f t="shared" ref="MB57:MB60" si="659">10^LX57</f>
        <v>4.7137882479509674</v>
      </c>
      <c r="MC57" s="200">
        <f t="shared" ref="MC57:MC60" si="660">10^LY57</f>
        <v>8.2750904572120074</v>
      </c>
      <c r="MD57" s="267"/>
      <c r="ME57" s="267">
        <f>LV27-LV57</f>
        <v>-0.15653687231840363</v>
      </c>
      <c r="MF57" s="267">
        <f>SQRT(LW27^2+LW57^2)</f>
        <v>0.13684581785704966</v>
      </c>
      <c r="MG57" s="214">
        <f>10^ME57</f>
        <v>0.69736978652221648</v>
      </c>
      <c r="MH57" s="267">
        <f>10^(ME57-1.96*MF57)</f>
        <v>0.37604976765474513</v>
      </c>
      <c r="MI57" s="215">
        <f>10^(ME57+1.96*MF57)</f>
        <v>1.2932453653329767</v>
      </c>
    </row>
    <row r="58" spans="1:347" ht="14.1" customHeight="1" outlineLevel="1" x14ac:dyDescent="0.15">
      <c r="A58" s="14"/>
      <c r="B58" s="58"/>
      <c r="C58" s="10"/>
      <c r="D58" s="10"/>
      <c r="E58" s="19"/>
      <c r="F58" s="19"/>
      <c r="I58" s="99">
        <v>50</v>
      </c>
      <c r="J58" s="324">
        <f t="shared" ref="J58:J60" si="661">_xlfn.NORM.S.INV(I58/100)</f>
        <v>0</v>
      </c>
      <c r="K58" s="100">
        <f>(J58-J51)/I51</f>
        <v>1.039065437516612</v>
      </c>
      <c r="L58" s="100">
        <f>SQRT(1/P47+(K58-J48)^2/S47)/I51</f>
        <v>0.11002998902271982</v>
      </c>
      <c r="M58" s="100">
        <f>K58-_xlfn.T.INV.2T(0.05,O51)*L58</f>
        <v>0.77888585707100078</v>
      </c>
      <c r="N58" s="100">
        <f>K58+_xlfn.T.INV.2T(0.05,O51)*L58</f>
        <v>1.2992450179622232</v>
      </c>
      <c r="O58" s="201">
        <f>I58</f>
        <v>50</v>
      </c>
      <c r="P58" s="94">
        <f>10^K58</f>
        <v>10.941212110588809</v>
      </c>
      <c r="Q58" s="94">
        <f t="shared" si="622"/>
        <v>6.0101575547467991</v>
      </c>
      <c r="R58" s="202">
        <f t="shared" si="622"/>
        <v>19.917967434039834</v>
      </c>
      <c r="S58" s="26"/>
      <c r="T58" s="94">
        <f>K28-K58</f>
        <v>0.33630542840994471</v>
      </c>
      <c r="U58" s="94">
        <f>SQRT(L28^2+L58^2)</f>
        <v>0.1208380278135307</v>
      </c>
      <c r="V58" s="216">
        <f>10^T58</f>
        <v>2.1692291329094311</v>
      </c>
      <c r="W58" s="94">
        <f>10^(T58-1.96*U58)</f>
        <v>1.2573694201810806</v>
      </c>
      <c r="X58" s="217">
        <f>10^(T58+1.96*U58)</f>
        <v>3.7423806842585146</v>
      </c>
      <c r="Z58" s="323">
        <v>50</v>
      </c>
      <c r="AA58" s="324">
        <f t="shared" ref="AA58:AA60" si="662">_xlfn.NORM.S.INV(Z58/100)</f>
        <v>0</v>
      </c>
      <c r="AB58" s="324">
        <f>(AA58-AA51)/Z51</f>
        <v>1.0012955671411803</v>
      </c>
      <c r="AC58" s="324">
        <f>SQRT(1/AG47+(AB58-AA48)^2/AJ47)/Z51</f>
        <v>4.8073815920297996E-2</v>
      </c>
      <c r="AD58" s="324">
        <f>AB58-_xlfn.T.INV.2T(0.05,AF51)*AC58</f>
        <v>0.88761905614943637</v>
      </c>
      <c r="AE58" s="324">
        <f>AB58+_xlfn.T.INV.2T(0.05,AF51)*AC58</f>
        <v>1.1149720781329242</v>
      </c>
      <c r="AF58" s="201">
        <f>Z58</f>
        <v>50</v>
      </c>
      <c r="AG58" s="321">
        <f>10^AB58</f>
        <v>10.029876076168325</v>
      </c>
      <c r="AH58" s="321">
        <f t="shared" si="623"/>
        <v>7.7200312113317846</v>
      </c>
      <c r="AI58" s="202">
        <f t="shared" si="624"/>
        <v>13.030829973281856</v>
      </c>
      <c r="AJ58" s="267"/>
      <c r="AK58" s="321">
        <f>AB28-AB58</f>
        <v>0.37832240016458218</v>
      </c>
      <c r="AL58" s="321">
        <f>SQRT(AC28^2+AC58^2)</f>
        <v>6.9426355401281004E-2</v>
      </c>
      <c r="AM58" s="216">
        <f>10^AK58</f>
        <v>2.389584541834969</v>
      </c>
      <c r="AN58" s="321">
        <f>10^(AK58-1.96*AL58)</f>
        <v>1.7468143202551383</v>
      </c>
      <c r="AO58" s="217">
        <f>10^(AK58+1.96*AL58)</f>
        <v>3.2688730658806504</v>
      </c>
      <c r="AQ58" s="323">
        <v>50</v>
      </c>
      <c r="AR58" s="324">
        <f t="shared" ref="AR58:AR60" si="663">_xlfn.NORM.S.INV(AQ58/100)</f>
        <v>0</v>
      </c>
      <c r="AS58" s="324">
        <f>(AR58-AR51)/AQ51</f>
        <v>1.0189798758139621</v>
      </c>
      <c r="AT58" s="324">
        <f>SQRT(1/AX47+(AS58-AR48)^2/BA47)/AQ51</f>
        <v>2.6742017640729789E-2</v>
      </c>
      <c r="AU58" s="324">
        <f>AS58-_xlfn.T.INV.2T(0.05,AW51)*AT58</f>
        <v>0.9557450523641704</v>
      </c>
      <c r="AV58" s="324">
        <f>AS58+_xlfn.T.INV.2T(0.05,AW51)*AT58</f>
        <v>1.0822146992637538</v>
      </c>
      <c r="AW58" s="201">
        <f>AQ58</f>
        <v>50</v>
      </c>
      <c r="AX58" s="321">
        <f>10^AS58</f>
        <v>10.446718104617025</v>
      </c>
      <c r="AY58" s="321">
        <f t="shared" si="625"/>
        <v>9.031191522519066</v>
      </c>
      <c r="AZ58" s="202">
        <f t="shared" si="626"/>
        <v>12.084110815855279</v>
      </c>
      <c r="BA58" s="267"/>
      <c r="BB58" s="321">
        <f>AS28-AS58</f>
        <v>0.36087772939177487</v>
      </c>
      <c r="BC58" s="321">
        <f>SQRT(AT28^2+AT58^2)</f>
        <v>5.691836441908632E-2</v>
      </c>
      <c r="BD58" s="216">
        <f>10^BB58</f>
        <v>2.2955022849048805</v>
      </c>
      <c r="BE58" s="321">
        <f>10^(BB58-1.96*BC58)</f>
        <v>1.7754879744535417</v>
      </c>
      <c r="BF58" s="217">
        <f>10^(BB58+1.96*BC58)</f>
        <v>2.9678211375243575</v>
      </c>
      <c r="BH58" s="323">
        <v>50</v>
      </c>
      <c r="BI58" s="324">
        <f t="shared" ref="BI58:BI60" si="664">_xlfn.NORM.S.INV(BH58/100)</f>
        <v>0</v>
      </c>
      <c r="BJ58" s="324">
        <f>(BI58-BI51)/BH51</f>
        <v>1.0276071083280267</v>
      </c>
      <c r="BK58" s="324">
        <f>SQRT(1/BO47+(BJ58-BI48)^2/BR47)/BH51</f>
        <v>2.3329049154377061E-2</v>
      </c>
      <c r="BL58" s="324">
        <f>BJ58-_xlfn.T.INV.2T(0.05,BN51)*BK58</f>
        <v>0.97244267293098652</v>
      </c>
      <c r="BM58" s="324">
        <f>BJ58+_xlfn.T.INV.2T(0.05,BN51)*BK58</f>
        <v>1.0827715437250669</v>
      </c>
      <c r="BN58" s="201">
        <f>BH58</f>
        <v>50</v>
      </c>
      <c r="BO58" s="321">
        <f>10^BJ58</f>
        <v>10.656316437738397</v>
      </c>
      <c r="BP58" s="321">
        <f t="shared" si="627"/>
        <v>9.3851814367379447</v>
      </c>
      <c r="BQ58" s="202">
        <f t="shared" si="628"/>
        <v>12.099614779603355</v>
      </c>
      <c r="BR58" s="267"/>
      <c r="BS58" s="321">
        <f>BJ28-BJ58</f>
        <v>0.35226168836165694</v>
      </c>
      <c r="BT58" s="321">
        <f>SQRT(BK28^2+BK58^2)</f>
        <v>5.5406599820722192E-2</v>
      </c>
      <c r="BU58" s="216">
        <f>10^BS58</f>
        <v>2.2504102039239875</v>
      </c>
      <c r="BV58" s="321">
        <f>10^(BS58-1.96*BT58)</f>
        <v>1.752527141805986</v>
      </c>
      <c r="BW58" s="217">
        <f>10^(BS58+1.96*BT58)</f>
        <v>2.8897390317769203</v>
      </c>
      <c r="BY58" s="323">
        <v>50</v>
      </c>
      <c r="BZ58" s="324">
        <f t="shared" ref="BZ58:BZ60" si="665">_xlfn.NORM.S.INV(BY58/100)</f>
        <v>0</v>
      </c>
      <c r="CA58" s="324">
        <f>(BZ58-BZ51)/BY51</f>
        <v>1.0269662116295497</v>
      </c>
      <c r="CB58" s="324">
        <f>SQRT(1/CF47+(CA58-BZ48)^2/CI47)/BY51</f>
        <v>2.3850718198960456E-2</v>
      </c>
      <c r="CC58" s="324">
        <f>CA58-_xlfn.T.INV.2T(0.05,CE51)*CB58</f>
        <v>0.97056822495838246</v>
      </c>
      <c r="CD58" s="324">
        <f>CA58+_xlfn.T.INV.2T(0.05,CE51)*CB58</f>
        <v>1.083364198300717</v>
      </c>
      <c r="CE58" s="201">
        <f>BY58</f>
        <v>50</v>
      </c>
      <c r="CF58" s="321">
        <f>10^CA58</f>
        <v>10.64060230481528</v>
      </c>
      <c r="CG58" s="321">
        <f t="shared" si="629"/>
        <v>9.3447615711170204</v>
      </c>
      <c r="CH58" s="202">
        <f t="shared" si="630"/>
        <v>12.116137640064608</v>
      </c>
      <c r="CI58" s="267"/>
      <c r="CJ58" s="321">
        <f>CA28-CA58</f>
        <v>0.35290310094583388</v>
      </c>
      <c r="CK58" s="321">
        <f>SQRT(CB28^2+CB58^2)</f>
        <v>5.5628717243532584E-2</v>
      </c>
      <c r="CL58" s="216">
        <f>10^CJ58</f>
        <v>2.2537363061976894</v>
      </c>
      <c r="CM58" s="321">
        <f>10^(CJ58-1.96*CK58)</f>
        <v>1.7533588716885493</v>
      </c>
      <c r="CN58" s="217">
        <f>10^(CJ58+1.96*CK58)</f>
        <v>2.896912560166319</v>
      </c>
      <c r="CP58" s="323">
        <v>50</v>
      </c>
      <c r="CQ58" s="324">
        <f t="shared" ref="CQ58:CQ60" si="666">_xlfn.NORM.S.INV(CP58/100)</f>
        <v>0</v>
      </c>
      <c r="CR58" s="324">
        <f>(CQ58-CQ51)/CP51</f>
        <v>1.0268530113101169</v>
      </c>
      <c r="CS58" s="324">
        <f>SQRT(1/CW47+(CR58-CQ48)^2/CZ47)/CP51</f>
        <v>2.3953608615636838E-2</v>
      </c>
      <c r="CT58" s="324">
        <f>CR58-_xlfn.T.INV.2T(0.05,CV51)*CS58</f>
        <v>0.97021172746442008</v>
      </c>
      <c r="CU58" s="324">
        <f>CR58+_xlfn.T.INV.2T(0.05,CV51)*CS58</f>
        <v>1.0834942951558135</v>
      </c>
      <c r="CV58" s="201">
        <f>CP58</f>
        <v>50</v>
      </c>
      <c r="CW58" s="321">
        <f>10^CR58</f>
        <v>10.637829157417272</v>
      </c>
      <c r="CX58" s="321">
        <f t="shared" si="631"/>
        <v>9.3370939232768269</v>
      </c>
      <c r="CY58" s="202">
        <f t="shared" si="632"/>
        <v>12.119767682778393</v>
      </c>
      <c r="CZ58" s="267"/>
      <c r="DA58" s="321">
        <f>CR28-CR58</f>
        <v>0.35301632505171177</v>
      </c>
      <c r="DB58" s="321">
        <f>SQRT(CS28^2+CS58^2)</f>
        <v>5.5672929684181922E-2</v>
      </c>
      <c r="DC58" s="216">
        <f>10^DA58</f>
        <v>2.2543239501928944</v>
      </c>
      <c r="DD58" s="321">
        <f>10^(DA58-1.96*DB58)</f>
        <v>1.7534661357184558</v>
      </c>
      <c r="DE58" s="217">
        <f>10^(DA58+1.96*DB58)</f>
        <v>2.8982461473834129</v>
      </c>
      <c r="DG58" s="323">
        <v>50</v>
      </c>
      <c r="DH58" s="324">
        <f t="shared" ref="DH58:DH60" si="667">_xlfn.NORM.S.INV(DG58/100)</f>
        <v>0</v>
      </c>
      <c r="DI58" s="324">
        <f>(DH58-DH51)/DG51</f>
        <v>1.0268445266561799</v>
      </c>
      <c r="DJ58" s="324">
        <f>SQRT(1/DN47+(DI58-DH48)^2/DQ47)/DG51</f>
        <v>2.3971000555344704E-2</v>
      </c>
      <c r="DK58" s="324">
        <f>DI58-_xlfn.T.INV.2T(0.05,DM51)*DJ58</f>
        <v>0.97016211740806768</v>
      </c>
      <c r="DL58" s="324">
        <f>DI58+_xlfn.T.INV.2T(0.05,DM51)*DJ58</f>
        <v>1.0835269359042921</v>
      </c>
      <c r="DM58" s="201">
        <f>DG58</f>
        <v>50</v>
      </c>
      <c r="DN58" s="321">
        <f>10^DI58</f>
        <v>10.637621332033493</v>
      </c>
      <c r="DO58" s="321">
        <f t="shared" si="633"/>
        <v>9.3360273951047308</v>
      </c>
      <c r="DP58" s="202">
        <f t="shared" si="634"/>
        <v>12.120678615731993</v>
      </c>
      <c r="DQ58" s="267"/>
      <c r="DR58" s="321">
        <f>DI28-DI58</f>
        <v>0.35302481080341996</v>
      </c>
      <c r="DS58" s="321">
        <f>SQRT(DJ28^2+DJ58^2)</f>
        <v>5.5680415827981125E-2</v>
      </c>
      <c r="DT58" s="216">
        <f>10^DR58</f>
        <v>2.2543679982317206</v>
      </c>
      <c r="DU58" s="321">
        <f>10^(DR58-1.96*DS58)</f>
        <v>1.7534411554891169</v>
      </c>
      <c r="DV58" s="217">
        <f>10^(DR58+1.96*DS58)</f>
        <v>2.8984006994141978</v>
      </c>
      <c r="DX58" s="323">
        <v>50</v>
      </c>
      <c r="DY58" s="324">
        <f t="shared" ref="DY58:DY60" si="668">_xlfn.NORM.S.INV(DX58/100)</f>
        <v>0</v>
      </c>
      <c r="DZ58" s="324">
        <f>(DY58-DY51)/DX51</f>
        <v>1.0268441512991264</v>
      </c>
      <c r="EA58" s="324">
        <f>SQRT(1/EE47+(DZ58-DY48)^2/EH47)/DX51</f>
        <v>2.3973359600871325E-2</v>
      </c>
      <c r="EB58" s="324">
        <f>DZ58-_xlfn.T.INV.2T(0.05,ED51)*EA58</f>
        <v>0.97015616379475134</v>
      </c>
      <c r="EC58" s="324">
        <f>DZ58+_xlfn.T.INV.2T(0.05,ED51)*EA58</f>
        <v>1.0835321388035015</v>
      </c>
      <c r="ED58" s="201">
        <f>DX58</f>
        <v>50</v>
      </c>
      <c r="EE58" s="321">
        <f>10^DZ58</f>
        <v>10.637612138031171</v>
      </c>
      <c r="EF58" s="321">
        <f t="shared" si="635"/>
        <v>9.3358994111713542</v>
      </c>
      <c r="EG58" s="202">
        <f t="shared" si="636"/>
        <v>12.120823823763795</v>
      </c>
      <c r="EH58" s="267"/>
      <c r="EI58" s="321">
        <f>DZ28-DZ58</f>
        <v>0.3530251862111895</v>
      </c>
      <c r="EJ58" s="321">
        <f>SQRT(EA28^2+EA58^2)</f>
        <v>5.5681431505475505E-2</v>
      </c>
      <c r="EK58" s="216">
        <f>10^EI58</f>
        <v>2.2543699469270484</v>
      </c>
      <c r="EL58" s="321">
        <f>10^(EI58-1.96*EJ58)</f>
        <v>1.7534346337311224</v>
      </c>
      <c r="EM58" s="217">
        <f>10^(EI58+1.96*EJ58)</f>
        <v>2.8984164906070755</v>
      </c>
      <c r="EO58" s="323">
        <v>50</v>
      </c>
      <c r="EP58" s="324">
        <f t="shared" ref="EP58:EP60" si="669">_xlfn.NORM.S.INV(EO58/100)</f>
        <v>0</v>
      </c>
      <c r="EQ58" s="324">
        <f>(EP58-EP51)/EO51</f>
        <v>1.0268441665689527</v>
      </c>
      <c r="ER58" s="324">
        <f>SQRT(1/EV47+(EQ58-EP48)^2/EY47)/EO51</f>
        <v>2.397366058400803E-2</v>
      </c>
      <c r="ES58" s="324">
        <f>EQ58-_xlfn.T.INV.2T(0.05,EU51)*ER58</f>
        <v>0.97015546735255331</v>
      </c>
      <c r="ET58" s="324">
        <f>EQ58+_xlfn.T.INV.2T(0.05,EU51)*ER58</f>
        <v>1.0835328657853522</v>
      </c>
      <c r="EU58" s="201">
        <f>EO58</f>
        <v>50</v>
      </c>
      <c r="EV58" s="321">
        <f>10^EQ58</f>
        <v>10.637612512050413</v>
      </c>
      <c r="EW58" s="321">
        <f t="shared" si="637"/>
        <v>9.3358844399723999</v>
      </c>
      <c r="EX58" s="202">
        <f t="shared" si="638"/>
        <v>12.120844113283185</v>
      </c>
      <c r="EY58" s="267"/>
      <c r="EZ58" s="321">
        <f>EQ28-EQ58</f>
        <v>0.35302517094370844</v>
      </c>
      <c r="FA58" s="321">
        <f>SQRT(ER28^2+ER58^2)</f>
        <v>5.5681561094870796E-2</v>
      </c>
      <c r="FB58" s="216">
        <f>10^EZ58</f>
        <v>2.2543698676754085</v>
      </c>
      <c r="FC58" s="321">
        <f>10^(EZ58-1.96*FA58)</f>
        <v>1.7534335466015141</v>
      </c>
      <c r="FD58" s="217">
        <f>10^(EZ58+1.96*FA58)</f>
        <v>2.8984180838407432</v>
      </c>
      <c r="FF58" s="323">
        <v>50</v>
      </c>
      <c r="FG58" s="324">
        <f t="shared" ref="FG58:FG60" si="670">_xlfn.NORM.S.INV(FF58/100)</f>
        <v>0</v>
      </c>
      <c r="FH58" s="324">
        <f>(FG58-FG51)/FF51</f>
        <v>1.0268441738295766</v>
      </c>
      <c r="FI58" s="324">
        <f>SQRT(1/FM47+(FH58-FG48)^2/FP47)/FF51</f>
        <v>2.3973698100289917E-2</v>
      </c>
      <c r="FJ58" s="324">
        <f>FH58-_xlfn.T.INV.2T(0.05,FL51)*FI58</f>
        <v>0.97015538590126715</v>
      </c>
      <c r="FK58" s="324">
        <f>FH58+_xlfn.T.INV.2T(0.05,FL51)*FI58</f>
        <v>1.0835329617578859</v>
      </c>
      <c r="FL58" s="201">
        <f>FF58</f>
        <v>50</v>
      </c>
      <c r="FM58" s="321">
        <f>10^FH58</f>
        <v>10.637612689892197</v>
      </c>
      <c r="FN58" s="321">
        <f t="shared" si="639"/>
        <v>9.3358826890412807</v>
      </c>
      <c r="FO58" s="202">
        <f t="shared" si="640"/>
        <v>12.120846791807313</v>
      </c>
      <c r="FP58" s="267"/>
      <c r="FQ58" s="321">
        <f>FH28-FH58</f>
        <v>0.35302516368319337</v>
      </c>
      <c r="FR58" s="321">
        <f>SQRT(FI28^2+FI58^2)</f>
        <v>5.5681577247581604E-2</v>
      </c>
      <c r="FS58" s="216">
        <f>10^FQ58</f>
        <v>2.2543698299869575</v>
      </c>
      <c r="FT58" s="321">
        <f>10^(FQ58-1.96*FR58)</f>
        <v>1.753433389465441</v>
      </c>
      <c r="FU58" s="217">
        <f>10^(FQ58+1.96*FR58)</f>
        <v>2.8984182466747708</v>
      </c>
      <c r="FW58" s="323">
        <v>50</v>
      </c>
      <c r="FX58" s="324">
        <f t="shared" ref="FX58:FX60" si="671">_xlfn.NORM.S.INV(FW58/100)</f>
        <v>0</v>
      </c>
      <c r="FY58" s="324">
        <f>(FX58-FX51)/FW51</f>
        <v>1.0268441751843731</v>
      </c>
      <c r="FZ58" s="324">
        <f>SQRT(1/GD47+(FY58-FX48)^2/GG47)/FW51</f>
        <v>2.3973702711351578E-2</v>
      </c>
      <c r="GA58" s="324">
        <f>FY58-_xlfn.T.INV.2T(0.05,GC51)*FZ58</f>
        <v>0.97015537635263549</v>
      </c>
      <c r="GB58" s="324">
        <f>FY58+_xlfn.T.INV.2T(0.05,GC51)*FZ58</f>
        <v>1.0835329740161108</v>
      </c>
      <c r="GC58" s="201">
        <f>FW58</f>
        <v>50</v>
      </c>
      <c r="GD58" s="321">
        <f>10^FY58</f>
        <v>10.637612723076591</v>
      </c>
      <c r="GE58" s="321">
        <f t="shared" si="641"/>
        <v>9.3358824837775529</v>
      </c>
      <c r="GF58" s="202">
        <f t="shared" si="642"/>
        <v>12.120847133925563</v>
      </c>
      <c r="GG58" s="267"/>
      <c r="GH58" s="321">
        <f>FY28-FY58</f>
        <v>0.35302516232840153</v>
      </c>
      <c r="GI58" s="321">
        <f>SQRT(FZ28^2+FZ58^2)</f>
        <v>5.5681579232877997E-2</v>
      </c>
      <c r="GJ58" s="216">
        <f>10^GH58</f>
        <v>2.254369822954398</v>
      </c>
      <c r="GK58" s="321">
        <f>10^(GH58-1.96*GI58)</f>
        <v>1.7534333682851955</v>
      </c>
      <c r="GL58" s="217">
        <f>10^(GH58+1.96*GI58)</f>
        <v>2.8984182636022635</v>
      </c>
      <c r="GN58" s="323">
        <v>50</v>
      </c>
      <c r="GO58" s="324">
        <f t="shared" ref="GO58:GO60" si="672">_xlfn.NORM.S.INV(GN58/100)</f>
        <v>0</v>
      </c>
      <c r="GP58" s="324">
        <f>(GO58-GO51)/GN51</f>
        <v>1.0268441753897015</v>
      </c>
      <c r="GQ58" s="324">
        <f>SQRT(1/GU47+(GP58-GO48)^2/GX47)/GN51</f>
        <v>2.3973703272599563E-2</v>
      </c>
      <c r="GR58" s="324">
        <f>GP58-_xlfn.T.INV.2T(0.05,GT51)*GQ58</f>
        <v>0.97015537523082329</v>
      </c>
      <c r="GS58" s="324">
        <f>GP58+_xlfn.T.INV.2T(0.05,GT51)*GQ58</f>
        <v>1.0835329755485799</v>
      </c>
      <c r="GT58" s="201">
        <f>GN58</f>
        <v>50</v>
      </c>
      <c r="GU58" s="321">
        <f>10^GP58</f>
        <v>10.637612728105909</v>
      </c>
      <c r="GV58" s="321">
        <f t="shared" si="643"/>
        <v>9.3358824596623329</v>
      </c>
      <c r="GW58" s="202">
        <f t="shared" si="644"/>
        <v>12.120847176695669</v>
      </c>
      <c r="GX58" s="267"/>
      <c r="GY58" s="321">
        <f>GP28-GP58</f>
        <v>0.35302516212307355</v>
      </c>
      <c r="GZ58" s="321">
        <f>SQRT(GQ28^2+GQ58^2)</f>
        <v>5.5681579474523485E-2</v>
      </c>
      <c r="HA58" s="216">
        <f>10^GY58</f>
        <v>2.2543698218885657</v>
      </c>
      <c r="HB58" s="321">
        <f>10^(GY58-1.96*GZ58)</f>
        <v>1.75343336554397</v>
      </c>
      <c r="HC58" s="217">
        <f>10^(GY58+1.96*GZ58)</f>
        <v>2.8984182653928392</v>
      </c>
      <c r="HE58" s="323">
        <v>50</v>
      </c>
      <c r="HF58" s="324">
        <f t="shared" ref="HF58:HF60" si="673">_xlfn.NORM.S.INV(HE58/100)</f>
        <v>0</v>
      </c>
      <c r="HG58" s="324">
        <f>(HF58-HF51)/HE51</f>
        <v>1.0268441754180866</v>
      </c>
      <c r="HH58" s="324">
        <f>SQRT(1/HL47+(HG58-HF48)^2/HO47)/HE51</f>
        <v>2.3973703340435349E-2</v>
      </c>
      <c r="HI58" s="324">
        <f>HG58-_xlfn.T.INV.2T(0.05,HK51)*HH58</f>
        <v>0.97015537509880223</v>
      </c>
      <c r="HJ58" s="324">
        <f>HG58+_xlfn.T.INV.2T(0.05,HK51)*HH58</f>
        <v>1.0835329757373711</v>
      </c>
      <c r="HK58" s="201">
        <f>HE58</f>
        <v>50</v>
      </c>
      <c r="HL58" s="321">
        <f>10^HG58</f>
        <v>10.637612728801169</v>
      </c>
      <c r="HM58" s="321">
        <f t="shared" si="645"/>
        <v>9.3358824568243204</v>
      </c>
      <c r="HN58" s="202">
        <f t="shared" si="646"/>
        <v>12.120847181964697</v>
      </c>
      <c r="HO58" s="267"/>
      <c r="HP58" s="321">
        <f>HG28-HG58</f>
        <v>0.35302516209468826</v>
      </c>
      <c r="HQ58" s="321">
        <f>SQRT(HH28^2+HH58^2)</f>
        <v>5.5681579503730184E-2</v>
      </c>
      <c r="HR58" s="216">
        <f>10^HP58</f>
        <v>2.2543698217412209</v>
      </c>
      <c r="HS58" s="321">
        <f>10^(HP58-1.96*HQ58)</f>
        <v>1.7534333651982432</v>
      </c>
      <c r="HT58" s="217">
        <f>10^(HP58+1.96*HQ58)</f>
        <v>2.8984182655854456</v>
      </c>
      <c r="HV58" s="323">
        <v>50</v>
      </c>
      <c r="HW58" s="324">
        <f t="shared" ref="HW58:HW60" si="674">_xlfn.NORM.S.INV(HV58/100)</f>
        <v>0</v>
      </c>
      <c r="HX58" s="324">
        <f>(HW58-HW51)/HV51</f>
        <v>1.0268441754218169</v>
      </c>
      <c r="HY58" s="324">
        <f>SQRT(1/IC47+(HX58-HW48)^2/IF47)/HV51</f>
        <v>2.3973703348592199E-2</v>
      </c>
      <c r="HZ58" s="324">
        <f>HX58-_xlfn.T.INV.2T(0.05,IB51)*HY58</f>
        <v>0.97015537508324468</v>
      </c>
      <c r="IA58" s="324">
        <f>HX58+_xlfn.T.INV.2T(0.05,IB51)*HY58</f>
        <v>1.0835329757603893</v>
      </c>
      <c r="IB58" s="201">
        <f>HV58</f>
        <v>50</v>
      </c>
      <c r="IC58" s="321">
        <f>10^HX58</f>
        <v>10.637612728892542</v>
      </c>
      <c r="ID58" s="321">
        <f t="shared" si="647"/>
        <v>9.3358824564898875</v>
      </c>
      <c r="IE58" s="202">
        <f t="shared" si="648"/>
        <v>12.120847182607122</v>
      </c>
      <c r="IF58" s="267"/>
      <c r="IG58" s="321">
        <f>HX28-HX58</f>
        <v>0.35302516209095791</v>
      </c>
      <c r="IH58" s="321">
        <f>SQRT(HY28^2+HY58^2)</f>
        <v>5.5681579507242139E-2</v>
      </c>
      <c r="II58" s="216">
        <f>10^IG58</f>
        <v>2.2543698217218568</v>
      </c>
      <c r="IJ58" s="321">
        <f>10^(IG58-1.96*IH58)</f>
        <v>1.7534333651553908</v>
      </c>
      <c r="IK58" s="217">
        <f>10^(IG58+1.96*IH58)</f>
        <v>2.8984182656064892</v>
      </c>
      <c r="IM58" s="323">
        <v>50</v>
      </c>
      <c r="IN58" s="324">
        <f t="shared" ref="IN58:IN60" si="675">_xlfn.NORM.S.INV(IM58/100)</f>
        <v>0</v>
      </c>
      <c r="IO58" s="324">
        <f>(IN58-IN51)/IM51</f>
        <v>1.0268441754222919</v>
      </c>
      <c r="IP58" s="324">
        <f>SQRT(1/IT47+(IO58-IN48)^2/IW47)/IM51</f>
        <v>2.3973703349569275E-2</v>
      </c>
      <c r="IQ58" s="324">
        <f>IO58-_xlfn.T.INV.2T(0.05,IS51)*IP58</f>
        <v>0.97015537508140925</v>
      </c>
      <c r="IR58" s="324">
        <f>IO58+_xlfn.T.INV.2T(0.05,IS51)*IP58</f>
        <v>1.0835329757631746</v>
      </c>
      <c r="IS58" s="201">
        <f>IM58</f>
        <v>50</v>
      </c>
      <c r="IT58" s="321">
        <f>10^IO58</f>
        <v>10.637612728904177</v>
      </c>
      <c r="IU58" s="321">
        <f t="shared" si="649"/>
        <v>9.3358824564504292</v>
      </c>
      <c r="IV58" s="202">
        <f t="shared" si="650"/>
        <v>12.120847182684859</v>
      </c>
      <c r="IW58" s="267"/>
      <c r="IX58" s="321">
        <f>IO28-IO58</f>
        <v>0.3530251620904834</v>
      </c>
      <c r="IY58" s="321">
        <f>SQRT(IP28^2+IP58^2)</f>
        <v>5.5681579507662816E-2</v>
      </c>
      <c r="IZ58" s="216">
        <f>10^IX58</f>
        <v>2.2543698217193939</v>
      </c>
      <c r="JA58" s="321">
        <f>10^(IX58-1.96*IY58)</f>
        <v>1.7534333651501459</v>
      </c>
      <c r="JB58" s="217">
        <f>10^(IX58+1.96*IY58)</f>
        <v>2.8984182656088255</v>
      </c>
      <c r="JD58" s="323">
        <v>50</v>
      </c>
      <c r="JE58" s="324">
        <f t="shared" ref="JE58:JE60" si="676">_xlfn.NORM.S.INV(JD58/100)</f>
        <v>0</v>
      </c>
      <c r="JF58" s="324">
        <f>(JE58-JE51)/JD51</f>
        <v>1.0268441754223512</v>
      </c>
      <c r="JG58" s="324">
        <f>SQRT(1/JK47+(JF58-JE48)^2/JN47)/JD51</f>
        <v>2.3973703349685994E-2</v>
      </c>
      <c r="JH58" s="324">
        <f>JF58-_xlfn.T.INV.2T(0.05,JJ51)*JG58</f>
        <v>0.97015537508119254</v>
      </c>
      <c r="JI58" s="324">
        <f>JF58+_xlfn.T.INV.2T(0.05,JJ51)*JG58</f>
        <v>1.0835329757635099</v>
      </c>
      <c r="JJ58" s="201">
        <f>JD58</f>
        <v>50</v>
      </c>
      <c r="JK58" s="321">
        <f>10^JF58</f>
        <v>10.637612728905628</v>
      </c>
      <c r="JL58" s="321">
        <f t="shared" si="651"/>
        <v>9.3358824564457699</v>
      </c>
      <c r="JM58" s="202">
        <f t="shared" si="652"/>
        <v>12.120847182694213</v>
      </c>
      <c r="JN58" s="267"/>
      <c r="JO58" s="321">
        <f>JF28-JF58</f>
        <v>0.35302516209042367</v>
      </c>
      <c r="JP58" s="321">
        <f>SQRT(JG28^2+JG58^2)</f>
        <v>5.5681579507713054E-2</v>
      </c>
      <c r="JQ58" s="216">
        <f>10^JO58</f>
        <v>2.254369821719084</v>
      </c>
      <c r="JR58" s="321">
        <f>10^(JO58-1.96*JP58)</f>
        <v>1.7534333651495075</v>
      </c>
      <c r="JS58" s="217">
        <f>10^(JO58+1.96*JP58)</f>
        <v>2.8984182656090836</v>
      </c>
      <c r="JU58" s="323">
        <v>50</v>
      </c>
      <c r="JV58" s="324">
        <f t="shared" ref="JV58:JV60" si="677">_xlfn.NORM.S.INV(JU58/100)</f>
        <v>0</v>
      </c>
      <c r="JW58" s="324">
        <f>(JV58-JV51)/JU51</f>
        <v>1.0268441754223587</v>
      </c>
      <c r="JX58" s="324">
        <f>SQRT(1/KB47+(JW58-JV48)^2/KE47)/JU51</f>
        <v>2.397370334969989E-2</v>
      </c>
      <c r="JY58" s="324">
        <f>JW58-_xlfn.T.INV.2T(0.05,KA51)*JX58</f>
        <v>0.97015537508116723</v>
      </c>
      <c r="JZ58" s="324">
        <f>JW58+_xlfn.T.INV.2T(0.05,KA51)*JX58</f>
        <v>1.0835329757635503</v>
      </c>
      <c r="KA58" s="201">
        <f>JU58</f>
        <v>50</v>
      </c>
      <c r="KB58" s="321">
        <f>10^JW58</f>
        <v>10.637612728905813</v>
      </c>
      <c r="KC58" s="321">
        <f t="shared" si="653"/>
        <v>9.3358824564452263</v>
      </c>
      <c r="KD58" s="202">
        <f t="shared" si="654"/>
        <v>12.120847182695345</v>
      </c>
      <c r="KE58" s="267"/>
      <c r="KF58" s="321">
        <f>JW28-JW58</f>
        <v>0.35302516209041612</v>
      </c>
      <c r="KG58" s="321">
        <f>SQRT(JX28^2+JX58^2)</f>
        <v>5.5681579507719063E-2</v>
      </c>
      <c r="KH58" s="216">
        <f>10^KF58</f>
        <v>2.2543698217190449</v>
      </c>
      <c r="KI58" s="321">
        <f>10^(KF58-1.96*KG58)</f>
        <v>1.7534333651494292</v>
      </c>
      <c r="KJ58" s="217">
        <f>10^(KF58+1.96*KG58)</f>
        <v>2.898418265609112</v>
      </c>
      <c r="KL58" s="323">
        <v>50</v>
      </c>
      <c r="KM58" s="324">
        <f t="shared" ref="KM58:KM60" si="678">_xlfn.NORM.S.INV(KL58/100)</f>
        <v>0</v>
      </c>
      <c r="KN58" s="324">
        <f>(KM58-KM51)/KL51</f>
        <v>1.0268441754223596</v>
      </c>
      <c r="KO58" s="324">
        <f>SQRT(1/KS47+(KN58-KM48)^2/KV47)/KL51</f>
        <v>2.3973703349701551E-2</v>
      </c>
      <c r="KP58" s="324">
        <f>KN58-_xlfn.T.INV.2T(0.05,KR51)*KO58</f>
        <v>0.97015537508116412</v>
      </c>
      <c r="KQ58" s="324">
        <f>KN58+_xlfn.T.INV.2T(0.05,KR51)*KO58</f>
        <v>1.083532975763555</v>
      </c>
      <c r="KR58" s="201">
        <f>KL58</f>
        <v>50</v>
      </c>
      <c r="KS58" s="321">
        <f>10^KN58</f>
        <v>10.637612728905836</v>
      </c>
      <c r="KT58" s="321">
        <f t="shared" si="655"/>
        <v>9.3358824564451606</v>
      </c>
      <c r="KU58" s="202">
        <f t="shared" si="656"/>
        <v>12.120847182695472</v>
      </c>
      <c r="KV58" s="267"/>
      <c r="KW58" s="321">
        <f>KN28-KN58</f>
        <v>0.35302516209041568</v>
      </c>
      <c r="KX58" s="321">
        <f>SQRT(KO28^2+KO58^2)</f>
        <v>5.5681579507719764E-2</v>
      </c>
      <c r="KY58" s="216">
        <f>10^KW58</f>
        <v>2.2543698217190422</v>
      </c>
      <c r="KZ58" s="321">
        <f>10^(KW58-1.96*KX58)</f>
        <v>1.7534333651494221</v>
      </c>
      <c r="LA58" s="217">
        <f>10^(KW58+1.96*KX58)</f>
        <v>2.8984182656091182</v>
      </c>
      <c r="LC58" s="323">
        <v>50</v>
      </c>
      <c r="LD58" s="324">
        <f t="shared" ref="LD58:LD60" si="679">_xlfn.NORM.S.INV(LC58/100)</f>
        <v>0</v>
      </c>
      <c r="LE58" s="324">
        <f>(LD58-LD51)/LC51</f>
        <v>1.0268441754223596</v>
      </c>
      <c r="LF58" s="324">
        <f>SQRT(1/LJ47+(LE58-LD48)^2/LM47)/LC51</f>
        <v>2.3973703349701753E-2</v>
      </c>
      <c r="LG58" s="324">
        <f>LE58-_xlfn.T.INV.2T(0.05,LI51)*LF58</f>
        <v>0.97015537508116367</v>
      </c>
      <c r="LH58" s="324">
        <f>LE58+_xlfn.T.INV.2T(0.05,LI51)*LF58</f>
        <v>1.0835329757635557</v>
      </c>
      <c r="LI58" s="201">
        <f>LC58</f>
        <v>50</v>
      </c>
      <c r="LJ58" s="321">
        <f>10^LE58</f>
        <v>10.637612728905836</v>
      </c>
      <c r="LK58" s="321">
        <f t="shared" si="657"/>
        <v>9.3358824564451517</v>
      </c>
      <c r="LL58" s="202">
        <f t="shared" si="658"/>
        <v>12.12084718269549</v>
      </c>
      <c r="LM58" s="267"/>
      <c r="LN58" s="321">
        <f>LE28-LE58</f>
        <v>0.35302516209041523</v>
      </c>
      <c r="LO58" s="321">
        <f>SQRT(LF28^2+LF58^2)</f>
        <v>5.568157950771984E-2</v>
      </c>
      <c r="LP58" s="216">
        <f>10^LN58</f>
        <v>2.25436982171904</v>
      </c>
      <c r="LQ58" s="321">
        <f>10^(LN58-1.96*LO58)</f>
        <v>1.7534333651494194</v>
      </c>
      <c r="LR58" s="217">
        <f>10^(LN58+1.96*LO58)</f>
        <v>2.8984182656091164</v>
      </c>
      <c r="LT58" s="323">
        <v>50</v>
      </c>
      <c r="LU58" s="324">
        <f t="shared" ref="LU58:LU60" si="680">_xlfn.NORM.S.INV(LT58/100)</f>
        <v>0</v>
      </c>
      <c r="LV58" s="324">
        <f>(LU58-LU51)/LT51</f>
        <v>1.0268441754223596</v>
      </c>
      <c r="LW58" s="324">
        <f>SQRT(1/MA47+(LV58-LU48)^2/MD47)/LT51</f>
        <v>2.397370334970177E-2</v>
      </c>
      <c r="LX58" s="324">
        <f>LV58-_xlfn.T.INV.2T(0.05,LZ51)*LW58</f>
        <v>0.97015537508116367</v>
      </c>
      <c r="LY58" s="324">
        <f>LV58+_xlfn.T.INV.2T(0.05,LZ51)*LW58</f>
        <v>1.0835329757635557</v>
      </c>
      <c r="LZ58" s="201">
        <f>LT58</f>
        <v>50</v>
      </c>
      <c r="MA58" s="321">
        <f>10^LV58</f>
        <v>10.637612728905836</v>
      </c>
      <c r="MB58" s="321">
        <f t="shared" si="659"/>
        <v>9.3358824564451517</v>
      </c>
      <c r="MC58" s="202">
        <f t="shared" si="660"/>
        <v>12.12084718269549</v>
      </c>
      <c r="MD58" s="267"/>
      <c r="ME58" s="321">
        <f>LV28-LV58</f>
        <v>0.35302516209041523</v>
      </c>
      <c r="MF58" s="321">
        <f>SQRT(LW28^2+LW58^2)</f>
        <v>5.5681579507719868E-2</v>
      </c>
      <c r="MG58" s="216">
        <f>10^ME58</f>
        <v>2.25436982171904</v>
      </c>
      <c r="MH58" s="321">
        <f>10^(ME58-1.96*MF58)</f>
        <v>1.7534333651494194</v>
      </c>
      <c r="MI58" s="217">
        <f>10^(ME58+1.96*MF58)</f>
        <v>2.8984182656091164</v>
      </c>
    </row>
    <row r="59" spans="1:347" ht="14.1" customHeight="1" outlineLevel="1" x14ac:dyDescent="0.15">
      <c r="A59" s="14"/>
      <c r="B59" s="58"/>
      <c r="C59" s="10"/>
      <c r="D59" s="10"/>
      <c r="E59" s="19"/>
      <c r="F59" s="19"/>
      <c r="I59" s="10">
        <v>90</v>
      </c>
      <c r="J59" s="274">
        <f t="shared" si="661"/>
        <v>1.2815515655446006</v>
      </c>
      <c r="K59" s="19">
        <f>(J59-J51)/I51</f>
        <v>2.2308638973552286</v>
      </c>
      <c r="L59" s="19">
        <f>SQRT(1/P47+(K59-J48)^2/S47)/I51</f>
        <v>0.23630039767536601</v>
      </c>
      <c r="M59" s="19">
        <f>K59-_xlfn.T.INV.2T(0.05,O51)*L59</f>
        <v>1.6721022463510389</v>
      </c>
      <c r="N59" s="19">
        <f>K59+_xlfn.T.INV.2T(0.05,O51)*L59</f>
        <v>2.7896255483594183</v>
      </c>
      <c r="O59" s="199">
        <f>I59</f>
        <v>90</v>
      </c>
      <c r="P59" s="26">
        <f>10^K59</f>
        <v>170.1625156056304</v>
      </c>
      <c r="Q59" s="26">
        <f t="shared" si="622"/>
        <v>47.000474923285431</v>
      </c>
      <c r="R59" s="200">
        <f t="shared" si="622"/>
        <v>616.06359860187479</v>
      </c>
      <c r="S59" s="26"/>
      <c r="T59" s="26">
        <f>K29-K59</f>
        <v>-9.9245782927364523E-2</v>
      </c>
      <c r="U59" s="26">
        <f>SQRT(L29^2+L59^2)</f>
        <v>0.26540289050580157</v>
      </c>
      <c r="V59" s="214">
        <f>10^T59</f>
        <v>0.79570890257022586</v>
      </c>
      <c r="W59" s="26">
        <f>10^(T59-1.96*U59)</f>
        <v>0.24019532574518171</v>
      </c>
      <c r="X59" s="215">
        <f>10^(T59+1.96*U59)</f>
        <v>2.6359907532139562</v>
      </c>
      <c r="Z59" s="281">
        <v>90</v>
      </c>
      <c r="AA59" s="274">
        <f t="shared" si="662"/>
        <v>1.2815515655446006</v>
      </c>
      <c r="AB59" s="274">
        <f>(AA59-AA51)/Z51</f>
        <v>1.6037200603191464</v>
      </c>
      <c r="AC59" s="274">
        <f>SQRT(1/AG47+(AB59-AA48)^2/AJ47)/Z51</f>
        <v>9.6015786614713827E-2</v>
      </c>
      <c r="AD59" s="274">
        <f>AB59-_xlfn.T.INV.2T(0.05,AF51)*AC59</f>
        <v>1.376678802754236</v>
      </c>
      <c r="AE59" s="274">
        <f>AB59+_xlfn.T.INV.2T(0.05,AF51)*AC59</f>
        <v>1.8307613178840567</v>
      </c>
      <c r="AF59" s="199">
        <f>Z59</f>
        <v>90</v>
      </c>
      <c r="AG59" s="267">
        <f>10^AB59</f>
        <v>40.153190599686326</v>
      </c>
      <c r="AH59" s="267">
        <f t="shared" si="623"/>
        <v>23.805581954053629</v>
      </c>
      <c r="AI59" s="200">
        <f t="shared" si="624"/>
        <v>67.726918772519127</v>
      </c>
      <c r="AJ59" s="267"/>
      <c r="AK59" s="267">
        <f>AB29-AB59</f>
        <v>0.51765875100366743</v>
      </c>
      <c r="AL59" s="267">
        <f>SQRT(AC29^2+AC59^2)</f>
        <v>0.15714124089095588</v>
      </c>
      <c r="AM59" s="214">
        <f>10^AK59</f>
        <v>3.2935082147249695</v>
      </c>
      <c r="AN59" s="267">
        <f>10^(AK59-1.96*AL59)</f>
        <v>1.6205480733804758</v>
      </c>
      <c r="AO59" s="215">
        <f>10^(AK59+1.96*AL59)</f>
        <v>6.6935356862530595</v>
      </c>
      <c r="AQ59" s="281">
        <v>90</v>
      </c>
      <c r="AR59" s="274">
        <f t="shared" si="663"/>
        <v>1.2815515655446006</v>
      </c>
      <c r="AS59" s="274">
        <f>(AR59-AR51)/AQ51</f>
        <v>1.3362717305576568</v>
      </c>
      <c r="AT59" s="274">
        <f>SQRT(1/AX47+(AS59-AR48)^2/BA47)/AQ51</f>
        <v>4.6537096927083334E-2</v>
      </c>
      <c r="AU59" s="274">
        <f>AS59-_xlfn.T.INV.2T(0.05,AW51)*AT59</f>
        <v>1.2262289825651516</v>
      </c>
      <c r="AV59" s="274">
        <f>AS59+_xlfn.T.INV.2T(0.05,AW51)*AT59</f>
        <v>1.446314478550162</v>
      </c>
      <c r="AW59" s="199">
        <f>AQ59</f>
        <v>90</v>
      </c>
      <c r="AX59" s="267">
        <f>10^AS59</f>
        <v>21.690608242384993</v>
      </c>
      <c r="AY59" s="267">
        <f t="shared" si="625"/>
        <v>16.835614879952757</v>
      </c>
      <c r="AZ59" s="200">
        <f t="shared" si="626"/>
        <v>27.945666925706025</v>
      </c>
      <c r="BA59" s="267"/>
      <c r="BB59" s="267">
        <f>AS29-AS59</f>
        <v>0.78446355512491039</v>
      </c>
      <c r="BC59" s="267">
        <f>SQRT(AT29^2+AT59^2)</f>
        <v>0.13387047883577069</v>
      </c>
      <c r="BD59" s="214">
        <f>10^BB59</f>
        <v>6.0878445599316935</v>
      </c>
      <c r="BE59" s="267">
        <f>10^(BB59-1.96*BC59)</f>
        <v>3.3271885791430673</v>
      </c>
      <c r="BF59" s="215">
        <f>10^(BB59+1.96*BC59)</f>
        <v>11.139089505842009</v>
      </c>
      <c r="BH59" s="281">
        <v>90</v>
      </c>
      <c r="BI59" s="274">
        <f t="shared" si="664"/>
        <v>1.2815515655446006</v>
      </c>
      <c r="BJ59" s="274">
        <f>(BI59-BI51)/BH51</f>
        <v>1.2712432957429052</v>
      </c>
      <c r="BK59" s="274">
        <f>SQRT(1/BO47+(BJ59-BI48)^2/BR47)/BH51</f>
        <v>3.8952246403785515E-2</v>
      </c>
      <c r="BL59" s="274">
        <f>BJ59-_xlfn.T.INV.2T(0.05,BN51)*BK59</f>
        <v>1.179135869242496</v>
      </c>
      <c r="BM59" s="274">
        <f>BJ59+_xlfn.T.INV.2T(0.05,BN51)*BK59</f>
        <v>1.3633507222433143</v>
      </c>
      <c r="BN59" s="199">
        <f>BH59</f>
        <v>90</v>
      </c>
      <c r="BO59" s="267">
        <f>10^BJ59</f>
        <v>18.674255467380192</v>
      </c>
      <c r="BP59" s="267">
        <f t="shared" si="627"/>
        <v>15.105526573914739</v>
      </c>
      <c r="BQ59" s="200">
        <f t="shared" si="628"/>
        <v>23.086107958870247</v>
      </c>
      <c r="BR59" s="267"/>
      <c r="BS59" s="267">
        <f>BJ29-BJ59</f>
        <v>0.8494622499168456</v>
      </c>
      <c r="BT59" s="267">
        <f>SQRT(BK29^2+BK59^2)</f>
        <v>0.1314968718525322</v>
      </c>
      <c r="BU59" s="214">
        <f>10^BS59</f>
        <v>7.0706973754372298</v>
      </c>
      <c r="BV59" s="267">
        <f>10^(BS59-1.96*BT59)</f>
        <v>3.9059653029036467</v>
      </c>
      <c r="BW59" s="215">
        <f>10^(BS59+1.96*BT59)</f>
        <v>12.799591777696907</v>
      </c>
      <c r="BY59" s="281">
        <v>90</v>
      </c>
      <c r="BZ59" s="274">
        <f t="shared" si="665"/>
        <v>1.2815515655446006</v>
      </c>
      <c r="CA59" s="274">
        <f>(BZ59-BZ51)/BY51</f>
        <v>1.2599196444061851</v>
      </c>
      <c r="CB59" s="274">
        <f>SQRT(1/CF47+(CA59-BZ48)^2/CI47)/BY51</f>
        <v>4.0334168845530961E-2</v>
      </c>
      <c r="CC59" s="274">
        <f>CA59-_xlfn.T.INV.2T(0.05,CE51)*CB59</f>
        <v>1.1645444905862044</v>
      </c>
      <c r="CD59" s="274">
        <f>CA59+_xlfn.T.INV.2T(0.05,CE51)*CB59</f>
        <v>1.3552947982261658</v>
      </c>
      <c r="CE59" s="199">
        <f>BY59</f>
        <v>90</v>
      </c>
      <c r="CF59" s="267">
        <f>10^CA59</f>
        <v>18.193641985268513</v>
      </c>
      <c r="CG59" s="267">
        <f t="shared" si="629"/>
        <v>14.606443750958107</v>
      </c>
      <c r="CH59" s="200">
        <f t="shared" si="630"/>
        <v>22.66182065476497</v>
      </c>
      <c r="CI59" s="267"/>
      <c r="CJ59" s="267">
        <f>CA29-CA59</f>
        <v>0.86078455686295219</v>
      </c>
      <c r="CK59" s="267">
        <f>SQRT(CB29^2+CB59^2)</f>
        <v>0.13191611115732693</v>
      </c>
      <c r="CL59" s="214">
        <f>10^CJ59</f>
        <v>7.2574584291261939</v>
      </c>
      <c r="CM59" s="267">
        <f>10^(CJ59-1.96*CK59)</f>
        <v>4.0015567367784204</v>
      </c>
      <c r="CN59" s="215">
        <f>10^(CJ59+1.96*CK59)</f>
        <v>13.162553055014044</v>
      </c>
      <c r="CP59" s="281">
        <v>90</v>
      </c>
      <c r="CQ59" s="274">
        <f t="shared" si="666"/>
        <v>1.2815515655446006</v>
      </c>
      <c r="CR59" s="274">
        <f>(CQ59-CQ51)/CP51</f>
        <v>1.2583309659298509</v>
      </c>
      <c r="CS59" s="274">
        <f>SQRT(1/CW47+(CR59-CQ48)^2/CZ47)/CP51</f>
        <v>4.0991392662213202E-2</v>
      </c>
      <c r="CT59" s="274">
        <f>CR59-_xlfn.T.INV.2T(0.05,CV51)*CS59</f>
        <v>1.161401724734219</v>
      </c>
      <c r="CU59" s="274">
        <f>CR59+_xlfn.T.INV.2T(0.05,CV51)*CS59</f>
        <v>1.3552602071254829</v>
      </c>
      <c r="CV59" s="199">
        <f>CP59</f>
        <v>90</v>
      </c>
      <c r="CW59" s="267">
        <f>10^CR59</f>
        <v>18.127209997473727</v>
      </c>
      <c r="CX59" s="267">
        <f t="shared" si="631"/>
        <v>14.501125953112801</v>
      </c>
      <c r="CY59" s="200">
        <f t="shared" si="632"/>
        <v>22.660015736362556</v>
      </c>
      <c r="CZ59" s="267"/>
      <c r="DA59" s="267">
        <f>CR29-CR59</f>
        <v>0.86237317468595642</v>
      </c>
      <c r="DB59" s="267">
        <f>SQRT(CS29^2+CS59^2)</f>
        <v>0.1321186925389293</v>
      </c>
      <c r="DC59" s="214">
        <f>10^DA59</f>
        <v>7.2840543007068144</v>
      </c>
      <c r="DD59" s="267">
        <f>10^(DA59-1.96*DB59)</f>
        <v>4.0125507406284555</v>
      </c>
      <c r="DE59" s="215">
        <f>10^(DA59+1.96*DB59)</f>
        <v>13.222872552967505</v>
      </c>
      <c r="DG59" s="281">
        <v>90</v>
      </c>
      <c r="DH59" s="274">
        <f t="shared" si="667"/>
        <v>1.2815515655446006</v>
      </c>
      <c r="DI59" s="274">
        <f>(DH59-DH51)/DG51</f>
        <v>1.2581417961003152</v>
      </c>
      <c r="DJ59" s="274">
        <f>SQRT(1/DN47+(DI59-DH48)^2/DQ47)/DG51</f>
        <v>4.1105447292155005E-2</v>
      </c>
      <c r="DK59" s="274">
        <f>DI59-_xlfn.T.INV.2T(0.05,DM51)*DJ59</f>
        <v>1.1609428585607164</v>
      </c>
      <c r="DL59" s="274">
        <f>DI59+_xlfn.T.INV.2T(0.05,DM51)*DJ59</f>
        <v>1.3553407336399139</v>
      </c>
      <c r="DM59" s="199">
        <f>DG59</f>
        <v>90</v>
      </c>
      <c r="DN59" s="267">
        <f>10^DI59</f>
        <v>18.119315873443178</v>
      </c>
      <c r="DO59" s="267">
        <f t="shared" si="633"/>
        <v>14.485812467872213</v>
      </c>
      <c r="DP59" s="200">
        <f t="shared" si="634"/>
        <v>22.66421772681106</v>
      </c>
      <c r="DQ59" s="267"/>
      <c r="DR59" s="267">
        <f>DI29-DI59</f>
        <v>0.86256234178214841</v>
      </c>
      <c r="DS59" s="267">
        <f>SQRT(DJ29^2+DJ59^2)</f>
        <v>0.13215413061318876</v>
      </c>
      <c r="DT59" s="214">
        <f>10^DR59</f>
        <v>7.2872277316173211</v>
      </c>
      <c r="DU59" s="267">
        <f>10^(DR59-1.96*DS59)</f>
        <v>4.0136569083057729</v>
      </c>
      <c r="DV59" s="215">
        <f>10^(DR59+1.96*DS59)</f>
        <v>13.23074922088157</v>
      </c>
      <c r="DX59" s="281">
        <v>90</v>
      </c>
      <c r="DY59" s="274">
        <f t="shared" si="668"/>
        <v>1.2815515655446006</v>
      </c>
      <c r="DZ59" s="274">
        <f>(DY59-DY51)/DX51</f>
        <v>1.258119832115167</v>
      </c>
      <c r="EA59" s="274">
        <f>SQRT(1/EE47+(DZ59-DY48)^2/EH47)/DX51</f>
        <v>4.1119478520532902E-2</v>
      </c>
      <c r="EB59" s="274">
        <f>DZ59-_xlfn.T.INV.2T(0.05,ED51)*EA59</f>
        <v>1.1608877159926663</v>
      </c>
      <c r="EC59" s="274">
        <f>DZ59+_xlfn.T.INV.2T(0.05,ED51)*EA59</f>
        <v>1.3553519482376677</v>
      </c>
      <c r="ED59" s="199">
        <f>DX59</f>
        <v>90</v>
      </c>
      <c r="EE59" s="267">
        <f>10^DZ59</f>
        <v>18.118399531334369</v>
      </c>
      <c r="EF59" s="267">
        <f t="shared" si="635"/>
        <v>14.483973314431035</v>
      </c>
      <c r="EG59" s="200">
        <f t="shared" si="636"/>
        <v>22.664802982616717</v>
      </c>
      <c r="EH59" s="267"/>
      <c r="EI59" s="267">
        <f>DZ29-DZ59</f>
        <v>0.86258430564426836</v>
      </c>
      <c r="EJ59" s="267">
        <f>SQRT(EA29^2+EA59^2)</f>
        <v>0.13215849589240697</v>
      </c>
      <c r="EK59" s="214">
        <f>10^EI59</f>
        <v>7.2875962827253193</v>
      </c>
      <c r="EL59" s="267">
        <f>10^(EI59-1.96*EJ59)</f>
        <v>4.01378082330592</v>
      </c>
      <c r="EM59" s="215">
        <f>10^(EI59+1.96*EJ59)</f>
        <v>13.231679037284605</v>
      </c>
      <c r="EO59" s="281">
        <v>90</v>
      </c>
      <c r="EP59" s="274">
        <f t="shared" si="669"/>
        <v>1.2815515655446006</v>
      </c>
      <c r="EQ59" s="274">
        <f>(EP59-EP51)/EO51</f>
        <v>1.2581172786964725</v>
      </c>
      <c r="ER59" s="274">
        <f>SQRT(1/EV47+(EQ59-EP48)^2/EY47)/EO51</f>
        <v>4.1121117665653212E-2</v>
      </c>
      <c r="ES59" s="274">
        <f>EQ59-_xlfn.T.INV.2T(0.05,EU51)*ER59</f>
        <v>1.1608812866116685</v>
      </c>
      <c r="ET59" s="274">
        <f>EQ59+_xlfn.T.INV.2T(0.05,EU51)*ER59</f>
        <v>1.3553532707812765</v>
      </c>
      <c r="EU59" s="199">
        <f>EO59</f>
        <v>90</v>
      </c>
      <c r="EV59" s="267">
        <f>10^EQ59</f>
        <v>18.118293005172969</v>
      </c>
      <c r="EW59" s="267">
        <f t="shared" si="637"/>
        <v>14.4837588924262</v>
      </c>
      <c r="EX59" s="200">
        <f t="shared" si="638"/>
        <v>22.664872003148226</v>
      </c>
      <c r="EY59" s="267"/>
      <c r="EZ59" s="267">
        <f>EQ29-EQ59</f>
        <v>0.86258685905743304</v>
      </c>
      <c r="FA59" s="267">
        <f>SQRT(ER29^2+ER59^2)</f>
        <v>0.13215900591534901</v>
      </c>
      <c r="FB59" s="214">
        <f>10^EZ59</f>
        <v>7.2876391299171805</v>
      </c>
      <c r="FC59" s="267">
        <f>10^(EZ59-1.96*FA59)</f>
        <v>4.0137951833689982</v>
      </c>
      <c r="FD59" s="215">
        <f>10^(EZ59+1.96*FA59)</f>
        <v>13.231787288987221</v>
      </c>
      <c r="FF59" s="281">
        <v>90</v>
      </c>
      <c r="FG59" s="274">
        <f t="shared" si="670"/>
        <v>1.2815515655446006</v>
      </c>
      <c r="FH59" s="274">
        <f>(FG59-FG51)/FF51</f>
        <v>1.2581169807651769</v>
      </c>
      <c r="FI59" s="274">
        <f>SQRT(1/FM47+(FH59-FG48)^2/FP47)/FF51</f>
        <v>4.1121308701681049E-2</v>
      </c>
      <c r="FJ59" s="274">
        <f>FH59-_xlfn.T.INV.2T(0.05,FL51)*FI59</f>
        <v>1.1608805369519484</v>
      </c>
      <c r="FK59" s="274">
        <f>FH59+_xlfn.T.INV.2T(0.05,FL51)*FI59</f>
        <v>1.3553534245784054</v>
      </c>
      <c r="FL59" s="199">
        <f>FF59</f>
        <v>90</v>
      </c>
      <c r="FM59" s="267">
        <f>10^FH59</f>
        <v>18.118280575807912</v>
      </c>
      <c r="FN59" s="267">
        <f t="shared" si="639"/>
        <v>14.483733891230653</v>
      </c>
      <c r="FO59" s="200">
        <f t="shared" si="640"/>
        <v>22.664880029482891</v>
      </c>
      <c r="FP59" s="267"/>
      <c r="FQ59" s="267">
        <f>FH29-FH59</f>
        <v>0.86258715698848043</v>
      </c>
      <c r="FR59" s="267">
        <f>SQRT(FI29^2+FI59^2)</f>
        <v>0.13215906535674674</v>
      </c>
      <c r="FS59" s="214">
        <f>10^FQ59</f>
        <v>7.287644129323791</v>
      </c>
      <c r="FT59" s="267">
        <f>10^(FQ59-1.96*FR59)</f>
        <v>4.0137968601266296</v>
      </c>
      <c r="FU59" s="215">
        <f>10^(FQ59+1.96*FR59)</f>
        <v>13.231799915751582</v>
      </c>
      <c r="FW59" s="281">
        <v>90</v>
      </c>
      <c r="FX59" s="274">
        <f t="shared" si="671"/>
        <v>1.2815515655446006</v>
      </c>
      <c r="FY59" s="274">
        <f>(FX59-FX51)/FW51</f>
        <v>1.2581169458920682</v>
      </c>
      <c r="FZ59" s="274">
        <f>SQRT(1/GD47+(FY59-FX48)^2/GG47)/FW51</f>
        <v>4.1121331029665378E-2</v>
      </c>
      <c r="GA59" s="274">
        <f>FY59-_xlfn.T.INV.2T(0.05,GC51)*FZ59</f>
        <v>1.1608804492815465</v>
      </c>
      <c r="GB59" s="274">
        <f>FY59+_xlfn.T.INV.2T(0.05,GC51)*FZ59</f>
        <v>1.3553534425025899</v>
      </c>
      <c r="GC59" s="199">
        <f>FW59</f>
        <v>90</v>
      </c>
      <c r="GD59" s="267">
        <f>10^FY59</f>
        <v>18.118279120940841</v>
      </c>
      <c r="GE59" s="267">
        <f t="shared" si="641"/>
        <v>14.483730967420444</v>
      </c>
      <c r="GF59" s="200">
        <f t="shared" si="642"/>
        <v>22.664880964906946</v>
      </c>
      <c r="GG59" s="267"/>
      <c r="GH59" s="267">
        <f>FY29-FY59</f>
        <v>0.86258719186157751</v>
      </c>
      <c r="GI59" s="267">
        <f>SQRT(FZ29^2+FZ59^2)</f>
        <v>0.13215907230413243</v>
      </c>
      <c r="GJ59" s="214">
        <f>10^GH59</f>
        <v>7.2876447145090548</v>
      </c>
      <c r="GK59" s="267">
        <f>10^(GH59-1.96*GI59)</f>
        <v>4.0137970565789427</v>
      </c>
      <c r="GL59" s="215">
        <f>10^(GH59+1.96*GI59)</f>
        <v>13.231801393112422</v>
      </c>
      <c r="GN59" s="281">
        <v>90</v>
      </c>
      <c r="GO59" s="274">
        <f t="shared" si="672"/>
        <v>1.2815515655446006</v>
      </c>
      <c r="GP59" s="274">
        <f>(GO59-GO51)/GN51</f>
        <v>1.2581169417998119</v>
      </c>
      <c r="GQ59" s="274">
        <f>SQRT(1/GU47+(GP59-GO48)^2/GX47)/GN51</f>
        <v>4.1121333646592199E-2</v>
      </c>
      <c r="GR59" s="274">
        <f>GP59-_xlfn.T.INV.2T(0.05,GT51)*GQ59</f>
        <v>1.1608804390012417</v>
      </c>
      <c r="GS59" s="274">
        <f>GP59+_xlfn.T.INV.2T(0.05,GT51)*GQ59</f>
        <v>1.3553534445983821</v>
      </c>
      <c r="GT59" s="199">
        <f>GN59</f>
        <v>90</v>
      </c>
      <c r="GU59" s="267">
        <f>10^GP59</f>
        <v>18.118278950216496</v>
      </c>
      <c r="GV59" s="267">
        <f t="shared" si="643"/>
        <v>14.48373062457204</v>
      </c>
      <c r="GW59" s="200">
        <f t="shared" si="644"/>
        <v>22.664881074281762</v>
      </c>
      <c r="GX59" s="267"/>
      <c r="GY59" s="267">
        <f>GP29-GP59</f>
        <v>0.86258719595383337</v>
      </c>
      <c r="GZ59" s="267">
        <f>SQRT(GQ29^2+GQ59^2)</f>
        <v>0.13215907311839123</v>
      </c>
      <c r="HA59" s="214">
        <f>10^GY59</f>
        <v>7.2876447831788367</v>
      </c>
      <c r="HB59" s="267">
        <f>10^(GY59-1.96*GZ59)</f>
        <v>4.013797079650101</v>
      </c>
      <c r="HC59" s="215">
        <f>10^(GY59+1.96*GZ59)</f>
        <v>13.231801566416886</v>
      </c>
      <c r="HE59" s="281">
        <v>90</v>
      </c>
      <c r="HF59" s="274">
        <f t="shared" si="673"/>
        <v>1.2815515655446006</v>
      </c>
      <c r="HG59" s="274">
        <f>(HF59-HF51)/HE51</f>
        <v>1.2581169413186477</v>
      </c>
      <c r="HH59" s="274">
        <f>SQRT(1/HL47+(HG59-HF48)^2/HO47)/HE51</f>
        <v>4.112133395399336E-2</v>
      </c>
      <c r="HI59" s="274">
        <f>HG59-_xlfn.T.INV.2T(0.05,HK51)*HH59</f>
        <v>1.1608804377931892</v>
      </c>
      <c r="HJ59" s="274">
        <f>HG59+_xlfn.T.INV.2T(0.05,HK51)*HH59</f>
        <v>1.3553534448441062</v>
      </c>
      <c r="HK59" s="199">
        <f>HE59</f>
        <v>90</v>
      </c>
      <c r="HL59" s="267">
        <f>10^HG59</f>
        <v>18.118278930142861</v>
      </c>
      <c r="HM59" s="267">
        <f t="shared" si="645"/>
        <v>14.48373058428346</v>
      </c>
      <c r="HN59" s="200">
        <f t="shared" si="646"/>
        <v>22.66488108710557</v>
      </c>
      <c r="HO59" s="267"/>
      <c r="HP59" s="267">
        <f>HG29-HG59</f>
        <v>0.86258719643499759</v>
      </c>
      <c r="HQ59" s="267">
        <f>SQRT(HH29^2+HH59^2)</f>
        <v>0.13215907321403927</v>
      </c>
      <c r="HR59" s="214">
        <f>10^HP59</f>
        <v>7.2876447912529754</v>
      </c>
      <c r="HS59" s="267">
        <f>10^(HP59-1.96*HQ59)</f>
        <v>4.0137970823644524</v>
      </c>
      <c r="HT59" s="215">
        <f>10^(HP59+1.96*HQ59)</f>
        <v>13.231801586788404</v>
      </c>
      <c r="HV59" s="281">
        <v>90</v>
      </c>
      <c r="HW59" s="274">
        <f t="shared" si="674"/>
        <v>1.2815515655446006</v>
      </c>
      <c r="HX59" s="274">
        <f>(HW59-HW51)/HV51</f>
        <v>1.2581169412619857</v>
      </c>
      <c r="HY59" s="274">
        <f>SQRT(1/IC47+(HX59-HW48)^2/IF47)/HV51</f>
        <v>4.1121333990165897E-2</v>
      </c>
      <c r="HZ59" s="274">
        <f>HX59-_xlfn.T.INV.2T(0.05,IB51)*HY59</f>
        <v>1.1608804376509927</v>
      </c>
      <c r="IA59" s="274">
        <f>HX59+_xlfn.T.INV.2T(0.05,IB51)*HY59</f>
        <v>1.3553534448729787</v>
      </c>
      <c r="IB59" s="199">
        <f>HV59</f>
        <v>90</v>
      </c>
      <c r="IC59" s="267">
        <f>10^HX59</f>
        <v>18.118278927778988</v>
      </c>
      <c r="ID59" s="267">
        <f t="shared" si="647"/>
        <v>14.483730579541206</v>
      </c>
      <c r="IE59" s="200">
        <f t="shared" si="648"/>
        <v>22.664881088612354</v>
      </c>
      <c r="IF59" s="267"/>
      <c r="IG59" s="267">
        <f>HX29-HX59</f>
        <v>0.8625871964916596</v>
      </c>
      <c r="IH59" s="267">
        <f>SQRT(HY29^2+HY59^2)</f>
        <v>0.13215907322529447</v>
      </c>
      <c r="II59" s="214">
        <f>10^IG59</f>
        <v>7.2876447922037881</v>
      </c>
      <c r="IJ59" s="267">
        <f>10^(IG59-1.96*IH59)</f>
        <v>4.0137970826842464</v>
      </c>
      <c r="IK59" s="215">
        <f>10^(IG59+1.96*IH59)</f>
        <v>13.231801589186858</v>
      </c>
      <c r="IM59" s="281">
        <v>90</v>
      </c>
      <c r="IN59" s="274">
        <f t="shared" si="675"/>
        <v>1.2815515655446006</v>
      </c>
      <c r="IO59" s="274">
        <f>(IN59-IN51)/IM51</f>
        <v>1.258116941255305</v>
      </c>
      <c r="IP59" s="274">
        <f>SQRT(1/IT47+(IO59-IN48)^2/IW47)/IM51</f>
        <v>4.1121333994428154E-2</v>
      </c>
      <c r="IQ59" s="274">
        <f>IO59-_xlfn.T.INV.2T(0.05,IS51)*IP59</f>
        <v>1.1608804376342334</v>
      </c>
      <c r="IR59" s="274">
        <f>IO59+_xlfn.T.INV.2T(0.05,IS51)*IP59</f>
        <v>1.3553534448763767</v>
      </c>
      <c r="IS59" s="199">
        <f>IM59</f>
        <v>90</v>
      </c>
      <c r="IT59" s="267">
        <f>10^IO59</f>
        <v>18.118278927500278</v>
      </c>
      <c r="IU59" s="267">
        <f t="shared" si="649"/>
        <v>14.483730578982286</v>
      </c>
      <c r="IV59" s="200">
        <f t="shared" si="650"/>
        <v>22.664881088789684</v>
      </c>
      <c r="IW59" s="267"/>
      <c r="IX59" s="267">
        <f>IO29-IO59</f>
        <v>0.86258719649834026</v>
      </c>
      <c r="IY59" s="267">
        <f>SQRT(IP29^2+IP59^2)</f>
        <v>0.13215907322662054</v>
      </c>
      <c r="IZ59" s="214">
        <f>10^IX59</f>
        <v>7.2876447923158914</v>
      </c>
      <c r="JA59" s="267">
        <f>10^(IX59-1.96*IY59)</f>
        <v>4.0137970827219691</v>
      </c>
      <c r="JB59" s="215">
        <f>10^(IX59+1.96*IY59)</f>
        <v>13.231801589469587</v>
      </c>
      <c r="JD59" s="281">
        <v>90</v>
      </c>
      <c r="JE59" s="274">
        <f t="shared" si="676"/>
        <v>1.2815515655446006</v>
      </c>
      <c r="JF59" s="274">
        <f>(JE59-JE51)/JD51</f>
        <v>1.258116941254517</v>
      </c>
      <c r="JG59" s="274">
        <f>SQRT(1/JK47+(JF59-JE48)^2/JN47)/JD51</f>
        <v>4.1121333994930981E-2</v>
      </c>
      <c r="JH59" s="274">
        <f>JF59-_xlfn.T.INV.2T(0.05,JJ51)*JG59</f>
        <v>1.1608804376322563</v>
      </c>
      <c r="JI59" s="274">
        <f>JF59+_xlfn.T.INV.2T(0.05,JJ51)*JG59</f>
        <v>1.3553534448767777</v>
      </c>
      <c r="JJ59" s="199">
        <f>JD59</f>
        <v>90</v>
      </c>
      <c r="JK59" s="267">
        <f>10^JF59</f>
        <v>18.118278927467401</v>
      </c>
      <c r="JL59" s="267">
        <f t="shared" si="651"/>
        <v>14.483730578916351</v>
      </c>
      <c r="JM59" s="200">
        <f t="shared" si="652"/>
        <v>22.66488108881062</v>
      </c>
      <c r="JN59" s="267"/>
      <c r="JO59" s="267">
        <f>JF29-JF59</f>
        <v>0.86258719649912829</v>
      </c>
      <c r="JP59" s="267">
        <f>SQRT(JG29^2+JG59^2)</f>
        <v>0.132159073226777</v>
      </c>
      <c r="JQ59" s="214">
        <f>10^JO59</f>
        <v>7.2876447923291154</v>
      </c>
      <c r="JR59" s="267">
        <f>10^(JO59-1.96*JP59)</f>
        <v>4.013797082726418</v>
      </c>
      <c r="JS59" s="215">
        <f>10^(JO59+1.96*JP59)</f>
        <v>13.23180158950294</v>
      </c>
      <c r="JU59" s="281">
        <v>90</v>
      </c>
      <c r="JV59" s="274">
        <f t="shared" si="677"/>
        <v>1.2815515655446006</v>
      </c>
      <c r="JW59" s="274">
        <f>(JV59-JV51)/JU51</f>
        <v>1.258116941254424</v>
      </c>
      <c r="JX59" s="274">
        <f>SQRT(1/KB47+(JW59-JV48)^2/KE47)/JU51</f>
        <v>4.1121333994990301E-2</v>
      </c>
      <c r="JY59" s="274">
        <f>JW59-_xlfn.T.INV.2T(0.05,KA51)*JX59</f>
        <v>1.1608804376320232</v>
      </c>
      <c r="JZ59" s="274">
        <f>JW59+_xlfn.T.INV.2T(0.05,KA51)*JX59</f>
        <v>1.3553534448768247</v>
      </c>
      <c r="KA59" s="199">
        <f>JU59</f>
        <v>90</v>
      </c>
      <c r="KB59" s="267">
        <f>10^JW59</f>
        <v>18.118278927463514</v>
      </c>
      <c r="KC59" s="267">
        <f t="shared" si="653"/>
        <v>14.483730578908574</v>
      </c>
      <c r="KD59" s="200">
        <f t="shared" si="654"/>
        <v>22.664881088813075</v>
      </c>
      <c r="KE59" s="267"/>
      <c r="KF59" s="267">
        <f>JW29-JW59</f>
        <v>0.86258719649922133</v>
      </c>
      <c r="KG59" s="267">
        <f>SQRT(JX29^2+JX59^2)</f>
        <v>0.1321590732267956</v>
      </c>
      <c r="KH59" s="214">
        <f>10^KF59</f>
        <v>7.2876447923306769</v>
      </c>
      <c r="KI59" s="267">
        <f>10^(KF59-1.96*KG59)</f>
        <v>4.0137970827269402</v>
      </c>
      <c r="KJ59" s="215">
        <f>10^(KF59+1.96*KG59)</f>
        <v>13.231801589506881</v>
      </c>
      <c r="KL59" s="281">
        <v>90</v>
      </c>
      <c r="KM59" s="274">
        <f t="shared" si="678"/>
        <v>1.2815515655446006</v>
      </c>
      <c r="KN59" s="274">
        <f>(KM59-KM51)/KL51</f>
        <v>1.2581169412544129</v>
      </c>
      <c r="KO59" s="274">
        <f>SQRT(1/KS47+(KN59-KM48)^2/KV47)/KL51</f>
        <v>4.1121333994997324E-2</v>
      </c>
      <c r="KP59" s="274">
        <f>KN59-_xlfn.T.INV.2T(0.05,KR51)*KO59</f>
        <v>1.1608804376319954</v>
      </c>
      <c r="KQ59" s="274">
        <f>KN59+_xlfn.T.INV.2T(0.05,KR51)*KO59</f>
        <v>1.3553534448768303</v>
      </c>
      <c r="KR59" s="199">
        <f>KL59</f>
        <v>90</v>
      </c>
      <c r="KS59" s="267">
        <f>10^KN59</f>
        <v>18.118278927463056</v>
      </c>
      <c r="KT59" s="267">
        <f t="shared" si="655"/>
        <v>14.483730578907647</v>
      </c>
      <c r="KU59" s="200">
        <f t="shared" si="656"/>
        <v>22.66488108881336</v>
      </c>
      <c r="KV59" s="267"/>
      <c r="KW59" s="267">
        <f>KN29-KN59</f>
        <v>0.86258719649923243</v>
      </c>
      <c r="KX59" s="267">
        <f>SQRT(KO29^2+KO59^2)</f>
        <v>0.13215907322679762</v>
      </c>
      <c r="KY59" s="214">
        <f>10^KW59</f>
        <v>7.2876447923308625</v>
      </c>
      <c r="KZ59" s="267">
        <f>10^(KW59-1.96*KX59)</f>
        <v>4.0137970827270077</v>
      </c>
      <c r="LA59" s="215">
        <f>10^(KW59+1.96*KX59)</f>
        <v>13.23180158950734</v>
      </c>
      <c r="LC59" s="281">
        <v>90</v>
      </c>
      <c r="LD59" s="274">
        <f t="shared" si="679"/>
        <v>1.2815515655446006</v>
      </c>
      <c r="LE59" s="274">
        <f>(LD59-LD51)/LC51</f>
        <v>1.2581169412544118</v>
      </c>
      <c r="LF59" s="274">
        <f>SQRT(1/LJ47+(LE59-LD48)^2/LM47)/LC51</f>
        <v>4.1121333994998156E-2</v>
      </c>
      <c r="LG59" s="274">
        <f>LE59-_xlfn.T.INV.2T(0.05,LI51)*LF59</f>
        <v>1.1608804376319923</v>
      </c>
      <c r="LH59" s="274">
        <f>LE59+_xlfn.T.INV.2T(0.05,LI51)*LF59</f>
        <v>1.3553534448768312</v>
      </c>
      <c r="LI59" s="199">
        <f>LC59</f>
        <v>90</v>
      </c>
      <c r="LJ59" s="267">
        <f>10^LE59</f>
        <v>18.11827892746301</v>
      </c>
      <c r="LK59" s="267">
        <f t="shared" si="657"/>
        <v>14.483730578907545</v>
      </c>
      <c r="LL59" s="200">
        <f t="shared" si="658"/>
        <v>22.664881088813409</v>
      </c>
      <c r="LM59" s="267"/>
      <c r="LN59" s="267">
        <f>LE29-LE59</f>
        <v>0.86258719649923354</v>
      </c>
      <c r="LO59" s="267">
        <f>SQRT(LF29^2+LF59^2)</f>
        <v>0.13215907322679793</v>
      </c>
      <c r="LP59" s="214">
        <f>10^LN59</f>
        <v>7.287644792330882</v>
      </c>
      <c r="LQ59" s="267">
        <f>10^(LN59-1.96*LO59)</f>
        <v>4.0137970827270113</v>
      </c>
      <c r="LR59" s="215">
        <f>10^(LN59+1.96*LO59)</f>
        <v>13.231801589507398</v>
      </c>
      <c r="LT59" s="281">
        <v>90</v>
      </c>
      <c r="LU59" s="274">
        <f t="shared" si="680"/>
        <v>1.2815515655446006</v>
      </c>
      <c r="LV59" s="274">
        <f>(LU59-LU51)/LT51</f>
        <v>1.2581169412544115</v>
      </c>
      <c r="LW59" s="274">
        <f>SQRT(1/MA47+(LV59-LU48)^2/MD47)/LT51</f>
        <v>4.112133399499826E-2</v>
      </c>
      <c r="LX59" s="274">
        <f>LV59-_xlfn.T.INV.2T(0.05,LZ51)*LW59</f>
        <v>1.1608804376319919</v>
      </c>
      <c r="LY59" s="274">
        <f>LV59+_xlfn.T.INV.2T(0.05,LZ51)*LW59</f>
        <v>1.3553534448768312</v>
      </c>
      <c r="LZ59" s="199">
        <f>LT59</f>
        <v>90</v>
      </c>
      <c r="MA59" s="267">
        <f>10^LV59</f>
        <v>18.118278927462999</v>
      </c>
      <c r="MB59" s="267">
        <f t="shared" si="659"/>
        <v>14.483730578907531</v>
      </c>
      <c r="MC59" s="200">
        <f t="shared" si="660"/>
        <v>22.664881088813409</v>
      </c>
      <c r="MD59" s="267"/>
      <c r="ME59" s="267">
        <f>LV29-LV59</f>
        <v>0.86258719649923377</v>
      </c>
      <c r="MF59" s="267">
        <f>SQRT(LW29^2+LW59^2)</f>
        <v>0.13215907322679807</v>
      </c>
      <c r="MG59" s="214">
        <f>10^ME59</f>
        <v>7.2876447923308856</v>
      </c>
      <c r="MH59" s="267">
        <f>10^(ME59-1.96*MF59)</f>
        <v>4.0137970827270113</v>
      </c>
      <c r="MI59" s="215">
        <f>10^(ME59+1.96*MF59)</f>
        <v>13.231801589507411</v>
      </c>
    </row>
    <row r="60" spans="1:347" ht="14.1" customHeight="1" thickBot="1" x14ac:dyDescent="0.2">
      <c r="A60" s="14"/>
      <c r="B60" s="58"/>
      <c r="C60" s="22"/>
      <c r="D60" s="22"/>
      <c r="E60" s="14"/>
      <c r="F60" s="19"/>
      <c r="G60" s="19"/>
      <c r="H60" s="19"/>
      <c r="I60" s="192">
        <v>99</v>
      </c>
      <c r="J60" s="324">
        <f t="shared" si="661"/>
        <v>2.3263478740408408</v>
      </c>
      <c r="K60" s="100">
        <f>(J60-J51)/I51</f>
        <v>3.2024881884010163</v>
      </c>
      <c r="L60" s="100">
        <f>SQRT(1/P47+(K60-J48)^2/S47)/I51</f>
        <v>0.36219063937171642</v>
      </c>
      <c r="M60" s="100">
        <f>K60-_xlfn.T.INV.2T(0.05,O51)*L60</f>
        <v>2.346043418842759</v>
      </c>
      <c r="N60" s="100">
        <f>K60+_xlfn.T.INV.2T(0.05,O51)*L60</f>
        <v>4.0589329579592732</v>
      </c>
      <c r="O60" s="203">
        <f>I60</f>
        <v>99</v>
      </c>
      <c r="P60" s="204">
        <f>10^K60</f>
        <v>1593.9995277800047</v>
      </c>
      <c r="Q60" s="204">
        <f t="shared" si="622"/>
        <v>221.84181963599826</v>
      </c>
      <c r="R60" s="205">
        <f t="shared" si="622"/>
        <v>11453.361222568039</v>
      </c>
      <c r="S60" s="26"/>
      <c r="T60" s="94">
        <f>K30-K60</f>
        <v>-0.45433278059562232</v>
      </c>
      <c r="U60" s="94">
        <f>SQRT(L30^2+L60^2)</f>
        <v>0.41487617626215106</v>
      </c>
      <c r="V60" s="218">
        <f>10^T60</f>
        <v>0.35129115854098958</v>
      </c>
      <c r="W60" s="204">
        <f>10^(T60-1.96*U60)</f>
        <v>5.4014444486235123E-2</v>
      </c>
      <c r="X60" s="219">
        <f>10^(T60+1.96*U60)</f>
        <v>2.2846755019487235</v>
      </c>
      <c r="Y60" s="14"/>
      <c r="Z60" s="192">
        <v>99</v>
      </c>
      <c r="AA60" s="324">
        <f t="shared" si="662"/>
        <v>2.3263478740408408</v>
      </c>
      <c r="AB60" s="324">
        <f>(AA60-AA51)/Z51</f>
        <v>2.0948519847318696</v>
      </c>
      <c r="AC60" s="324">
        <f>SQRT(1/AG47+(AB60-AA48)^2/AJ47)/Z51</f>
        <v>0.15064754188610494</v>
      </c>
      <c r="AD60" s="324">
        <f>AB60-_xlfn.T.INV.2T(0.05,AF51)*AC60</f>
        <v>1.7386271537451461</v>
      </c>
      <c r="AE60" s="324">
        <f>AB60+_xlfn.T.INV.2T(0.05,AF51)*AC60</f>
        <v>2.4510768157185931</v>
      </c>
      <c r="AF60" s="203">
        <f>Z60</f>
        <v>99</v>
      </c>
      <c r="AG60" s="204">
        <f>10^AB60</f>
        <v>124.40905313728125</v>
      </c>
      <c r="AH60" s="204">
        <f t="shared" si="623"/>
        <v>54.780646553163749</v>
      </c>
      <c r="AI60" s="205">
        <f t="shared" si="624"/>
        <v>282.5379668984753</v>
      </c>
      <c r="AJ60" s="267"/>
      <c r="AK60" s="321">
        <f>AB30-AB60</f>
        <v>0.63125394990941608</v>
      </c>
      <c r="AL60" s="321">
        <f>SQRT(AC30^2+AC60^2)</f>
        <v>0.26050314334911701</v>
      </c>
      <c r="AM60" s="218">
        <f>10^AK60</f>
        <v>4.2781297293001943</v>
      </c>
      <c r="AN60" s="204">
        <f>10^(AK60-1.96*AL60)</f>
        <v>1.3202853031975059</v>
      </c>
      <c r="AO60" s="219">
        <f>10^(AK60+1.96*AL60)</f>
        <v>13.862453771466578</v>
      </c>
      <c r="AP60" s="14"/>
      <c r="AQ60" s="192">
        <v>99</v>
      </c>
      <c r="AR60" s="324">
        <f t="shared" si="663"/>
        <v>2.3263478740408408</v>
      </c>
      <c r="AS60" s="324">
        <f>(AR60-AR51)/AQ51</f>
        <v>1.5949467362811003</v>
      </c>
      <c r="AT60" s="324">
        <f>SQRT(1/AX47+(AS60-AR48)^2/BA47)/AQ51</f>
        <v>7.4567003815217484E-2</v>
      </c>
      <c r="AU60" s="324">
        <f>AS60-_xlfn.T.INV.2T(0.05,AW51)*AT60</f>
        <v>1.4186237906910253</v>
      </c>
      <c r="AV60" s="324">
        <f>AS60+_xlfn.T.INV.2T(0.05,AW51)*AT60</f>
        <v>1.7712696818711753</v>
      </c>
      <c r="AW60" s="203">
        <f>AQ60</f>
        <v>99</v>
      </c>
      <c r="AX60" s="204">
        <f>10^AS60</f>
        <v>39.350181176354262</v>
      </c>
      <c r="AY60" s="204">
        <f t="shared" si="625"/>
        <v>26.219462880314307</v>
      </c>
      <c r="AZ60" s="205">
        <f t="shared" si="626"/>
        <v>59.056768846873616</v>
      </c>
      <c r="BA60" s="267"/>
      <c r="BB60" s="321">
        <f>AS30-AS60</f>
        <v>1.1297956657912831</v>
      </c>
      <c r="BC60" s="321">
        <f>SQRT(AT30^2+AT60^2)</f>
        <v>0.22775923566908801</v>
      </c>
      <c r="BD60" s="218">
        <f>10^BB60</f>
        <v>13.483283490179051</v>
      </c>
      <c r="BE60" s="204">
        <f>10^(BB60-1.96*BC60)</f>
        <v>4.8237807923019504</v>
      </c>
      <c r="BF60" s="219">
        <f>10^(BB60+1.96*BC60)</f>
        <v>37.68805870421383</v>
      </c>
      <c r="BH60" s="192">
        <v>99</v>
      </c>
      <c r="BI60" s="324">
        <f t="shared" si="664"/>
        <v>2.3263478740408408</v>
      </c>
      <c r="BJ60" s="324">
        <f>(BI60-BI51)/BH51</f>
        <v>1.4698698637803689</v>
      </c>
      <c r="BK60" s="324">
        <f>SQRT(1/BO47+(BJ60-BI48)^2/BR47)/BH51</f>
        <v>6.5909419028298943E-2</v>
      </c>
      <c r="BL60" s="324">
        <f>BJ60-_xlfn.T.INV.2T(0.05,BN51)*BK60</f>
        <v>1.3140188531376622</v>
      </c>
      <c r="BM60" s="324">
        <f>BJ60+_xlfn.T.INV.2T(0.05,BN51)*BK60</f>
        <v>1.6257208744230756</v>
      </c>
      <c r="BN60" s="203">
        <f>BH60</f>
        <v>99</v>
      </c>
      <c r="BO60" s="204">
        <f>10^BJ60</f>
        <v>29.503250301310189</v>
      </c>
      <c r="BP60" s="204">
        <f t="shared" si="627"/>
        <v>20.607193691215034</v>
      </c>
      <c r="BQ60" s="205">
        <f t="shared" si="628"/>
        <v>42.239704803319924</v>
      </c>
      <c r="BR60" s="267"/>
      <c r="BS60" s="321">
        <f>BJ30-BJ60</f>
        <v>1.2548094284943747</v>
      </c>
      <c r="BT60" s="321">
        <f>SQRT(BK30^2+BK60^2)</f>
        <v>0.22523952406911227</v>
      </c>
      <c r="BU60" s="218">
        <f>10^BS60</f>
        <v>17.980817309473284</v>
      </c>
      <c r="BV60" s="204">
        <f>10^(BS60-1.96*BT60)</f>
        <v>6.5063880451441953</v>
      </c>
      <c r="BW60" s="219">
        <f>10^(BS60+1.96*BT60)</f>
        <v>49.691132602818648</v>
      </c>
      <c r="BY60" s="192">
        <v>99</v>
      </c>
      <c r="BZ60" s="324">
        <f t="shared" si="665"/>
        <v>2.3263478740408408</v>
      </c>
      <c r="CA60" s="324">
        <f>(BZ60-BZ51)/BY51</f>
        <v>1.4498370017410236</v>
      </c>
      <c r="CB60" s="324">
        <f>SQRT(1/CF47+(CA60-BZ48)^2/CI47)/BY51</f>
        <v>6.9120914390757474E-2</v>
      </c>
      <c r="CC60" s="324">
        <f>CA60-_xlfn.T.INV.2T(0.05,CE51)*CB60</f>
        <v>1.2863920112803697</v>
      </c>
      <c r="CD60" s="324">
        <f>CA60+_xlfn.T.INV.2T(0.05,CE51)*CB60</f>
        <v>1.6132819922016775</v>
      </c>
      <c r="CE60" s="203">
        <f>BY60</f>
        <v>99</v>
      </c>
      <c r="CF60" s="204">
        <f>10^CA60</f>
        <v>28.173253416978284</v>
      </c>
      <c r="CG60" s="204">
        <f t="shared" si="629"/>
        <v>19.337129748850245</v>
      </c>
      <c r="CH60" s="205">
        <f t="shared" si="630"/>
        <v>41.04705395300315</v>
      </c>
      <c r="CI60" s="267"/>
      <c r="CJ60" s="321">
        <f>CA30-CA60</f>
        <v>1.2748394295363019</v>
      </c>
      <c r="CK60" s="321">
        <f>SQRT(CB30^2+CB60^2)</f>
        <v>0.22620782349358973</v>
      </c>
      <c r="CL60" s="218">
        <f>10^CJ60</f>
        <v>18.829527819987053</v>
      </c>
      <c r="CM60" s="204">
        <f>10^(CJ60-1.96*CK60)</f>
        <v>6.783785315736174</v>
      </c>
      <c r="CN60" s="219">
        <f>10^(CJ60+1.96*CK60)</f>
        <v>52.264495620346857</v>
      </c>
      <c r="CP60" s="192">
        <v>99</v>
      </c>
      <c r="CQ60" s="324">
        <f t="shared" si="666"/>
        <v>2.3263478740408408</v>
      </c>
      <c r="CR60" s="324">
        <f>(CQ60-CQ51)/CP51</f>
        <v>1.4470454265783257</v>
      </c>
      <c r="CS60" s="324">
        <f>SQRT(1/CW47+(CR60-CQ48)^2/CZ47)/CP51</f>
        <v>7.0318882630405186E-2</v>
      </c>
      <c r="CT60" s="324">
        <f>CR60-_xlfn.T.INV.2T(0.05,CV51)*CS60</f>
        <v>1.280767691365563</v>
      </c>
      <c r="CU60" s="324">
        <f>CR60+_xlfn.T.INV.2T(0.05,CV51)*CS60</f>
        <v>1.6133231617910884</v>
      </c>
      <c r="CV60" s="203">
        <f>CP60</f>
        <v>99</v>
      </c>
      <c r="CW60" s="204">
        <f>10^CR60</f>
        <v>27.99274104367846</v>
      </c>
      <c r="CX60" s="204">
        <f t="shared" si="631"/>
        <v>19.088319313819955</v>
      </c>
      <c r="CY60" s="205">
        <f t="shared" si="632"/>
        <v>41.050945253787646</v>
      </c>
      <c r="CZ60" s="267"/>
      <c r="DA60" s="321">
        <f>CR30-CR60</f>
        <v>1.2776308752053924</v>
      </c>
      <c r="DB60" s="321">
        <f>SQRT(CS30^2+CS60^2)</f>
        <v>0.22657710122766067</v>
      </c>
      <c r="DC60" s="218">
        <f>10^DA60</f>
        <v>18.950945175067506</v>
      </c>
      <c r="DD60" s="204">
        <f>10^(DA60-1.96*DB60)</f>
        <v>6.8161596932303041</v>
      </c>
      <c r="DE60" s="219">
        <f>10^(DA60+1.96*DB60)</f>
        <v>52.689247199578432</v>
      </c>
      <c r="DG60" s="192">
        <v>99</v>
      </c>
      <c r="DH60" s="324">
        <f t="shared" si="667"/>
        <v>2.3263478740408408</v>
      </c>
      <c r="DI60" s="324">
        <f>(DH60-DH51)/DG51</f>
        <v>1.4467089515528535</v>
      </c>
      <c r="DJ60" s="324">
        <f>SQRT(1/DN47+(DI60-DH48)^2/DQ47)/DG51</f>
        <v>7.0524949670468767E-2</v>
      </c>
      <c r="DK60" s="324">
        <f>DI60-_xlfn.T.INV.2T(0.05,DM51)*DJ60</f>
        <v>1.2799439452197026</v>
      </c>
      <c r="DL60" s="324">
        <f>DI60+_xlfn.T.INV.2T(0.05,DM51)*DJ60</f>
        <v>1.6134739578860045</v>
      </c>
      <c r="DM60" s="203">
        <f>DG60</f>
        <v>99</v>
      </c>
      <c r="DN60" s="204">
        <f>10^DI60</f>
        <v>27.971061720312331</v>
      </c>
      <c r="DO60" s="204">
        <f t="shared" si="633"/>
        <v>19.052147943017353</v>
      </c>
      <c r="DP60" s="205">
        <f t="shared" si="634"/>
        <v>41.065201472375996</v>
      </c>
      <c r="DQ60" s="267"/>
      <c r="DR60" s="321">
        <f>DI30-DI60</f>
        <v>1.2779673443741708</v>
      </c>
      <c r="DS60" s="321">
        <f>SQRT(DJ30^2+DJ60^2)</f>
        <v>0.22664115537350552</v>
      </c>
      <c r="DT60" s="218">
        <f>10^DR60</f>
        <v>18.965633087836956</v>
      </c>
      <c r="DU60" s="204">
        <f>10^(DR60-1.96*DS60)</f>
        <v>6.8194708896166407</v>
      </c>
      <c r="DV60" s="219">
        <f>10^(DR60+1.96*DS60)</f>
        <v>52.745329402333795</v>
      </c>
      <c r="DX60" s="192">
        <v>99</v>
      </c>
      <c r="DY60" s="324">
        <f t="shared" si="668"/>
        <v>2.3263478740408408</v>
      </c>
      <c r="DZ60" s="324">
        <f>(DY60-DY51)/DX51</f>
        <v>1.4466693872467002</v>
      </c>
      <c r="EA60" s="324">
        <f>SQRT(1/EE47+(DZ60-DY48)^2/EH47)/DX51</f>
        <v>7.0550510207287379E-2</v>
      </c>
      <c r="EB60" s="324">
        <f>DZ60-_xlfn.T.INV.2T(0.05,ED51)*EA60</f>
        <v>1.2798439398483041</v>
      </c>
      <c r="EC60" s="324">
        <f>DZ60+_xlfn.T.INV.2T(0.05,ED51)*EA60</f>
        <v>1.6134948346450964</v>
      </c>
      <c r="ED60" s="203">
        <f>DX60</f>
        <v>99</v>
      </c>
      <c r="EE60" s="204">
        <f>10^DZ60</f>
        <v>27.96851366757689</v>
      </c>
      <c r="EF60" s="204">
        <f t="shared" si="635"/>
        <v>19.047761293272366</v>
      </c>
      <c r="EG60" s="205">
        <f t="shared" si="636"/>
        <v>41.067175545176568</v>
      </c>
      <c r="EH60" s="267"/>
      <c r="EI60" s="321">
        <f>DZ30-DZ60</f>
        <v>1.2780069084156491</v>
      </c>
      <c r="EJ60" s="321">
        <f>SQRT(EA30^2+EA60^2)</f>
        <v>0.22664911118944214</v>
      </c>
      <c r="EK60" s="218">
        <f>10^EI60</f>
        <v>18.967360927597909</v>
      </c>
      <c r="EL60" s="204">
        <f>10^(EI60-1.96*EJ60)</f>
        <v>6.8198472969050385</v>
      </c>
      <c r="EM60" s="219">
        <f>10^(EI60+1.96*EJ60)</f>
        <v>52.752028732525034</v>
      </c>
      <c r="EO60" s="192">
        <v>99</v>
      </c>
      <c r="EP60" s="324">
        <f t="shared" si="669"/>
        <v>2.3263478740408408</v>
      </c>
      <c r="EQ60" s="324">
        <f>(EP60-EP51)/EO51</f>
        <v>1.4466647396818499</v>
      </c>
      <c r="ER60" s="324">
        <f>SQRT(1/EV47+(EQ60-EP48)^2/EY47)/EO51</f>
        <v>7.0553522592038592E-2</v>
      </c>
      <c r="ES60" s="324">
        <f>EQ60-_xlfn.T.INV.2T(0.05,EU51)*ER60</f>
        <v>1.279832169125416</v>
      </c>
      <c r="ET60" s="324">
        <f>EQ60+_xlfn.T.INV.2T(0.05,EU51)*ER60</f>
        <v>1.6134973102382839</v>
      </c>
      <c r="EU60" s="203">
        <f>EO60</f>
        <v>99</v>
      </c>
      <c r="EV60" s="204">
        <f>10^EQ60</f>
        <v>27.968214366547429</v>
      </c>
      <c r="EW60" s="204">
        <f t="shared" si="637"/>
        <v>19.047245047059587</v>
      </c>
      <c r="EX60" s="205">
        <f t="shared" si="638"/>
        <v>41.067409639584859</v>
      </c>
      <c r="EY60" s="267"/>
      <c r="EZ60" s="321">
        <f>EQ30-EQ60</f>
        <v>1.2780115559685485</v>
      </c>
      <c r="FA60" s="321">
        <f>SQRT(ER30^2+ER60^2)</f>
        <v>0.22665004892476134</v>
      </c>
      <c r="FB60" s="218">
        <f>10^EZ60</f>
        <v>18.96756390573514</v>
      </c>
      <c r="FC60" s="204">
        <f>10^(EZ60-1.96*FA60)</f>
        <v>6.8198914168489022</v>
      </c>
      <c r="FD60" s="219">
        <f>10^(EZ60+1.96*FA60)</f>
        <v>52.752816508092707</v>
      </c>
      <c r="FF60" s="192">
        <v>99</v>
      </c>
      <c r="FG60" s="324">
        <f t="shared" si="670"/>
        <v>2.3263478740408408</v>
      </c>
      <c r="FH60" s="324">
        <f>(FG60-FG51)/FF51</f>
        <v>1.4466641929401283</v>
      </c>
      <c r="FI60" s="324">
        <f>SQRT(1/FM47+(FH60-FG48)^2/FP47)/FF51</f>
        <v>7.0553876227192808E-2</v>
      </c>
      <c r="FJ60" s="324">
        <f>FH60-_xlfn.T.INV.2T(0.05,FL51)*FI60</f>
        <v>1.2798307861694325</v>
      </c>
      <c r="FK60" s="324">
        <f>FH60+_xlfn.T.INV.2T(0.05,FL51)*FI60</f>
        <v>1.6134975997108241</v>
      </c>
      <c r="FL60" s="203">
        <f>FF60</f>
        <v>99</v>
      </c>
      <c r="FM60" s="204">
        <f>10^FH60</f>
        <v>27.968179156843672</v>
      </c>
      <c r="FN60" s="204">
        <f t="shared" si="639"/>
        <v>19.047184393607456</v>
      </c>
      <c r="FO60" s="205">
        <f t="shared" si="640"/>
        <v>41.067437012466272</v>
      </c>
      <c r="FP60" s="267"/>
      <c r="FQ60" s="321">
        <f>FH30-FH60</f>
        <v>1.2780121027097311</v>
      </c>
      <c r="FR60" s="321">
        <f>SQRT(FI30^2+FI60^2)</f>
        <v>0.22665015900902416</v>
      </c>
      <c r="FS60" s="218">
        <f>10^FQ60</f>
        <v>18.967587784359623</v>
      </c>
      <c r="FT60" s="204">
        <f>10^(FQ60-1.96*FR60)</f>
        <v>6.8198966142933148</v>
      </c>
      <c r="FU60" s="219">
        <f>10^(FQ60+1.96*FR60)</f>
        <v>52.752909128178608</v>
      </c>
      <c r="FW60" s="192">
        <v>99</v>
      </c>
      <c r="FX60" s="324">
        <f t="shared" si="671"/>
        <v>2.3263478740408408</v>
      </c>
      <c r="FY60" s="324">
        <f>(FX60-FX51)/FW51</f>
        <v>1.446664128531898</v>
      </c>
      <c r="FZ60" s="324">
        <f>SQRT(1/GD47+(FY60-FX48)^2/GG47)/FW51</f>
        <v>7.0553917796705168E-2</v>
      </c>
      <c r="GA60" s="324">
        <f>FY60-_xlfn.T.INV.2T(0.05,GC51)*FZ60</f>
        <v>1.279830623464925</v>
      </c>
      <c r="GB60" s="324">
        <f>FY60+_xlfn.T.INV.2T(0.05,GC51)*FZ60</f>
        <v>1.6134976335988709</v>
      </c>
      <c r="GC60" s="203">
        <f>FW60</f>
        <v>99</v>
      </c>
      <c r="GD60" s="204">
        <f>10^FY60</f>
        <v>27.968175009011116</v>
      </c>
      <c r="GE60" s="204">
        <f t="shared" si="641"/>
        <v>19.047177257753091</v>
      </c>
      <c r="GF60" s="205">
        <f t="shared" si="642"/>
        <v>41.067440216963078</v>
      </c>
      <c r="GG60" s="267"/>
      <c r="GH60" s="321">
        <f>FY30-FY60</f>
        <v>1.278012167117937</v>
      </c>
      <c r="GI60" s="321">
        <f>SQRT(FZ30^2+FZ60^2)</f>
        <v>0.22665017194926015</v>
      </c>
      <c r="GJ60" s="218">
        <f>10^GH60</f>
        <v>18.967590597355045</v>
      </c>
      <c r="GK60" s="204">
        <f>10^(GH60-1.96*GI60)</f>
        <v>6.8198972274376848</v>
      </c>
      <c r="GL60" s="219">
        <f>10^(GH60+1.96*GI60)</f>
        <v>52.752920032497471</v>
      </c>
      <c r="GN60" s="192">
        <v>99</v>
      </c>
      <c r="GO60" s="324">
        <f t="shared" si="672"/>
        <v>2.3263478740408408</v>
      </c>
      <c r="GP60" s="324">
        <f>(GO60-GO51)/GN51</f>
        <v>1.4466641209359972</v>
      </c>
      <c r="GQ60" s="324">
        <f>SQRT(1/GU47+(GP60-GO48)^2/GX47)/GN51</f>
        <v>7.0553922690641674E-2</v>
      </c>
      <c r="GR60" s="324">
        <f>GP60-_xlfn.T.INV.2T(0.05,GT51)*GQ60</f>
        <v>1.2798306042967034</v>
      </c>
      <c r="GS60" s="324">
        <f>GP60+_xlfn.T.INV.2T(0.05,GT51)*GQ60</f>
        <v>1.613497637575291</v>
      </c>
      <c r="GT60" s="203">
        <f>GN60</f>
        <v>99</v>
      </c>
      <c r="GU60" s="204">
        <f>10^GP60</f>
        <v>27.96817451984192</v>
      </c>
      <c r="GV60" s="204">
        <f t="shared" si="643"/>
        <v>19.047176417078102</v>
      </c>
      <c r="GW60" s="205">
        <f t="shared" si="644"/>
        <v>41.067440592978443</v>
      </c>
      <c r="GX60" s="267"/>
      <c r="GY60" s="321">
        <f>GP30-GP60</f>
        <v>1.2780121747138364</v>
      </c>
      <c r="GZ60" s="321">
        <f>SQRT(GQ30^2+GQ60^2)</f>
        <v>0.22665017347269636</v>
      </c>
      <c r="HA60" s="218">
        <f>10^GY60</f>
        <v>18.967590929102094</v>
      </c>
      <c r="HB60" s="204">
        <f>10^(GY60-1.96*GZ60)</f>
        <v>6.8198972998297727</v>
      </c>
      <c r="HC60" s="219">
        <f>10^(GY60+1.96*GZ60)</f>
        <v>52.752921317852667</v>
      </c>
      <c r="HE60" s="192">
        <v>99</v>
      </c>
      <c r="HF60" s="324">
        <f t="shared" si="673"/>
        <v>2.3263478740408408</v>
      </c>
      <c r="HG60" s="324">
        <f>(HF60-HF51)/HE51</f>
        <v>1.4466641200394181</v>
      </c>
      <c r="HH60" s="324">
        <f>SQRT(1/HL47+(HG60-HF48)^2/HO47)/HE51</f>
        <v>7.0553923267516069E-2</v>
      </c>
      <c r="HI60" s="324">
        <f>HG60-_xlfn.T.INV.2T(0.05,HK51)*HH60</f>
        <v>1.2798306020360333</v>
      </c>
      <c r="HJ60" s="324">
        <f>HG60+_xlfn.T.INV.2T(0.05,HK51)*HH60</f>
        <v>1.613497638042803</v>
      </c>
      <c r="HK60" s="203">
        <f>HE60</f>
        <v>99</v>
      </c>
      <c r="HL60" s="204">
        <f>10^HG60</f>
        <v>27.968174462103036</v>
      </c>
      <c r="HM60" s="204">
        <f t="shared" si="645"/>
        <v>19.047176317930216</v>
      </c>
      <c r="HN60" s="205">
        <f t="shared" si="646"/>
        <v>41.067440637186984</v>
      </c>
      <c r="HO60" s="267"/>
      <c r="HP60" s="321">
        <f>HG30-HG60</f>
        <v>1.278012175610415</v>
      </c>
      <c r="HQ60" s="321">
        <f>SQRT(HH30^2+HH60^2)</f>
        <v>0.22665017365227164</v>
      </c>
      <c r="HR60" s="218">
        <f>10^HP60</f>
        <v>18.96759096825971</v>
      </c>
      <c r="HS60" s="204">
        <f>10^(HP60-1.96*HQ60)</f>
        <v>6.819897308382016</v>
      </c>
      <c r="HT60" s="219">
        <f>10^(HP60+1.96*HQ60)</f>
        <v>52.752921469511193</v>
      </c>
      <c r="HV60" s="192">
        <v>99</v>
      </c>
      <c r="HW60" s="324">
        <f t="shared" si="674"/>
        <v>2.3263478740408408</v>
      </c>
      <c r="HX60" s="324">
        <f>(HW60-HW51)/HV51</f>
        <v>1.4466641199335213</v>
      </c>
      <c r="HY60" s="324">
        <f>SQRT(1/IC47+(HX60-HW48)^2/IF47)/HV51</f>
        <v>7.0553923335581151E-2</v>
      </c>
      <c r="HZ60" s="324">
        <f>HX60-_xlfn.T.INV.2T(0.05,IB51)*HY60</f>
        <v>1.2798306017691881</v>
      </c>
      <c r="IA60" s="324">
        <f>HX60+_xlfn.T.INV.2T(0.05,IB51)*HY60</f>
        <v>1.6134976380978545</v>
      </c>
      <c r="IB60" s="203">
        <f>HV60</f>
        <v>99</v>
      </c>
      <c r="IC60" s="204">
        <f>10^HX60</f>
        <v>27.968174455283375</v>
      </c>
      <c r="ID60" s="204">
        <f t="shared" si="647"/>
        <v>19.047176306226987</v>
      </c>
      <c r="IE60" s="205">
        <f t="shared" si="648"/>
        <v>41.067440642392725</v>
      </c>
      <c r="IF60" s="267"/>
      <c r="IG60" s="321">
        <f>HX30-HX60</f>
        <v>1.2780121757163123</v>
      </c>
      <c r="IH60" s="321">
        <f>SQRT(HY30^2+HY60^2)</f>
        <v>0.22665017367345988</v>
      </c>
      <c r="II60" s="218">
        <f>10^IG60</f>
        <v>18.967590972884718</v>
      </c>
      <c r="IJ60" s="204">
        <f>10^(IG60-1.96*IH60)</f>
        <v>6.8198973093928164</v>
      </c>
      <c r="IK60" s="219">
        <f>10^(IG60+1.96*IH60)</f>
        <v>52.752921487418767</v>
      </c>
      <c r="IM60" s="192">
        <v>99</v>
      </c>
      <c r="IN60" s="324">
        <f t="shared" si="675"/>
        <v>2.3263478740408408</v>
      </c>
      <c r="IO60" s="324">
        <f>(IN60-IN51)/IM51</f>
        <v>1.4466641199210066</v>
      </c>
      <c r="IP60" s="324">
        <f>SQRT(1/IT47+(IO60-IN48)^2/IW47)/IM51</f>
        <v>7.0553923343618E-2</v>
      </c>
      <c r="IQ60" s="324">
        <f>IO60-_xlfn.T.INV.2T(0.05,IS51)*IP60</f>
        <v>1.2798306017376693</v>
      </c>
      <c r="IR60" s="324">
        <f>IO60+_xlfn.T.INV.2T(0.05,IS51)*IP60</f>
        <v>1.613497638104344</v>
      </c>
      <c r="IS60" s="203">
        <f>IM60</f>
        <v>99</v>
      </c>
      <c r="IT60" s="204">
        <f>10^IO60</f>
        <v>27.968174454477442</v>
      </c>
      <c r="IU60" s="204">
        <f t="shared" si="649"/>
        <v>19.047176304844641</v>
      </c>
      <c r="IV60" s="205">
        <f t="shared" si="650"/>
        <v>41.067440643006364</v>
      </c>
      <c r="IW60" s="267"/>
      <c r="IX60" s="321">
        <f>IO30-IO60</f>
        <v>1.2780121757288274</v>
      </c>
      <c r="IY60" s="321">
        <f>SQRT(IP30^2+IP60^2)</f>
        <v>0.22665017367596152</v>
      </c>
      <c r="IZ60" s="218">
        <f>10^IX60</f>
        <v>18.967590973431307</v>
      </c>
      <c r="JA60" s="204">
        <f>10^(IX60-1.96*IY60)</f>
        <v>6.8198973095123492</v>
      </c>
      <c r="JB60" s="219">
        <f>10^(IX60+1.96*IY60)</f>
        <v>52.752921489534529</v>
      </c>
      <c r="JD60" s="192">
        <v>99</v>
      </c>
      <c r="JE60" s="324">
        <f t="shared" si="676"/>
        <v>2.3263478740408408</v>
      </c>
      <c r="JF60" s="324">
        <f>(JE60-JE51)/JD51</f>
        <v>1.4466641199195276</v>
      </c>
      <c r="JG60" s="324">
        <f>SQRT(1/JK47+(JF60-JE48)^2/JN47)/JD51</f>
        <v>7.0553923344567643E-2</v>
      </c>
      <c r="JH60" s="324">
        <f>JF60-_xlfn.T.INV.2T(0.05,JJ51)*JG60</f>
        <v>1.2798306017339447</v>
      </c>
      <c r="JI60" s="324">
        <f>JF60+_xlfn.T.INV.2T(0.05,JJ51)*JG60</f>
        <v>1.6134976381051105</v>
      </c>
      <c r="JJ60" s="203">
        <f>JD60</f>
        <v>99</v>
      </c>
      <c r="JK60" s="204">
        <f>10^JF60</f>
        <v>27.96817445438219</v>
      </c>
      <c r="JL60" s="204">
        <f t="shared" si="651"/>
        <v>19.047176304681297</v>
      </c>
      <c r="JM60" s="205">
        <f t="shared" si="652"/>
        <v>41.067440643078839</v>
      </c>
      <c r="JN60" s="267"/>
      <c r="JO60" s="321">
        <f>JF30-JF60</f>
        <v>1.2780121757303056</v>
      </c>
      <c r="JP60" s="321">
        <f>SQRT(JG30^2+JG60^2)</f>
        <v>0.22665017367625706</v>
      </c>
      <c r="JQ60" s="218">
        <f>10^JO60</f>
        <v>18.967590973495863</v>
      </c>
      <c r="JR60" s="204">
        <f>10^(JO60-1.96*JP60)</f>
        <v>6.8198973095264641</v>
      </c>
      <c r="JS60" s="219">
        <f>10^(JO60+1.96*JP60)</f>
        <v>52.752921489784448</v>
      </c>
      <c r="JU60" s="192">
        <v>99</v>
      </c>
      <c r="JV60" s="324">
        <f t="shared" si="677"/>
        <v>2.3263478740408408</v>
      </c>
      <c r="JW60" s="324">
        <f>(JV60-JV51)/JU51</f>
        <v>1.4466641199193526</v>
      </c>
      <c r="JX60" s="324">
        <f>SQRT(1/KB47+(JW60-JV48)^2/KE47)/JU51</f>
        <v>7.0553923344679803E-2</v>
      </c>
      <c r="JY60" s="324">
        <f>JW60-_xlfn.T.INV.2T(0.05,KA51)*JX60</f>
        <v>1.2798306017335044</v>
      </c>
      <c r="JZ60" s="324">
        <f>JW60+_xlfn.T.INV.2T(0.05,KA51)*JX60</f>
        <v>1.6134976381052009</v>
      </c>
      <c r="KA60" s="203">
        <f>JU60</f>
        <v>99</v>
      </c>
      <c r="KB60" s="204">
        <f>10^JW60</f>
        <v>27.968174454370928</v>
      </c>
      <c r="KC60" s="204">
        <f t="shared" si="653"/>
        <v>19.047176304661985</v>
      </c>
      <c r="KD60" s="205">
        <f t="shared" si="654"/>
        <v>41.067440643087394</v>
      </c>
      <c r="KE60" s="267"/>
      <c r="KF60" s="321">
        <f>JW30-JW60</f>
        <v>1.278012175730481</v>
      </c>
      <c r="KG60" s="321">
        <f>SQRT(JX30^2+JX60^2)</f>
        <v>0.2266501736762922</v>
      </c>
      <c r="KH60" s="218">
        <f>10^KF60</f>
        <v>18.967590973503526</v>
      </c>
      <c r="KI60" s="204">
        <f>10^(KF60-1.96*KG60)</f>
        <v>6.8198973095281374</v>
      </c>
      <c r="KJ60" s="219">
        <f>10^(KF60+1.96*KG60)</f>
        <v>52.752921489814135</v>
      </c>
      <c r="KL60" s="192">
        <v>99</v>
      </c>
      <c r="KM60" s="324">
        <f t="shared" si="678"/>
        <v>2.3263478740408408</v>
      </c>
      <c r="KN60" s="324">
        <f>(KM60-KM51)/KL51</f>
        <v>1.4466641199193322</v>
      </c>
      <c r="KO60" s="324">
        <f>SQRT(1/KS47+(KN60-KM48)^2/KV47)/KL51</f>
        <v>7.0553923344693154E-2</v>
      </c>
      <c r="KP60" s="324">
        <f>KN60-_xlfn.T.INV.2T(0.05,KR51)*KO60</f>
        <v>1.2798306017334524</v>
      </c>
      <c r="KQ60" s="324">
        <f>KN60+_xlfn.T.INV.2T(0.05,KR51)*KO60</f>
        <v>1.613497638105212</v>
      </c>
      <c r="KR60" s="203">
        <f>KL60</f>
        <v>99</v>
      </c>
      <c r="KS60" s="204">
        <f>10^KN60</f>
        <v>27.96817445436961</v>
      </c>
      <c r="KT60" s="204">
        <f t="shared" si="655"/>
        <v>19.0471763046597</v>
      </c>
      <c r="KU60" s="205">
        <f t="shared" si="656"/>
        <v>41.067440643088453</v>
      </c>
      <c r="KV60" s="267"/>
      <c r="KW60" s="321">
        <f>KN30-KN60</f>
        <v>1.2780121757305019</v>
      </c>
      <c r="KX60" s="321">
        <f>SQRT(KO30^2+KO60^2)</f>
        <v>0.22665017367629622</v>
      </c>
      <c r="KY60" s="218">
        <f>10^KW60</f>
        <v>18.967590973504436</v>
      </c>
      <c r="KZ60" s="204">
        <f>10^(KW60-1.96*KX60)</f>
        <v>6.8198973095283391</v>
      </c>
      <c r="LA60" s="219">
        <f>10^(KW60+1.96*KX60)</f>
        <v>52.752921489817624</v>
      </c>
      <c r="LC60" s="192">
        <v>99</v>
      </c>
      <c r="LD60" s="324">
        <f t="shared" si="679"/>
        <v>2.3263478740408408</v>
      </c>
      <c r="LE60" s="324">
        <f>(LD60-LD51)/LC51</f>
        <v>1.4466641199193297</v>
      </c>
      <c r="LF60" s="324">
        <f>SQRT(1/LJ47+(LE60-LD48)^2/LM47)/LC51</f>
        <v>7.055392334469468E-2</v>
      </c>
      <c r="LG60" s="324">
        <f>LE60-_xlfn.T.INV.2T(0.05,LI51)*LF60</f>
        <v>1.2798306017334464</v>
      </c>
      <c r="LH60" s="324">
        <f>LE60+_xlfn.T.INV.2T(0.05,LI51)*LF60</f>
        <v>1.6134976381052131</v>
      </c>
      <c r="LI60" s="203">
        <f>LC60</f>
        <v>99</v>
      </c>
      <c r="LJ60" s="204">
        <f>10^LE60</f>
        <v>27.968174454369461</v>
      </c>
      <c r="LK60" s="204">
        <f t="shared" si="657"/>
        <v>19.047176304659438</v>
      </c>
      <c r="LL60" s="205">
        <f t="shared" si="658"/>
        <v>41.067440643088545</v>
      </c>
      <c r="LM60" s="267"/>
      <c r="LN60" s="321">
        <f>LE30-LE60</f>
        <v>1.2780121757305034</v>
      </c>
      <c r="LO60" s="321">
        <f>SQRT(LF30^2+LF60^2)</f>
        <v>0.22665017367629664</v>
      </c>
      <c r="LP60" s="218">
        <f>10^LN60</f>
        <v>18.967590973504503</v>
      </c>
      <c r="LQ60" s="204">
        <f>10^(LN60-1.96*LO60)</f>
        <v>6.8198973095283542</v>
      </c>
      <c r="LR60" s="219">
        <f>10^(LN60+1.96*LO60)</f>
        <v>52.752921489817901</v>
      </c>
      <c r="LT60" s="192">
        <v>99</v>
      </c>
      <c r="LU60" s="324">
        <f t="shared" si="680"/>
        <v>2.3263478740408408</v>
      </c>
      <c r="LV60" s="324">
        <f>(LU60-LU51)/LT51</f>
        <v>1.4466641199193295</v>
      </c>
      <c r="LW60" s="324">
        <f>SQRT(1/MA47+(LV60-LU48)^2/MD47)/LT51</f>
        <v>7.0553923344694916E-2</v>
      </c>
      <c r="LX60" s="324">
        <f>LV60-_xlfn.T.INV.2T(0.05,LZ51)*LW60</f>
        <v>1.2798306017334455</v>
      </c>
      <c r="LY60" s="324">
        <f>LV60+_xlfn.T.INV.2T(0.05,LZ51)*LW60</f>
        <v>1.6134976381052135</v>
      </c>
      <c r="LZ60" s="203">
        <f>LT60</f>
        <v>99</v>
      </c>
      <c r="MA60" s="204">
        <f>10^LV60</f>
        <v>27.968174454369446</v>
      </c>
      <c r="MB60" s="204">
        <f t="shared" si="659"/>
        <v>19.047176304659395</v>
      </c>
      <c r="MC60" s="205">
        <f t="shared" si="660"/>
        <v>41.067440643088602</v>
      </c>
      <c r="MD60" s="267"/>
      <c r="ME60" s="321">
        <f>LV30-LV60</f>
        <v>1.2780121757305041</v>
      </c>
      <c r="MF60" s="321">
        <f>SQRT(LW30^2+LW60^2)</f>
        <v>0.22665017367629692</v>
      </c>
      <c r="MG60" s="218">
        <f>10^ME60</f>
        <v>18.967590973504539</v>
      </c>
      <c r="MH60" s="204">
        <f>10^(ME60-1.96*MF60)</f>
        <v>6.8198973095283542</v>
      </c>
      <c r="MI60" s="219">
        <f>10^(ME60+1.96*MF60)</f>
        <v>52.752921489818071</v>
      </c>
    </row>
    <row r="61" spans="1:347" ht="14.1" customHeight="1" x14ac:dyDescent="0.2">
      <c r="A61" s="14"/>
      <c r="B61" s="58"/>
      <c r="C61" s="22"/>
      <c r="D61" s="22"/>
      <c r="E61" s="14"/>
      <c r="F61" s="19"/>
      <c r="G61" s="19"/>
      <c r="H61" s="19"/>
      <c r="I61" s="19"/>
      <c r="J61" s="31"/>
      <c r="K61" s="17"/>
      <c r="L61" s="17"/>
      <c r="M61" s="19"/>
      <c r="N61" s="19"/>
      <c r="O61" s="19"/>
      <c r="P61" s="70"/>
      <c r="Q61" s="26"/>
      <c r="R61" s="26"/>
      <c r="S61" s="80"/>
      <c r="T61" s="26"/>
      <c r="U61" s="26"/>
      <c r="V61" s="37"/>
      <c r="W61" s="26"/>
      <c r="X61" s="19"/>
      <c r="Y61" s="14"/>
      <c r="Z61" s="274"/>
      <c r="AA61" s="287"/>
      <c r="AB61" s="273"/>
      <c r="AC61" s="273"/>
      <c r="AD61" s="274"/>
      <c r="AE61" s="274"/>
      <c r="AF61" s="274"/>
      <c r="AG61" s="305"/>
      <c r="AH61" s="267"/>
      <c r="AI61" s="267"/>
      <c r="AJ61" s="312"/>
      <c r="AK61" s="267"/>
      <c r="AL61" s="267"/>
      <c r="AM61" s="264"/>
      <c r="AN61" s="267"/>
      <c r="AO61" s="274"/>
      <c r="AP61" s="14"/>
      <c r="AQ61" s="274"/>
      <c r="AR61" s="287"/>
      <c r="AS61" s="273"/>
      <c r="AT61" s="273"/>
      <c r="AU61" s="274"/>
      <c r="AV61" s="274"/>
      <c r="AW61" s="274"/>
      <c r="AX61" s="305"/>
      <c r="AY61" s="267"/>
      <c r="AZ61" s="267"/>
      <c r="BA61" s="312"/>
      <c r="BB61" s="267"/>
      <c r="BC61" s="267"/>
      <c r="BD61" s="264"/>
      <c r="BE61" s="267"/>
      <c r="BF61" s="274"/>
      <c r="BH61" s="274"/>
      <c r="BI61" s="287"/>
      <c r="BJ61" s="273"/>
      <c r="BK61" s="273"/>
      <c r="BL61" s="274"/>
      <c r="BM61" s="274"/>
      <c r="BN61" s="274"/>
      <c r="BO61" s="305"/>
      <c r="BP61" s="267"/>
      <c r="BQ61" s="267"/>
      <c r="BR61" s="312"/>
      <c r="BS61" s="267"/>
      <c r="BT61" s="267"/>
      <c r="BU61" s="264"/>
      <c r="BV61" s="267"/>
      <c r="BW61" s="274"/>
      <c r="BY61" s="274"/>
      <c r="BZ61" s="287"/>
      <c r="CA61" s="273"/>
      <c r="CB61" s="273"/>
      <c r="CC61" s="274"/>
      <c r="CD61" s="274"/>
      <c r="CE61" s="274"/>
      <c r="CF61" s="305"/>
      <c r="CG61" s="267"/>
      <c r="CH61" s="267"/>
      <c r="CI61" s="312"/>
      <c r="CJ61" s="267"/>
      <c r="CK61" s="267"/>
      <c r="CL61" s="264"/>
      <c r="CM61" s="267"/>
      <c r="CN61" s="274"/>
      <c r="CP61" s="274"/>
      <c r="CQ61" s="287"/>
      <c r="CR61" s="273"/>
      <c r="CS61" s="273"/>
      <c r="CT61" s="274"/>
      <c r="CU61" s="274"/>
      <c r="CV61" s="274"/>
      <c r="CW61" s="305"/>
      <c r="CX61" s="267"/>
      <c r="CY61" s="267"/>
      <c r="CZ61" s="312"/>
      <c r="DA61" s="267"/>
      <c r="DB61" s="267"/>
      <c r="DC61" s="264"/>
      <c r="DD61" s="267"/>
      <c r="DE61" s="274"/>
      <c r="DG61" s="274"/>
      <c r="DH61" s="287"/>
      <c r="DI61" s="273"/>
      <c r="DJ61" s="273"/>
      <c r="DK61" s="274"/>
      <c r="DL61" s="274"/>
      <c r="DM61" s="274"/>
      <c r="DN61" s="305"/>
      <c r="DO61" s="267"/>
      <c r="DP61" s="267"/>
      <c r="DQ61" s="312"/>
      <c r="DR61" s="267"/>
      <c r="DS61" s="267"/>
      <c r="DT61" s="264"/>
      <c r="DU61" s="267"/>
      <c r="DV61" s="274"/>
      <c r="DX61" s="274"/>
      <c r="DY61" s="287"/>
      <c r="DZ61" s="273"/>
      <c r="EA61" s="273"/>
      <c r="EB61" s="274"/>
      <c r="EC61" s="274"/>
      <c r="ED61" s="274"/>
      <c r="EE61" s="305"/>
      <c r="EF61" s="267"/>
      <c r="EG61" s="267"/>
      <c r="EH61" s="312"/>
      <c r="EI61" s="267"/>
      <c r="EJ61" s="267"/>
      <c r="EK61" s="264"/>
      <c r="EL61" s="267"/>
      <c r="EM61" s="274"/>
      <c r="EO61" s="274"/>
      <c r="EP61" s="287"/>
      <c r="EQ61" s="273"/>
      <c r="ER61" s="273"/>
      <c r="ES61" s="274"/>
      <c r="ET61" s="274"/>
      <c r="EU61" s="274"/>
      <c r="EV61" s="305"/>
      <c r="EW61" s="267"/>
      <c r="EX61" s="267"/>
      <c r="EY61" s="312"/>
      <c r="EZ61" s="267"/>
      <c r="FA61" s="267"/>
      <c r="FB61" s="264"/>
      <c r="FC61" s="267"/>
      <c r="FD61" s="274"/>
      <c r="FF61" s="274"/>
      <c r="FG61" s="287"/>
      <c r="FH61" s="273"/>
      <c r="FI61" s="273"/>
      <c r="FJ61" s="274"/>
      <c r="FK61" s="274"/>
      <c r="FL61" s="274"/>
      <c r="FM61" s="305"/>
      <c r="FN61" s="267"/>
      <c r="FO61" s="267"/>
      <c r="FP61" s="312"/>
      <c r="FQ61" s="267"/>
      <c r="FR61" s="267"/>
      <c r="FS61" s="264"/>
      <c r="FT61" s="267"/>
      <c r="FU61" s="274"/>
      <c r="FW61" s="274"/>
      <c r="FX61" s="287"/>
      <c r="FY61" s="273"/>
      <c r="FZ61" s="273"/>
      <c r="GA61" s="274"/>
      <c r="GB61" s="274"/>
      <c r="GC61" s="274"/>
      <c r="GD61" s="305"/>
      <c r="GE61" s="267"/>
      <c r="GF61" s="267"/>
      <c r="GG61" s="312"/>
      <c r="GH61" s="267"/>
      <c r="GI61" s="267"/>
      <c r="GJ61" s="264"/>
      <c r="GK61" s="267"/>
      <c r="GL61" s="274"/>
      <c r="GN61" s="274"/>
      <c r="GO61" s="287"/>
      <c r="GP61" s="273"/>
      <c r="GQ61" s="273"/>
      <c r="GR61" s="274"/>
      <c r="GS61" s="274"/>
      <c r="GT61" s="274"/>
      <c r="GU61" s="305"/>
      <c r="GV61" s="267"/>
      <c r="GW61" s="267"/>
      <c r="GX61" s="312"/>
      <c r="GY61" s="267"/>
      <c r="GZ61" s="267"/>
      <c r="HA61" s="264"/>
      <c r="HB61" s="267"/>
      <c r="HC61" s="274"/>
      <c r="HE61" s="274"/>
      <c r="HF61" s="287"/>
      <c r="HG61" s="273"/>
      <c r="HH61" s="273"/>
      <c r="HI61" s="274"/>
      <c r="HJ61" s="274"/>
      <c r="HK61" s="274"/>
      <c r="HL61" s="305"/>
      <c r="HM61" s="267"/>
      <c r="HN61" s="267"/>
      <c r="HO61" s="312"/>
      <c r="HP61" s="267"/>
      <c r="HQ61" s="267"/>
      <c r="HR61" s="264"/>
      <c r="HS61" s="267"/>
      <c r="HT61" s="274"/>
      <c r="HV61" s="274"/>
      <c r="HW61" s="287"/>
      <c r="HX61" s="273"/>
      <c r="HY61" s="273"/>
      <c r="HZ61" s="274"/>
      <c r="IA61" s="274"/>
      <c r="IB61" s="274"/>
      <c r="IC61" s="305"/>
      <c r="ID61" s="267"/>
      <c r="IE61" s="267"/>
      <c r="IF61" s="312"/>
      <c r="IG61" s="267"/>
      <c r="IH61" s="267"/>
      <c r="II61" s="264"/>
      <c r="IJ61" s="267"/>
      <c r="IK61" s="274"/>
      <c r="IM61" s="274"/>
      <c r="IN61" s="287"/>
      <c r="IO61" s="273"/>
      <c r="IP61" s="273"/>
      <c r="IQ61" s="274"/>
      <c r="IR61" s="274"/>
      <c r="IS61" s="274"/>
      <c r="IT61" s="305"/>
      <c r="IU61" s="267"/>
      <c r="IV61" s="267"/>
      <c r="IW61" s="312"/>
      <c r="IX61" s="267"/>
      <c r="IY61" s="267"/>
      <c r="IZ61" s="264"/>
      <c r="JA61" s="267"/>
      <c r="JB61" s="274"/>
      <c r="JD61" s="274"/>
      <c r="JE61" s="287"/>
      <c r="JF61" s="273"/>
      <c r="JG61" s="273"/>
      <c r="JH61" s="274"/>
      <c r="JI61" s="274"/>
      <c r="JJ61" s="274"/>
      <c r="JK61" s="305"/>
      <c r="JL61" s="267"/>
      <c r="JM61" s="267"/>
      <c r="JN61" s="312"/>
      <c r="JO61" s="267"/>
      <c r="JP61" s="267"/>
      <c r="JQ61" s="264"/>
      <c r="JR61" s="267"/>
      <c r="JS61" s="274"/>
      <c r="JU61" s="274"/>
      <c r="JV61" s="287"/>
      <c r="JW61" s="273"/>
      <c r="JX61" s="273"/>
      <c r="JY61" s="274"/>
      <c r="JZ61" s="274"/>
      <c r="KA61" s="274"/>
      <c r="KB61" s="305"/>
      <c r="KC61" s="267"/>
      <c r="KD61" s="267"/>
      <c r="KE61" s="312"/>
      <c r="KF61" s="267"/>
      <c r="KG61" s="267"/>
      <c r="KH61" s="264"/>
      <c r="KI61" s="267"/>
      <c r="KJ61" s="274"/>
      <c r="KL61" s="274"/>
      <c r="KM61" s="287"/>
      <c r="KN61" s="273"/>
      <c r="KO61" s="273"/>
      <c r="KP61" s="274"/>
      <c r="KQ61" s="274"/>
      <c r="KR61" s="274"/>
      <c r="KS61" s="305"/>
      <c r="KT61" s="267"/>
      <c r="KU61" s="267"/>
      <c r="KV61" s="312"/>
      <c r="KW61" s="267"/>
      <c r="KX61" s="267"/>
      <c r="KY61" s="264"/>
      <c r="KZ61" s="267"/>
      <c r="LA61" s="274"/>
      <c r="LC61" s="274"/>
      <c r="LD61" s="287"/>
      <c r="LE61" s="273"/>
      <c r="LF61" s="273"/>
      <c r="LG61" s="274"/>
      <c r="LH61" s="274"/>
      <c r="LI61" s="274"/>
      <c r="LJ61" s="305"/>
      <c r="LK61" s="267"/>
      <c r="LL61" s="267"/>
      <c r="LM61" s="312"/>
      <c r="LN61" s="267"/>
      <c r="LO61" s="267"/>
      <c r="LP61" s="264"/>
      <c r="LQ61" s="267"/>
      <c r="LR61" s="274"/>
      <c r="LT61" s="274"/>
      <c r="LU61" s="287"/>
      <c r="LV61" s="273"/>
      <c r="LW61" s="273"/>
      <c r="LX61" s="274"/>
      <c r="LY61" s="274"/>
      <c r="LZ61" s="274"/>
      <c r="MA61" s="305"/>
      <c r="MB61" s="267"/>
      <c r="MC61" s="267"/>
      <c r="MD61" s="312"/>
      <c r="ME61" s="267"/>
      <c r="MF61" s="267"/>
      <c r="MG61" s="264"/>
      <c r="MH61" s="267"/>
      <c r="MI61" s="274"/>
    </row>
    <row r="62" spans="1:347" ht="14.1" customHeight="1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19"/>
      <c r="K62" s="14"/>
      <c r="L62" s="17"/>
      <c r="M62" s="19"/>
      <c r="N62" s="57"/>
      <c r="O62" s="57"/>
      <c r="P62" s="57"/>
      <c r="Q62" s="57"/>
      <c r="R62" s="20"/>
      <c r="S62" s="17"/>
      <c r="T62" s="14"/>
      <c r="U62" s="14"/>
      <c r="V62" s="14"/>
      <c r="W62" s="14"/>
      <c r="X62" s="14"/>
      <c r="Y62" s="22"/>
      <c r="Z62" s="276"/>
      <c r="AA62" s="274"/>
      <c r="AB62" s="272"/>
      <c r="AC62" s="273"/>
      <c r="AD62" s="274"/>
      <c r="AE62" s="294"/>
      <c r="AF62" s="294"/>
      <c r="AG62" s="294"/>
      <c r="AH62" s="294"/>
      <c r="AI62" s="275"/>
      <c r="AJ62" s="273"/>
      <c r="AK62" s="272"/>
      <c r="AL62" s="272"/>
      <c r="AM62" s="272"/>
      <c r="AN62" s="272"/>
      <c r="AO62" s="272"/>
      <c r="AP62" s="22"/>
      <c r="AQ62" s="276"/>
      <c r="AR62" s="274"/>
      <c r="AS62" s="272"/>
      <c r="AT62" s="273"/>
      <c r="AU62" s="274"/>
      <c r="AV62" s="294"/>
      <c r="AW62" s="294"/>
      <c r="AX62" s="294"/>
      <c r="AY62" s="294"/>
      <c r="AZ62" s="275"/>
      <c r="BA62" s="273"/>
      <c r="BB62" s="272"/>
      <c r="BC62" s="272"/>
      <c r="BD62" s="272"/>
      <c r="BE62" s="272"/>
      <c r="BF62" s="272"/>
      <c r="BH62" s="276"/>
      <c r="BI62" s="274"/>
      <c r="BJ62" s="272"/>
      <c r="BK62" s="273"/>
      <c r="BL62" s="274"/>
      <c r="BM62" s="294"/>
      <c r="BN62" s="294"/>
      <c r="BO62" s="294"/>
      <c r="BP62" s="294"/>
      <c r="BQ62" s="275"/>
      <c r="BR62" s="273"/>
      <c r="BS62" s="272"/>
      <c r="BT62" s="272"/>
      <c r="BU62" s="272"/>
      <c r="BV62" s="272"/>
      <c r="BW62" s="272"/>
      <c r="BY62" s="276"/>
      <c r="BZ62" s="274"/>
      <c r="CA62" s="272"/>
      <c r="CB62" s="273"/>
      <c r="CC62" s="274"/>
      <c r="CD62" s="294"/>
      <c r="CE62" s="294"/>
      <c r="CF62" s="294"/>
      <c r="CG62" s="294"/>
      <c r="CH62" s="275"/>
      <c r="CI62" s="273"/>
      <c r="CJ62" s="272"/>
      <c r="CK62" s="272"/>
      <c r="CL62" s="272"/>
      <c r="CM62" s="272"/>
      <c r="CN62" s="272"/>
      <c r="CP62" s="276"/>
      <c r="CQ62" s="274"/>
      <c r="CR62" s="272"/>
      <c r="CS62" s="273"/>
      <c r="CT62" s="274"/>
      <c r="CU62" s="294"/>
      <c r="CV62" s="294"/>
      <c r="CW62" s="294"/>
      <c r="CX62" s="294"/>
      <c r="CY62" s="275"/>
      <c r="CZ62" s="273"/>
      <c r="DA62" s="272"/>
      <c r="DB62" s="272"/>
      <c r="DC62" s="272"/>
      <c r="DD62" s="272"/>
      <c r="DE62" s="272"/>
      <c r="DG62" s="276"/>
      <c r="DH62" s="274"/>
      <c r="DI62" s="272"/>
      <c r="DJ62" s="273"/>
      <c r="DK62" s="274"/>
      <c r="DL62" s="294"/>
      <c r="DM62" s="294"/>
      <c r="DN62" s="294"/>
      <c r="DO62" s="294"/>
      <c r="DP62" s="275"/>
      <c r="DQ62" s="273"/>
      <c r="DR62" s="272"/>
      <c r="DS62" s="272"/>
      <c r="DT62" s="272"/>
      <c r="DU62" s="272"/>
      <c r="DV62" s="272"/>
      <c r="DX62" s="276"/>
      <c r="DY62" s="274"/>
      <c r="DZ62" s="272"/>
      <c r="EA62" s="273"/>
      <c r="EB62" s="274"/>
      <c r="EC62" s="294"/>
      <c r="ED62" s="294"/>
      <c r="EE62" s="294"/>
      <c r="EF62" s="294"/>
      <c r="EG62" s="275"/>
      <c r="EH62" s="273"/>
      <c r="EI62" s="272"/>
      <c r="EJ62" s="272"/>
      <c r="EK62" s="272"/>
      <c r="EL62" s="272"/>
      <c r="EM62" s="272"/>
      <c r="EO62" s="276"/>
      <c r="EP62" s="274"/>
      <c r="EQ62" s="272"/>
      <c r="ER62" s="273"/>
      <c r="ES62" s="274"/>
      <c r="ET62" s="294"/>
      <c r="EU62" s="294"/>
      <c r="EV62" s="294"/>
      <c r="EW62" s="294"/>
      <c r="EX62" s="275"/>
      <c r="EY62" s="273"/>
      <c r="EZ62" s="272"/>
      <c r="FA62" s="272"/>
      <c r="FB62" s="272"/>
      <c r="FC62" s="272"/>
      <c r="FD62" s="272"/>
      <c r="FF62" s="276"/>
      <c r="FG62" s="274"/>
      <c r="FH62" s="272"/>
      <c r="FI62" s="273"/>
      <c r="FJ62" s="274"/>
      <c r="FK62" s="294"/>
      <c r="FL62" s="294"/>
      <c r="FM62" s="294"/>
      <c r="FN62" s="294"/>
      <c r="FO62" s="275"/>
      <c r="FP62" s="273"/>
      <c r="FQ62" s="272"/>
      <c r="FR62" s="272"/>
      <c r="FS62" s="272"/>
      <c r="FT62" s="272"/>
      <c r="FU62" s="272"/>
      <c r="FW62" s="276"/>
      <c r="FX62" s="274"/>
      <c r="FY62" s="272"/>
      <c r="FZ62" s="273"/>
      <c r="GA62" s="274"/>
      <c r="GB62" s="294"/>
      <c r="GC62" s="294"/>
      <c r="GD62" s="294"/>
      <c r="GE62" s="294"/>
      <c r="GF62" s="275"/>
      <c r="GG62" s="273"/>
      <c r="GH62" s="272"/>
      <c r="GI62" s="272"/>
      <c r="GJ62" s="272"/>
      <c r="GK62" s="272"/>
      <c r="GL62" s="272"/>
      <c r="GN62" s="276"/>
      <c r="GO62" s="274"/>
      <c r="GP62" s="272"/>
      <c r="GQ62" s="273"/>
      <c r="GR62" s="274"/>
      <c r="GS62" s="294"/>
      <c r="GT62" s="294"/>
      <c r="GU62" s="294"/>
      <c r="GV62" s="294"/>
      <c r="GW62" s="275"/>
      <c r="GX62" s="273"/>
      <c r="GY62" s="272"/>
      <c r="GZ62" s="272"/>
      <c r="HA62" s="272"/>
      <c r="HB62" s="272"/>
      <c r="HC62" s="272"/>
      <c r="HE62" s="276"/>
      <c r="HF62" s="274"/>
      <c r="HG62" s="272"/>
      <c r="HH62" s="273"/>
      <c r="HI62" s="274"/>
      <c r="HJ62" s="294"/>
      <c r="HK62" s="294"/>
      <c r="HL62" s="294"/>
      <c r="HM62" s="294"/>
      <c r="HN62" s="275"/>
      <c r="HO62" s="273"/>
      <c r="HP62" s="272"/>
      <c r="HQ62" s="272"/>
      <c r="HR62" s="272"/>
      <c r="HS62" s="272"/>
      <c r="HT62" s="272"/>
      <c r="HV62" s="276"/>
      <c r="HW62" s="274"/>
      <c r="HX62" s="272"/>
      <c r="HY62" s="273"/>
      <c r="HZ62" s="274"/>
      <c r="IA62" s="294"/>
      <c r="IB62" s="294"/>
      <c r="IC62" s="294"/>
      <c r="ID62" s="294"/>
      <c r="IE62" s="275"/>
      <c r="IF62" s="273"/>
      <c r="IG62" s="272"/>
      <c r="IH62" s="272"/>
      <c r="II62" s="272"/>
      <c r="IJ62" s="272"/>
      <c r="IK62" s="272"/>
      <c r="IM62" s="276"/>
      <c r="IN62" s="274"/>
      <c r="IO62" s="272"/>
      <c r="IP62" s="273"/>
      <c r="IQ62" s="274"/>
      <c r="IR62" s="294"/>
      <c r="IS62" s="294"/>
      <c r="IT62" s="294"/>
      <c r="IU62" s="294"/>
      <c r="IV62" s="275"/>
      <c r="IW62" s="273"/>
      <c r="IX62" s="272"/>
      <c r="IY62" s="272"/>
      <c r="IZ62" s="272"/>
      <c r="JA62" s="272"/>
      <c r="JB62" s="272"/>
      <c r="JD62" s="276"/>
      <c r="JE62" s="274"/>
      <c r="JF62" s="272"/>
      <c r="JG62" s="273"/>
      <c r="JH62" s="274"/>
      <c r="JI62" s="294"/>
      <c r="JJ62" s="294"/>
      <c r="JK62" s="294"/>
      <c r="JL62" s="294"/>
      <c r="JM62" s="275"/>
      <c r="JN62" s="273"/>
      <c r="JO62" s="272"/>
      <c r="JP62" s="272"/>
      <c r="JQ62" s="272"/>
      <c r="JR62" s="272"/>
      <c r="JS62" s="272"/>
      <c r="JU62" s="276"/>
      <c r="JV62" s="274"/>
      <c r="JW62" s="272"/>
      <c r="JX62" s="273"/>
      <c r="JY62" s="274"/>
      <c r="JZ62" s="294"/>
      <c r="KA62" s="294"/>
      <c r="KB62" s="294"/>
      <c r="KC62" s="294"/>
      <c r="KD62" s="275"/>
      <c r="KE62" s="273"/>
      <c r="KF62" s="272"/>
      <c r="KG62" s="272"/>
      <c r="KH62" s="272"/>
      <c r="KI62" s="272"/>
      <c r="KJ62" s="272"/>
      <c r="KL62" s="276"/>
      <c r="KM62" s="274"/>
      <c r="KN62" s="272"/>
      <c r="KO62" s="273"/>
      <c r="KP62" s="274"/>
      <c r="KQ62" s="294"/>
      <c r="KR62" s="294"/>
      <c r="KS62" s="294"/>
      <c r="KT62" s="294"/>
      <c r="KU62" s="275"/>
      <c r="KV62" s="273"/>
      <c r="KW62" s="272"/>
      <c r="KX62" s="272"/>
      <c r="KY62" s="272"/>
      <c r="KZ62" s="272"/>
      <c r="LA62" s="272"/>
      <c r="LC62" s="276"/>
      <c r="LD62" s="274"/>
      <c r="LE62" s="272"/>
      <c r="LF62" s="273"/>
      <c r="LG62" s="274"/>
      <c r="LH62" s="294"/>
      <c r="LI62" s="294"/>
      <c r="LJ62" s="294"/>
      <c r="LK62" s="294"/>
      <c r="LL62" s="275"/>
      <c r="LM62" s="273"/>
      <c r="LN62" s="272"/>
      <c r="LO62" s="272"/>
      <c r="LP62" s="272"/>
      <c r="LQ62" s="272"/>
      <c r="LR62" s="272"/>
      <c r="LT62" s="276"/>
      <c r="LU62" s="274"/>
      <c r="LV62" s="272"/>
      <c r="LW62" s="273"/>
      <c r="LX62" s="274"/>
      <c r="LY62" s="294"/>
      <c r="LZ62" s="294"/>
      <c r="MA62" s="294"/>
      <c r="MB62" s="294"/>
      <c r="MC62" s="275"/>
      <c r="MD62" s="273"/>
      <c r="ME62" s="272"/>
      <c r="MF62" s="272"/>
      <c r="MG62" s="272"/>
      <c r="MH62" s="272"/>
      <c r="MI62" s="272"/>
    </row>
    <row r="63" spans="1:347" ht="14.1" hidden="1" customHeight="1" outlineLevel="1" x14ac:dyDescent="0.15">
      <c r="A63" s="14"/>
      <c r="B63" s="42" t="s">
        <v>28</v>
      </c>
      <c r="C63" s="14"/>
      <c r="D63" s="297" t="s">
        <v>113</v>
      </c>
      <c r="E63" s="14"/>
      <c r="F63" s="14"/>
      <c r="G63" s="32"/>
      <c r="H63" s="32"/>
      <c r="I63" s="42" t="s">
        <v>28</v>
      </c>
      <c r="J63" s="14"/>
      <c r="K63" s="67" t="str">
        <f>D63</f>
        <v>BugRes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91" t="s">
        <v>28</v>
      </c>
      <c r="AA63" s="272"/>
      <c r="AB63" s="302" t="str">
        <f>K63</f>
        <v>BugRes</v>
      </c>
      <c r="AC63" s="261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14"/>
      <c r="AQ63" s="291" t="s">
        <v>28</v>
      </c>
      <c r="AR63" s="272"/>
      <c r="AS63" s="302" t="str">
        <f>AB63</f>
        <v>BugRes</v>
      </c>
      <c r="AT63" s="261"/>
      <c r="AU63" s="272"/>
      <c r="AV63" s="272"/>
      <c r="AW63" s="272"/>
      <c r="AX63" s="272"/>
      <c r="AY63" s="272"/>
      <c r="AZ63" s="272"/>
      <c r="BA63" s="272"/>
      <c r="BB63" s="272"/>
      <c r="BC63" s="272"/>
      <c r="BD63" s="272"/>
      <c r="BE63" s="272"/>
      <c r="BF63" s="272"/>
      <c r="BH63" s="291" t="s">
        <v>28</v>
      </c>
      <c r="BI63" s="272"/>
      <c r="BJ63" s="302" t="str">
        <f>AS63</f>
        <v>BugRes</v>
      </c>
      <c r="BK63" s="261"/>
      <c r="BL63" s="272"/>
      <c r="BM63" s="272"/>
      <c r="BN63" s="272"/>
      <c r="BO63" s="272"/>
      <c r="BP63" s="272"/>
      <c r="BQ63" s="272"/>
      <c r="BR63" s="272"/>
      <c r="BS63" s="272"/>
      <c r="BT63" s="272"/>
      <c r="BU63" s="272"/>
      <c r="BV63" s="272"/>
      <c r="BW63" s="272"/>
      <c r="BY63" s="291" t="s">
        <v>28</v>
      </c>
      <c r="BZ63" s="272"/>
      <c r="CA63" s="302" t="str">
        <f>BJ63</f>
        <v>BugRes</v>
      </c>
      <c r="CB63" s="261"/>
      <c r="CC63" s="272"/>
      <c r="CD63" s="272"/>
      <c r="CE63" s="272"/>
      <c r="CF63" s="272"/>
      <c r="CG63" s="272"/>
      <c r="CH63" s="272"/>
      <c r="CI63" s="272"/>
      <c r="CJ63" s="272"/>
      <c r="CK63" s="272"/>
      <c r="CL63" s="272"/>
      <c r="CM63" s="272"/>
      <c r="CN63" s="272"/>
      <c r="CP63" s="291" t="s">
        <v>28</v>
      </c>
      <c r="CQ63" s="272"/>
      <c r="CR63" s="302" t="str">
        <f>CA63</f>
        <v>BugRes</v>
      </c>
      <c r="CS63" s="261"/>
      <c r="CT63" s="272"/>
      <c r="CU63" s="272"/>
      <c r="CV63" s="272"/>
      <c r="CW63" s="272"/>
      <c r="CX63" s="272"/>
      <c r="CY63" s="272"/>
      <c r="CZ63" s="272"/>
      <c r="DA63" s="272"/>
      <c r="DB63" s="272"/>
      <c r="DC63" s="272"/>
      <c r="DD63" s="272"/>
      <c r="DE63" s="272"/>
      <c r="DG63" s="291" t="s">
        <v>28</v>
      </c>
      <c r="DH63" s="272"/>
      <c r="DI63" s="302" t="str">
        <f>CR63</f>
        <v>BugRes</v>
      </c>
      <c r="DJ63" s="261"/>
      <c r="DK63" s="272"/>
      <c r="DL63" s="272"/>
      <c r="DM63" s="272"/>
      <c r="DN63" s="272"/>
      <c r="DO63" s="272"/>
      <c r="DP63" s="272"/>
      <c r="DQ63" s="272"/>
      <c r="DR63" s="272"/>
      <c r="DS63" s="272"/>
      <c r="DT63" s="272"/>
      <c r="DU63" s="272"/>
      <c r="DV63" s="272"/>
      <c r="DX63" s="291" t="s">
        <v>28</v>
      </c>
      <c r="DY63" s="272"/>
      <c r="DZ63" s="302" t="str">
        <f>DI63</f>
        <v>BugRes</v>
      </c>
      <c r="EA63" s="261"/>
      <c r="EB63" s="272"/>
      <c r="EC63" s="272"/>
      <c r="ED63" s="272"/>
      <c r="EE63" s="272"/>
      <c r="EF63" s="272"/>
      <c r="EG63" s="272"/>
      <c r="EH63" s="272"/>
      <c r="EI63" s="272"/>
      <c r="EJ63" s="272"/>
      <c r="EK63" s="272"/>
      <c r="EL63" s="272"/>
      <c r="EM63" s="272"/>
      <c r="EO63" s="291" t="s">
        <v>28</v>
      </c>
      <c r="EP63" s="272"/>
      <c r="EQ63" s="302" t="str">
        <f>DZ63</f>
        <v>BugRes</v>
      </c>
      <c r="ER63" s="261"/>
      <c r="ES63" s="272"/>
      <c r="ET63" s="272"/>
      <c r="EU63" s="272"/>
      <c r="EV63" s="272"/>
      <c r="EW63" s="272"/>
      <c r="EX63" s="272"/>
      <c r="EY63" s="272"/>
      <c r="EZ63" s="272"/>
      <c r="FA63" s="272"/>
      <c r="FB63" s="272"/>
      <c r="FC63" s="272"/>
      <c r="FD63" s="272"/>
      <c r="FF63" s="291" t="s">
        <v>28</v>
      </c>
      <c r="FG63" s="272"/>
      <c r="FH63" s="302" t="str">
        <f>EQ63</f>
        <v>BugRes</v>
      </c>
      <c r="FI63" s="261"/>
      <c r="FJ63" s="272"/>
      <c r="FK63" s="272"/>
      <c r="FL63" s="272"/>
      <c r="FM63" s="272"/>
      <c r="FN63" s="272"/>
      <c r="FO63" s="272"/>
      <c r="FP63" s="272"/>
      <c r="FQ63" s="272"/>
      <c r="FR63" s="272"/>
      <c r="FS63" s="272"/>
      <c r="FT63" s="272"/>
      <c r="FU63" s="272"/>
      <c r="FW63" s="291" t="s">
        <v>28</v>
      </c>
      <c r="FX63" s="272"/>
      <c r="FY63" s="302" t="str">
        <f>FH63</f>
        <v>BugRes</v>
      </c>
      <c r="FZ63" s="261"/>
      <c r="GA63" s="272"/>
      <c r="GB63" s="272"/>
      <c r="GC63" s="272"/>
      <c r="GD63" s="272"/>
      <c r="GE63" s="272"/>
      <c r="GF63" s="272"/>
      <c r="GG63" s="272"/>
      <c r="GH63" s="272"/>
      <c r="GI63" s="272"/>
      <c r="GJ63" s="272"/>
      <c r="GK63" s="272"/>
      <c r="GL63" s="272"/>
      <c r="GN63" s="291" t="s">
        <v>28</v>
      </c>
      <c r="GO63" s="272"/>
      <c r="GP63" s="302" t="str">
        <f>FY63</f>
        <v>BugRes</v>
      </c>
      <c r="GQ63" s="261"/>
      <c r="GR63" s="272"/>
      <c r="GS63" s="272"/>
      <c r="GT63" s="272"/>
      <c r="GU63" s="272"/>
      <c r="GV63" s="272"/>
      <c r="GW63" s="272"/>
      <c r="GX63" s="272"/>
      <c r="GY63" s="272"/>
      <c r="GZ63" s="272"/>
      <c r="HA63" s="272"/>
      <c r="HB63" s="272"/>
      <c r="HC63" s="272"/>
      <c r="HE63" s="291" t="s">
        <v>28</v>
      </c>
      <c r="HF63" s="272"/>
      <c r="HG63" s="302" t="str">
        <f>GP63</f>
        <v>BugRes</v>
      </c>
      <c r="HH63" s="261"/>
      <c r="HI63" s="272"/>
      <c r="HJ63" s="272"/>
      <c r="HK63" s="272"/>
      <c r="HL63" s="272"/>
      <c r="HM63" s="272"/>
      <c r="HN63" s="272"/>
      <c r="HO63" s="272"/>
      <c r="HP63" s="272"/>
      <c r="HQ63" s="272"/>
      <c r="HR63" s="272"/>
      <c r="HS63" s="272"/>
      <c r="HT63" s="272"/>
      <c r="HV63" s="291" t="s">
        <v>28</v>
      </c>
      <c r="HW63" s="272"/>
      <c r="HX63" s="302" t="str">
        <f>HG63</f>
        <v>BugRes</v>
      </c>
      <c r="HY63" s="261"/>
      <c r="HZ63" s="272"/>
      <c r="IA63" s="272"/>
      <c r="IB63" s="272"/>
      <c r="IC63" s="272"/>
      <c r="ID63" s="272"/>
      <c r="IE63" s="272"/>
      <c r="IF63" s="272"/>
      <c r="IG63" s="272"/>
      <c r="IH63" s="272"/>
      <c r="II63" s="272"/>
      <c r="IJ63" s="272"/>
      <c r="IK63" s="272"/>
      <c r="IM63" s="291" t="s">
        <v>28</v>
      </c>
      <c r="IN63" s="272"/>
      <c r="IO63" s="302" t="str">
        <f>HX63</f>
        <v>BugRes</v>
      </c>
      <c r="IP63" s="261"/>
      <c r="IQ63" s="272"/>
      <c r="IR63" s="272"/>
      <c r="IS63" s="272"/>
      <c r="IT63" s="272"/>
      <c r="IU63" s="272"/>
      <c r="IV63" s="272"/>
      <c r="IW63" s="272"/>
      <c r="IX63" s="272"/>
      <c r="IY63" s="272"/>
      <c r="IZ63" s="272"/>
      <c r="JA63" s="272"/>
      <c r="JB63" s="272"/>
      <c r="JD63" s="291" t="s">
        <v>28</v>
      </c>
      <c r="JE63" s="272"/>
      <c r="JF63" s="302" t="str">
        <f>IO63</f>
        <v>BugRes</v>
      </c>
      <c r="JG63" s="261"/>
      <c r="JH63" s="272"/>
      <c r="JI63" s="272"/>
      <c r="JJ63" s="272"/>
      <c r="JK63" s="272"/>
      <c r="JL63" s="272"/>
      <c r="JM63" s="272"/>
      <c r="JN63" s="272"/>
      <c r="JO63" s="272"/>
      <c r="JP63" s="272"/>
      <c r="JQ63" s="272"/>
      <c r="JR63" s="272"/>
      <c r="JS63" s="272"/>
      <c r="JU63" s="291" t="s">
        <v>28</v>
      </c>
      <c r="JV63" s="272"/>
      <c r="JW63" s="302" t="str">
        <f>JF63</f>
        <v>BugRes</v>
      </c>
      <c r="JX63" s="261"/>
      <c r="JY63" s="272"/>
      <c r="JZ63" s="272"/>
      <c r="KA63" s="272"/>
      <c r="KB63" s="272"/>
      <c r="KC63" s="272"/>
      <c r="KD63" s="272"/>
      <c r="KE63" s="272"/>
      <c r="KF63" s="272"/>
      <c r="KG63" s="272"/>
      <c r="KH63" s="272"/>
      <c r="KI63" s="272"/>
      <c r="KJ63" s="272"/>
      <c r="KL63" s="291" t="s">
        <v>28</v>
      </c>
      <c r="KM63" s="272"/>
      <c r="KN63" s="302" t="str">
        <f>JW63</f>
        <v>BugRes</v>
      </c>
      <c r="KO63" s="261"/>
      <c r="KP63" s="272"/>
      <c r="KQ63" s="272"/>
      <c r="KR63" s="272"/>
      <c r="KS63" s="272"/>
      <c r="KT63" s="272"/>
      <c r="KU63" s="272"/>
      <c r="KV63" s="272"/>
      <c r="KW63" s="272"/>
      <c r="KX63" s="272"/>
      <c r="KY63" s="272"/>
      <c r="KZ63" s="272"/>
      <c r="LA63" s="272"/>
      <c r="LC63" s="291" t="s">
        <v>28</v>
      </c>
      <c r="LD63" s="272"/>
      <c r="LE63" s="302" t="str">
        <f>KN63</f>
        <v>BugRes</v>
      </c>
      <c r="LF63" s="261"/>
      <c r="LG63" s="272"/>
      <c r="LH63" s="272"/>
      <c r="LI63" s="272"/>
      <c r="LJ63" s="272"/>
      <c r="LK63" s="272"/>
      <c r="LL63" s="272"/>
      <c r="LM63" s="272"/>
      <c r="LN63" s="272"/>
      <c r="LO63" s="272"/>
      <c r="LP63" s="272"/>
      <c r="LQ63" s="272"/>
      <c r="LR63" s="272"/>
      <c r="LT63" s="291" t="s">
        <v>28</v>
      </c>
      <c r="LU63" s="272"/>
      <c r="LV63" s="302" t="str">
        <f>LE63</f>
        <v>BugRes</v>
      </c>
      <c r="LW63" s="261"/>
      <c r="LX63" s="272"/>
      <c r="LY63" s="272"/>
      <c r="LZ63" s="272"/>
      <c r="MA63" s="272"/>
      <c r="MB63" s="272"/>
      <c r="MC63" s="272"/>
      <c r="MD63" s="272"/>
      <c r="ME63" s="272"/>
      <c r="MF63" s="272"/>
      <c r="MG63" s="272"/>
      <c r="MH63" s="272"/>
      <c r="MI63" s="272"/>
    </row>
    <row r="64" spans="1:347" s="46" customFormat="1" ht="14.1" hidden="1" customHeight="1" outlineLevel="1" x14ac:dyDescent="0.15">
      <c r="A64" s="14"/>
      <c r="B64" s="41" t="s">
        <v>15</v>
      </c>
      <c r="C64" s="14"/>
      <c r="D64" s="14"/>
      <c r="E64" s="14"/>
      <c r="F64" s="14"/>
      <c r="G64" s="14"/>
      <c r="H64" s="14"/>
      <c r="I64" s="290" t="s">
        <v>82</v>
      </c>
      <c r="J64" s="299"/>
      <c r="K64" s="299"/>
      <c r="L64" s="280"/>
      <c r="M64" s="299"/>
      <c r="N64" s="299"/>
      <c r="O64" s="299"/>
      <c r="P64" s="299"/>
      <c r="Q64" s="304"/>
      <c r="R64" s="304"/>
      <c r="S64" s="299"/>
      <c r="T64" s="299"/>
      <c r="U64" s="299"/>
      <c r="V64" s="299"/>
      <c r="W64" s="299"/>
      <c r="X64" s="299"/>
      <c r="Y64" s="299"/>
      <c r="Z64" s="290" t="s">
        <v>84</v>
      </c>
      <c r="AA64" s="299"/>
      <c r="AB64" s="299"/>
      <c r="AC64" s="280"/>
      <c r="AD64" s="299"/>
      <c r="AE64" s="299"/>
      <c r="AF64" s="299"/>
      <c r="AG64" s="299"/>
      <c r="AH64" s="304"/>
      <c r="AI64" s="304"/>
      <c r="AJ64" s="299"/>
      <c r="AK64" s="299"/>
      <c r="AL64" s="299"/>
      <c r="AM64" s="299"/>
      <c r="AN64" s="299"/>
      <c r="AO64" s="299"/>
      <c r="AP64" s="303"/>
      <c r="AQ64" s="290" t="s">
        <v>85</v>
      </c>
      <c r="AR64" s="299"/>
      <c r="AS64" s="299"/>
      <c r="AT64" s="280"/>
      <c r="AU64" s="299"/>
      <c r="AV64" s="299"/>
      <c r="AW64" s="299"/>
      <c r="AX64" s="299"/>
      <c r="AY64" s="304"/>
      <c r="AZ64" s="304"/>
      <c r="BA64" s="299"/>
      <c r="BB64" s="299"/>
      <c r="BC64" s="299"/>
      <c r="BD64" s="299"/>
      <c r="BE64" s="299"/>
      <c r="BF64" s="299"/>
      <c r="BG64" s="303"/>
      <c r="BH64" s="290" t="s">
        <v>100</v>
      </c>
      <c r="BI64" s="299"/>
      <c r="BJ64" s="299"/>
      <c r="BK64" s="280"/>
      <c r="BL64" s="299"/>
      <c r="BM64" s="299"/>
      <c r="BN64" s="299"/>
      <c r="BO64" s="299"/>
      <c r="BP64" s="304"/>
      <c r="BQ64" s="304"/>
      <c r="BR64" s="299"/>
      <c r="BS64" s="299"/>
      <c r="BT64" s="299"/>
      <c r="BU64" s="299"/>
      <c r="BV64" s="299"/>
      <c r="BW64" s="299"/>
      <c r="BX64" s="303"/>
      <c r="BY64" s="290" t="s">
        <v>86</v>
      </c>
      <c r="BZ64" s="299"/>
      <c r="CA64" s="299"/>
      <c r="CB64" s="280"/>
      <c r="CC64" s="299"/>
      <c r="CD64" s="299"/>
      <c r="CE64" s="299"/>
      <c r="CF64" s="299"/>
      <c r="CG64" s="304"/>
      <c r="CH64" s="304"/>
      <c r="CI64" s="299"/>
      <c r="CJ64" s="299"/>
      <c r="CK64" s="299"/>
      <c r="CL64" s="299"/>
      <c r="CM64" s="299"/>
      <c r="CN64" s="299"/>
      <c r="CO64" s="303"/>
      <c r="CP64" s="290" t="s">
        <v>87</v>
      </c>
      <c r="CQ64" s="299"/>
      <c r="CR64" s="299"/>
      <c r="CS64" s="280"/>
      <c r="CT64" s="299"/>
      <c r="CU64" s="299"/>
      <c r="CV64" s="299"/>
      <c r="CW64" s="299"/>
      <c r="CX64" s="304"/>
      <c r="CY64" s="304"/>
      <c r="CZ64" s="299"/>
      <c r="DA64" s="299"/>
      <c r="DB64" s="299"/>
      <c r="DC64" s="299"/>
      <c r="DD64" s="299"/>
      <c r="DE64" s="299"/>
      <c r="DF64" s="303"/>
      <c r="DG64" s="290" t="s">
        <v>88</v>
      </c>
      <c r="DH64" s="299"/>
      <c r="DI64" s="299"/>
      <c r="DJ64" s="280"/>
      <c r="DK64" s="299"/>
      <c r="DL64" s="299"/>
      <c r="DM64" s="299"/>
      <c r="DN64" s="299"/>
      <c r="DO64" s="304"/>
      <c r="DP64" s="304"/>
      <c r="DQ64" s="299"/>
      <c r="DR64" s="299"/>
      <c r="DS64" s="299"/>
      <c r="DT64" s="299"/>
      <c r="DU64" s="299"/>
      <c r="DV64" s="299"/>
      <c r="DW64" s="303"/>
      <c r="DX64" s="290" t="s">
        <v>101</v>
      </c>
      <c r="DY64" s="299"/>
      <c r="DZ64" s="299"/>
      <c r="EA64" s="280"/>
      <c r="EB64" s="299"/>
      <c r="EC64" s="299"/>
      <c r="ED64" s="299"/>
      <c r="EE64" s="299"/>
      <c r="EF64" s="304"/>
      <c r="EG64" s="304"/>
      <c r="EH64" s="299"/>
      <c r="EI64" s="299"/>
      <c r="EJ64" s="299"/>
      <c r="EK64" s="299"/>
      <c r="EL64" s="299"/>
      <c r="EM64" s="299"/>
      <c r="EN64" s="303"/>
      <c r="EO64" s="290" t="s">
        <v>102</v>
      </c>
      <c r="EP64" s="299"/>
      <c r="EQ64" s="299"/>
      <c r="ER64" s="280"/>
      <c r="ES64" s="299"/>
      <c r="ET64" s="299"/>
      <c r="EU64" s="299"/>
      <c r="EV64" s="299"/>
      <c r="EW64" s="304"/>
      <c r="EX64" s="304"/>
      <c r="EY64" s="299"/>
      <c r="EZ64" s="299"/>
      <c r="FA64" s="299"/>
      <c r="FB64" s="299"/>
      <c r="FC64" s="299"/>
      <c r="FD64" s="299"/>
      <c r="FE64" s="303"/>
      <c r="FF64" s="290" t="s">
        <v>89</v>
      </c>
      <c r="FG64" s="299"/>
      <c r="FH64" s="299"/>
      <c r="FI64" s="280"/>
      <c r="FJ64" s="299"/>
      <c r="FK64" s="299"/>
      <c r="FL64" s="299"/>
      <c r="FM64" s="299"/>
      <c r="FN64" s="304"/>
      <c r="FO64" s="304"/>
      <c r="FP64" s="299"/>
      <c r="FQ64" s="299"/>
      <c r="FR64" s="299"/>
      <c r="FS64" s="299"/>
      <c r="FT64" s="299"/>
      <c r="FU64" s="299"/>
      <c r="FV64" s="303"/>
      <c r="FW64" s="290" t="s">
        <v>103</v>
      </c>
      <c r="FX64" s="299"/>
      <c r="FY64" s="299"/>
      <c r="FZ64" s="280"/>
      <c r="GA64" s="299"/>
      <c r="GB64" s="299"/>
      <c r="GC64" s="299"/>
      <c r="GD64" s="299"/>
      <c r="GE64" s="304"/>
      <c r="GF64" s="304"/>
      <c r="GG64" s="299"/>
      <c r="GH64" s="299"/>
      <c r="GI64" s="299"/>
      <c r="GJ64" s="299"/>
      <c r="GK64" s="299"/>
      <c r="GL64" s="299"/>
      <c r="GM64" s="303"/>
      <c r="GN64" s="290" t="s">
        <v>104</v>
      </c>
      <c r="GO64" s="299"/>
      <c r="GP64" s="299"/>
      <c r="GQ64" s="280"/>
      <c r="GR64" s="299"/>
      <c r="GS64" s="299"/>
      <c r="GT64" s="299"/>
      <c r="GU64" s="299"/>
      <c r="GV64" s="304"/>
      <c r="GW64" s="304"/>
      <c r="GX64" s="299"/>
      <c r="GY64" s="299"/>
      <c r="GZ64" s="299"/>
      <c r="HA64" s="299"/>
      <c r="HB64" s="299"/>
      <c r="HC64" s="299"/>
      <c r="HD64" s="303"/>
      <c r="HE64" s="290" t="s">
        <v>94</v>
      </c>
      <c r="HF64" s="299"/>
      <c r="HG64" s="299"/>
      <c r="HH64" s="280"/>
      <c r="HI64" s="299"/>
      <c r="HJ64" s="299"/>
      <c r="HK64" s="299"/>
      <c r="HL64" s="299"/>
      <c r="HM64" s="304"/>
      <c r="HN64" s="304"/>
      <c r="HO64" s="299"/>
      <c r="HP64" s="299"/>
      <c r="HQ64" s="299"/>
      <c r="HR64" s="299"/>
      <c r="HS64" s="299"/>
      <c r="HT64" s="299"/>
      <c r="HU64" s="303"/>
      <c r="HV64" s="290" t="s">
        <v>105</v>
      </c>
      <c r="HW64" s="299"/>
      <c r="HX64" s="299"/>
      <c r="HY64" s="280"/>
      <c r="HZ64" s="299"/>
      <c r="IA64" s="299"/>
      <c r="IB64" s="299"/>
      <c r="IC64" s="299"/>
      <c r="ID64" s="304"/>
      <c r="IE64" s="304"/>
      <c r="IF64" s="299"/>
      <c r="IG64" s="299"/>
      <c r="IH64" s="299"/>
      <c r="II64" s="299"/>
      <c r="IJ64" s="299"/>
      <c r="IK64" s="299"/>
      <c r="IL64" s="303"/>
      <c r="IM64" s="290" t="s">
        <v>93</v>
      </c>
      <c r="IN64" s="299"/>
      <c r="IO64" s="299"/>
      <c r="IP64" s="280"/>
      <c r="IQ64" s="299"/>
      <c r="IR64" s="299"/>
      <c r="IS64" s="299"/>
      <c r="IT64" s="299"/>
      <c r="IU64" s="304"/>
      <c r="IV64" s="304"/>
      <c r="IW64" s="299"/>
      <c r="IX64" s="299"/>
      <c r="IY64" s="299"/>
      <c r="IZ64" s="299"/>
      <c r="JA64" s="299"/>
      <c r="JB64" s="299"/>
      <c r="JC64" s="303"/>
      <c r="JD64" s="290" t="s">
        <v>92</v>
      </c>
      <c r="JE64" s="299"/>
      <c r="JF64" s="299"/>
      <c r="JG64" s="280"/>
      <c r="JH64" s="299"/>
      <c r="JI64" s="299"/>
      <c r="JJ64" s="299"/>
      <c r="JK64" s="299"/>
      <c r="JL64" s="304"/>
      <c r="JM64" s="304"/>
      <c r="JN64" s="299"/>
      <c r="JO64" s="299"/>
      <c r="JP64" s="299"/>
      <c r="JQ64" s="299"/>
      <c r="JR64" s="299"/>
      <c r="JS64" s="299"/>
      <c r="JT64" s="303"/>
      <c r="JU64" s="290" t="s">
        <v>91</v>
      </c>
      <c r="JV64" s="299"/>
      <c r="JW64" s="299"/>
      <c r="JX64" s="280"/>
      <c r="JY64" s="299"/>
      <c r="JZ64" s="299"/>
      <c r="KA64" s="299"/>
      <c r="KB64" s="299"/>
      <c r="KC64" s="304"/>
      <c r="KD64" s="304"/>
      <c r="KE64" s="299"/>
      <c r="KF64" s="299"/>
      <c r="KG64" s="299"/>
      <c r="KH64" s="299"/>
      <c r="KI64" s="299"/>
      <c r="KJ64" s="299"/>
      <c r="KK64" s="303"/>
      <c r="KL64" s="290" t="s">
        <v>106</v>
      </c>
      <c r="KM64" s="299"/>
      <c r="KN64" s="299"/>
      <c r="KO64" s="280"/>
      <c r="KP64" s="299"/>
      <c r="KQ64" s="299"/>
      <c r="KR64" s="299"/>
      <c r="KS64" s="299"/>
      <c r="KT64" s="304"/>
      <c r="KU64" s="304"/>
      <c r="KV64" s="299"/>
      <c r="KW64" s="299"/>
      <c r="KX64" s="299"/>
      <c r="KY64" s="299"/>
      <c r="KZ64" s="299"/>
      <c r="LA64" s="299"/>
      <c r="LB64" s="303"/>
      <c r="LC64" s="290" t="s">
        <v>90</v>
      </c>
      <c r="LD64" s="299"/>
      <c r="LE64" s="299"/>
      <c r="LF64" s="280"/>
      <c r="LG64" s="299"/>
      <c r="LH64" s="299"/>
      <c r="LI64" s="299"/>
      <c r="LJ64" s="299"/>
      <c r="LK64" s="304"/>
      <c r="LL64" s="304"/>
      <c r="LM64" s="299"/>
      <c r="LN64" s="299"/>
      <c r="LO64" s="299"/>
      <c r="LP64" s="299"/>
      <c r="LQ64" s="299"/>
      <c r="LR64" s="299"/>
      <c r="LS64" s="303"/>
      <c r="LT64" s="290" t="s">
        <v>107</v>
      </c>
      <c r="LU64" s="299"/>
      <c r="LV64" s="299"/>
      <c r="LW64" s="280"/>
      <c r="LX64" s="299"/>
      <c r="LY64" s="299"/>
      <c r="LZ64" s="299"/>
      <c r="MA64" s="299"/>
      <c r="MB64" s="304"/>
      <c r="MC64" s="304"/>
      <c r="MD64" s="299"/>
      <c r="ME64" s="299"/>
      <c r="MF64" s="299"/>
      <c r="MG64" s="299"/>
      <c r="MH64" s="299"/>
      <c r="MI64" s="299"/>
    </row>
    <row r="65" spans="1:347" s="46" customFormat="1" ht="24" hidden="1" customHeight="1" outlineLevel="1" x14ac:dyDescent="0.15">
      <c r="A65" s="258" t="s">
        <v>122</v>
      </c>
      <c r="B65" s="112" t="s">
        <v>31</v>
      </c>
      <c r="C65" s="113" t="s">
        <v>9</v>
      </c>
      <c r="D65" s="113" t="s">
        <v>8</v>
      </c>
      <c r="E65" s="114" t="s">
        <v>34</v>
      </c>
      <c r="F65" s="115" t="s">
        <v>35</v>
      </c>
      <c r="G65" s="115" t="s">
        <v>36</v>
      </c>
      <c r="H65" s="38"/>
      <c r="I65" s="116" t="s">
        <v>117</v>
      </c>
      <c r="J65" s="116" t="s">
        <v>7</v>
      </c>
      <c r="K65" s="117" t="s">
        <v>13</v>
      </c>
      <c r="L65" s="117" t="s">
        <v>12</v>
      </c>
      <c r="M65" s="117" t="s">
        <v>14</v>
      </c>
      <c r="N65" s="117" t="s">
        <v>10</v>
      </c>
      <c r="O65" s="117" t="s">
        <v>11</v>
      </c>
      <c r="P65" s="117" t="s">
        <v>32</v>
      </c>
      <c r="Q65" s="117" t="s">
        <v>142</v>
      </c>
      <c r="R65" s="117" t="s">
        <v>141</v>
      </c>
      <c r="S65" s="118" t="s">
        <v>37</v>
      </c>
      <c r="T65" s="118" t="s">
        <v>38</v>
      </c>
      <c r="U65" s="118" t="s">
        <v>39</v>
      </c>
      <c r="V65" s="119" t="s">
        <v>97</v>
      </c>
      <c r="W65" s="120" t="s">
        <v>23</v>
      </c>
      <c r="X65" s="120" t="s">
        <v>30</v>
      </c>
      <c r="Y65" s="44"/>
      <c r="Z65" s="331" t="s">
        <v>117</v>
      </c>
      <c r="AA65" s="331" t="s">
        <v>7</v>
      </c>
      <c r="AB65" s="332" t="s">
        <v>13</v>
      </c>
      <c r="AC65" s="332" t="s">
        <v>12</v>
      </c>
      <c r="AD65" s="332" t="s">
        <v>14</v>
      </c>
      <c r="AE65" s="332" t="s">
        <v>10</v>
      </c>
      <c r="AF65" s="332" t="s">
        <v>11</v>
      </c>
      <c r="AG65" s="332" t="s">
        <v>32</v>
      </c>
      <c r="AH65" s="332" t="s">
        <v>142</v>
      </c>
      <c r="AI65" s="332" t="s">
        <v>141</v>
      </c>
      <c r="AJ65" s="333" t="s">
        <v>37</v>
      </c>
      <c r="AK65" s="333" t="s">
        <v>38</v>
      </c>
      <c r="AL65" s="333" t="s">
        <v>39</v>
      </c>
      <c r="AM65" s="334" t="s">
        <v>97</v>
      </c>
      <c r="AN65" s="335" t="s">
        <v>23</v>
      </c>
      <c r="AO65" s="335" t="s">
        <v>30</v>
      </c>
      <c r="AP65" s="44"/>
      <c r="AQ65" s="331" t="s">
        <v>117</v>
      </c>
      <c r="AR65" s="331" t="s">
        <v>7</v>
      </c>
      <c r="AS65" s="332" t="s">
        <v>13</v>
      </c>
      <c r="AT65" s="332" t="s">
        <v>12</v>
      </c>
      <c r="AU65" s="332" t="s">
        <v>14</v>
      </c>
      <c r="AV65" s="332" t="s">
        <v>10</v>
      </c>
      <c r="AW65" s="332" t="s">
        <v>11</v>
      </c>
      <c r="AX65" s="332" t="s">
        <v>32</v>
      </c>
      <c r="AY65" s="332" t="s">
        <v>142</v>
      </c>
      <c r="AZ65" s="332" t="s">
        <v>141</v>
      </c>
      <c r="BA65" s="333" t="s">
        <v>37</v>
      </c>
      <c r="BB65" s="333" t="s">
        <v>38</v>
      </c>
      <c r="BC65" s="333" t="s">
        <v>39</v>
      </c>
      <c r="BD65" s="334" t="s">
        <v>97</v>
      </c>
      <c r="BE65" s="335" t="s">
        <v>23</v>
      </c>
      <c r="BF65" s="335" t="s">
        <v>30</v>
      </c>
      <c r="BH65" s="331" t="s">
        <v>117</v>
      </c>
      <c r="BI65" s="331" t="s">
        <v>7</v>
      </c>
      <c r="BJ65" s="332" t="s">
        <v>13</v>
      </c>
      <c r="BK65" s="332" t="s">
        <v>12</v>
      </c>
      <c r="BL65" s="332" t="s">
        <v>14</v>
      </c>
      <c r="BM65" s="332" t="s">
        <v>10</v>
      </c>
      <c r="BN65" s="332" t="s">
        <v>11</v>
      </c>
      <c r="BO65" s="332" t="s">
        <v>32</v>
      </c>
      <c r="BP65" s="332" t="s">
        <v>142</v>
      </c>
      <c r="BQ65" s="332" t="s">
        <v>141</v>
      </c>
      <c r="BR65" s="333" t="s">
        <v>37</v>
      </c>
      <c r="BS65" s="333" t="s">
        <v>38</v>
      </c>
      <c r="BT65" s="333" t="s">
        <v>39</v>
      </c>
      <c r="BU65" s="334" t="s">
        <v>97</v>
      </c>
      <c r="BV65" s="335" t="s">
        <v>23</v>
      </c>
      <c r="BW65" s="335" t="s">
        <v>30</v>
      </c>
      <c r="BY65" s="331" t="s">
        <v>117</v>
      </c>
      <c r="BZ65" s="331" t="s">
        <v>7</v>
      </c>
      <c r="CA65" s="332" t="s">
        <v>13</v>
      </c>
      <c r="CB65" s="332" t="s">
        <v>12</v>
      </c>
      <c r="CC65" s="332" t="s">
        <v>14</v>
      </c>
      <c r="CD65" s="332" t="s">
        <v>10</v>
      </c>
      <c r="CE65" s="332" t="s">
        <v>11</v>
      </c>
      <c r="CF65" s="332" t="s">
        <v>32</v>
      </c>
      <c r="CG65" s="332" t="s">
        <v>142</v>
      </c>
      <c r="CH65" s="332" t="s">
        <v>141</v>
      </c>
      <c r="CI65" s="333" t="s">
        <v>37</v>
      </c>
      <c r="CJ65" s="333" t="s">
        <v>38</v>
      </c>
      <c r="CK65" s="333" t="s">
        <v>39</v>
      </c>
      <c r="CL65" s="334" t="s">
        <v>97</v>
      </c>
      <c r="CM65" s="335" t="s">
        <v>23</v>
      </c>
      <c r="CN65" s="335" t="s">
        <v>30</v>
      </c>
      <c r="CP65" s="331" t="s">
        <v>117</v>
      </c>
      <c r="CQ65" s="331" t="s">
        <v>7</v>
      </c>
      <c r="CR65" s="332" t="s">
        <v>13</v>
      </c>
      <c r="CS65" s="332" t="s">
        <v>12</v>
      </c>
      <c r="CT65" s="332" t="s">
        <v>14</v>
      </c>
      <c r="CU65" s="332" t="s">
        <v>10</v>
      </c>
      <c r="CV65" s="332" t="s">
        <v>11</v>
      </c>
      <c r="CW65" s="332" t="s">
        <v>32</v>
      </c>
      <c r="CX65" s="332" t="s">
        <v>142</v>
      </c>
      <c r="CY65" s="332" t="s">
        <v>141</v>
      </c>
      <c r="CZ65" s="333" t="s">
        <v>37</v>
      </c>
      <c r="DA65" s="333" t="s">
        <v>38</v>
      </c>
      <c r="DB65" s="333" t="s">
        <v>39</v>
      </c>
      <c r="DC65" s="334" t="s">
        <v>97</v>
      </c>
      <c r="DD65" s="335" t="s">
        <v>23</v>
      </c>
      <c r="DE65" s="335" t="s">
        <v>30</v>
      </c>
      <c r="DG65" s="331" t="s">
        <v>117</v>
      </c>
      <c r="DH65" s="331" t="s">
        <v>7</v>
      </c>
      <c r="DI65" s="332" t="s">
        <v>13</v>
      </c>
      <c r="DJ65" s="332" t="s">
        <v>12</v>
      </c>
      <c r="DK65" s="332" t="s">
        <v>14</v>
      </c>
      <c r="DL65" s="332" t="s">
        <v>10</v>
      </c>
      <c r="DM65" s="332" t="s">
        <v>11</v>
      </c>
      <c r="DN65" s="332" t="s">
        <v>32</v>
      </c>
      <c r="DO65" s="332" t="s">
        <v>142</v>
      </c>
      <c r="DP65" s="332" t="s">
        <v>141</v>
      </c>
      <c r="DQ65" s="333" t="s">
        <v>37</v>
      </c>
      <c r="DR65" s="333" t="s">
        <v>38</v>
      </c>
      <c r="DS65" s="333" t="s">
        <v>39</v>
      </c>
      <c r="DT65" s="334" t="s">
        <v>97</v>
      </c>
      <c r="DU65" s="335" t="s">
        <v>23</v>
      </c>
      <c r="DV65" s="335" t="s">
        <v>30</v>
      </c>
      <c r="DX65" s="331" t="s">
        <v>117</v>
      </c>
      <c r="DY65" s="331" t="s">
        <v>7</v>
      </c>
      <c r="DZ65" s="332" t="s">
        <v>13</v>
      </c>
      <c r="EA65" s="332" t="s">
        <v>12</v>
      </c>
      <c r="EB65" s="332" t="s">
        <v>14</v>
      </c>
      <c r="EC65" s="332" t="s">
        <v>10</v>
      </c>
      <c r="ED65" s="332" t="s">
        <v>11</v>
      </c>
      <c r="EE65" s="332" t="s">
        <v>32</v>
      </c>
      <c r="EF65" s="332" t="s">
        <v>142</v>
      </c>
      <c r="EG65" s="332" t="s">
        <v>141</v>
      </c>
      <c r="EH65" s="333" t="s">
        <v>37</v>
      </c>
      <c r="EI65" s="333" t="s">
        <v>38</v>
      </c>
      <c r="EJ65" s="333" t="s">
        <v>39</v>
      </c>
      <c r="EK65" s="334" t="s">
        <v>97</v>
      </c>
      <c r="EL65" s="335" t="s">
        <v>23</v>
      </c>
      <c r="EM65" s="335" t="s">
        <v>30</v>
      </c>
      <c r="EO65" s="331" t="s">
        <v>117</v>
      </c>
      <c r="EP65" s="331" t="s">
        <v>7</v>
      </c>
      <c r="EQ65" s="332" t="s">
        <v>13</v>
      </c>
      <c r="ER65" s="332" t="s">
        <v>12</v>
      </c>
      <c r="ES65" s="332" t="s">
        <v>14</v>
      </c>
      <c r="ET65" s="332" t="s">
        <v>10</v>
      </c>
      <c r="EU65" s="332" t="s">
        <v>11</v>
      </c>
      <c r="EV65" s="332" t="s">
        <v>32</v>
      </c>
      <c r="EW65" s="332" t="s">
        <v>142</v>
      </c>
      <c r="EX65" s="332" t="s">
        <v>141</v>
      </c>
      <c r="EY65" s="333" t="s">
        <v>37</v>
      </c>
      <c r="EZ65" s="333" t="s">
        <v>38</v>
      </c>
      <c r="FA65" s="333" t="s">
        <v>39</v>
      </c>
      <c r="FB65" s="334" t="s">
        <v>97</v>
      </c>
      <c r="FC65" s="335" t="s">
        <v>23</v>
      </c>
      <c r="FD65" s="335" t="s">
        <v>30</v>
      </c>
      <c r="FF65" s="331" t="s">
        <v>117</v>
      </c>
      <c r="FG65" s="331" t="s">
        <v>7</v>
      </c>
      <c r="FH65" s="332" t="s">
        <v>13</v>
      </c>
      <c r="FI65" s="332" t="s">
        <v>12</v>
      </c>
      <c r="FJ65" s="332" t="s">
        <v>14</v>
      </c>
      <c r="FK65" s="332" t="s">
        <v>10</v>
      </c>
      <c r="FL65" s="332" t="s">
        <v>11</v>
      </c>
      <c r="FM65" s="332" t="s">
        <v>32</v>
      </c>
      <c r="FN65" s="332" t="s">
        <v>142</v>
      </c>
      <c r="FO65" s="332" t="s">
        <v>141</v>
      </c>
      <c r="FP65" s="333" t="s">
        <v>37</v>
      </c>
      <c r="FQ65" s="333" t="s">
        <v>38</v>
      </c>
      <c r="FR65" s="333" t="s">
        <v>39</v>
      </c>
      <c r="FS65" s="334" t="s">
        <v>97</v>
      </c>
      <c r="FT65" s="335" t="s">
        <v>23</v>
      </c>
      <c r="FU65" s="335" t="s">
        <v>30</v>
      </c>
      <c r="FW65" s="331" t="s">
        <v>117</v>
      </c>
      <c r="FX65" s="331" t="s">
        <v>7</v>
      </c>
      <c r="FY65" s="332" t="s">
        <v>13</v>
      </c>
      <c r="FZ65" s="332" t="s">
        <v>12</v>
      </c>
      <c r="GA65" s="332" t="s">
        <v>14</v>
      </c>
      <c r="GB65" s="332" t="s">
        <v>10</v>
      </c>
      <c r="GC65" s="332" t="s">
        <v>11</v>
      </c>
      <c r="GD65" s="332" t="s">
        <v>32</v>
      </c>
      <c r="GE65" s="332" t="s">
        <v>142</v>
      </c>
      <c r="GF65" s="332" t="s">
        <v>141</v>
      </c>
      <c r="GG65" s="333" t="s">
        <v>37</v>
      </c>
      <c r="GH65" s="333" t="s">
        <v>38</v>
      </c>
      <c r="GI65" s="333" t="s">
        <v>39</v>
      </c>
      <c r="GJ65" s="334" t="s">
        <v>97</v>
      </c>
      <c r="GK65" s="335" t="s">
        <v>23</v>
      </c>
      <c r="GL65" s="335" t="s">
        <v>30</v>
      </c>
      <c r="GN65" s="331" t="s">
        <v>117</v>
      </c>
      <c r="GO65" s="331" t="s">
        <v>7</v>
      </c>
      <c r="GP65" s="332" t="s">
        <v>13</v>
      </c>
      <c r="GQ65" s="332" t="s">
        <v>12</v>
      </c>
      <c r="GR65" s="332" t="s">
        <v>14</v>
      </c>
      <c r="GS65" s="332" t="s">
        <v>10</v>
      </c>
      <c r="GT65" s="332" t="s">
        <v>11</v>
      </c>
      <c r="GU65" s="332" t="s">
        <v>32</v>
      </c>
      <c r="GV65" s="332" t="s">
        <v>142</v>
      </c>
      <c r="GW65" s="332" t="s">
        <v>141</v>
      </c>
      <c r="GX65" s="333" t="s">
        <v>37</v>
      </c>
      <c r="GY65" s="333" t="s">
        <v>38</v>
      </c>
      <c r="GZ65" s="333" t="s">
        <v>39</v>
      </c>
      <c r="HA65" s="334" t="s">
        <v>97</v>
      </c>
      <c r="HB65" s="335" t="s">
        <v>23</v>
      </c>
      <c r="HC65" s="335" t="s">
        <v>30</v>
      </c>
      <c r="HE65" s="331" t="s">
        <v>117</v>
      </c>
      <c r="HF65" s="331" t="s">
        <v>7</v>
      </c>
      <c r="HG65" s="332" t="s">
        <v>13</v>
      </c>
      <c r="HH65" s="332" t="s">
        <v>12</v>
      </c>
      <c r="HI65" s="332" t="s">
        <v>14</v>
      </c>
      <c r="HJ65" s="332" t="s">
        <v>10</v>
      </c>
      <c r="HK65" s="332" t="s">
        <v>11</v>
      </c>
      <c r="HL65" s="332" t="s">
        <v>32</v>
      </c>
      <c r="HM65" s="332" t="s">
        <v>142</v>
      </c>
      <c r="HN65" s="332" t="s">
        <v>141</v>
      </c>
      <c r="HO65" s="333" t="s">
        <v>37</v>
      </c>
      <c r="HP65" s="333" t="s">
        <v>38</v>
      </c>
      <c r="HQ65" s="333" t="s">
        <v>39</v>
      </c>
      <c r="HR65" s="334" t="s">
        <v>97</v>
      </c>
      <c r="HS65" s="335" t="s">
        <v>23</v>
      </c>
      <c r="HT65" s="335" t="s">
        <v>30</v>
      </c>
      <c r="HV65" s="331" t="s">
        <v>117</v>
      </c>
      <c r="HW65" s="331" t="s">
        <v>7</v>
      </c>
      <c r="HX65" s="332" t="s">
        <v>13</v>
      </c>
      <c r="HY65" s="332" t="s">
        <v>12</v>
      </c>
      <c r="HZ65" s="332" t="s">
        <v>14</v>
      </c>
      <c r="IA65" s="332" t="s">
        <v>10</v>
      </c>
      <c r="IB65" s="332" t="s">
        <v>11</v>
      </c>
      <c r="IC65" s="332" t="s">
        <v>32</v>
      </c>
      <c r="ID65" s="332" t="s">
        <v>142</v>
      </c>
      <c r="IE65" s="332" t="s">
        <v>141</v>
      </c>
      <c r="IF65" s="333" t="s">
        <v>37</v>
      </c>
      <c r="IG65" s="333" t="s">
        <v>38</v>
      </c>
      <c r="IH65" s="333" t="s">
        <v>39</v>
      </c>
      <c r="II65" s="334" t="s">
        <v>97</v>
      </c>
      <c r="IJ65" s="335" t="s">
        <v>23</v>
      </c>
      <c r="IK65" s="335" t="s">
        <v>30</v>
      </c>
      <c r="IM65" s="331" t="s">
        <v>117</v>
      </c>
      <c r="IN65" s="331" t="s">
        <v>7</v>
      </c>
      <c r="IO65" s="332" t="s">
        <v>13</v>
      </c>
      <c r="IP65" s="332" t="s">
        <v>12</v>
      </c>
      <c r="IQ65" s="332" t="s">
        <v>14</v>
      </c>
      <c r="IR65" s="332" t="s">
        <v>10</v>
      </c>
      <c r="IS65" s="332" t="s">
        <v>11</v>
      </c>
      <c r="IT65" s="332" t="s">
        <v>32</v>
      </c>
      <c r="IU65" s="332" t="s">
        <v>142</v>
      </c>
      <c r="IV65" s="332" t="s">
        <v>141</v>
      </c>
      <c r="IW65" s="333" t="s">
        <v>37</v>
      </c>
      <c r="IX65" s="333" t="s">
        <v>38</v>
      </c>
      <c r="IY65" s="333" t="s">
        <v>39</v>
      </c>
      <c r="IZ65" s="334" t="s">
        <v>97</v>
      </c>
      <c r="JA65" s="335" t="s">
        <v>23</v>
      </c>
      <c r="JB65" s="335" t="s">
        <v>30</v>
      </c>
      <c r="JD65" s="331" t="s">
        <v>117</v>
      </c>
      <c r="JE65" s="331" t="s">
        <v>7</v>
      </c>
      <c r="JF65" s="332" t="s">
        <v>13</v>
      </c>
      <c r="JG65" s="332" t="s">
        <v>12</v>
      </c>
      <c r="JH65" s="332" t="s">
        <v>14</v>
      </c>
      <c r="JI65" s="332" t="s">
        <v>10</v>
      </c>
      <c r="JJ65" s="332" t="s">
        <v>11</v>
      </c>
      <c r="JK65" s="332" t="s">
        <v>32</v>
      </c>
      <c r="JL65" s="332" t="s">
        <v>142</v>
      </c>
      <c r="JM65" s="332" t="s">
        <v>141</v>
      </c>
      <c r="JN65" s="333" t="s">
        <v>37</v>
      </c>
      <c r="JO65" s="333" t="s">
        <v>38</v>
      </c>
      <c r="JP65" s="333" t="s">
        <v>39</v>
      </c>
      <c r="JQ65" s="334" t="s">
        <v>97</v>
      </c>
      <c r="JR65" s="335" t="s">
        <v>23</v>
      </c>
      <c r="JS65" s="335" t="s">
        <v>30</v>
      </c>
      <c r="JU65" s="331" t="s">
        <v>117</v>
      </c>
      <c r="JV65" s="331" t="s">
        <v>7</v>
      </c>
      <c r="JW65" s="332" t="s">
        <v>13</v>
      </c>
      <c r="JX65" s="332" t="s">
        <v>12</v>
      </c>
      <c r="JY65" s="332" t="s">
        <v>14</v>
      </c>
      <c r="JZ65" s="332" t="s">
        <v>10</v>
      </c>
      <c r="KA65" s="332" t="s">
        <v>11</v>
      </c>
      <c r="KB65" s="332" t="s">
        <v>32</v>
      </c>
      <c r="KC65" s="332" t="s">
        <v>142</v>
      </c>
      <c r="KD65" s="332" t="s">
        <v>141</v>
      </c>
      <c r="KE65" s="333" t="s">
        <v>37</v>
      </c>
      <c r="KF65" s="333" t="s">
        <v>38</v>
      </c>
      <c r="KG65" s="333" t="s">
        <v>39</v>
      </c>
      <c r="KH65" s="334" t="s">
        <v>97</v>
      </c>
      <c r="KI65" s="335" t="s">
        <v>23</v>
      </c>
      <c r="KJ65" s="335" t="s">
        <v>30</v>
      </c>
      <c r="KL65" s="331" t="s">
        <v>117</v>
      </c>
      <c r="KM65" s="331" t="s">
        <v>7</v>
      </c>
      <c r="KN65" s="332" t="s">
        <v>13</v>
      </c>
      <c r="KO65" s="332" t="s">
        <v>12</v>
      </c>
      <c r="KP65" s="332" t="s">
        <v>14</v>
      </c>
      <c r="KQ65" s="332" t="s">
        <v>10</v>
      </c>
      <c r="KR65" s="332" t="s">
        <v>11</v>
      </c>
      <c r="KS65" s="332" t="s">
        <v>32</v>
      </c>
      <c r="KT65" s="332" t="s">
        <v>142</v>
      </c>
      <c r="KU65" s="332" t="s">
        <v>141</v>
      </c>
      <c r="KV65" s="333" t="s">
        <v>37</v>
      </c>
      <c r="KW65" s="333" t="s">
        <v>38</v>
      </c>
      <c r="KX65" s="333" t="s">
        <v>39</v>
      </c>
      <c r="KY65" s="334" t="s">
        <v>97</v>
      </c>
      <c r="KZ65" s="335" t="s">
        <v>23</v>
      </c>
      <c r="LA65" s="335" t="s">
        <v>30</v>
      </c>
      <c r="LC65" s="331" t="s">
        <v>117</v>
      </c>
      <c r="LD65" s="331" t="s">
        <v>7</v>
      </c>
      <c r="LE65" s="332" t="s">
        <v>13</v>
      </c>
      <c r="LF65" s="332" t="s">
        <v>12</v>
      </c>
      <c r="LG65" s="332" t="s">
        <v>14</v>
      </c>
      <c r="LH65" s="332" t="s">
        <v>10</v>
      </c>
      <c r="LI65" s="332" t="s">
        <v>11</v>
      </c>
      <c r="LJ65" s="332" t="s">
        <v>32</v>
      </c>
      <c r="LK65" s="332" t="s">
        <v>142</v>
      </c>
      <c r="LL65" s="332" t="s">
        <v>141</v>
      </c>
      <c r="LM65" s="333" t="s">
        <v>37</v>
      </c>
      <c r="LN65" s="333" t="s">
        <v>38</v>
      </c>
      <c r="LO65" s="333" t="s">
        <v>39</v>
      </c>
      <c r="LP65" s="334" t="s">
        <v>97</v>
      </c>
      <c r="LQ65" s="335" t="s">
        <v>23</v>
      </c>
      <c r="LR65" s="335" t="s">
        <v>30</v>
      </c>
      <c r="LT65" s="331" t="s">
        <v>117</v>
      </c>
      <c r="LU65" s="331" t="s">
        <v>7</v>
      </c>
      <c r="LV65" s="332" t="s">
        <v>13</v>
      </c>
      <c r="LW65" s="332" t="s">
        <v>12</v>
      </c>
      <c r="LX65" s="332" t="s">
        <v>14</v>
      </c>
      <c r="LY65" s="332" t="s">
        <v>10</v>
      </c>
      <c r="LZ65" s="332" t="s">
        <v>11</v>
      </c>
      <c r="MA65" s="332" t="s">
        <v>32</v>
      </c>
      <c r="MB65" s="332" t="s">
        <v>142</v>
      </c>
      <c r="MC65" s="332" t="s">
        <v>141</v>
      </c>
      <c r="MD65" s="333" t="s">
        <v>37</v>
      </c>
      <c r="ME65" s="333" t="s">
        <v>38</v>
      </c>
      <c r="MF65" s="333" t="s">
        <v>39</v>
      </c>
      <c r="MG65" s="334" t="s">
        <v>97</v>
      </c>
      <c r="MH65" s="335" t="s">
        <v>23</v>
      </c>
      <c r="MI65" s="335" t="s">
        <v>30</v>
      </c>
    </row>
    <row r="66" spans="1:347" ht="14.1" hidden="1" customHeight="1" outlineLevel="1" x14ac:dyDescent="0.15">
      <c r="A66" s="15" t="s">
        <v>22</v>
      </c>
      <c r="B66" s="468">
        <v>0</v>
      </c>
      <c r="C66" s="52">
        <v>60</v>
      </c>
      <c r="D66" s="55">
        <v>3</v>
      </c>
      <c r="E66" s="23">
        <f>D66/C66</f>
        <v>0.05</v>
      </c>
      <c r="F66" s="14" t="s">
        <v>4</v>
      </c>
      <c r="G66" s="14" t="s">
        <v>4</v>
      </c>
      <c r="H66" s="14"/>
      <c r="I66" s="14"/>
      <c r="J66" s="58" t="s">
        <v>4</v>
      </c>
      <c r="K66" s="14"/>
      <c r="L66" s="17"/>
      <c r="M66" s="17"/>
      <c r="N66" s="17"/>
      <c r="O66" s="17"/>
      <c r="P66" s="34"/>
      <c r="Q66" s="16"/>
      <c r="R66" s="16"/>
      <c r="S66" s="17"/>
      <c r="T66" s="34"/>
      <c r="U66" s="34"/>
      <c r="V66" s="34"/>
      <c r="W66" s="34"/>
      <c r="X66" s="34"/>
      <c r="Y66" s="44"/>
      <c r="Z66" s="272"/>
      <c r="AA66" s="282" t="s">
        <v>4</v>
      </c>
      <c r="AB66" s="272"/>
      <c r="AC66" s="273"/>
      <c r="AD66" s="273"/>
      <c r="AE66" s="273"/>
      <c r="AF66" s="273"/>
      <c r="AG66" s="271"/>
      <c r="AH66" s="262"/>
      <c r="AI66" s="262"/>
      <c r="AJ66" s="273"/>
      <c r="AK66" s="271"/>
      <c r="AL66" s="271"/>
      <c r="AM66" s="271"/>
      <c r="AN66" s="271"/>
      <c r="AO66" s="271"/>
      <c r="AP66" s="44"/>
      <c r="AQ66" s="272"/>
      <c r="AR66" s="282" t="s">
        <v>4</v>
      </c>
      <c r="AS66" s="272"/>
      <c r="AT66" s="273"/>
      <c r="AU66" s="273"/>
      <c r="AV66" s="273"/>
      <c r="AW66" s="273"/>
      <c r="AX66" s="271"/>
      <c r="AY66" s="262"/>
      <c r="AZ66" s="262"/>
      <c r="BA66" s="273"/>
      <c r="BB66" s="271"/>
      <c r="BC66" s="271"/>
      <c r="BD66" s="271"/>
      <c r="BE66" s="271"/>
      <c r="BF66" s="271"/>
      <c r="BH66" s="272"/>
      <c r="BI66" s="282" t="s">
        <v>4</v>
      </c>
      <c r="BJ66" s="272"/>
      <c r="BK66" s="273"/>
      <c r="BL66" s="273"/>
      <c r="BM66" s="273"/>
      <c r="BN66" s="273"/>
      <c r="BO66" s="271"/>
      <c r="BP66" s="262"/>
      <c r="BQ66" s="262"/>
      <c r="BR66" s="273"/>
      <c r="BS66" s="271"/>
      <c r="BT66" s="271"/>
      <c r="BU66" s="271"/>
      <c r="BV66" s="271"/>
      <c r="BW66" s="271"/>
      <c r="BY66" s="272"/>
      <c r="BZ66" s="282" t="s">
        <v>4</v>
      </c>
      <c r="CA66" s="272"/>
      <c r="CB66" s="273"/>
      <c r="CC66" s="273"/>
      <c r="CD66" s="273"/>
      <c r="CE66" s="273"/>
      <c r="CF66" s="271"/>
      <c r="CG66" s="262"/>
      <c r="CH66" s="262"/>
      <c r="CI66" s="273"/>
      <c r="CJ66" s="271"/>
      <c r="CK66" s="271"/>
      <c r="CL66" s="271"/>
      <c r="CM66" s="271"/>
      <c r="CN66" s="271"/>
      <c r="CP66" s="272"/>
      <c r="CQ66" s="282" t="s">
        <v>4</v>
      </c>
      <c r="CR66" s="272"/>
      <c r="CS66" s="273"/>
      <c r="CT66" s="273"/>
      <c r="CU66" s="273"/>
      <c r="CV66" s="273"/>
      <c r="CW66" s="271"/>
      <c r="CX66" s="262"/>
      <c r="CY66" s="262"/>
      <c r="CZ66" s="273"/>
      <c r="DA66" s="271"/>
      <c r="DB66" s="271"/>
      <c r="DC66" s="271"/>
      <c r="DD66" s="271"/>
      <c r="DE66" s="271"/>
      <c r="DG66" s="272"/>
      <c r="DH66" s="282" t="s">
        <v>4</v>
      </c>
      <c r="DI66" s="272"/>
      <c r="DJ66" s="273"/>
      <c r="DK66" s="273"/>
      <c r="DL66" s="273"/>
      <c r="DM66" s="273"/>
      <c r="DN66" s="271"/>
      <c r="DO66" s="262"/>
      <c r="DP66" s="262"/>
      <c r="DQ66" s="273"/>
      <c r="DR66" s="271"/>
      <c r="DS66" s="271"/>
      <c r="DT66" s="271"/>
      <c r="DU66" s="271"/>
      <c r="DV66" s="271"/>
      <c r="DX66" s="272"/>
      <c r="DY66" s="282" t="s">
        <v>4</v>
      </c>
      <c r="DZ66" s="272"/>
      <c r="EA66" s="273"/>
      <c r="EB66" s="273"/>
      <c r="EC66" s="273"/>
      <c r="ED66" s="273"/>
      <c r="EE66" s="271"/>
      <c r="EF66" s="262"/>
      <c r="EG66" s="262"/>
      <c r="EH66" s="273"/>
      <c r="EI66" s="271"/>
      <c r="EJ66" s="271"/>
      <c r="EK66" s="271"/>
      <c r="EL66" s="271"/>
      <c r="EM66" s="271"/>
      <c r="EO66" s="272"/>
      <c r="EP66" s="282" t="s">
        <v>4</v>
      </c>
      <c r="EQ66" s="272"/>
      <c r="ER66" s="273"/>
      <c r="ES66" s="273"/>
      <c r="ET66" s="273"/>
      <c r="EU66" s="273"/>
      <c r="EV66" s="271"/>
      <c r="EW66" s="262"/>
      <c r="EX66" s="262"/>
      <c r="EY66" s="273"/>
      <c r="EZ66" s="271"/>
      <c r="FA66" s="271"/>
      <c r="FB66" s="271"/>
      <c r="FC66" s="271"/>
      <c r="FD66" s="271"/>
      <c r="FF66" s="272"/>
      <c r="FG66" s="282" t="s">
        <v>4</v>
      </c>
      <c r="FH66" s="272"/>
      <c r="FI66" s="273"/>
      <c r="FJ66" s="273"/>
      <c r="FK66" s="273"/>
      <c r="FL66" s="273"/>
      <c r="FM66" s="271"/>
      <c r="FN66" s="262"/>
      <c r="FO66" s="262"/>
      <c r="FP66" s="273"/>
      <c r="FQ66" s="271"/>
      <c r="FR66" s="271"/>
      <c r="FS66" s="271"/>
      <c r="FT66" s="271"/>
      <c r="FU66" s="271"/>
      <c r="FW66" s="272"/>
      <c r="FX66" s="282" t="s">
        <v>4</v>
      </c>
      <c r="FY66" s="272"/>
      <c r="FZ66" s="273"/>
      <c r="GA66" s="273"/>
      <c r="GB66" s="273"/>
      <c r="GC66" s="273"/>
      <c r="GD66" s="271"/>
      <c r="GE66" s="262"/>
      <c r="GF66" s="262"/>
      <c r="GG66" s="273"/>
      <c r="GH66" s="271"/>
      <c r="GI66" s="271"/>
      <c r="GJ66" s="271"/>
      <c r="GK66" s="271"/>
      <c r="GL66" s="271"/>
      <c r="GN66" s="272"/>
      <c r="GO66" s="282" t="s">
        <v>4</v>
      </c>
      <c r="GP66" s="272"/>
      <c r="GQ66" s="273"/>
      <c r="GR66" s="273"/>
      <c r="GS66" s="273"/>
      <c r="GT66" s="273"/>
      <c r="GU66" s="271"/>
      <c r="GV66" s="262"/>
      <c r="GW66" s="262"/>
      <c r="GX66" s="273"/>
      <c r="GY66" s="271"/>
      <c r="GZ66" s="271"/>
      <c r="HA66" s="271"/>
      <c r="HB66" s="271"/>
      <c r="HC66" s="271"/>
      <c r="HE66" s="272"/>
      <c r="HF66" s="282" t="s">
        <v>4</v>
      </c>
      <c r="HG66" s="272"/>
      <c r="HH66" s="273"/>
      <c r="HI66" s="273"/>
      <c r="HJ66" s="273"/>
      <c r="HK66" s="273"/>
      <c r="HL66" s="271"/>
      <c r="HM66" s="262"/>
      <c r="HN66" s="262"/>
      <c r="HO66" s="273"/>
      <c r="HP66" s="271"/>
      <c r="HQ66" s="271"/>
      <c r="HR66" s="271"/>
      <c r="HS66" s="271"/>
      <c r="HT66" s="271"/>
      <c r="HV66" s="272"/>
      <c r="HW66" s="282" t="s">
        <v>4</v>
      </c>
      <c r="HX66" s="272"/>
      <c r="HY66" s="273"/>
      <c r="HZ66" s="273"/>
      <c r="IA66" s="273"/>
      <c r="IB66" s="273"/>
      <c r="IC66" s="271"/>
      <c r="ID66" s="262"/>
      <c r="IE66" s="262"/>
      <c r="IF66" s="273"/>
      <c r="IG66" s="271"/>
      <c r="IH66" s="271"/>
      <c r="II66" s="271"/>
      <c r="IJ66" s="271"/>
      <c r="IK66" s="271"/>
      <c r="IM66" s="272"/>
      <c r="IN66" s="282" t="s">
        <v>4</v>
      </c>
      <c r="IO66" s="272"/>
      <c r="IP66" s="273"/>
      <c r="IQ66" s="273"/>
      <c r="IR66" s="273"/>
      <c r="IS66" s="273"/>
      <c r="IT66" s="271"/>
      <c r="IU66" s="262"/>
      <c r="IV66" s="262"/>
      <c r="IW66" s="273"/>
      <c r="IX66" s="271"/>
      <c r="IY66" s="271"/>
      <c r="IZ66" s="271"/>
      <c r="JA66" s="271"/>
      <c r="JB66" s="271"/>
      <c r="JD66" s="272"/>
      <c r="JE66" s="282" t="s">
        <v>4</v>
      </c>
      <c r="JF66" s="272"/>
      <c r="JG66" s="273"/>
      <c r="JH66" s="273"/>
      <c r="JI66" s="273"/>
      <c r="JJ66" s="273"/>
      <c r="JK66" s="271"/>
      <c r="JL66" s="262"/>
      <c r="JM66" s="262"/>
      <c r="JN66" s="273"/>
      <c r="JO66" s="271"/>
      <c r="JP66" s="271"/>
      <c r="JQ66" s="271"/>
      <c r="JR66" s="271"/>
      <c r="JS66" s="271"/>
      <c r="JU66" s="272"/>
      <c r="JV66" s="282" t="s">
        <v>4</v>
      </c>
      <c r="JW66" s="272"/>
      <c r="JX66" s="273"/>
      <c r="JY66" s="273"/>
      <c r="JZ66" s="273"/>
      <c r="KA66" s="273"/>
      <c r="KB66" s="271"/>
      <c r="KC66" s="262"/>
      <c r="KD66" s="262"/>
      <c r="KE66" s="273"/>
      <c r="KF66" s="271"/>
      <c r="KG66" s="271"/>
      <c r="KH66" s="271"/>
      <c r="KI66" s="271"/>
      <c r="KJ66" s="271"/>
      <c r="KL66" s="272"/>
      <c r="KM66" s="282" t="s">
        <v>4</v>
      </c>
      <c r="KN66" s="272"/>
      <c r="KO66" s="273"/>
      <c r="KP66" s="273"/>
      <c r="KQ66" s="273"/>
      <c r="KR66" s="273"/>
      <c r="KS66" s="271"/>
      <c r="KT66" s="262"/>
      <c r="KU66" s="262"/>
      <c r="KV66" s="273"/>
      <c r="KW66" s="271"/>
      <c r="KX66" s="271"/>
      <c r="KY66" s="271"/>
      <c r="KZ66" s="271"/>
      <c r="LA66" s="271"/>
      <c r="LC66" s="272"/>
      <c r="LD66" s="282" t="s">
        <v>4</v>
      </c>
      <c r="LE66" s="272"/>
      <c r="LF66" s="273"/>
      <c r="LG66" s="273"/>
      <c r="LH66" s="273"/>
      <c r="LI66" s="273"/>
      <c r="LJ66" s="271"/>
      <c r="LK66" s="262"/>
      <c r="LL66" s="262"/>
      <c r="LM66" s="273"/>
      <c r="LN66" s="271"/>
      <c r="LO66" s="271"/>
      <c r="LP66" s="271"/>
      <c r="LQ66" s="271"/>
      <c r="LR66" s="271"/>
      <c r="LT66" s="272"/>
      <c r="LU66" s="282" t="s">
        <v>4</v>
      </c>
      <c r="LV66" s="272"/>
      <c r="LW66" s="273"/>
      <c r="LX66" s="273"/>
      <c r="LY66" s="273"/>
      <c r="LZ66" s="273"/>
      <c r="MA66" s="271"/>
      <c r="MB66" s="262"/>
      <c r="MC66" s="262"/>
      <c r="MD66" s="273"/>
      <c r="ME66" s="271"/>
      <c r="MF66" s="271"/>
      <c r="MG66" s="271"/>
      <c r="MH66" s="271"/>
      <c r="MI66" s="271"/>
    </row>
    <row r="67" spans="1:347" ht="14.1" hidden="1" customHeight="1" outlineLevel="1" x14ac:dyDescent="0.2">
      <c r="A67" s="14">
        <v>1</v>
      </c>
      <c r="B67" s="469">
        <v>3</v>
      </c>
      <c r="C67" s="50">
        <v>60</v>
      </c>
      <c r="D67" s="54">
        <v>9</v>
      </c>
      <c r="E67" s="17">
        <f t="shared" ref="E67:E76" si="681">IFERROR(D67/C67,"")</f>
        <v>0.15</v>
      </c>
      <c r="F67" s="34">
        <f>IFERROR((E67-E66)/(1-E66),"")</f>
        <v>0.10526315789473684</v>
      </c>
      <c r="G67" s="17">
        <f t="shared" ref="G67:G76" si="682">IFERROR(_xlfn.NORM.S.INV(F67),"")</f>
        <v>-1.2521195202652196</v>
      </c>
      <c r="H67" s="17"/>
      <c r="I67" s="34"/>
      <c r="J67" s="18">
        <f>IFERROR(LOG10($B67),"")</f>
        <v>0.47712125471966244</v>
      </c>
      <c r="K67" s="17">
        <f>IFERROR(C81+B81*J67,"")</f>
        <v>-1.2922857951956512</v>
      </c>
      <c r="L67" s="37">
        <f>IFERROR(_xlfn.NORM.S.DIST(K67,TRUE)*(1-$E$66)+$E$66,"")</f>
        <v>0.1432226399491392</v>
      </c>
      <c r="M67" s="37">
        <f t="shared" ref="M67:M76" si="683">IFERROR(1/SQRT(2*PI())*EXP(-0.5*(K67)^2),"")</f>
        <v>0.17309065204976645</v>
      </c>
      <c r="N67" s="37">
        <f>IFERROR(K67-L67/M67+$F67/M67,"")</f>
        <v>-1.5115898512199384</v>
      </c>
      <c r="O67" s="37">
        <f>IFERROR(M67^2/((1-L67)*(L67+$E$66/(1-$E$66))),"")</f>
        <v>0.17854443356616134</v>
      </c>
      <c r="P67" s="17">
        <f>IFERROR($C67*O67,"")</f>
        <v>10.712666013969681</v>
      </c>
      <c r="Q67" s="17">
        <f t="shared" ref="Q67:Q76" si="684">IFERROR(P67*J67,"")</f>
        <v>5.1112406499778986</v>
      </c>
      <c r="R67" s="17">
        <f>IFERROR(P67*N67,"")</f>
        <v>-16.19315722622532</v>
      </c>
      <c r="S67" s="34">
        <f t="shared" ref="S67:S76" si="685">IFERROR(P67*(J67-J$78)^2,"")</f>
        <v>8.016899801845371</v>
      </c>
      <c r="T67" s="34">
        <f>IFERROR(P67*(N67-N78)^2,"")</f>
        <v>22.690636245328673</v>
      </c>
      <c r="U67" s="34">
        <f t="shared" ref="U67:U76" si="686">IFERROR(P67*(J67-J$78)*(N67-N$78),"")</f>
        <v>13.487348042477471</v>
      </c>
      <c r="V67" s="34">
        <f>IFERROR($C67*($F67-L67)^2/(L67*(1-L67)),"")</f>
        <v>0.70455053627978403</v>
      </c>
      <c r="W67" s="39">
        <f>IFERROR($D67-$C67*L67,"")</f>
        <v>0.4066416030516482</v>
      </c>
      <c r="X67" s="34">
        <f>IFERROR(W67/SQRT($C67*L67*(1-L67)),"")</f>
        <v>0.14986366706922008</v>
      </c>
      <c r="Y67" s="44"/>
      <c r="Z67" s="271"/>
      <c r="AA67" s="263">
        <f>IFERROR(LOG10($B67),"")</f>
        <v>0.47712125471966244</v>
      </c>
      <c r="AB67" s="273">
        <f>IFERROR(J81+I81*AA67,"")</f>
        <v>-1.5221915818845246</v>
      </c>
      <c r="AC67" s="264">
        <f>IFERROR(_xlfn.NORM.S.DIST(AB67,TRUE)*(1-$E$66)+$E$66,"")</f>
        <v>0.11078151480736451</v>
      </c>
      <c r="AD67" s="264">
        <f t="shared" ref="AD67:AD76" si="687">IFERROR(1/SQRT(2*PI())*EXP(-0.5*(AB67)^2),"")</f>
        <v>0.12524641788023727</v>
      </c>
      <c r="AE67" s="264">
        <f>IFERROR(AB67-AC67/AD67+$F67/AD67,"")</f>
        <v>-1.5662515798151992</v>
      </c>
      <c r="AF67" s="264">
        <f>IFERROR(AD67^2/((1-AC67)*(AC67+$E$66/(1-$E$66))),"")</f>
        <v>0.10795314342272459</v>
      </c>
      <c r="AG67" s="273">
        <f>IFERROR($C67*AF67,"")</f>
        <v>6.4771886053634757</v>
      </c>
      <c r="AH67" s="273">
        <f t="shared" ref="AH67:AH76" si="688">IFERROR(AG67*AA67,"")</f>
        <v>3.090404354446922</v>
      </c>
      <c r="AI67" s="273">
        <f>IFERROR(AG67*AE67,"")</f>
        <v>-10.144906885911551</v>
      </c>
      <c r="AJ67" s="271">
        <f t="shared" ref="AJ67:AJ76" si="689">IFERROR(AG67*(AA67-AA$78)^2,"")</f>
        <v>5.260968953608117</v>
      </c>
      <c r="AK67" s="271">
        <f>IFERROR(AG67*(AE67-AE78)^2,"")</f>
        <v>15.84539033541861</v>
      </c>
      <c r="AL67" s="271">
        <f t="shared" ref="AL67:AL76" si="690">IFERROR(AG67*(AA67-AA$78)*(AE67-AE$78),"")</f>
        <v>9.1302851331401147</v>
      </c>
      <c r="AM67" s="271">
        <f>IFERROR($C67*($F67-AC67)^2/(AC67*(1-AC67)),"")</f>
        <v>1.8547912604919906E-2</v>
      </c>
      <c r="AN67" s="289">
        <f>IFERROR($D67-$C67*AC67,"")</f>
        <v>2.3531091115581297</v>
      </c>
      <c r="AO67" s="271">
        <f>IFERROR(AN67/SQRT($C67*AC67*(1-AC67)),"")</f>
        <v>0.96789567556624378</v>
      </c>
      <c r="AP67" s="44"/>
      <c r="AQ67" s="271"/>
      <c r="AR67" s="263">
        <f>IFERROR(LOG10($B67),"")</f>
        <v>0.47712125471966244</v>
      </c>
      <c r="AS67" s="273">
        <f>IFERROR(AA81+Z81*AR67,"")</f>
        <v>-1.5592573863159926</v>
      </c>
      <c r="AT67" s="264">
        <f>IFERROR(_xlfn.NORM.S.DIST(AS67,TRUE)*(1-$E$66)+$E$66,"")</f>
        <v>0.10649434982315945</v>
      </c>
      <c r="AU67" s="264">
        <f t="shared" ref="AU67:AU76" si="691">IFERROR(1/SQRT(2*PI())*EXP(-0.5*(AS67)^2),"")</f>
        <v>0.11829422430942763</v>
      </c>
      <c r="AV67" s="264">
        <f>IFERROR(AS67-AT67/AU67+$F67/AU67,"")</f>
        <v>-1.5696652649390617</v>
      </c>
      <c r="AW67" s="264">
        <f>IFERROR(AU67^2/((1-AT67)*(AT67+$E$66/(1-$E$66))),"")</f>
        <v>9.8421238770903891E-2</v>
      </c>
      <c r="AX67" s="273">
        <f>IFERROR($C67*AW67,"")</f>
        <v>5.9052743262542338</v>
      </c>
      <c r="AY67" s="273">
        <f t="shared" ref="AY67:AY76" si="692">IFERROR(AX67*AR67,"")</f>
        <v>2.8175318960062294</v>
      </c>
      <c r="AZ67" s="273">
        <f>IFERROR(AX67*AV67,"")</f>
        <v>-9.2693039898576899</v>
      </c>
      <c r="BA67" s="271">
        <f t="shared" ref="BA67:BA76" si="693">IFERROR(AX67*(AR67-AR$78)^2,"")</f>
        <v>4.8506341965342381</v>
      </c>
      <c r="BB67" s="271">
        <f>IFERROR(AX67*(AV67-AV78)^2,"")</f>
        <v>14.664693285996139</v>
      </c>
      <c r="BC67" s="271">
        <f t="shared" ref="BC67:BC76" si="694">IFERROR(AX67*(AR67-AR$78)*(AV67-AV$78),"")</f>
        <v>8.4340418978529446</v>
      </c>
      <c r="BD67" s="271">
        <f>IFERROR($C67*($F67-AT67)^2/(AT67*(1-AT67)),"")</f>
        <v>9.5582613259570374E-4</v>
      </c>
      <c r="BE67" s="289">
        <f>IFERROR($D67-$C67*AT67,"")</f>
        <v>2.6103390106104332</v>
      </c>
      <c r="BF67" s="271">
        <f>IFERROR(BE67/SQRT($C67*AT67*(1-AT67)),"")</f>
        <v>1.0924695825736008</v>
      </c>
      <c r="BH67" s="271"/>
      <c r="BI67" s="263">
        <f>IFERROR(LOG10($B67),"")</f>
        <v>0.47712125471966244</v>
      </c>
      <c r="BJ67" s="273">
        <f>IFERROR(AR81+AQ81*BI67,"")</f>
        <v>-1.5615306193255325</v>
      </c>
      <c r="BK67" s="264">
        <f>IFERROR(_xlfn.NORM.S.DIST(BJ67,TRUE)*(1-$E$66)+$E$66,"")</f>
        <v>0.10623933744396906</v>
      </c>
      <c r="BL67" s="264">
        <f t="shared" ref="BL67:BL76" si="695">IFERROR(1/SQRT(2*PI())*EXP(-0.5*(BJ67)^2),"")</f>
        <v>0.11787536155597848</v>
      </c>
      <c r="BM67" s="264">
        <f>IFERROR(BJ67-BK67/BL67+$F67/BL67,"")</f>
        <v>-1.5698120747233908</v>
      </c>
      <c r="BN67" s="264">
        <f>IFERROR(BL67^2/((1-BK67)*(BK67+$E$66/(1-$E$66))),"")</f>
        <v>9.7854418187244899E-2</v>
      </c>
      <c r="BO67" s="273">
        <f>IFERROR($C67*BN67,"")</f>
        <v>5.8712650912346938</v>
      </c>
      <c r="BP67" s="273">
        <f t="shared" ref="BP67:BP76" si="696">IFERROR(BO67*BI67,"")</f>
        <v>2.8013053671216506</v>
      </c>
      <c r="BQ67" s="273">
        <f>IFERROR(BO67*BM67,"")</f>
        <v>-9.2167828341221529</v>
      </c>
      <c r="BR67" s="271">
        <f t="shared" ref="BR67:BR76" si="697">IFERROR(BO67*(BI67-BI$78)^2,"")</f>
        <v>4.8259451534591999</v>
      </c>
      <c r="BS67" s="271">
        <f>IFERROR(BO67*(BM67-BM78)^2,"")</f>
        <v>14.59236755426136</v>
      </c>
      <c r="BT67" s="271">
        <f t="shared" ref="BT67:BT76" si="698">IFERROR(BO67*(BI67-BI$78)*(BM67-BM$78),"")</f>
        <v>8.3917796370008944</v>
      </c>
      <c r="BU67" s="271">
        <f>IFERROR($C67*($F67-BK67)^2/(BK67*(1-BK67)),"")</f>
        <v>6.0214914066492986E-4</v>
      </c>
      <c r="BV67" s="289">
        <f>IFERROR($D67-$C67*BK67,"")</f>
        <v>2.6256397533618561</v>
      </c>
      <c r="BW67" s="271">
        <f>IFERROR(BV67/SQRT($C67*BK67*(1-BK67)),"")</f>
        <v>1.1000342801619292</v>
      </c>
      <c r="BY67" s="271"/>
      <c r="BZ67" s="263">
        <f>IFERROR(LOG10($B67),"")</f>
        <v>0.47712125471966244</v>
      </c>
      <c r="CA67" s="273">
        <f>IFERROR(BI81+BH81*BZ67,"")</f>
        <v>-1.5616362542916522</v>
      </c>
      <c r="CB67" s="264">
        <f>IFERROR(_xlfn.NORM.S.DIST(CA67,TRUE)*(1-$E$66)+$E$66,"")</f>
        <v>0.10622750924772847</v>
      </c>
      <c r="CC67" s="264">
        <f t="shared" ref="CC67:CC76" si="699">IFERROR(1/SQRT(2*PI())*EXP(-0.5*(CA67)^2),"")</f>
        <v>0.1178559186977475</v>
      </c>
      <c r="CD67" s="264">
        <f>IFERROR(CA67-CB67/CC67+$F67/CC67,"")</f>
        <v>-1.5698187143975786</v>
      </c>
      <c r="CE67" s="264">
        <f>IFERROR(CC67^2/((1-CB67)*(CB67+$E$66/(1-$E$66))),"")</f>
        <v>9.7828128693111874E-2</v>
      </c>
      <c r="CF67" s="273">
        <f>IFERROR($C67*CE67,"")</f>
        <v>5.869687721586712</v>
      </c>
      <c r="CG67" s="273">
        <f t="shared" ref="CG67:CG76" si="700">IFERROR(CF67*BZ67,"")</f>
        <v>2.8005527705360489</v>
      </c>
      <c r="CH67" s="273">
        <f>IFERROR(CF67*CD67,"")</f>
        <v>-9.2143456330165048</v>
      </c>
      <c r="CI67" s="271">
        <f t="shared" ref="CI67:CI76" si="701">IFERROR(CF67*(BZ67-BZ$78)^2,"")</f>
        <v>4.8247994588844332</v>
      </c>
      <c r="CJ67" s="271">
        <f>IFERROR(CF67*(CD67-CD78)^2,"")</f>
        <v>14.589007595154861</v>
      </c>
      <c r="CK67" s="271">
        <f t="shared" ref="CK67:CK76" si="702">IFERROR(CF67*(BZ67-BZ$78)*(CD67-CD$78),"")</f>
        <v>8.3898173967473255</v>
      </c>
      <c r="CL67" s="271">
        <f>IFERROR($C67*($F67-CB67)^2/(CB67*(1-CB67)),"")</f>
        <v>5.8770293100360088E-4</v>
      </c>
      <c r="CM67" s="289">
        <f>IFERROR($D67-$C67*CB67,"")</f>
        <v>2.6263494451362916</v>
      </c>
      <c r="CN67" s="271">
        <f>IFERROR(CM67/SQRT($C67*CB67*(1-CB67)),"")</f>
        <v>1.100385588313642</v>
      </c>
      <c r="CP67" s="271"/>
      <c r="CQ67" s="263">
        <f>IFERROR(LOG10($B67),"")</f>
        <v>0.47712125471966244</v>
      </c>
      <c r="CR67" s="273">
        <f>IFERROR(BZ81+BY81*CQ67,"")</f>
        <v>-1.5616410680620547</v>
      </c>
      <c r="CS67" s="264">
        <f>IFERROR(_xlfn.NORM.S.DIST(CR67,TRUE)*(1-$E$66)+$E$66,"")</f>
        <v>0.10622697028498773</v>
      </c>
      <c r="CT67" s="264">
        <f t="shared" ref="CT67:CT76" si="703">IFERROR(1/SQRT(2*PI())*EXP(-0.5*(CR67)^2),"")</f>
        <v>0.11785503273453395</v>
      </c>
      <c r="CU67" s="264">
        <f>IFERROR(CR67-CS67/CT67+$F67/CT67,"")</f>
        <v>-1.5698190165797214</v>
      </c>
      <c r="CV67" s="264">
        <f>IFERROR(CT67^2/((1-CS67)*(CS67+$E$66/(1-$E$66))),"")</f>
        <v>9.7826930790653258E-2</v>
      </c>
      <c r="CW67" s="273">
        <f>IFERROR($C67*CV67,"")</f>
        <v>5.8696158474391957</v>
      </c>
      <c r="CX67" s="273">
        <f t="shared" ref="CX67:CX76" si="704">IFERROR(CW67*CQ67,"")</f>
        <v>2.800518477852604</v>
      </c>
      <c r="CY67" s="273">
        <f>IFERROR(CW67*CU67,"")</f>
        <v>-9.2142345773277459</v>
      </c>
      <c r="CZ67" s="271">
        <f t="shared" ref="CZ67:CZ76" si="705">IFERROR(CW67*(CQ67-CQ$78)^2,"")</f>
        <v>4.8247472629345616</v>
      </c>
      <c r="DA67" s="271">
        <f>IFERROR(CW67*(CU67-CU78)^2,"")</f>
        <v>14.588854504721992</v>
      </c>
      <c r="DB67" s="271">
        <f t="shared" ref="DB67:DB76" si="706">IFERROR(CW67*(CQ67-CQ$78)*(CU67-CU$78),"")</f>
        <v>8.3897279956508708</v>
      </c>
      <c r="DC67" s="271">
        <f>IFERROR($C67*($F67-CS67)^2/(CS67*(1-CS67)),"")</f>
        <v>5.8704882085295793E-4</v>
      </c>
      <c r="DD67" s="289">
        <f>IFERROR($D67-$C67*CS67,"")</f>
        <v>2.6263817829007365</v>
      </c>
      <c r="DE67" s="271">
        <f>IFERROR(DD67/SQRT($C67*CS67*(1-CS67)),"")</f>
        <v>1.100401596918406</v>
      </c>
      <c r="DG67" s="271"/>
      <c r="DH67" s="263">
        <f>IFERROR(LOG10($B67),"")</f>
        <v>0.47712125471966244</v>
      </c>
      <c r="DI67" s="273">
        <f>IFERROR(CQ81+CP81*DH67,"")</f>
        <v>-1.5616412872042649</v>
      </c>
      <c r="DJ67" s="264">
        <f>IFERROR(_xlfn.NORM.S.DIST(DI67,TRUE)*(1-$E$66)+$E$66,"")</f>
        <v>0.10622694574933018</v>
      </c>
      <c r="DK67" s="264">
        <f t="shared" ref="DK67:DK76" si="707">IFERROR(1/SQRT(2*PI())*EXP(-0.5*(DI67)^2),"")</f>
        <v>0.11785499240201486</v>
      </c>
      <c r="DL67" s="264">
        <f>IFERROR(DI67-DJ67/DK67+$F67/DK67,"")</f>
        <v>-1.569819030335466</v>
      </c>
      <c r="DM67" s="264">
        <f>IFERROR(DK67^2/((1-DJ67)*(DJ67+$E$66/(1-$E$66))),"")</f>
        <v>9.7826876257530296E-2</v>
      </c>
      <c r="DN67" s="273">
        <f>IFERROR($C67*DM67,"")</f>
        <v>5.8696125754518178</v>
      </c>
      <c r="DO67" s="273">
        <f t="shared" ref="DO67:DO76" si="708">IFERROR(DN67*DH67,"")</f>
        <v>2.8005169167178807</v>
      </c>
      <c r="DP67" s="273">
        <f>IFERROR(DN67*DL67,"")</f>
        <v>-9.2142295216406307</v>
      </c>
      <c r="DQ67" s="271">
        <f t="shared" ref="DQ67:DQ76" si="709">IFERROR(DN67*(DH67-DH$78)^2,"")</f>
        <v>4.8247448872846501</v>
      </c>
      <c r="DR67" s="271">
        <f>IFERROR(DN67*(DL67-DL78)^2,"")</f>
        <v>14.588847536495992</v>
      </c>
      <c r="DS67" s="271">
        <f t="shared" ref="DS67:DS76" si="710">IFERROR(DN67*(DH67-DH$78)*(DL67-DL$78),"")</f>
        <v>8.3897239265117829</v>
      </c>
      <c r="DT67" s="271">
        <f>IFERROR($C67*($F67-DJ67)^2/(DJ67*(1-DJ67)),"")</f>
        <v>5.8701905184054568E-4</v>
      </c>
      <c r="DU67" s="289">
        <f>IFERROR($D67-$C67*DJ67,"")</f>
        <v>2.6263832550401887</v>
      </c>
      <c r="DV67" s="271">
        <f>IFERROR(DU67/SQRT($C67*DJ67*(1-DJ67)),"")</f>
        <v>1.1004023256935997</v>
      </c>
      <c r="DX67" s="271"/>
      <c r="DY67" s="263">
        <f>IFERROR(LOG10($B67),"")</f>
        <v>0.47712125471966244</v>
      </c>
      <c r="DZ67" s="273">
        <f>IFERROR(DH81+DG81*DY67,"")</f>
        <v>-1.5616412971790627</v>
      </c>
      <c r="EA67" s="264">
        <f>IFERROR(_xlfn.NORM.S.DIST(DZ67,TRUE)*(1-$E$66)+$E$66,"")</f>
        <v>0.10622694463252946</v>
      </c>
      <c r="EB67" s="264">
        <f t="shared" ref="EB67:EB76" si="711">IFERROR(1/SQRT(2*PI())*EXP(-0.5*(DZ67)^2),"")</f>
        <v>0.11785499056618104</v>
      </c>
      <c r="EC67" s="264">
        <f>IFERROR(DZ67-EA67/EB67+$F67/EB67,"")</f>
        <v>-1.5698190309615911</v>
      </c>
      <c r="ED67" s="264">
        <f>IFERROR(EB67^2/((1-EA67)*(EA67+$E$66/(1-$E$66))),"")</f>
        <v>9.7826873775321246E-2</v>
      </c>
      <c r="EE67" s="273">
        <f>IFERROR($C67*ED67,"")</f>
        <v>5.8696124265192751</v>
      </c>
      <c r="EF67" s="273">
        <f t="shared" ref="EF67:EF76" si="712">IFERROR(EE67*DY67,"")</f>
        <v>2.8005168456589988</v>
      </c>
      <c r="EG67" s="273">
        <f>IFERROR(EE67*EC67,"")</f>
        <v>-9.2142292915186026</v>
      </c>
      <c r="EH67" s="271">
        <f t="shared" ref="EH67:EH76" si="713">IFERROR(EE67*(DY67-DY$78)^2,"")</f>
        <v>4.8247447791767941</v>
      </c>
      <c r="EI67" s="271">
        <f>IFERROR(EE67*(EC67-EC78)^2,"")</f>
        <v>14.588847219373234</v>
      </c>
      <c r="EJ67" s="271">
        <f t="shared" ref="EJ67:EJ76" si="714">IFERROR(EE67*(DY67-DY$78)*(EC67-EC$78),"")</f>
        <v>8.3897237413325421</v>
      </c>
      <c r="EK67" s="271">
        <f>IFERROR($C67*($F67-EA67)^2/(EA67*(1-EA67)),"")</f>
        <v>5.8701769684863935E-4</v>
      </c>
      <c r="EL67" s="289">
        <f>IFERROR($D67-$C67*EA67,"")</f>
        <v>2.6263833220482322</v>
      </c>
      <c r="EM67" s="271">
        <f>IFERROR(EL67/SQRT($C67*EA67*(1-EA67)),"")</f>
        <v>1.1004023588655969</v>
      </c>
      <c r="EO67" s="271"/>
      <c r="EP67" s="263">
        <f>IFERROR(LOG10($B67),"")</f>
        <v>0.47712125471966244</v>
      </c>
      <c r="EQ67" s="273">
        <f>IFERROR(DY81+DX81*EP67,"")</f>
        <v>-1.5616412976330394</v>
      </c>
      <c r="ER67" s="264">
        <f>IFERROR(_xlfn.NORM.S.DIST(EQ67,TRUE)*(1-$E$66)+$E$66,"")</f>
        <v>0.10622694458170123</v>
      </c>
      <c r="ES67" s="264">
        <f t="shared" ref="ES67:ES76" si="715">IFERROR(1/SQRT(2*PI())*EXP(-0.5*(EQ67)^2),"")</f>
        <v>0.11785499048262792</v>
      </c>
      <c r="ET67" s="264">
        <f>IFERROR(EQ67-ER67/ES67+$F67/ES67,"")</f>
        <v>-1.5698190309900879</v>
      </c>
      <c r="EU67" s="264">
        <f>IFERROR(ES67^2/((1-ER67)*(ER67+$E$66/(1-$E$66))),"")</f>
        <v>9.7826873662350086E-2</v>
      </c>
      <c r="EV67" s="273">
        <f>IFERROR($C67*EU67,"")</f>
        <v>5.8696124197410056</v>
      </c>
      <c r="EW67" s="273">
        <f t="shared" ref="EW67:EW76" si="716">IFERROR(EV67*EP67,"")</f>
        <v>2.8005168424249427</v>
      </c>
      <c r="EX67" s="273">
        <f>IFERROR(EV67*ET67,"")</f>
        <v>-9.2142292810452098</v>
      </c>
      <c r="EY67" s="271">
        <f t="shared" ref="EY67:EY76" si="717">IFERROR(EV67*(EP67-EP$78)^2,"")</f>
        <v>4.824744774257832</v>
      </c>
      <c r="EZ67" s="271">
        <f>IFERROR(EV67*(ET67-ET78)^2,"")</f>
        <v>14.588847204942896</v>
      </c>
      <c r="FA67" s="271">
        <f t="shared" ref="FA67:FA76" si="718">IFERROR(EV67*(EP67-EP$78)*(ET67-ET$78),"")</f>
        <v>8.3897237329064787</v>
      </c>
      <c r="FB67" s="271">
        <f>IFERROR($C67*($F67-ER67)^2/(ER67*(1-ER67)),"")</f>
        <v>5.8701763517980394E-4</v>
      </c>
      <c r="FC67" s="289">
        <f>IFERROR($D67-$C67*ER67,"")</f>
        <v>2.626383325097926</v>
      </c>
      <c r="FD67" s="271">
        <f>IFERROR(FC67/SQRT($C67*ER67*(1-ER67)),"")</f>
        <v>1.1004023603753326</v>
      </c>
      <c r="FF67" s="271"/>
      <c r="FG67" s="263">
        <f>IFERROR(LOG10($B67),"")</f>
        <v>0.47712125471966244</v>
      </c>
      <c r="FH67" s="273">
        <f>IFERROR(EP81+EO81*FG67,"")</f>
        <v>-1.5616412976536973</v>
      </c>
      <c r="FI67" s="264">
        <f>IFERROR(_xlfn.NORM.S.DIST(FH67,TRUE)*(1-$E$66)+$E$66,"")</f>
        <v>0.10622694457938829</v>
      </c>
      <c r="FJ67" s="264">
        <f t="shared" ref="FJ67:FJ76" si="719">IFERROR(1/SQRT(2*PI())*EXP(-0.5*(FH67)^2),"")</f>
        <v>0.11785499047882587</v>
      </c>
      <c r="FK67" s="264">
        <f>IFERROR(FH67-FI67/FJ67+$F67/FJ67,"")</f>
        <v>-1.569819030991384</v>
      </c>
      <c r="FL67" s="264">
        <f>IFERROR(FJ67^2/((1-FI67)*(FI67+$E$66/(1-$E$66))),"")</f>
        <v>9.7826873657209393E-2</v>
      </c>
      <c r="FM67" s="273">
        <f>IFERROR($C67*FL67,"")</f>
        <v>5.8696124194325634</v>
      </c>
      <c r="FN67" s="273">
        <f t="shared" ref="FN67:FN76" si="720">IFERROR(FM67*FG67,"")</f>
        <v>2.8005168422777782</v>
      </c>
      <c r="FO67" s="273">
        <f>IFERROR(FM67*FK67,"")</f>
        <v>-9.2142292805686203</v>
      </c>
      <c r="FP67" s="271">
        <f t="shared" ref="FP67:FP76" si="721">IFERROR(FM67*(FG67-FG$78)^2,"")</f>
        <v>4.8247447740340617</v>
      </c>
      <c r="FQ67" s="271">
        <f>IFERROR(FM67*(FK67-FK78)^2,"")</f>
        <v>14.58884720428637</v>
      </c>
      <c r="FR67" s="271">
        <f t="shared" ref="FR67:FR76" si="722">IFERROR(FM67*(FG67-FG$78)*(FK67-FK$78),"")</f>
        <v>8.3897237325231444</v>
      </c>
      <c r="FS67" s="271">
        <f>IFERROR($C67*($F67-FI67)^2/(FI67*(1-FI67)),"")</f>
        <v>5.8701763237356032E-4</v>
      </c>
      <c r="FT67" s="289">
        <f>IFERROR($D67-$C67*FI67,"")</f>
        <v>2.6263833252367021</v>
      </c>
      <c r="FU67" s="271">
        <f>IFERROR(FT67/SQRT($C67*FI67*(1-FI67)),"")</f>
        <v>1.1004023604440329</v>
      </c>
      <c r="FW67" s="271"/>
      <c r="FX67" s="263">
        <f>IFERROR(LOG10($B67),"")</f>
        <v>0.47712125471966244</v>
      </c>
      <c r="FY67" s="273">
        <f>IFERROR(FG81+FF81*FX67,"")</f>
        <v>-1.5616412976546374</v>
      </c>
      <c r="FZ67" s="264">
        <f>IFERROR(_xlfn.NORM.S.DIST(FY67,TRUE)*(1-$E$66)+$E$66,"")</f>
        <v>0.10622694457928304</v>
      </c>
      <c r="GA67" s="264">
        <f t="shared" ref="GA67:GA76" si="723">IFERROR(1/SQRT(2*PI())*EXP(-0.5*(FY67)^2),"")</f>
        <v>0.11785499047865282</v>
      </c>
      <c r="GB67" s="264">
        <f>IFERROR(FY67-FZ67/GA67+$F67/GA67,"")</f>
        <v>-1.5698190309914435</v>
      </c>
      <c r="GC67" s="264">
        <f>IFERROR(GA67^2/((1-FZ67)*(FZ67+$E$66/(1-$E$66))),"")</f>
        <v>9.7826873656975386E-2</v>
      </c>
      <c r="GD67" s="273">
        <f>IFERROR($C67*GC67,"")</f>
        <v>5.8696124194185231</v>
      </c>
      <c r="GE67" s="273">
        <f t="shared" ref="GE67:GE76" si="724">IFERROR(GD67*FX67,"")</f>
        <v>2.8005168422710791</v>
      </c>
      <c r="GF67" s="273">
        <f>IFERROR(GD67*GB67,"")</f>
        <v>-9.2142292805469275</v>
      </c>
      <c r="GG67" s="271">
        <f t="shared" ref="GG67:GG76" si="725">IFERROR(GD67*(FX67-FX$78)^2,"")</f>
        <v>4.8247447740238769</v>
      </c>
      <c r="GH67" s="271">
        <f>IFERROR(GD67*(GB67-GB78)^2,"")</f>
        <v>14.588847204256499</v>
      </c>
      <c r="GI67" s="271">
        <f t="shared" ref="GI67:GI76" si="726">IFERROR(GD67*(FX67-FX$78)*(GB67-GB$78),"")</f>
        <v>8.3897237325057006</v>
      </c>
      <c r="GJ67" s="271">
        <f>IFERROR($C67*($F67-FZ67)^2/(FZ67*(1-FZ67)),"")</f>
        <v>5.8701763224586374E-4</v>
      </c>
      <c r="GK67" s="289">
        <f>IFERROR($D67-$C67*FZ67,"")</f>
        <v>2.6263833252430171</v>
      </c>
      <c r="GL67" s="271">
        <f>IFERROR(GK67/SQRT($C67*FZ67*(1-FZ67)),"")</f>
        <v>1.1004023604471591</v>
      </c>
      <c r="GN67" s="271"/>
      <c r="GO67" s="263">
        <f>IFERROR(LOG10($B67),"")</f>
        <v>0.47712125471966244</v>
      </c>
      <c r="GP67" s="273">
        <f>IFERROR(FX81+FW81*GO67,"")</f>
        <v>-1.5616412976546801</v>
      </c>
      <c r="GQ67" s="264">
        <f>IFERROR(_xlfn.NORM.S.DIST(GP67,TRUE)*(1-$E$66)+$E$66,"")</f>
        <v>0.1062269445792783</v>
      </c>
      <c r="GR67" s="264">
        <f t="shared" ref="GR67:GR76" si="727">IFERROR(1/SQRT(2*PI())*EXP(-0.5*(GP67)^2),"")</f>
        <v>0.11785499047864501</v>
      </c>
      <c r="GS67" s="264">
        <f>IFERROR(GP67-GQ67/GR67+$F67/GR67,"")</f>
        <v>-1.5698190309914464</v>
      </c>
      <c r="GT67" s="264">
        <f>IFERROR(GR67^2/((1-GQ67)*(GQ67+$E$66/(1-$E$66))),"")</f>
        <v>9.7826873656964825E-2</v>
      </c>
      <c r="GU67" s="273">
        <f>IFERROR($C67*GT67,"")</f>
        <v>5.8696124194178898</v>
      </c>
      <c r="GV67" s="273">
        <f t="shared" ref="GV67:GV76" si="728">IFERROR(GU67*GO67,"")</f>
        <v>2.8005168422707771</v>
      </c>
      <c r="GW67" s="273">
        <f>IFERROR(GU67*GS67,"")</f>
        <v>-9.2142292805459505</v>
      </c>
      <c r="GX67" s="271">
        <f t="shared" ref="GX67:GX76" si="729">IFERROR(GU67*(GO67-GO$78)^2,"")</f>
        <v>4.8247447740234177</v>
      </c>
      <c r="GY67" s="271">
        <f>IFERROR(GU67*(GS67-GS78)^2,"")</f>
        <v>14.58884720425516</v>
      </c>
      <c r="GZ67" s="271">
        <f t="shared" ref="GZ67:GZ76" si="730">IFERROR(GU67*(GO67-GO$78)*(GS67-GS$78),"")</f>
        <v>8.3897237325049172</v>
      </c>
      <c r="HA67" s="271">
        <f>IFERROR($C67*($F67-GQ67)^2/(GQ67*(1-GQ67)),"")</f>
        <v>5.8701763224010522E-4</v>
      </c>
      <c r="HB67" s="289">
        <f>IFERROR($D67-$C67*GQ67,"")</f>
        <v>2.6263833252433022</v>
      </c>
      <c r="HC67" s="271">
        <f>IFERROR(HB67/SQRT($C67*GQ67*(1-GQ67)),"")</f>
        <v>1.1004023604473003</v>
      </c>
      <c r="HE67" s="271"/>
      <c r="HF67" s="263">
        <f>IFERROR(LOG10($B67),"")</f>
        <v>0.47712125471966244</v>
      </c>
      <c r="HG67" s="273">
        <f>IFERROR(GO81+GN81*HF67,"")</f>
        <v>-1.5616412976546825</v>
      </c>
      <c r="HH67" s="264">
        <f>IFERROR(_xlfn.NORM.S.DIST(HG67,TRUE)*(1-$E$66)+$E$66,"")</f>
        <v>0.10622694457927802</v>
      </c>
      <c r="HI67" s="264">
        <f t="shared" ref="HI67:HI76" si="731">IFERROR(1/SQRT(2*PI())*EXP(-0.5*(HG67)^2),"")</f>
        <v>0.11785499047864453</v>
      </c>
      <c r="HJ67" s="264">
        <f>IFERROR(HG67-HH67/HI67+$F67/HI67,"")</f>
        <v>-1.5698190309914464</v>
      </c>
      <c r="HK67" s="264">
        <f>IFERROR(HI67^2/((1-HH67)*(HH67+$E$66/(1-$E$66))),"")</f>
        <v>9.7826873656964186E-2</v>
      </c>
      <c r="HL67" s="273">
        <f>IFERROR($C67*HK67,"")</f>
        <v>5.8696124194178516</v>
      </c>
      <c r="HM67" s="273">
        <f t="shared" ref="HM67:HM76" si="732">IFERROR(HL67*HF67,"")</f>
        <v>2.8005168422707589</v>
      </c>
      <c r="HN67" s="273">
        <f>IFERROR(HL67*HJ67,"")</f>
        <v>-9.2142292805458901</v>
      </c>
      <c r="HO67" s="271">
        <f t="shared" ref="HO67:HO76" si="733">IFERROR(HL67*(HF67-HF$78)^2,"")</f>
        <v>4.8247447740233911</v>
      </c>
      <c r="HP67" s="271">
        <f>IFERROR(HL67*(HJ67-HJ78)^2,"")</f>
        <v>14.588847204255073</v>
      </c>
      <c r="HQ67" s="271">
        <f t="shared" ref="HQ67:HQ76" si="734">IFERROR(HL67*(HF67-HF$78)*(HJ67-HJ$78),"")</f>
        <v>8.3897237325048692</v>
      </c>
      <c r="HR67" s="271">
        <f>IFERROR($C67*($F67-HH67)^2/(HH67*(1-HH67)),"")</f>
        <v>5.8701763223976858E-4</v>
      </c>
      <c r="HS67" s="289">
        <f>IFERROR($D67-$C67*HH67,"")</f>
        <v>2.6263833252433191</v>
      </c>
      <c r="HT67" s="271">
        <f>IFERROR(HS67/SQRT($C67*HH67*(1-HH67)),"")</f>
        <v>1.1004023604473088</v>
      </c>
      <c r="HV67" s="271"/>
      <c r="HW67" s="263">
        <f>IFERROR(LOG10($B67),"")</f>
        <v>0.47712125471966244</v>
      </c>
      <c r="HX67" s="273">
        <f>IFERROR(HF81+HE81*HW67,"")</f>
        <v>-1.561641297654683</v>
      </c>
      <c r="HY67" s="264">
        <f>IFERROR(_xlfn.NORM.S.DIST(HX67,TRUE)*(1-$E$66)+$E$66,"")</f>
        <v>0.10622694457927792</v>
      </c>
      <c r="HZ67" s="264">
        <f t="shared" ref="HZ67:HZ76" si="735">IFERROR(1/SQRT(2*PI())*EXP(-0.5*(HX67)^2),"")</f>
        <v>0.11785499047864445</v>
      </c>
      <c r="IA67" s="264">
        <f>IFERROR(HX67-HY67/HZ67+$F67/HZ67,"")</f>
        <v>-1.5698190309914457</v>
      </c>
      <c r="IB67" s="264">
        <f>IFERROR(HZ67^2/((1-HY67)*(HY67+$E$66/(1-$E$66))),"")</f>
        <v>9.7826873656964089E-2</v>
      </c>
      <c r="IC67" s="273">
        <f>IFERROR($C67*IB67,"")</f>
        <v>5.8696124194178454</v>
      </c>
      <c r="ID67" s="273">
        <f t="shared" ref="ID67:ID76" si="736">IFERROR(IC67*HW67,"")</f>
        <v>2.8005168422707558</v>
      </c>
      <c r="IE67" s="273">
        <f>IFERROR(IC67*IA67,"")</f>
        <v>-9.2142292805458776</v>
      </c>
      <c r="IF67" s="271">
        <f t="shared" ref="IF67:IF76" si="737">IFERROR(IC67*(HW67-HW$78)^2,"")</f>
        <v>4.824744774023384</v>
      </c>
      <c r="IG67" s="271">
        <f>IFERROR(IC67*(IA67-IA78)^2,"")</f>
        <v>14.58884720425505</v>
      </c>
      <c r="IH67" s="271">
        <f t="shared" ref="IH67:IH76" si="738">IFERROR(IC67*(HW67-HW$78)*(IA67-IA$78),"")</f>
        <v>8.389723732504855</v>
      </c>
      <c r="II67" s="271">
        <f>IFERROR($C67*($F67-HY67)^2/(HY67*(1-HY67)),"")</f>
        <v>5.8701763223965061E-4</v>
      </c>
      <c r="IJ67" s="289">
        <f>IFERROR($D67-$C67*HY67,"")</f>
        <v>2.6263833252433244</v>
      </c>
      <c r="IK67" s="271">
        <f>IFERROR(IJ67/SQRT($C67*HY67*(1-HY67)),"")</f>
        <v>1.1004023604473112</v>
      </c>
      <c r="IM67" s="271"/>
      <c r="IN67" s="263">
        <f>IFERROR(LOG10($B67),"")</f>
        <v>0.47712125471966244</v>
      </c>
      <c r="IO67" s="273">
        <f>IFERROR(HW81+HV81*IN67,"")</f>
        <v>-1.5616412976546816</v>
      </c>
      <c r="IP67" s="264">
        <f>IFERROR(_xlfn.NORM.S.DIST(IO67,TRUE)*(1-$E$66)+$E$66,"")</f>
        <v>0.10622694457927812</v>
      </c>
      <c r="IQ67" s="264">
        <f t="shared" ref="IQ67:IQ76" si="739">IFERROR(1/SQRT(2*PI())*EXP(-0.5*(IO67)^2),"")</f>
        <v>0.11785499047864471</v>
      </c>
      <c r="IR67" s="264">
        <f>IFERROR(IO67-IP67/IQ67+$F67/IQ67,"")</f>
        <v>-1.5698190309914459</v>
      </c>
      <c r="IS67" s="264">
        <f>IFERROR(IQ67^2/((1-IP67)*(IP67+$E$66/(1-$E$66))),"")</f>
        <v>9.7826873656964422E-2</v>
      </c>
      <c r="IT67" s="273">
        <f>IFERROR($C67*IS67,"")</f>
        <v>5.8696124194178649</v>
      </c>
      <c r="IU67" s="273">
        <f t="shared" ref="IU67:IU76" si="740">IFERROR(IT67*IN67,"")</f>
        <v>2.8005168422707651</v>
      </c>
      <c r="IV67" s="273">
        <f>IFERROR(IT67*IR67,"")</f>
        <v>-9.2142292805459096</v>
      </c>
      <c r="IW67" s="271">
        <f t="shared" ref="IW67:IW76" si="741">IFERROR(IT67*(IN67-IN$78)^2,"")</f>
        <v>4.8247447740234017</v>
      </c>
      <c r="IX67" s="271">
        <f>IFERROR(IT67*(IR67-IR78)^2,"")</f>
        <v>14.588847204255096</v>
      </c>
      <c r="IY67" s="271">
        <f t="shared" ref="IY67:IY76" si="742">IFERROR(IT67*(IN67-IN$78)*(IR67-IR$78),"")</f>
        <v>8.3897237325048835</v>
      </c>
      <c r="IZ67" s="271">
        <f>IFERROR($C67*($F67-IP67)^2/(IP67*(1-IP67)),"")</f>
        <v>5.8701763223988632E-4</v>
      </c>
      <c r="JA67" s="289">
        <f>IFERROR($D67-$C67*IP67,"")</f>
        <v>2.6263833252433129</v>
      </c>
      <c r="JB67" s="271">
        <f>IFERROR(JA67/SQRT($C67*IP67*(1-IP67)),"")</f>
        <v>1.1004023604473057</v>
      </c>
      <c r="JD67" s="271"/>
      <c r="JE67" s="263">
        <f>IFERROR(LOG10($B67),"")</f>
        <v>0.47712125471966244</v>
      </c>
      <c r="JF67" s="273">
        <f>IFERROR(IN81+IM81*JE67,"")</f>
        <v>-1.5616412976546827</v>
      </c>
      <c r="JG67" s="264">
        <f>IFERROR(_xlfn.NORM.S.DIST(JF67,TRUE)*(1-$E$66)+$E$66,"")</f>
        <v>0.10622694457927798</v>
      </c>
      <c r="JH67" s="264">
        <f t="shared" ref="JH67:JH76" si="743">IFERROR(1/SQRT(2*PI())*EXP(-0.5*(JF67)^2),"")</f>
        <v>0.11785499047864449</v>
      </c>
      <c r="JI67" s="264">
        <f>IFERROR(JF67-JG67/JH67+$F67/JH67,"")</f>
        <v>-1.5698190309914462</v>
      </c>
      <c r="JJ67" s="264">
        <f>IFERROR(JH67^2/((1-JG67)*(JG67+$E$66/(1-$E$66))),"")</f>
        <v>9.7826873656964144E-2</v>
      </c>
      <c r="JK67" s="273">
        <f>IFERROR($C67*JJ67,"")</f>
        <v>5.8696124194178489</v>
      </c>
      <c r="JL67" s="273">
        <f t="shared" ref="JL67:JL76" si="744">IFERROR(JK67*JE67,"")</f>
        <v>2.8005168422707576</v>
      </c>
      <c r="JM67" s="273">
        <f>IFERROR(JK67*JI67,"")</f>
        <v>-9.2142292805458847</v>
      </c>
      <c r="JN67" s="271">
        <f t="shared" ref="JN67:JN76" si="745">IFERROR(JK67*(JE67-JE$78)^2,"")</f>
        <v>4.8247447740233884</v>
      </c>
      <c r="JO67" s="271">
        <f>IFERROR(JK67*(JI67-JI78)^2,"")</f>
        <v>14.588847204255066</v>
      </c>
      <c r="JP67" s="271">
        <f t="shared" ref="JP67:JP76" si="746">IFERROR(JK67*(JE67-JE$78)*(JI67-JI$78),"")</f>
        <v>8.3897237325048639</v>
      </c>
      <c r="JQ67" s="271">
        <f>IFERROR($C67*($F67-JG67)^2/(JG67*(1-JG67)),"")</f>
        <v>5.8701763223971794E-4</v>
      </c>
      <c r="JR67" s="289">
        <f>IFERROR($D67-$C67*JG67,"")</f>
        <v>2.6263833252433217</v>
      </c>
      <c r="JS67" s="271">
        <f>IFERROR(JR67/SQRT($C67*JG67*(1-JG67)),"")</f>
        <v>1.1004023604473099</v>
      </c>
      <c r="JU67" s="271"/>
      <c r="JV67" s="263">
        <f>IFERROR(LOG10($B67),"")</f>
        <v>0.47712125471966244</v>
      </c>
      <c r="JW67" s="273">
        <f>IFERROR(JE81+JD81*JV67,"")</f>
        <v>-1.561641297654683</v>
      </c>
      <c r="JX67" s="264">
        <f>IFERROR(_xlfn.NORM.S.DIST(JW67,TRUE)*(1-$E$66)+$E$66,"")</f>
        <v>0.10622694457927792</v>
      </c>
      <c r="JY67" s="264">
        <f t="shared" ref="JY67:JY76" si="747">IFERROR(1/SQRT(2*PI())*EXP(-0.5*(JW67)^2),"")</f>
        <v>0.11785499047864445</v>
      </c>
      <c r="JZ67" s="264">
        <f>IFERROR(JW67-JX67/JY67+$F67/JY67,"")</f>
        <v>-1.5698190309914457</v>
      </c>
      <c r="KA67" s="264">
        <f>IFERROR(JY67^2/((1-JX67)*(JX67+$E$66/(1-$E$66))),"")</f>
        <v>9.7826873656964089E-2</v>
      </c>
      <c r="KB67" s="273">
        <f>IFERROR($C67*KA67,"")</f>
        <v>5.8696124194178454</v>
      </c>
      <c r="KC67" s="273">
        <f t="shared" ref="KC67:KC76" si="748">IFERROR(KB67*JV67,"")</f>
        <v>2.8005168422707558</v>
      </c>
      <c r="KD67" s="273">
        <f>IFERROR(KB67*JZ67,"")</f>
        <v>-9.2142292805458776</v>
      </c>
      <c r="KE67" s="271">
        <f t="shared" ref="KE67:KE76" si="749">IFERROR(KB67*(JV67-JV$78)^2,"")</f>
        <v>4.824744774023384</v>
      </c>
      <c r="KF67" s="271">
        <f>IFERROR(KB67*(JZ67-JZ78)^2,"")</f>
        <v>14.58884720425505</v>
      </c>
      <c r="KG67" s="271">
        <f t="shared" ref="KG67:KG76" si="750">IFERROR(KB67*(JV67-JV$78)*(JZ67-JZ$78),"")</f>
        <v>8.389723732504855</v>
      </c>
      <c r="KH67" s="271">
        <f>IFERROR($C67*($F67-JX67)^2/(JX67*(1-JX67)),"")</f>
        <v>5.8701763223965061E-4</v>
      </c>
      <c r="KI67" s="289">
        <f>IFERROR($D67-$C67*JX67,"")</f>
        <v>2.6263833252433244</v>
      </c>
      <c r="KJ67" s="271">
        <f>IFERROR(KI67/SQRT($C67*JX67*(1-JX67)),"")</f>
        <v>1.1004023604473112</v>
      </c>
      <c r="KL67" s="271"/>
      <c r="KM67" s="263">
        <f>IFERROR(LOG10($B67),"")</f>
        <v>0.47712125471966244</v>
      </c>
      <c r="KN67" s="273">
        <f>IFERROR(JV81+JU81*KM67,"")</f>
        <v>-1.5616412976546816</v>
      </c>
      <c r="KO67" s="264">
        <f>IFERROR(_xlfn.NORM.S.DIST(KN67,TRUE)*(1-$E$66)+$E$66,"")</f>
        <v>0.10622694457927812</v>
      </c>
      <c r="KP67" s="264">
        <f t="shared" ref="KP67:KP76" si="751">IFERROR(1/SQRT(2*PI())*EXP(-0.5*(KN67)^2),"")</f>
        <v>0.11785499047864471</v>
      </c>
      <c r="KQ67" s="264">
        <f>IFERROR(KN67-KO67/KP67+$F67/KP67,"")</f>
        <v>-1.5698190309914459</v>
      </c>
      <c r="KR67" s="264">
        <f>IFERROR(KP67^2/((1-KO67)*(KO67+$E$66/(1-$E$66))),"")</f>
        <v>9.7826873656964422E-2</v>
      </c>
      <c r="KS67" s="273">
        <f>IFERROR($C67*KR67,"")</f>
        <v>5.8696124194178649</v>
      </c>
      <c r="KT67" s="273">
        <f t="shared" ref="KT67:KT76" si="752">IFERROR(KS67*KM67,"")</f>
        <v>2.8005168422707651</v>
      </c>
      <c r="KU67" s="273">
        <f>IFERROR(KS67*KQ67,"")</f>
        <v>-9.2142292805459096</v>
      </c>
      <c r="KV67" s="271">
        <f t="shared" ref="KV67:KV76" si="753">IFERROR(KS67*(KM67-KM$78)^2,"")</f>
        <v>4.8247447740234017</v>
      </c>
      <c r="KW67" s="271">
        <f>IFERROR(KS67*(KQ67-KQ78)^2,"")</f>
        <v>14.588847204255096</v>
      </c>
      <c r="KX67" s="271">
        <f t="shared" ref="KX67:KX76" si="754">IFERROR(KS67*(KM67-KM$78)*(KQ67-KQ$78),"")</f>
        <v>8.3897237325048835</v>
      </c>
      <c r="KY67" s="271">
        <f>IFERROR($C67*($F67-KO67)^2/(KO67*(1-KO67)),"")</f>
        <v>5.8701763223988632E-4</v>
      </c>
      <c r="KZ67" s="289">
        <f>IFERROR($D67-$C67*KO67,"")</f>
        <v>2.6263833252433129</v>
      </c>
      <c r="LA67" s="271">
        <f>IFERROR(KZ67/SQRT($C67*KO67*(1-KO67)),"")</f>
        <v>1.1004023604473057</v>
      </c>
      <c r="LC67" s="271"/>
      <c r="LD67" s="263">
        <f>IFERROR(LOG10($B67),"")</f>
        <v>0.47712125471966244</v>
      </c>
      <c r="LE67" s="273">
        <f>IFERROR(KM81+KL81*LD67,"")</f>
        <v>-1.5616412976546827</v>
      </c>
      <c r="LF67" s="264">
        <f>IFERROR(_xlfn.NORM.S.DIST(LE67,TRUE)*(1-$E$66)+$E$66,"")</f>
        <v>0.10622694457927798</v>
      </c>
      <c r="LG67" s="264">
        <f t="shared" ref="LG67:LG76" si="755">IFERROR(1/SQRT(2*PI())*EXP(-0.5*(LE67)^2),"")</f>
        <v>0.11785499047864449</v>
      </c>
      <c r="LH67" s="264">
        <f>IFERROR(LE67-LF67/LG67+$F67/LG67,"")</f>
        <v>-1.5698190309914462</v>
      </c>
      <c r="LI67" s="264">
        <f>IFERROR(LG67^2/((1-LF67)*(LF67+$E$66/(1-$E$66))),"")</f>
        <v>9.7826873656964144E-2</v>
      </c>
      <c r="LJ67" s="273">
        <f>IFERROR($C67*LI67,"")</f>
        <v>5.8696124194178489</v>
      </c>
      <c r="LK67" s="273">
        <f t="shared" ref="LK67:LK76" si="756">IFERROR(LJ67*LD67,"")</f>
        <v>2.8005168422707576</v>
      </c>
      <c r="LL67" s="273">
        <f>IFERROR(LJ67*LH67,"")</f>
        <v>-9.2142292805458847</v>
      </c>
      <c r="LM67" s="271">
        <f t="shared" ref="LM67:LM76" si="757">IFERROR(LJ67*(LD67-LD$78)^2,"")</f>
        <v>4.8247447740233884</v>
      </c>
      <c r="LN67" s="271">
        <f>IFERROR(LJ67*(LH67-LH78)^2,"")</f>
        <v>14.588847204255066</v>
      </c>
      <c r="LO67" s="271">
        <f t="shared" ref="LO67:LO76" si="758">IFERROR(LJ67*(LD67-LD$78)*(LH67-LH$78),"")</f>
        <v>8.3897237325048639</v>
      </c>
      <c r="LP67" s="271">
        <f>IFERROR($C67*($F67-LF67)^2/(LF67*(1-LF67)),"")</f>
        <v>5.8701763223971794E-4</v>
      </c>
      <c r="LQ67" s="289">
        <f>IFERROR($D67-$C67*LF67,"")</f>
        <v>2.6263833252433217</v>
      </c>
      <c r="LR67" s="271">
        <f>IFERROR(LQ67/SQRT($C67*LF67*(1-LF67)),"")</f>
        <v>1.1004023604473099</v>
      </c>
      <c r="LT67" s="271"/>
      <c r="LU67" s="475">
        <f>IFERROR(LOG10($B67),"")</f>
        <v>0.47712125471966244</v>
      </c>
      <c r="LV67" s="474">
        <f>IFERROR(LD81+LC81*LU67,"")</f>
        <v>-1.561641297654683</v>
      </c>
      <c r="LW67" s="477">
        <f>IFERROR(_xlfn.NORM.S.DIST(LV67,TRUE)*(1-$E$66)+$E$66,"")</f>
        <v>0.10622694457927792</v>
      </c>
      <c r="LX67" s="264">
        <f t="shared" ref="LX67:LX76" si="759">IFERROR(1/SQRT(2*PI())*EXP(-0.5*(LV67)^2),"")</f>
        <v>0.11785499047864445</v>
      </c>
      <c r="LY67" s="264">
        <f>IFERROR(LV67-LW67/LX67+$F67/LX67,"")</f>
        <v>-1.5698190309914457</v>
      </c>
      <c r="LZ67" s="264">
        <f>IFERROR(LX67^2/((1-LW67)*(LW67+$E$66/(1-$E$66))),"")</f>
        <v>9.7826873656964089E-2</v>
      </c>
      <c r="MA67" s="273">
        <f>IFERROR($C67*LZ67,"")</f>
        <v>5.8696124194178454</v>
      </c>
      <c r="MB67" s="273">
        <f t="shared" ref="MB67:MB76" si="760">IFERROR(MA67*LU67,"")</f>
        <v>2.8005168422707558</v>
      </c>
      <c r="MC67" s="273">
        <f>IFERROR(MA67*LY67,"")</f>
        <v>-9.2142292805458776</v>
      </c>
      <c r="MD67" s="271">
        <f t="shared" ref="MD67:MD76" si="761">IFERROR(MA67*(LU67-LU$78)^2,"")</f>
        <v>4.824744774023384</v>
      </c>
      <c r="ME67" s="271">
        <f>IFERROR(MA67*(LY67-LY78)^2,"")</f>
        <v>14.58884720425505</v>
      </c>
      <c r="MF67" s="271">
        <f t="shared" ref="MF67:MF76" si="762">IFERROR(MA67*(LU67-LU$78)*(LY67-LY$78),"")</f>
        <v>8.389723732504855</v>
      </c>
      <c r="MG67" s="271">
        <f>IFERROR($C67*($F67-LW67)^2/(LW67*(1-LW67)),"")</f>
        <v>5.8701763223965061E-4</v>
      </c>
      <c r="MH67" s="289">
        <f>IFERROR($D67-$C67*LW67,"")</f>
        <v>2.6263833252433244</v>
      </c>
      <c r="MI67" s="476">
        <f>IFERROR(MH67/SQRT($C67*LW67*(1-LW67)),"")</f>
        <v>1.1004023604473112</v>
      </c>
    </row>
    <row r="68" spans="1:347" ht="14.1" hidden="1" customHeight="1" outlineLevel="1" x14ac:dyDescent="0.2">
      <c r="A68" s="14">
        <v>2</v>
      </c>
      <c r="B68" s="469">
        <v>10</v>
      </c>
      <c r="C68" s="50">
        <v>60</v>
      </c>
      <c r="D68" s="54">
        <v>19</v>
      </c>
      <c r="E68" s="17">
        <f t="shared" si="681"/>
        <v>0.31666666666666665</v>
      </c>
      <c r="F68" s="34">
        <f>IFERROR((E68-E66)/(1-E66),"")</f>
        <v>0.2807017543859649</v>
      </c>
      <c r="G68" s="17">
        <f t="shared" si="682"/>
        <v>-0.58075808400855022</v>
      </c>
      <c r="H68" s="17"/>
      <c r="I68" s="34"/>
      <c r="J68" s="18">
        <f t="shared" ref="J68:J76" si="763">IFERROR(LOG10($B68),"")</f>
        <v>1</v>
      </c>
      <c r="K68" s="17">
        <f>IFERROR(C81+B81*J68,"")</f>
        <v>-0.49545521531802206</v>
      </c>
      <c r="L68" s="37">
        <f t="shared" ref="L68:L76" si="764">IFERROR(_xlfn.NORM.S.DIST(K68,TRUE)*(1-$E$66)+$E$66,"")</f>
        <v>0.34463244298996948</v>
      </c>
      <c r="M68" s="37">
        <f t="shared" si="683"/>
        <v>0.35286262277741826</v>
      </c>
      <c r="N68" s="37">
        <f t="shared" ref="N68:N76" si="765">IFERROR(K68-L68/M68+$F68/M68,"")</f>
        <v>-0.67663249077100018</v>
      </c>
      <c r="O68" s="37">
        <f t="shared" ref="O68:O76" si="766">IFERROR(M68^2/((1-L68)*(L68+$E$66/(1-$E$66))),"")</f>
        <v>0.47824137031318575</v>
      </c>
      <c r="P68" s="17">
        <f t="shared" ref="P68:P76" si="767">IFERROR($C68*O68,"")</f>
        <v>28.694482218791144</v>
      </c>
      <c r="Q68" s="17">
        <f t="shared" si="684"/>
        <v>28.694482218791144</v>
      </c>
      <c r="R68" s="17">
        <f t="shared" ref="R68:R76" si="768">IFERROR(P68*N68,"")</f>
        <v>-19.415618975084829</v>
      </c>
      <c r="S68" s="34">
        <f t="shared" si="685"/>
        <v>3.3601011681725499</v>
      </c>
      <c r="T68" s="34">
        <f>IFERROR(P68*(N68-N78)^2,"")</f>
        <v>11.044981561952421</v>
      </c>
      <c r="U68" s="34">
        <f t="shared" si="686"/>
        <v>6.0919828831637899</v>
      </c>
      <c r="V68" s="34">
        <f t="shared" ref="V68:V76" si="769">IFERROR($C68*($F68-L68)^2/(L68*(1-L68)),"")</f>
        <v>1.0857476995271615</v>
      </c>
      <c r="W68" s="39">
        <f t="shared" ref="W68:W76" si="770">IFERROR($D68-$C68*L68,"")</f>
        <v>-1.6779465793981672</v>
      </c>
      <c r="X68" s="34">
        <f t="shared" ref="X68:X76" si="771">IFERROR(W68/SQRT($C68*L68*(1-L68)),"")</f>
        <v>-0.45580801370644153</v>
      </c>
      <c r="Y68" s="44"/>
      <c r="Z68" s="271"/>
      <c r="AA68" s="263">
        <f t="shared" ref="AA68:AA76" si="772">IFERROR(LOG10($B68),"")</f>
        <v>1</v>
      </c>
      <c r="AB68" s="273">
        <f>IFERROR(J81+I81*AA68,"")</f>
        <v>-0.63611090399514958</v>
      </c>
      <c r="AC68" s="264">
        <f t="shared" ref="AC68:AC76" si="773">IFERROR(_xlfn.NORM.S.DIST(AB68,TRUE)*(1-$E$66)+$E$66,"")</f>
        <v>0.29923446599383297</v>
      </c>
      <c r="AD68" s="264">
        <f t="shared" si="687"/>
        <v>0.3258698943716119</v>
      </c>
      <c r="AE68" s="264">
        <f t="shared" ref="AE68:AE76" si="774">IFERROR(AB68-AC68/AD68+$F68/AD68,"")</f>
        <v>-0.69298240985673099</v>
      </c>
      <c r="AF68" s="264">
        <f t="shared" ref="AF68:AF76" si="775">IFERROR(AD68^2/((1-AC68)*(AC68+$E$66/(1-$E$66))),"")</f>
        <v>0.43066381832036915</v>
      </c>
      <c r="AG68" s="273">
        <f t="shared" ref="AG68:AG76" si="776">IFERROR($C68*AF68,"")</f>
        <v>25.83982909922215</v>
      </c>
      <c r="AH68" s="273">
        <f t="shared" si="688"/>
        <v>25.83982909922215</v>
      </c>
      <c r="AI68" s="273">
        <f t="shared" ref="AI68:AI76" si="777">IFERROR(AG68*AE68,"")</f>
        <v>-17.90654703946505</v>
      </c>
      <c r="AJ68" s="271">
        <f t="shared" si="689"/>
        <v>3.6991236534508025</v>
      </c>
      <c r="AK68" s="271">
        <f>IFERROR(AG68*(AE68-AE78)^2,"")</f>
        <v>12.331174845209699</v>
      </c>
      <c r="AL68" s="271">
        <f t="shared" si="690"/>
        <v>6.753853755061086</v>
      </c>
      <c r="AM68" s="271">
        <f t="shared" ref="AM68:AM76" si="778">IFERROR($C68*($F68-AC68)^2/(AC68*(1-AC68)),"")</f>
        <v>9.8275403959285385E-2</v>
      </c>
      <c r="AN68" s="289">
        <f t="shared" ref="AN68:AN76" si="779">IFERROR($D68-$C68*AC68,"")</f>
        <v>1.0459320403700225</v>
      </c>
      <c r="AO68" s="271">
        <f t="shared" ref="AO68:AO76" si="780">IFERROR(AN68/SQRT($C68*AC68*(1-AC68)),"")</f>
        <v>0.29487344787092107</v>
      </c>
      <c r="AP68" s="44"/>
      <c r="AQ68" s="271"/>
      <c r="AR68" s="263">
        <f t="shared" ref="AR68:AR76" si="781">IFERROR(LOG10($B68),"")</f>
        <v>1</v>
      </c>
      <c r="AS68" s="273">
        <f>IFERROR(AA81+Z81*AR68,"")</f>
        <v>-0.65587177354211423</v>
      </c>
      <c r="AT68" s="264">
        <f t="shared" ref="AT68:AT76" si="782">IFERROR(_xlfn.NORM.S.DIST(AS68,TRUE)*(1-$E$66)+$E$66,"")</f>
        <v>0.29315564973010239</v>
      </c>
      <c r="AU68" s="264">
        <f t="shared" si="691"/>
        <v>0.32173648924074888</v>
      </c>
      <c r="AV68" s="264">
        <f t="shared" ref="AV68:AV76" si="783">IFERROR(AS68-AT68/AU68+$F68/AU68,"")</f>
        <v>-0.69458014440028715</v>
      </c>
      <c r="AW68" s="264">
        <f t="shared" ref="AW68:AW76" si="784">IFERROR(AU68^2/((1-AT68)*(AT68+$E$66/(1-$E$66))),"")</f>
        <v>0.42351412259682469</v>
      </c>
      <c r="AX68" s="273">
        <f t="shared" ref="AX68:AX76" si="785">IFERROR($C68*AW68,"")</f>
        <v>25.41084735580948</v>
      </c>
      <c r="AY68" s="273">
        <f t="shared" si="692"/>
        <v>25.41084735580948</v>
      </c>
      <c r="AZ68" s="273">
        <f t="shared" ref="AZ68:AZ76" si="786">IFERROR(AX68*AV68,"")</f>
        <v>-17.649870025731804</v>
      </c>
      <c r="BA68" s="271">
        <f t="shared" si="693"/>
        <v>3.7359904548100471</v>
      </c>
      <c r="BB68" s="271">
        <f>IFERROR(AX68*(AV68-AV78)^2,"")</f>
        <v>12.478744633879305</v>
      </c>
      <c r="BC68" s="271">
        <f t="shared" si="694"/>
        <v>6.8279184851743207</v>
      </c>
      <c r="BD68" s="271">
        <f t="shared" ref="BD68:BD76" si="787">IFERROR($C68*($F68-AT68)^2/(AT68*(1-AT68)),"")</f>
        <v>4.4909644223515587E-2</v>
      </c>
      <c r="BE68" s="289">
        <f t="shared" ref="BE68:BE76" si="788">IFERROR($D68-$C68*AT68,"")</f>
        <v>1.4106610161938562</v>
      </c>
      <c r="BF68" s="271">
        <f t="shared" ref="BF68:BF76" si="789">IFERROR(BE68/SQRT($C68*AT68*(1-AT68)),"")</f>
        <v>0.40007002173127537</v>
      </c>
      <c r="BH68" s="271"/>
      <c r="BI68" s="263">
        <f t="shared" ref="BI68:BI76" si="790">IFERROR(LOG10($B68),"")</f>
        <v>1</v>
      </c>
      <c r="BJ68" s="273">
        <f>IFERROR(AR81+AQ81*BI68,"")</f>
        <v>-0.6570681253646693</v>
      </c>
      <c r="BK68" s="264">
        <f t="shared" ref="BK68:BK76" si="791">IFERROR(_xlfn.NORM.S.DIST(BJ68,TRUE)*(1-$E$66)+$E$66,"")</f>
        <v>0.29279012870619986</v>
      </c>
      <c r="BL68" s="264">
        <f t="shared" si="695"/>
        <v>0.32148390656762699</v>
      </c>
      <c r="BM68" s="264">
        <f t="shared" ref="BM68:BM76" si="792">IFERROR(BJ68-BK68/BL68+$F68/BL68,"")</f>
        <v>-0.69466992773573777</v>
      </c>
      <c r="BN68" s="264">
        <f t="shared" ref="BN68:BN76" si="793">IFERROR(BL68^2/((1-BK68)*(BK68+$E$66/(1-$E$66))),"")</f>
        <v>0.42307808835875904</v>
      </c>
      <c r="BO68" s="273">
        <f t="shared" ref="BO68:BO76" si="794">IFERROR($C68*BN68,"")</f>
        <v>25.384685301525543</v>
      </c>
      <c r="BP68" s="273">
        <f t="shared" si="696"/>
        <v>25.384685301525543</v>
      </c>
      <c r="BQ68" s="273">
        <f t="shared" ref="BQ68:BQ76" si="795">IFERROR(BO68*BM68,"")</f>
        <v>-17.633977504005195</v>
      </c>
      <c r="BR68" s="271">
        <f t="shared" si="697"/>
        <v>3.7380835706771149</v>
      </c>
      <c r="BS68" s="271">
        <f>IFERROR(BO68*(BM68-BM78)^2,"")</f>
        <v>12.487194303654951</v>
      </c>
      <c r="BT68" s="271">
        <f t="shared" si="698"/>
        <v>6.8321428461607434</v>
      </c>
      <c r="BU68" s="271">
        <f t="shared" ref="BU68:BU76" si="796">IFERROR($C68*($F68-BK68)^2/(BK68*(1-BK68)),"")</f>
        <v>4.2343066349536919E-2</v>
      </c>
      <c r="BV68" s="289">
        <f t="shared" ref="BV68:BV76" si="797">IFERROR($D68-$C68*BK68,"")</f>
        <v>1.4325922776280073</v>
      </c>
      <c r="BW68" s="271">
        <f t="shared" ref="BW68:BW76" si="798">IFERROR(BV68/SQRT($C68*BK68*(1-BK68)),"")</f>
        <v>0.40643828326867099</v>
      </c>
      <c r="BY68" s="271"/>
      <c r="BZ68" s="263">
        <f t="shared" ref="BZ68:BZ76" si="799">IFERROR(LOG10($B68),"")</f>
        <v>1</v>
      </c>
      <c r="CA68" s="273">
        <f>IFERROR(BI81+BH81*BZ68,"")</f>
        <v>-0.65712378844057229</v>
      </c>
      <c r="CB68" s="264">
        <f t="shared" ref="CB68:CB76" si="800">IFERROR(_xlfn.NORM.S.DIST(CA68,TRUE)*(1-$E$66)+$E$66,"")</f>
        <v>0.29277312897315005</v>
      </c>
      <c r="CC68" s="264">
        <f t="shared" si="699"/>
        <v>0.32147214819304537</v>
      </c>
      <c r="CD68" s="264">
        <f t="shared" ref="CD68:CD76" si="801">IFERROR(CA68-CB68/CC68+$F68/CC68,"")</f>
        <v>-0.69467408527044328</v>
      </c>
      <c r="CE68" s="264">
        <f t="shared" ref="CE68:CE76" si="802">IFERROR(CC68^2/((1-CB68)*(CB68+$E$66/(1-$E$66))),"")</f>
        <v>0.42305779219001255</v>
      </c>
      <c r="CF68" s="273">
        <f t="shared" ref="CF68:CF76" si="803">IFERROR($C68*CE68,"")</f>
        <v>25.383467531400754</v>
      </c>
      <c r="CG68" s="273">
        <f t="shared" si="700"/>
        <v>25.383467531400754</v>
      </c>
      <c r="CH68" s="273">
        <f t="shared" ref="CH68:CH76" si="804">IFERROR(CF68*CD68,"")</f>
        <v>-17.633237088367817</v>
      </c>
      <c r="CI68" s="271">
        <f t="shared" si="701"/>
        <v>3.7381803478733824</v>
      </c>
      <c r="CJ68" s="271">
        <f>IFERROR(CF68*(CD68-CD78)^2,"")</f>
        <v>12.487585079873016</v>
      </c>
      <c r="CK68" s="271">
        <f t="shared" si="702"/>
        <v>6.832338189666709</v>
      </c>
      <c r="CL68" s="271">
        <f t="shared" ref="CL68:CL76" si="805">IFERROR($C68*($F68-CB68)^2/(CB68*(1-CB68)),"")</f>
        <v>4.2225493729880555E-2</v>
      </c>
      <c r="CM68" s="289">
        <f t="shared" ref="CM68:CM76" si="806">IFERROR($D68-$C68*CB68,"")</f>
        <v>1.4336122616109961</v>
      </c>
      <c r="CN68" s="271">
        <f t="shared" ref="CN68:CN76" si="807">IFERROR(CM68/SQRT($C68*CB68*(1-CB68)),"")</f>
        <v>0.40673458075526453</v>
      </c>
      <c r="CP68" s="271"/>
      <c r="CQ68" s="263">
        <f t="shared" ref="CQ68:CQ76" si="808">IFERROR(LOG10($B68),"")</f>
        <v>1</v>
      </c>
      <c r="CR68" s="273">
        <f>IFERROR(BZ81+BY81*CQ68,"")</f>
        <v>-0.6571263309314479</v>
      </c>
      <c r="CS68" s="264">
        <f t="shared" ref="CS68:CS76" si="809">IFERROR(_xlfn.NORM.S.DIST(CR68,TRUE)*(1-$E$66)+$E$66,"")</f>
        <v>0.29277235250079531</v>
      </c>
      <c r="CT68" s="264">
        <f t="shared" si="703"/>
        <v>0.32147161109889544</v>
      </c>
      <c r="CU68" s="264">
        <f t="shared" ref="CU68:CU76" si="810">IFERROR(CR68-CS68/CT68+$F68/CT68,"")</f>
        <v>-0.6946742751295969</v>
      </c>
      <c r="CV68" s="264">
        <f t="shared" ref="CV68:CV76" si="811">IFERROR(CT68^2/((1-CS68)*(CS68+$E$66/(1-$E$66))),"")</f>
        <v>0.42305686511502799</v>
      </c>
      <c r="CW68" s="273">
        <f t="shared" ref="CW68:CW76" si="812">IFERROR($C68*CV68,"")</f>
        <v>25.383411906901678</v>
      </c>
      <c r="CX68" s="273">
        <f t="shared" si="704"/>
        <v>25.383411906901678</v>
      </c>
      <c r="CY68" s="273">
        <f t="shared" ref="CY68:CY76" si="813">IFERROR(CW68*CU68,"")</f>
        <v>-17.633203266742903</v>
      </c>
      <c r="CZ68" s="271">
        <f t="shared" si="705"/>
        <v>3.738184756333172</v>
      </c>
      <c r="DA68" s="271">
        <f>IFERROR(CW68*(CU68-CU78)^2,"")</f>
        <v>12.487602875851387</v>
      </c>
      <c r="DB68" s="271">
        <f t="shared" si="706"/>
        <v>6.8323470867374665</v>
      </c>
      <c r="DC68" s="271">
        <f t="shared" ref="DC68:DC76" si="814">IFERROR($C68*($F68-CS68)^2/(CS68*(1-CS68)),"")</f>
        <v>4.2220127345882777E-2</v>
      </c>
      <c r="DD68" s="289">
        <f t="shared" ref="DD68:DD76" si="815">IFERROR($D68-$C68*CS68,"")</f>
        <v>1.4336588499522804</v>
      </c>
      <c r="DE68" s="271">
        <f t="shared" ref="DE68:DE76" si="816">IFERROR(DD68/SQRT($C68*CS68*(1-CS68)),"")</f>
        <v>0.406748114566506</v>
      </c>
      <c r="DG68" s="271"/>
      <c r="DH68" s="263">
        <f t="shared" ref="DH68:DH76" si="817">IFERROR(LOG10($B68),"")</f>
        <v>1</v>
      </c>
      <c r="DI68" s="273">
        <f>IFERROR(CQ81+CP81*DH68,"")</f>
        <v>-0.65712644697777156</v>
      </c>
      <c r="DJ68" s="264">
        <f t="shared" ref="DJ68:DJ76" si="818">IFERROR(_xlfn.NORM.S.DIST(DI68,TRUE)*(1-$E$66)+$E$66,"")</f>
        <v>0.29277231706047802</v>
      </c>
      <c r="DK68" s="264">
        <f t="shared" si="707"/>
        <v>0.321471586584403</v>
      </c>
      <c r="DL68" s="264">
        <f t="shared" ref="DL68:DL76" si="819">IFERROR(DI68-DJ68/DK68+$F68/DK68,"")</f>
        <v>-0.69467428379520668</v>
      </c>
      <c r="DM68" s="264">
        <f t="shared" ref="DM68:DM76" si="820">IFERROR(DK68^2/((1-DJ68)*(DJ68+$E$66/(1-$E$66))),"")</f>
        <v>0.42305682280072027</v>
      </c>
      <c r="DN68" s="273">
        <f t="shared" ref="DN68:DN76" si="821">IFERROR($C68*DM68,"")</f>
        <v>25.383409368043218</v>
      </c>
      <c r="DO68" s="273">
        <f t="shared" si="708"/>
        <v>25.383409368043218</v>
      </c>
      <c r="DP68" s="273">
        <f t="shared" ref="DP68:DP76" si="822">IFERROR(DN68*DL68,"")</f>
        <v>-17.633201723025962</v>
      </c>
      <c r="DQ68" s="271">
        <f t="shared" si="709"/>
        <v>3.7381849569890493</v>
      </c>
      <c r="DR68" s="271">
        <f>IFERROR(DN68*(DL68-DL78)^2,"")</f>
        <v>12.487603685588077</v>
      </c>
      <c r="DS68" s="271">
        <f t="shared" si="710"/>
        <v>6.83234749162441</v>
      </c>
      <c r="DT68" s="271">
        <f t="shared" ref="DT68:DT76" si="823">IFERROR($C68*($F68-DJ68)^2/(DJ68*(1-DJ68)),"")</f>
        <v>4.2219882417417996E-2</v>
      </c>
      <c r="DU68" s="289">
        <f t="shared" ref="DU68:DU76" si="824">IFERROR($D68-$C68*DJ68,"")</f>
        <v>1.4336609763713177</v>
      </c>
      <c r="DV68" s="271">
        <f t="shared" ref="DV68:DV76" si="825">IFERROR(DU68/SQRT($C68*DJ68*(1-DJ68)),"")</f>
        <v>0.40674873228712138</v>
      </c>
      <c r="DX68" s="271"/>
      <c r="DY68" s="263">
        <f t="shared" ref="DY68:DY76" si="826">IFERROR(LOG10($B68),"")</f>
        <v>1</v>
      </c>
      <c r="DZ68" s="273">
        <f>IFERROR(DH81+DG81*DY68,"")</f>
        <v>-0.65712645227500821</v>
      </c>
      <c r="EA68" s="264">
        <f t="shared" ref="EA68:EA76" si="827">IFERROR(_xlfn.NORM.S.DIST(DZ68,TRUE)*(1-$E$66)+$E$66,"")</f>
        <v>0.29277231544271248</v>
      </c>
      <c r="EB68" s="264">
        <f t="shared" si="711"/>
        <v>0.32147158546537513</v>
      </c>
      <c r="EC68" s="264">
        <f t="shared" ref="EC68:EC76" si="828">IFERROR(DZ68-EA68/EB68+$F68/EB68,"")</f>
        <v>-0.69467428419077071</v>
      </c>
      <c r="ED68" s="264">
        <f t="shared" ref="ED68:ED76" si="829">IFERROR(EB68^2/((1-EA68)*(EA68+$E$66/(1-$E$66))),"")</f>
        <v>0.42305682086917346</v>
      </c>
      <c r="EE68" s="273">
        <f t="shared" ref="EE68:EE76" si="830">IFERROR($C68*ED68,"")</f>
        <v>25.383409252150408</v>
      </c>
      <c r="EF68" s="273">
        <f t="shared" si="712"/>
        <v>25.383409252150408</v>
      </c>
      <c r="EG68" s="273">
        <f t="shared" ref="EG68:EG76" si="831">IFERROR(EE68*EC68,"")</f>
        <v>-17.63320165255897</v>
      </c>
      <c r="EH68" s="271">
        <f t="shared" si="713"/>
        <v>3.738184966120762</v>
      </c>
      <c r="EI68" s="271">
        <f>IFERROR(EE68*(EC68-EC78)^2,"")</f>
        <v>12.487603722425206</v>
      </c>
      <c r="EJ68" s="271">
        <f t="shared" si="714"/>
        <v>6.8323475100468629</v>
      </c>
      <c r="EK68" s="271">
        <f t="shared" ref="EK68:EK76" si="832">IFERROR($C68*($F68-EA68)^2/(EA68*(1-EA68)),"")</f>
        <v>4.2219871237037236E-2</v>
      </c>
      <c r="EL68" s="289">
        <f t="shared" ref="EL68:EL76" si="833">IFERROR($D68-$C68*EA68,"")</f>
        <v>1.4336610734372499</v>
      </c>
      <c r="EM68" s="271">
        <f t="shared" ref="EM68:EM76" si="834">IFERROR(EL68/SQRT($C68*EA68*(1-EA68)),"")</f>
        <v>0.40674876048458791</v>
      </c>
      <c r="EO68" s="271"/>
      <c r="EP68" s="263">
        <f t="shared" ref="EP68:EP76" si="835">IFERROR(LOG10($B68),"")</f>
        <v>1</v>
      </c>
      <c r="EQ68" s="273">
        <f>IFERROR(DY81+DX81*EP68,"")</f>
        <v>-0.6571264525168532</v>
      </c>
      <c r="ER68" s="264">
        <f t="shared" ref="ER68:ER76" si="836">IFERROR(_xlfn.NORM.S.DIST(EQ68,TRUE)*(1-$E$66)+$E$66,"")</f>
        <v>0.29277231536885351</v>
      </c>
      <c r="ES68" s="264">
        <f t="shared" si="715"/>
        <v>0.321471585414286</v>
      </c>
      <c r="ET68" s="264">
        <f t="shared" ref="ET68:ET76" si="837">IFERROR(EQ68-ER68/ES68+$F68/ES68,"")</f>
        <v>-0.69467428420883015</v>
      </c>
      <c r="EU68" s="264">
        <f t="shared" ref="EU68:EU76" si="838">IFERROR(ES68^2/((1-ER68)*(ER68+$E$66/(1-$E$66))),"")</f>
        <v>0.42305682078098888</v>
      </c>
      <c r="EV68" s="273">
        <f t="shared" ref="EV68:EV76" si="839">IFERROR($C68*EU68,"")</f>
        <v>25.383409246859333</v>
      </c>
      <c r="EW68" s="273">
        <f t="shared" si="716"/>
        <v>25.383409246859333</v>
      </c>
      <c r="EX68" s="273">
        <f t="shared" ref="EX68:EX76" si="840">IFERROR(EV68*ET68,"")</f>
        <v>-17.633201649341807</v>
      </c>
      <c r="EY68" s="271">
        <f t="shared" si="717"/>
        <v>3.7381849665362767</v>
      </c>
      <c r="EZ68" s="271">
        <f>IFERROR(EV68*(ET68-ET78)^2,"")</f>
        <v>12.487603724100746</v>
      </c>
      <c r="FA68" s="271">
        <f t="shared" si="718"/>
        <v>6.8323475108849543</v>
      </c>
      <c r="FB68" s="271">
        <f t="shared" ref="FB68:FB76" si="841">IFERROR($C68*($F68-ER68)^2/(ER68*(1-ER68)),"")</f>
        <v>4.2219870726597754E-2</v>
      </c>
      <c r="FC68" s="289">
        <f t="shared" ref="FC68:FC76" si="842">IFERROR($D68-$C68*ER68,"")</f>
        <v>1.4336610778687913</v>
      </c>
      <c r="FD68" s="271">
        <f t="shared" ref="FD68:FD76" si="843">IFERROR(FC68/SQRT($C68*ER68*(1-ER68)),"")</f>
        <v>0.40674876177194219</v>
      </c>
      <c r="FF68" s="271"/>
      <c r="FG68" s="263">
        <f t="shared" ref="FG68:FG76" si="844">IFERROR(LOG10($B68),"")</f>
        <v>1</v>
      </c>
      <c r="FH68" s="273">
        <f>IFERROR(EP81+EO81*FG68,"")</f>
        <v>-0.65712645252789592</v>
      </c>
      <c r="FI68" s="264">
        <f t="shared" ref="FI68:FI76" si="845">IFERROR(_xlfn.NORM.S.DIST(FH68,TRUE)*(1-$E$66)+$E$66,"")</f>
        <v>0.29277231536548104</v>
      </c>
      <c r="FJ68" s="264">
        <f t="shared" si="719"/>
        <v>0.32147158541195325</v>
      </c>
      <c r="FK68" s="264">
        <f t="shared" ref="FK68:FK76" si="846">IFERROR(FH68-FI68/FJ68+$F68/FJ68,"")</f>
        <v>-0.69467428420965449</v>
      </c>
      <c r="FL68" s="264">
        <f t="shared" ref="FL68:FL76" si="847">IFERROR(FJ68^2/((1-FI68)*(FI68+$E$66/(1-$E$66))),"")</f>
        <v>0.42305682077696244</v>
      </c>
      <c r="FM68" s="273">
        <f t="shared" ref="FM68:FM76" si="848">IFERROR($C68*FL68,"")</f>
        <v>25.383409246617745</v>
      </c>
      <c r="FN68" s="273">
        <f t="shared" si="720"/>
        <v>25.383409246617745</v>
      </c>
      <c r="FO68" s="273">
        <f t="shared" ref="FO68:FO76" si="849">IFERROR(FM68*FK68,"")</f>
        <v>-17.633201649194909</v>
      </c>
      <c r="FP68" s="271">
        <f t="shared" si="721"/>
        <v>3.7381849665551825</v>
      </c>
      <c r="FQ68" s="271">
        <f>IFERROR(FM68*(FK68-FK78)^2,"")</f>
        <v>12.487603724176939</v>
      </c>
      <c r="FR68" s="271">
        <f t="shared" si="722"/>
        <v>6.8323475109230758</v>
      </c>
      <c r="FS68" s="271">
        <f t="shared" ref="FS68:FS76" si="850">IFERROR($C68*($F68-FI68)^2/(FI68*(1-FI68)),"")</f>
        <v>4.221987070329062E-2</v>
      </c>
      <c r="FT68" s="289">
        <f t="shared" ref="FT68:FT76" si="851">IFERROR($D68-$C68*FI68,"")</f>
        <v>1.4336610780711361</v>
      </c>
      <c r="FU68" s="271">
        <f t="shared" ref="FU68:FU76" si="852">IFERROR(FT68/SQRT($C68*FI68*(1-FI68)),"")</f>
        <v>0.40674876183072295</v>
      </c>
      <c r="FW68" s="271"/>
      <c r="FX68" s="263">
        <f t="shared" ref="FX68:FX76" si="853">IFERROR(LOG10($B68),"")</f>
        <v>1</v>
      </c>
      <c r="FY68" s="273">
        <f>IFERROR(FG81+FF81*FX68,"")</f>
        <v>-0.65712645252840041</v>
      </c>
      <c r="FZ68" s="264">
        <f t="shared" ref="FZ68:FZ76" si="854">IFERROR(_xlfn.NORM.S.DIST(FY68,TRUE)*(1-$E$66)+$E$66,"")</f>
        <v>0.29277231536532705</v>
      </c>
      <c r="GA68" s="264">
        <f t="shared" si="723"/>
        <v>0.32147158541184667</v>
      </c>
      <c r="GB68" s="264">
        <f t="shared" ref="GB68:GB76" si="855">IFERROR(FY68-FZ68/GA68+$F68/GA68,"")</f>
        <v>-0.69467428420969257</v>
      </c>
      <c r="GC68" s="264">
        <f t="shared" ref="GC68:GC76" si="856">IFERROR(GA68^2/((1-FZ68)*(FZ68+$E$66/(1-$E$66))),"")</f>
        <v>0.42305682077677831</v>
      </c>
      <c r="GD68" s="273">
        <f t="shared" ref="GD68:GD76" si="857">IFERROR($C68*GC68,"")</f>
        <v>25.3834092466067</v>
      </c>
      <c r="GE68" s="273">
        <f t="shared" si="724"/>
        <v>25.3834092466067</v>
      </c>
      <c r="GF68" s="273">
        <f t="shared" ref="GF68:GF76" si="858">IFERROR(GD68*GB68,"")</f>
        <v>-17.633201649188202</v>
      </c>
      <c r="GG68" s="271">
        <f t="shared" si="725"/>
        <v>3.7381849665560392</v>
      </c>
      <c r="GH68" s="271">
        <f>IFERROR(GD68*(GB68-GB78)^2,"")</f>
        <v>12.487603724180412</v>
      </c>
      <c r="GI68" s="271">
        <f t="shared" si="726"/>
        <v>6.8323475109248077</v>
      </c>
      <c r="GJ68" s="271">
        <f t="shared" ref="GJ68:GJ76" si="859">IFERROR($C68*($F68-FZ68)^2/(FZ68*(1-FZ68)),"")</f>
        <v>4.2219870702226416E-2</v>
      </c>
      <c r="GK68" s="289">
        <f t="shared" ref="GK68:GK76" si="860">IFERROR($D68-$C68*FZ68,"")</f>
        <v>1.4336610780803767</v>
      </c>
      <c r="GL68" s="271">
        <f t="shared" ref="GL68:GL76" si="861">IFERROR(GK68/SQRT($C68*FZ68*(1-FZ68)),"")</f>
        <v>0.4067487618334073</v>
      </c>
      <c r="GN68" s="271"/>
      <c r="GO68" s="263">
        <f t="shared" ref="GO68:GO76" si="862">IFERROR(LOG10($B68),"")</f>
        <v>1</v>
      </c>
      <c r="GP68" s="273">
        <f>IFERROR(FX81+FW81*GO68,"")</f>
        <v>-0.65712645252842306</v>
      </c>
      <c r="GQ68" s="264">
        <f t="shared" ref="GQ68:GQ76" si="863">IFERROR(_xlfn.NORM.S.DIST(GP68,TRUE)*(1-$E$66)+$E$66,"")</f>
        <v>0.29277231536532006</v>
      </c>
      <c r="GR68" s="264">
        <f t="shared" si="727"/>
        <v>0.3214715854118419</v>
      </c>
      <c r="GS68" s="264">
        <f t="shared" ref="GS68:GS76" si="864">IFERROR(GP68-GQ68/GR68+$F68/GR68,"")</f>
        <v>-0.69467428420969402</v>
      </c>
      <c r="GT68" s="264">
        <f t="shared" ref="GT68:GT76" si="865">IFERROR(GR68^2/((1-GQ68)*(GQ68+$E$66/(1-$E$66))),"")</f>
        <v>0.4230568207767702</v>
      </c>
      <c r="GU68" s="273">
        <f t="shared" ref="GU68:GU76" si="866">IFERROR($C68*GT68,"")</f>
        <v>25.383409246606213</v>
      </c>
      <c r="GV68" s="273">
        <f t="shared" si="728"/>
        <v>25.383409246606213</v>
      </c>
      <c r="GW68" s="273">
        <f t="shared" ref="GW68:GW76" si="867">IFERROR(GU68*GS68,"")</f>
        <v>-17.6332016491879</v>
      </c>
      <c r="GX68" s="271">
        <f t="shared" si="729"/>
        <v>3.7381849665560796</v>
      </c>
      <c r="GY68" s="271">
        <f>IFERROR(GU68*(GS68-GS78)^2,"")</f>
        <v>12.487603724180564</v>
      </c>
      <c r="GZ68" s="271">
        <f t="shared" si="730"/>
        <v>6.8323475109248877</v>
      </c>
      <c r="HA68" s="271">
        <f t="shared" ref="HA68:HA76" si="868">IFERROR($C68*($F68-GQ68)^2/(GQ68*(1-GQ68)),"")</f>
        <v>4.2219870702178072E-2</v>
      </c>
      <c r="HB68" s="289">
        <f t="shared" ref="HB68:HB76" si="869">IFERROR($D68-$C68*GQ68,"")</f>
        <v>1.4336610780807959</v>
      </c>
      <c r="HC68" s="271">
        <f t="shared" ref="HC68:HC76" si="870">IFERROR(HB68/SQRT($C68*GQ68*(1-GQ68)),"")</f>
        <v>0.40674876183352909</v>
      </c>
      <c r="HE68" s="271"/>
      <c r="HF68" s="263">
        <f t="shared" ref="HF68:HF76" si="871">IFERROR(LOG10($B68),"")</f>
        <v>1</v>
      </c>
      <c r="HG68" s="273">
        <f>IFERROR(GO81+GN81*HF68,"")</f>
        <v>-0.65712645252842461</v>
      </c>
      <c r="HH68" s="264">
        <f t="shared" ref="HH68:HH76" si="872">IFERROR(_xlfn.NORM.S.DIST(HG68,TRUE)*(1-$E$66)+$E$66,"")</f>
        <v>0.29277231536531967</v>
      </c>
      <c r="HI68" s="264">
        <f t="shared" si="731"/>
        <v>0.32147158541184156</v>
      </c>
      <c r="HJ68" s="264">
        <f t="shared" ref="HJ68:HJ76" si="873">IFERROR(HG68-HH68/HI68+$F68/HI68,"")</f>
        <v>-0.69467428420969446</v>
      </c>
      <c r="HK68" s="264">
        <f t="shared" ref="HK68:HK76" si="874">IFERROR(HI68^2/((1-HH68)*(HH68+$E$66/(1-$E$66))),"")</f>
        <v>0.42305682077676959</v>
      </c>
      <c r="HL68" s="273">
        <f t="shared" ref="HL68:HL76" si="875">IFERROR($C68*HK68,"")</f>
        <v>25.383409246606174</v>
      </c>
      <c r="HM68" s="273">
        <f t="shared" si="732"/>
        <v>25.383409246606174</v>
      </c>
      <c r="HN68" s="273">
        <f t="shared" ref="HN68:HN76" si="876">IFERROR(HL68*HJ68,"")</f>
        <v>-17.633201649187885</v>
      </c>
      <c r="HO68" s="271">
        <f t="shared" si="733"/>
        <v>3.7381849665560831</v>
      </c>
      <c r="HP68" s="271">
        <f>IFERROR(HL68*(HJ68-HJ78)^2,"")</f>
        <v>12.487603724180584</v>
      </c>
      <c r="HQ68" s="271">
        <f t="shared" si="734"/>
        <v>6.8323475109248957</v>
      </c>
      <c r="HR68" s="271">
        <f t="shared" ref="HR68:HR76" si="877">IFERROR($C68*($F68-HH68)^2/(HH68*(1-HH68)),"")</f>
        <v>4.221987070217538E-2</v>
      </c>
      <c r="HS68" s="289">
        <f t="shared" ref="HS68:HS76" si="878">IFERROR($D68-$C68*HH68,"")</f>
        <v>1.4336610780808208</v>
      </c>
      <c r="HT68" s="271">
        <f t="shared" ref="HT68:HT76" si="879">IFERROR(HS68/SQRT($C68*HH68*(1-HH68)),"")</f>
        <v>0.40674876183353637</v>
      </c>
      <c r="HV68" s="271"/>
      <c r="HW68" s="263">
        <f t="shared" ref="HW68:HW76" si="880">IFERROR(LOG10($B68),"")</f>
        <v>1</v>
      </c>
      <c r="HX68" s="273">
        <f>IFERROR(HF81+HE81*HW68,"")</f>
        <v>-0.65712645252842461</v>
      </c>
      <c r="HY68" s="264">
        <f t="shared" ref="HY68:HY76" si="881">IFERROR(_xlfn.NORM.S.DIST(HX68,TRUE)*(1-$E$66)+$E$66,"")</f>
        <v>0.29277231536531967</v>
      </c>
      <c r="HZ68" s="264">
        <f t="shared" si="735"/>
        <v>0.32147158541184156</v>
      </c>
      <c r="IA68" s="264">
        <f t="shared" ref="IA68:IA76" si="882">IFERROR(HX68-HY68/HZ68+$F68/HZ68,"")</f>
        <v>-0.69467428420969446</v>
      </c>
      <c r="IB68" s="264">
        <f t="shared" ref="IB68:IB76" si="883">IFERROR(HZ68^2/((1-HY68)*(HY68+$E$66/(1-$E$66))),"")</f>
        <v>0.42305682077676959</v>
      </c>
      <c r="IC68" s="273">
        <f t="shared" ref="IC68:IC76" si="884">IFERROR($C68*IB68,"")</f>
        <v>25.383409246606174</v>
      </c>
      <c r="ID68" s="273">
        <f t="shared" si="736"/>
        <v>25.383409246606174</v>
      </c>
      <c r="IE68" s="273">
        <f t="shared" ref="IE68:IE76" si="885">IFERROR(IC68*IA68,"")</f>
        <v>-17.633201649187885</v>
      </c>
      <c r="IF68" s="271">
        <f t="shared" si="737"/>
        <v>3.7381849665560787</v>
      </c>
      <c r="IG68" s="271">
        <f>IFERROR(IC68*(IA68-IA78)^2,"")</f>
        <v>12.487603724180584</v>
      </c>
      <c r="IH68" s="271">
        <f t="shared" si="738"/>
        <v>6.8323475109248912</v>
      </c>
      <c r="II68" s="271">
        <f t="shared" ref="II68:II76" si="886">IFERROR($C68*($F68-HY68)^2/(HY68*(1-HY68)),"")</f>
        <v>4.221987070217538E-2</v>
      </c>
      <c r="IJ68" s="289">
        <f t="shared" ref="IJ68:IJ76" si="887">IFERROR($D68-$C68*HY68,"")</f>
        <v>1.4336610780808208</v>
      </c>
      <c r="IK68" s="271">
        <f t="shared" ref="IK68:IK76" si="888">IFERROR(IJ68/SQRT($C68*HY68*(1-HY68)),"")</f>
        <v>0.40674876183353637</v>
      </c>
      <c r="IM68" s="271"/>
      <c r="IN68" s="263">
        <f t="shared" ref="IN68:IN76" si="889">IFERROR(LOG10($B68),"")</f>
        <v>1</v>
      </c>
      <c r="IO68" s="273">
        <f>IFERROR(HW81+HV81*IN68,"")</f>
        <v>-0.65712645252842394</v>
      </c>
      <c r="IP68" s="264">
        <f t="shared" ref="IP68:IP76" si="890">IFERROR(_xlfn.NORM.S.DIST(IO68,TRUE)*(1-$E$66)+$E$66,"")</f>
        <v>0.29277231536531984</v>
      </c>
      <c r="IQ68" s="264">
        <f t="shared" si="739"/>
        <v>0.32147158541184168</v>
      </c>
      <c r="IR68" s="264">
        <f t="shared" ref="IR68:IR76" si="891">IFERROR(IO68-IP68/IQ68+$F68/IQ68,"")</f>
        <v>-0.69467428420969424</v>
      </c>
      <c r="IS68" s="264">
        <f t="shared" ref="IS68:IS76" si="892">IFERROR(IQ68^2/((1-IP68)*(IP68+$E$66/(1-$E$66))),"")</f>
        <v>0.42305682077676976</v>
      </c>
      <c r="IT68" s="273">
        <f t="shared" ref="IT68:IT76" si="893">IFERROR($C68*IS68,"")</f>
        <v>25.383409246606185</v>
      </c>
      <c r="IU68" s="273">
        <f t="shared" si="740"/>
        <v>25.383409246606185</v>
      </c>
      <c r="IV68" s="273">
        <f t="shared" ref="IV68:IV76" si="894">IFERROR(IT68*IR68,"")</f>
        <v>-17.633201649187885</v>
      </c>
      <c r="IW68" s="271">
        <f t="shared" si="741"/>
        <v>3.7381849665560845</v>
      </c>
      <c r="IX68" s="271">
        <f>IFERROR(IT68*(IR68-IR78)^2,"")</f>
        <v>12.487603724180573</v>
      </c>
      <c r="IY68" s="271">
        <f t="shared" si="742"/>
        <v>6.8323475109248939</v>
      </c>
      <c r="IZ68" s="271">
        <f t="shared" ref="IZ68:IZ76" si="895">IFERROR($C68*($F68-IP68)^2/(IP68*(1-IP68)),"")</f>
        <v>4.2219870702176539E-2</v>
      </c>
      <c r="JA68" s="289">
        <f t="shared" ref="JA68:JA76" si="896">IFERROR($D68-$C68*IP68,"")</f>
        <v>1.4336610780808101</v>
      </c>
      <c r="JB68" s="271">
        <f t="shared" ref="JB68:JB76" si="897">IFERROR(JA68/SQRT($C68*IP68*(1-IP68)),"")</f>
        <v>0.40674876183353326</v>
      </c>
      <c r="JD68" s="271"/>
      <c r="JE68" s="263">
        <f t="shared" ref="JE68:JE76" si="898">IFERROR(LOG10($B68),"")</f>
        <v>1</v>
      </c>
      <c r="JF68" s="273">
        <f>IFERROR(IN81+IM81*JE68,"")</f>
        <v>-0.65712645252842483</v>
      </c>
      <c r="JG68" s="264">
        <f t="shared" ref="JG68:JG76" si="899">IFERROR(_xlfn.NORM.S.DIST(JF68,TRUE)*(1-$E$66)+$E$66,"")</f>
        <v>0.29277231536531956</v>
      </c>
      <c r="JH68" s="264">
        <f t="shared" si="743"/>
        <v>0.32147158541184151</v>
      </c>
      <c r="JI68" s="264">
        <f t="shared" ref="JI68:JI76" si="900">IFERROR(JF68-JG68/JH68+$F68/JH68,"")</f>
        <v>-0.69467428420969424</v>
      </c>
      <c r="JJ68" s="264">
        <f t="shared" ref="JJ68:JJ76" si="901">IFERROR(JH68^2/((1-JG68)*(JG68+$E$66/(1-$E$66))),"")</f>
        <v>0.42305682077676948</v>
      </c>
      <c r="JK68" s="273">
        <f t="shared" ref="JK68:JK76" si="902">IFERROR($C68*JJ68,"")</f>
        <v>25.38340924660617</v>
      </c>
      <c r="JL68" s="273">
        <f t="shared" si="744"/>
        <v>25.38340924660617</v>
      </c>
      <c r="JM68" s="273">
        <f t="shared" ref="JM68:JM76" si="903">IFERROR(JK68*JI68,"")</f>
        <v>-17.633201649187875</v>
      </c>
      <c r="JN68" s="271">
        <f t="shared" si="745"/>
        <v>3.7381849665560827</v>
      </c>
      <c r="JO68" s="271">
        <f>IFERROR(JK68*(JI68-JI78)^2,"")</f>
        <v>12.487603724180575</v>
      </c>
      <c r="JP68" s="271">
        <f t="shared" si="746"/>
        <v>6.8323475109248921</v>
      </c>
      <c r="JQ68" s="271">
        <f t="shared" ref="JQ68:JQ76" si="904">IFERROR($C68*($F68-JG68)^2/(JG68*(1-JG68)),"")</f>
        <v>4.2219870702174617E-2</v>
      </c>
      <c r="JR68" s="289">
        <f t="shared" ref="JR68:JR76" si="905">IFERROR($D68-$C68*JG68,"")</f>
        <v>1.4336610780808279</v>
      </c>
      <c r="JS68" s="271">
        <f t="shared" ref="JS68:JS76" si="906">IFERROR(JR68/SQRT($C68*JG68*(1-JG68)),"")</f>
        <v>0.40674876183353836</v>
      </c>
      <c r="JU68" s="271"/>
      <c r="JV68" s="263">
        <f t="shared" ref="JV68:JV76" si="907">IFERROR(LOG10($B68),"")</f>
        <v>1</v>
      </c>
      <c r="JW68" s="273">
        <f>IFERROR(JE81+JD81*JV68,"")</f>
        <v>-0.65712645252842461</v>
      </c>
      <c r="JX68" s="264">
        <f t="shared" ref="JX68:JX76" si="908">IFERROR(_xlfn.NORM.S.DIST(JW68,TRUE)*(1-$E$66)+$E$66,"")</f>
        <v>0.29277231536531967</v>
      </c>
      <c r="JY68" s="264">
        <f t="shared" si="747"/>
        <v>0.32147158541184156</v>
      </c>
      <c r="JZ68" s="264">
        <f t="shared" ref="JZ68:JZ76" si="909">IFERROR(JW68-JX68/JY68+$F68/JY68,"")</f>
        <v>-0.69467428420969446</v>
      </c>
      <c r="KA68" s="264">
        <f t="shared" ref="KA68:KA76" si="910">IFERROR(JY68^2/((1-JX68)*(JX68+$E$66/(1-$E$66))),"")</f>
        <v>0.42305682077676959</v>
      </c>
      <c r="KB68" s="273">
        <f t="shared" ref="KB68:KB76" si="911">IFERROR($C68*KA68,"")</f>
        <v>25.383409246606174</v>
      </c>
      <c r="KC68" s="273">
        <f t="shared" si="748"/>
        <v>25.383409246606174</v>
      </c>
      <c r="KD68" s="273">
        <f t="shared" ref="KD68:KD76" si="912">IFERROR(KB68*JZ68,"")</f>
        <v>-17.633201649187885</v>
      </c>
      <c r="KE68" s="271">
        <f t="shared" si="749"/>
        <v>3.7381849665560787</v>
      </c>
      <c r="KF68" s="271">
        <f>IFERROR(KB68*(JZ68-JZ78)^2,"")</f>
        <v>12.487603724180584</v>
      </c>
      <c r="KG68" s="271">
        <f t="shared" si="750"/>
        <v>6.8323475109248912</v>
      </c>
      <c r="KH68" s="271">
        <f t="shared" ref="KH68:KH76" si="913">IFERROR($C68*($F68-JX68)^2/(JX68*(1-JX68)),"")</f>
        <v>4.221987070217538E-2</v>
      </c>
      <c r="KI68" s="289">
        <f t="shared" ref="KI68:KI76" si="914">IFERROR($D68-$C68*JX68,"")</f>
        <v>1.4336610780808208</v>
      </c>
      <c r="KJ68" s="271">
        <f t="shared" ref="KJ68:KJ76" si="915">IFERROR(KI68/SQRT($C68*JX68*(1-JX68)),"")</f>
        <v>0.40674876183353637</v>
      </c>
      <c r="KL68" s="271"/>
      <c r="KM68" s="263">
        <f t="shared" ref="KM68:KM76" si="916">IFERROR(LOG10($B68),"")</f>
        <v>1</v>
      </c>
      <c r="KN68" s="273">
        <f>IFERROR(JV81+JU81*KM68,"")</f>
        <v>-0.65712645252842394</v>
      </c>
      <c r="KO68" s="264">
        <f t="shared" ref="KO68:KO76" si="917">IFERROR(_xlfn.NORM.S.DIST(KN68,TRUE)*(1-$E$66)+$E$66,"")</f>
        <v>0.29277231536531984</v>
      </c>
      <c r="KP68" s="264">
        <f t="shared" si="751"/>
        <v>0.32147158541184168</v>
      </c>
      <c r="KQ68" s="264">
        <f t="shared" ref="KQ68:KQ76" si="918">IFERROR(KN68-KO68/KP68+$F68/KP68,"")</f>
        <v>-0.69467428420969424</v>
      </c>
      <c r="KR68" s="264">
        <f t="shared" ref="KR68:KR76" si="919">IFERROR(KP68^2/((1-KO68)*(KO68+$E$66/(1-$E$66))),"")</f>
        <v>0.42305682077676976</v>
      </c>
      <c r="KS68" s="273">
        <f t="shared" ref="KS68:KS76" si="920">IFERROR($C68*KR68,"")</f>
        <v>25.383409246606185</v>
      </c>
      <c r="KT68" s="273">
        <f t="shared" si="752"/>
        <v>25.383409246606185</v>
      </c>
      <c r="KU68" s="273">
        <f t="shared" ref="KU68:KU76" si="921">IFERROR(KS68*KQ68,"")</f>
        <v>-17.633201649187885</v>
      </c>
      <c r="KV68" s="271">
        <f t="shared" si="753"/>
        <v>3.7381849665560845</v>
      </c>
      <c r="KW68" s="271">
        <f>IFERROR(KS68*(KQ68-KQ78)^2,"")</f>
        <v>12.487603724180573</v>
      </c>
      <c r="KX68" s="271">
        <f t="shared" si="754"/>
        <v>6.8323475109248939</v>
      </c>
      <c r="KY68" s="271">
        <f t="shared" ref="KY68:KY76" si="922">IFERROR($C68*($F68-KO68)^2/(KO68*(1-KO68)),"")</f>
        <v>4.2219870702176539E-2</v>
      </c>
      <c r="KZ68" s="289">
        <f t="shared" ref="KZ68:KZ76" si="923">IFERROR($D68-$C68*KO68,"")</f>
        <v>1.4336610780808101</v>
      </c>
      <c r="LA68" s="271">
        <f t="shared" ref="LA68:LA76" si="924">IFERROR(KZ68/SQRT($C68*KO68*(1-KO68)),"")</f>
        <v>0.40674876183353326</v>
      </c>
      <c r="LC68" s="271"/>
      <c r="LD68" s="263">
        <f t="shared" ref="LD68:LD76" si="925">IFERROR(LOG10($B68),"")</f>
        <v>1</v>
      </c>
      <c r="LE68" s="273">
        <f>IFERROR(KM81+KL81*LD68,"")</f>
        <v>-0.65712645252842483</v>
      </c>
      <c r="LF68" s="264">
        <f t="shared" ref="LF68:LF76" si="926">IFERROR(_xlfn.NORM.S.DIST(LE68,TRUE)*(1-$E$66)+$E$66,"")</f>
        <v>0.29277231536531956</v>
      </c>
      <c r="LG68" s="264">
        <f t="shared" si="755"/>
        <v>0.32147158541184151</v>
      </c>
      <c r="LH68" s="264">
        <f t="shared" ref="LH68:LH76" si="927">IFERROR(LE68-LF68/LG68+$F68/LG68,"")</f>
        <v>-0.69467428420969424</v>
      </c>
      <c r="LI68" s="264">
        <f t="shared" ref="LI68:LI76" si="928">IFERROR(LG68^2/((1-LF68)*(LF68+$E$66/(1-$E$66))),"")</f>
        <v>0.42305682077676948</v>
      </c>
      <c r="LJ68" s="273">
        <f t="shared" ref="LJ68:LJ76" si="929">IFERROR($C68*LI68,"")</f>
        <v>25.38340924660617</v>
      </c>
      <c r="LK68" s="273">
        <f t="shared" si="756"/>
        <v>25.38340924660617</v>
      </c>
      <c r="LL68" s="273">
        <f t="shared" ref="LL68:LL76" si="930">IFERROR(LJ68*LH68,"")</f>
        <v>-17.633201649187875</v>
      </c>
      <c r="LM68" s="271">
        <f t="shared" si="757"/>
        <v>3.7381849665560827</v>
      </c>
      <c r="LN68" s="271">
        <f>IFERROR(LJ68*(LH68-LH78)^2,"")</f>
        <v>12.487603724180575</v>
      </c>
      <c r="LO68" s="271">
        <f t="shared" si="758"/>
        <v>6.8323475109248921</v>
      </c>
      <c r="LP68" s="271">
        <f t="shared" ref="LP68:LP76" si="931">IFERROR($C68*($F68-LF68)^2/(LF68*(1-LF68)),"")</f>
        <v>4.2219870702174617E-2</v>
      </c>
      <c r="LQ68" s="289">
        <f t="shared" ref="LQ68:LQ76" si="932">IFERROR($D68-$C68*LF68,"")</f>
        <v>1.4336610780808279</v>
      </c>
      <c r="LR68" s="271">
        <f t="shared" ref="LR68:LR76" si="933">IFERROR(LQ68/SQRT($C68*LF68*(1-LF68)),"")</f>
        <v>0.40674876183353836</v>
      </c>
      <c r="LT68" s="271"/>
      <c r="LU68" s="475">
        <f t="shared" ref="LU68:LU76" si="934">IFERROR(LOG10($B68),"")</f>
        <v>1</v>
      </c>
      <c r="LV68" s="474">
        <f>IFERROR(LD81+LC81*LU68,"")</f>
        <v>-0.65712645252842461</v>
      </c>
      <c r="LW68" s="477">
        <f t="shared" ref="LW68:LW76" si="935">IFERROR(_xlfn.NORM.S.DIST(LV68,TRUE)*(1-$E$66)+$E$66,"")</f>
        <v>0.29277231536531967</v>
      </c>
      <c r="LX68" s="264">
        <f t="shared" si="759"/>
        <v>0.32147158541184156</v>
      </c>
      <c r="LY68" s="264">
        <f t="shared" ref="LY68:LY76" si="936">IFERROR(LV68-LW68/LX68+$F68/LX68,"")</f>
        <v>-0.69467428420969446</v>
      </c>
      <c r="LZ68" s="264">
        <f t="shared" ref="LZ68:LZ76" si="937">IFERROR(LX68^2/((1-LW68)*(LW68+$E$66/(1-$E$66))),"")</f>
        <v>0.42305682077676959</v>
      </c>
      <c r="MA68" s="273">
        <f t="shared" ref="MA68:MA76" si="938">IFERROR($C68*LZ68,"")</f>
        <v>25.383409246606174</v>
      </c>
      <c r="MB68" s="273">
        <f t="shared" si="760"/>
        <v>25.383409246606174</v>
      </c>
      <c r="MC68" s="273">
        <f t="shared" ref="MC68:MC76" si="939">IFERROR(MA68*LY68,"")</f>
        <v>-17.633201649187885</v>
      </c>
      <c r="MD68" s="271">
        <f t="shared" si="761"/>
        <v>3.7381849665560787</v>
      </c>
      <c r="ME68" s="271">
        <f>IFERROR(MA68*(LY68-LY78)^2,"")</f>
        <v>12.487603724180584</v>
      </c>
      <c r="MF68" s="271">
        <f t="shared" si="762"/>
        <v>6.8323475109248912</v>
      </c>
      <c r="MG68" s="271">
        <f t="shared" ref="MG68:MG76" si="940">IFERROR($C68*($F68-LW68)^2/(LW68*(1-LW68)),"")</f>
        <v>4.221987070217538E-2</v>
      </c>
      <c r="MH68" s="289">
        <f t="shared" ref="MH68:MH76" si="941">IFERROR($D68-$C68*LW68,"")</f>
        <v>1.4336610780808208</v>
      </c>
      <c r="MI68" s="476">
        <f t="shared" ref="MI68:MI76" si="942">IFERROR(MH68/SQRT($C68*LW68*(1-LW68)),"")</f>
        <v>0.40674876183353637</v>
      </c>
    </row>
    <row r="69" spans="1:347" ht="14.1" hidden="1" customHeight="1" outlineLevel="1" x14ac:dyDescent="0.2">
      <c r="A69" s="14">
        <v>3</v>
      </c>
      <c r="B69" s="469">
        <v>20</v>
      </c>
      <c r="C69" s="50">
        <v>60</v>
      </c>
      <c r="D69" s="54">
        <v>32</v>
      </c>
      <c r="E69" s="17">
        <f t="shared" si="681"/>
        <v>0.53333333333333333</v>
      </c>
      <c r="F69" s="34">
        <f>IFERROR((E69-E66)/(1-E66),"")</f>
        <v>0.50877192982456143</v>
      </c>
      <c r="G69" s="17">
        <f t="shared" si="682"/>
        <v>2.1989739377545343E-2</v>
      </c>
      <c r="H69" s="17"/>
      <c r="I69" s="34"/>
      <c r="J69" s="18">
        <f t="shared" si="763"/>
        <v>1.3010299956639813</v>
      </c>
      <c r="K69" s="17">
        <f>IFERROR(C81+B81*J69,"")</f>
        <v>-3.6706589234768439E-2</v>
      </c>
      <c r="L69" s="37">
        <f t="shared" si="764"/>
        <v>0.51109150349950627</v>
      </c>
      <c r="M69" s="37">
        <f t="shared" si="683"/>
        <v>0.39867360874500568</v>
      </c>
      <c r="N69" s="37">
        <f t="shared" si="765"/>
        <v>-4.2524816536662513E-2</v>
      </c>
      <c r="O69" s="37">
        <f t="shared" si="766"/>
        <v>0.57668887304067329</v>
      </c>
      <c r="P69" s="17">
        <f t="shared" si="767"/>
        <v>34.601332382440397</v>
      </c>
      <c r="Q69" s="17">
        <f t="shared" si="684"/>
        <v>45.017371319494401</v>
      </c>
      <c r="R69" s="17">
        <f t="shared" si="768"/>
        <v>-1.4714153114873576</v>
      </c>
      <c r="S69" s="34">
        <f t="shared" si="685"/>
        <v>5.8641404823094295E-2</v>
      </c>
      <c r="T69" s="34">
        <f>IFERROR(P69*(N69-N78)^2,"")</f>
        <v>6.4860107053149214E-3</v>
      </c>
      <c r="U69" s="34">
        <f t="shared" si="686"/>
        <v>-1.9502532642128707E-2</v>
      </c>
      <c r="V69" s="34">
        <f t="shared" si="769"/>
        <v>1.2919370319065811E-3</v>
      </c>
      <c r="W69" s="39">
        <f t="shared" si="770"/>
        <v>1.3345097900296246</v>
      </c>
      <c r="X69" s="34">
        <f t="shared" si="771"/>
        <v>0.3446537561866897</v>
      </c>
      <c r="Y69" s="44"/>
      <c r="Z69" s="271"/>
      <c r="AA69" s="263">
        <f t="shared" si="772"/>
        <v>1.3010299956639813</v>
      </c>
      <c r="AB69" s="273">
        <f>IFERROR(J81+I81*AA69,"")</f>
        <v>-0.12597951114236272</v>
      </c>
      <c r="AC69" s="264">
        <f t="shared" si="773"/>
        <v>0.47738036796531974</v>
      </c>
      <c r="AD69" s="264">
        <f t="shared" si="687"/>
        <v>0.39578903411519734</v>
      </c>
      <c r="AE69" s="264">
        <f t="shared" si="774"/>
        <v>-4.6665636442880798E-2</v>
      </c>
      <c r="AF69" s="264">
        <f t="shared" si="775"/>
        <v>0.56553063489956568</v>
      </c>
      <c r="AG69" s="273">
        <f t="shared" si="776"/>
        <v>33.931838093973937</v>
      </c>
      <c r="AH69" s="273">
        <f t="shared" si="688"/>
        <v>44.146339168273826</v>
      </c>
      <c r="AI69" s="273">
        <f t="shared" si="777"/>
        <v>-1.5834508203320812</v>
      </c>
      <c r="AJ69" s="271">
        <f t="shared" si="689"/>
        <v>0.20290720964004505</v>
      </c>
      <c r="AK69" s="271">
        <f>IFERROR(AG69*(AE69-AE78)^2,"")</f>
        <v>6.716727497629793E-2</v>
      </c>
      <c r="AL69" s="271">
        <f t="shared" si="690"/>
        <v>0.1167421275485685</v>
      </c>
      <c r="AM69" s="271">
        <f t="shared" si="778"/>
        <v>0.23698825546497193</v>
      </c>
      <c r="AN69" s="289">
        <f t="shared" si="779"/>
        <v>3.3571779220808153</v>
      </c>
      <c r="AO69" s="271">
        <f t="shared" si="780"/>
        <v>0.86770798861950715</v>
      </c>
      <c r="AP69" s="44"/>
      <c r="AQ69" s="271"/>
      <c r="AR69" s="263">
        <f t="shared" si="781"/>
        <v>1.3010299956639813</v>
      </c>
      <c r="AS69" s="273">
        <f>IFERROR(AA81+Z81*AR69,"")</f>
        <v>-0.13577764167905348</v>
      </c>
      <c r="AT69" s="264">
        <f t="shared" si="782"/>
        <v>0.47369860668734981</v>
      </c>
      <c r="AU69" s="264">
        <f t="shared" si="691"/>
        <v>0.39528181325234174</v>
      </c>
      <c r="AV69" s="264">
        <f t="shared" si="783"/>
        <v>-4.7047723020181786E-2</v>
      </c>
      <c r="AW69" s="264">
        <f t="shared" si="784"/>
        <v>0.56405424033790241</v>
      </c>
      <c r="AX69" s="273">
        <f t="shared" si="785"/>
        <v>33.843254420274143</v>
      </c>
      <c r="AY69" s="273">
        <f t="shared" si="692"/>
        <v>44.031089151664283</v>
      </c>
      <c r="AZ69" s="273">
        <f t="shared" si="786"/>
        <v>-1.5922480600666007</v>
      </c>
      <c r="BA69" s="271">
        <f t="shared" si="693"/>
        <v>0.22982313231510026</v>
      </c>
      <c r="BB69" s="271">
        <f>IFERROR(AX69*(AV69-AV78)^2,"")</f>
        <v>9.5922070222119959E-2</v>
      </c>
      <c r="BC69" s="271">
        <f t="shared" si="694"/>
        <v>0.14847595979348513</v>
      </c>
      <c r="BD69" s="271">
        <f t="shared" si="787"/>
        <v>0.29605231149721817</v>
      </c>
      <c r="BE69" s="289">
        <f t="shared" si="788"/>
        <v>3.5780835987590116</v>
      </c>
      <c r="BF69" s="271">
        <f t="shared" si="789"/>
        <v>0.92513805235974722</v>
      </c>
      <c r="BH69" s="271"/>
      <c r="BI69" s="263">
        <f t="shared" si="790"/>
        <v>1.3010299956639813</v>
      </c>
      <c r="BJ69" s="273">
        <f>IFERROR(AR81+AQ81*BI69,"")</f>
        <v>-0.13635401508027334</v>
      </c>
      <c r="BK69" s="264">
        <f t="shared" si="791"/>
        <v>0.4734821767412109</v>
      </c>
      <c r="BL69" s="264">
        <f t="shared" si="695"/>
        <v>0.39525081460066563</v>
      </c>
      <c r="BM69" s="264">
        <f t="shared" si="792"/>
        <v>-4.7069561311329444E-2</v>
      </c>
      <c r="BN69" s="264">
        <f t="shared" si="793"/>
        <v>0.56396585835872604</v>
      </c>
      <c r="BO69" s="273">
        <f t="shared" si="794"/>
        <v>33.837951501523563</v>
      </c>
      <c r="BP69" s="273">
        <f t="shared" si="696"/>
        <v>44.024189895305206</v>
      </c>
      <c r="BQ69" s="273">
        <f t="shared" si="795"/>
        <v>-1.5927375328507556</v>
      </c>
      <c r="BR69" s="271">
        <f t="shared" si="697"/>
        <v>0.23149117644028705</v>
      </c>
      <c r="BS69" s="271">
        <f>IFERROR(BO69*(BM69-BM78)^2,"")</f>
        <v>9.7827610960160905E-2</v>
      </c>
      <c r="BT69" s="271">
        <f t="shared" si="698"/>
        <v>0.15048663977081278</v>
      </c>
      <c r="BU69" s="271">
        <f t="shared" si="796"/>
        <v>0.29973107896894041</v>
      </c>
      <c r="BV69" s="289">
        <f t="shared" si="797"/>
        <v>3.5910693955273452</v>
      </c>
      <c r="BW69" s="271">
        <f t="shared" si="798"/>
        <v>0.9285169072969166</v>
      </c>
      <c r="BY69" s="271"/>
      <c r="BZ69" s="263">
        <f t="shared" si="799"/>
        <v>1.3010299956639813</v>
      </c>
      <c r="CA69" s="273">
        <f>IFERROR(BI81+BH81*BZ69,"")</f>
        <v>-0.13638090850732132</v>
      </c>
      <c r="CB69" s="264">
        <f t="shared" si="800"/>
        <v>0.47347207859322654</v>
      </c>
      <c r="CC69" s="264">
        <f t="shared" si="699"/>
        <v>0.3952493650650768</v>
      </c>
      <c r="CD69" s="264">
        <f t="shared" si="801"/>
        <v>-4.7070578494462723E-2</v>
      </c>
      <c r="CE69" s="264">
        <f t="shared" si="802"/>
        <v>0.56396173032498587</v>
      </c>
      <c r="CF69" s="273">
        <f t="shared" si="803"/>
        <v>33.837703819499154</v>
      </c>
      <c r="CG69" s="273">
        <f t="shared" si="700"/>
        <v>44.023867653562064</v>
      </c>
      <c r="CH69" s="273">
        <f t="shared" si="804"/>
        <v>-1.592760293708116</v>
      </c>
      <c r="CI69" s="271">
        <f t="shared" si="701"/>
        <v>0.23156881916809324</v>
      </c>
      <c r="CJ69" s="271">
        <f>IFERROR(CF69*(CD69-CD78)^2,"")</f>
        <v>9.791664151722769E-2</v>
      </c>
      <c r="CK69" s="271">
        <f t="shared" si="702"/>
        <v>0.15058034749943269</v>
      </c>
      <c r="CL69" s="271">
        <f t="shared" si="805"/>
        <v>0.29990328375732334</v>
      </c>
      <c r="CM69" s="289">
        <f t="shared" si="806"/>
        <v>3.5916752844064064</v>
      </c>
      <c r="CN69" s="271">
        <f t="shared" si="807"/>
        <v>0.92867456533499815</v>
      </c>
      <c r="CP69" s="271"/>
      <c r="CQ69" s="263">
        <f t="shared" si="808"/>
        <v>1.3010299956639813</v>
      </c>
      <c r="CR69" s="273">
        <f>IFERROR(BZ81+BY81*CQ69,"")</f>
        <v>-0.13638214338477406</v>
      </c>
      <c r="CS69" s="264">
        <f t="shared" si="809"/>
        <v>0.47347161491296297</v>
      </c>
      <c r="CT69" s="264">
        <f t="shared" si="703"/>
        <v>0.39524929849936952</v>
      </c>
      <c r="CU69" s="264">
        <f t="shared" si="810"/>
        <v>-4.7070625197083382E-2</v>
      </c>
      <c r="CV69" s="264">
        <f t="shared" si="811"/>
        <v>0.5639615407673304</v>
      </c>
      <c r="CW69" s="273">
        <f t="shared" si="812"/>
        <v>33.837692446039824</v>
      </c>
      <c r="CX69" s="273">
        <f t="shared" si="704"/>
        <v>44.023852856350324</v>
      </c>
      <c r="CY69" s="273">
        <f t="shared" si="813"/>
        <v>-1.5927613386617201</v>
      </c>
      <c r="CZ69" s="271">
        <f t="shared" si="705"/>
        <v>0.2315723622122863</v>
      </c>
      <c r="DA69" s="271">
        <f>IFERROR(CW69*(CU69-CU78)^2,"")</f>
        <v>9.7920704668383873E-2</v>
      </c>
      <c r="DB69" s="271">
        <f t="shared" si="706"/>
        <v>0.15058462368233119</v>
      </c>
      <c r="DC69" s="271">
        <f t="shared" si="814"/>
        <v>0.29991119214836132</v>
      </c>
      <c r="DD69" s="289">
        <f t="shared" si="815"/>
        <v>3.5917031052222228</v>
      </c>
      <c r="DE69" s="271">
        <f t="shared" si="816"/>
        <v>0.92868180459266103</v>
      </c>
      <c r="DG69" s="271"/>
      <c r="DH69" s="263">
        <f t="shared" si="817"/>
        <v>1.3010299956639813</v>
      </c>
      <c r="DI69" s="273">
        <f>IFERROR(CQ81+CP81*DH69,"")</f>
        <v>-0.13638220007708002</v>
      </c>
      <c r="DJ69" s="264">
        <f t="shared" si="818"/>
        <v>0.47347159362574853</v>
      </c>
      <c r="DK69" s="264">
        <f t="shared" si="707"/>
        <v>0.39524929544337317</v>
      </c>
      <c r="DL69" s="264">
        <f t="shared" si="819"/>
        <v>-4.7070627341157634E-2</v>
      </c>
      <c r="DM69" s="264">
        <f t="shared" si="820"/>
        <v>0.56396153206486055</v>
      </c>
      <c r="DN69" s="273">
        <f t="shared" si="821"/>
        <v>33.837691923891633</v>
      </c>
      <c r="DO69" s="273">
        <f t="shared" si="708"/>
        <v>44.023852177019862</v>
      </c>
      <c r="DP69" s="273">
        <f t="shared" si="822"/>
        <v>-1.5927613866344024</v>
      </c>
      <c r="DQ69" s="271">
        <f t="shared" si="709"/>
        <v>0.23157252374635554</v>
      </c>
      <c r="DR69" s="271">
        <f>IFERROR(DN69*(DL69-DL78)^2,"")</f>
        <v>9.7920889903302347E-2</v>
      </c>
      <c r="DS69" s="271">
        <f t="shared" si="710"/>
        <v>0.15058481863188183</v>
      </c>
      <c r="DT69" s="271">
        <f t="shared" si="823"/>
        <v>0.29991155521921925</v>
      </c>
      <c r="DU69" s="289">
        <f t="shared" si="824"/>
        <v>3.5917043824550881</v>
      </c>
      <c r="DV69" s="271">
        <f t="shared" si="825"/>
        <v>0.92868213694160728</v>
      </c>
      <c r="DX69" s="271"/>
      <c r="DY69" s="263">
        <f t="shared" si="826"/>
        <v>1.3010299956639813</v>
      </c>
      <c r="DZ69" s="273">
        <f>IFERROR(DH81+DG81*DY69,"")</f>
        <v>-0.13638220268136658</v>
      </c>
      <c r="EA69" s="264">
        <f t="shared" si="827"/>
        <v>0.47347159264787325</v>
      </c>
      <c r="EB69" s="264">
        <f t="shared" si="711"/>
        <v>0.39524929530298919</v>
      </c>
      <c r="EC69" s="264">
        <f t="shared" si="828"/>
        <v>-4.7070627439650625E-2</v>
      </c>
      <c r="ED69" s="264">
        <f t="shared" si="829"/>
        <v>0.56396153166509333</v>
      </c>
      <c r="EE69" s="273">
        <f t="shared" si="830"/>
        <v>33.8376918999056</v>
      </c>
      <c r="EF69" s="273">
        <f t="shared" si="712"/>
        <v>44.023852145813315</v>
      </c>
      <c r="EG69" s="273">
        <f t="shared" si="831"/>
        <v>-1.5927613888381402</v>
      </c>
      <c r="EH69" s="271">
        <f t="shared" si="713"/>
        <v>0.2315725311109921</v>
      </c>
      <c r="EI69" s="271">
        <f>IFERROR(EE69*(EC69-EC78)^2,"")</f>
        <v>9.7920898347840277E-2</v>
      </c>
      <c r="EJ69" s="271">
        <f t="shared" si="714"/>
        <v>0.15058482751947999</v>
      </c>
      <c r="EK69" s="271">
        <f t="shared" si="832"/>
        <v>0.29991157189768747</v>
      </c>
      <c r="EL69" s="289">
        <f t="shared" si="833"/>
        <v>3.5917044411276038</v>
      </c>
      <c r="EM69" s="271">
        <f t="shared" si="834"/>
        <v>0.92868215220879091</v>
      </c>
      <c r="EO69" s="271"/>
      <c r="EP69" s="263">
        <f t="shared" si="835"/>
        <v>1.3010299956639813</v>
      </c>
      <c r="EQ69" s="273">
        <f>IFERROR(DY81+DX81*EP69,"")</f>
        <v>-0.13638220280108415</v>
      </c>
      <c r="ER69" s="264">
        <f t="shared" si="836"/>
        <v>0.47347159260292088</v>
      </c>
      <c r="ES69" s="264">
        <f t="shared" si="715"/>
        <v>0.39524929529653585</v>
      </c>
      <c r="ET69" s="264">
        <f t="shared" si="837"/>
        <v>-4.7070627444178115E-2</v>
      </c>
      <c r="EU69" s="264">
        <f t="shared" si="838"/>
        <v>0.56396153164671647</v>
      </c>
      <c r="EV69" s="273">
        <f t="shared" si="839"/>
        <v>33.837691898802987</v>
      </c>
      <c r="EW69" s="273">
        <f t="shared" si="716"/>
        <v>44.023852144378786</v>
      </c>
      <c r="EX69" s="273">
        <f t="shared" si="840"/>
        <v>-1.5927613889394394</v>
      </c>
      <c r="EY69" s="271">
        <f t="shared" si="717"/>
        <v>0.23157253144677195</v>
      </c>
      <c r="EZ69" s="271">
        <f>IFERROR(EV69*(ET69-ET78)^2,"")</f>
        <v>9.7920898732825543E-2</v>
      </c>
      <c r="FA69" s="271">
        <f t="shared" si="718"/>
        <v>0.15058482792467312</v>
      </c>
      <c r="FB69" s="271">
        <f t="shared" si="841"/>
        <v>0.29991157266438734</v>
      </c>
      <c r="FC69" s="289">
        <f t="shared" si="842"/>
        <v>3.5917044438247459</v>
      </c>
      <c r="FD69" s="271">
        <f t="shared" si="843"/>
        <v>0.92868215291061473</v>
      </c>
      <c r="FF69" s="271"/>
      <c r="FG69" s="263">
        <f t="shared" si="844"/>
        <v>1.3010299956639813</v>
      </c>
      <c r="FH69" s="273">
        <f>IFERROR(EP81+EO81*FG69,"")</f>
        <v>-0.13638220280659086</v>
      </c>
      <c r="FI69" s="264">
        <f t="shared" si="845"/>
        <v>0.47347159260085314</v>
      </c>
      <c r="FJ69" s="264">
        <f t="shared" si="719"/>
        <v>0.39524929529623903</v>
      </c>
      <c r="FK69" s="264">
        <f t="shared" si="846"/>
        <v>-4.7070627444386171E-2</v>
      </c>
      <c r="FL69" s="264">
        <f t="shared" si="847"/>
        <v>0.56396153164587115</v>
      </c>
      <c r="FM69" s="273">
        <f t="shared" si="848"/>
        <v>33.837691898752269</v>
      </c>
      <c r="FN69" s="273">
        <f t="shared" si="720"/>
        <v>44.023852144312798</v>
      </c>
      <c r="FO69" s="273">
        <f t="shared" si="849"/>
        <v>-1.5927613889440921</v>
      </c>
      <c r="FP69" s="271">
        <f t="shared" si="721"/>
        <v>0.23157253146208201</v>
      </c>
      <c r="FQ69" s="271">
        <f>IFERROR(FM69*(FK69-FK78)^2,"")</f>
        <v>9.7920898750376836E-2</v>
      </c>
      <c r="FR69" s="271">
        <f t="shared" si="722"/>
        <v>0.15058482794314632</v>
      </c>
      <c r="FS69" s="271">
        <f t="shared" si="850"/>
        <v>0.29991157269965424</v>
      </c>
      <c r="FT69" s="289">
        <f t="shared" si="851"/>
        <v>3.5917044439488102</v>
      </c>
      <c r="FU69" s="271">
        <f t="shared" si="852"/>
        <v>0.92868215294289747</v>
      </c>
      <c r="FW69" s="271"/>
      <c r="FX69" s="263">
        <f t="shared" si="853"/>
        <v>1.3010299956639813</v>
      </c>
      <c r="FY69" s="273">
        <f>IFERROR(FG81+FF81*FX69,"")</f>
        <v>-0.13638220280684488</v>
      </c>
      <c r="FZ69" s="264">
        <f t="shared" si="854"/>
        <v>0.47347159260075783</v>
      </c>
      <c r="GA69" s="264">
        <f t="shared" si="723"/>
        <v>0.39524929529622532</v>
      </c>
      <c r="GB69" s="264">
        <f t="shared" si="855"/>
        <v>-4.707062744439594E-2</v>
      </c>
      <c r="GC69" s="264">
        <f t="shared" si="856"/>
        <v>0.56396153164583207</v>
      </c>
      <c r="GD69" s="273">
        <f t="shared" si="857"/>
        <v>33.837691898749924</v>
      </c>
      <c r="GE69" s="273">
        <f t="shared" si="724"/>
        <v>44.02385214430975</v>
      </c>
      <c r="GF69" s="273">
        <f t="shared" si="858"/>
        <v>-1.5927613889443124</v>
      </c>
      <c r="GG69" s="271">
        <f t="shared" si="725"/>
        <v>0.23157253146277951</v>
      </c>
      <c r="GH69" s="271">
        <f>IFERROR(GD69*(GB69-GB78)^2,"")</f>
        <v>9.7920898751177432E-2</v>
      </c>
      <c r="GI69" s="271">
        <f t="shared" si="726"/>
        <v>0.1505848279439887</v>
      </c>
      <c r="GJ69" s="271">
        <f t="shared" si="859"/>
        <v>0.29991157270127988</v>
      </c>
      <c r="GK69" s="289">
        <f t="shared" si="860"/>
        <v>3.59170444395453</v>
      </c>
      <c r="GL69" s="271">
        <f t="shared" si="861"/>
        <v>0.92868215294438572</v>
      </c>
      <c r="GN69" s="271"/>
      <c r="GO69" s="263">
        <f t="shared" si="862"/>
        <v>1.3010299956639813</v>
      </c>
      <c r="GP69" s="273">
        <f>IFERROR(FX81+FW81*GO69,"")</f>
        <v>-0.13638220280685598</v>
      </c>
      <c r="GQ69" s="264">
        <f t="shared" si="863"/>
        <v>0.47347159260075361</v>
      </c>
      <c r="GR69" s="264">
        <f t="shared" si="727"/>
        <v>0.39524929529622471</v>
      </c>
      <c r="GS69" s="264">
        <f t="shared" si="864"/>
        <v>-4.7070627444396385E-2</v>
      </c>
      <c r="GT69" s="264">
        <f t="shared" si="865"/>
        <v>0.56396153164583029</v>
      </c>
      <c r="GU69" s="273">
        <f t="shared" si="866"/>
        <v>33.837691898749817</v>
      </c>
      <c r="GV69" s="273">
        <f t="shared" si="728"/>
        <v>44.023852144309608</v>
      </c>
      <c r="GW69" s="273">
        <f t="shared" si="867"/>
        <v>-1.5927613889443224</v>
      </c>
      <c r="GX69" s="271">
        <f t="shared" si="729"/>
        <v>0.23157253146281109</v>
      </c>
      <c r="GY69" s="271">
        <f>IFERROR(GU69*(GS69-GS78)^2,"")</f>
        <v>9.7920898751213778E-2</v>
      </c>
      <c r="GZ69" s="271">
        <f t="shared" si="730"/>
        <v>0.15058482794402692</v>
      </c>
      <c r="HA69" s="271">
        <f t="shared" si="868"/>
        <v>0.29991157270135183</v>
      </c>
      <c r="HB69" s="289">
        <f t="shared" si="869"/>
        <v>3.5917044439547823</v>
      </c>
      <c r="HC69" s="271">
        <f t="shared" si="870"/>
        <v>0.92868215294445144</v>
      </c>
      <c r="HE69" s="271"/>
      <c r="HF69" s="263">
        <f t="shared" si="871"/>
        <v>1.3010299956639813</v>
      </c>
      <c r="HG69" s="273">
        <f>IFERROR(GO81+GN81*HF69,"")</f>
        <v>-0.13638220280685687</v>
      </c>
      <c r="HH69" s="264">
        <f t="shared" si="872"/>
        <v>0.47347159260075328</v>
      </c>
      <c r="HI69" s="264">
        <f t="shared" si="731"/>
        <v>0.39524929529622466</v>
      </c>
      <c r="HJ69" s="264">
        <f t="shared" si="873"/>
        <v>-4.7070627444396385E-2</v>
      </c>
      <c r="HK69" s="264">
        <f t="shared" si="874"/>
        <v>0.56396153164583029</v>
      </c>
      <c r="HL69" s="273">
        <f t="shared" si="875"/>
        <v>33.837691898749817</v>
      </c>
      <c r="HM69" s="273">
        <f t="shared" si="732"/>
        <v>44.023852144309608</v>
      </c>
      <c r="HN69" s="273">
        <f t="shared" si="876"/>
        <v>-1.5927613889443224</v>
      </c>
      <c r="HO69" s="271">
        <f t="shared" si="733"/>
        <v>0.23157253146281356</v>
      </c>
      <c r="HP69" s="271">
        <f>IFERROR(HL69*(HJ69-HJ78)^2,"")</f>
        <v>9.7920898751216026E-2</v>
      </c>
      <c r="HQ69" s="271">
        <f t="shared" si="734"/>
        <v>0.15058482794402947</v>
      </c>
      <c r="HR69" s="271">
        <f t="shared" si="877"/>
        <v>0.29991157270135754</v>
      </c>
      <c r="HS69" s="289">
        <f t="shared" si="878"/>
        <v>3.5917044439548036</v>
      </c>
      <c r="HT69" s="271">
        <f t="shared" si="879"/>
        <v>0.92868215294445711</v>
      </c>
      <c r="HV69" s="271"/>
      <c r="HW69" s="263">
        <f t="shared" si="880"/>
        <v>1.3010299956639813</v>
      </c>
      <c r="HX69" s="273">
        <f>IFERROR(HF81+HE81*HW69,"")</f>
        <v>-0.13638220280685687</v>
      </c>
      <c r="HY69" s="264">
        <f t="shared" si="881"/>
        <v>0.47347159260075328</v>
      </c>
      <c r="HZ69" s="264">
        <f t="shared" si="735"/>
        <v>0.39524929529622466</v>
      </c>
      <c r="IA69" s="264">
        <f t="shared" si="882"/>
        <v>-4.7070627444396385E-2</v>
      </c>
      <c r="IB69" s="264">
        <f t="shared" si="883"/>
        <v>0.56396153164583029</v>
      </c>
      <c r="IC69" s="273">
        <f t="shared" si="884"/>
        <v>33.837691898749817</v>
      </c>
      <c r="ID69" s="273">
        <f t="shared" si="736"/>
        <v>44.023852144309608</v>
      </c>
      <c r="IE69" s="273">
        <f t="shared" si="885"/>
        <v>-1.5927613889443224</v>
      </c>
      <c r="IF69" s="271">
        <f t="shared" si="737"/>
        <v>0.23157253146281234</v>
      </c>
      <c r="IG69" s="271">
        <f>IFERROR(IC69*(IA69-IA78)^2,"")</f>
        <v>9.7920898751216123E-2</v>
      </c>
      <c r="IH69" s="271">
        <f t="shared" si="738"/>
        <v>0.15058482794402914</v>
      </c>
      <c r="II69" s="271">
        <f t="shared" si="886"/>
        <v>0.29991157270135754</v>
      </c>
      <c r="IJ69" s="289">
        <f t="shared" si="887"/>
        <v>3.5917044439548036</v>
      </c>
      <c r="IK69" s="271">
        <f t="shared" si="888"/>
        <v>0.92868215294445711</v>
      </c>
      <c r="IM69" s="271"/>
      <c r="IN69" s="263">
        <f t="shared" si="889"/>
        <v>1.3010299956639813</v>
      </c>
      <c r="IO69" s="273">
        <f>IFERROR(HW81+HV81*IN69,"")</f>
        <v>-0.13638220280685642</v>
      </c>
      <c r="IP69" s="264">
        <f t="shared" si="890"/>
        <v>0.47347159260075344</v>
      </c>
      <c r="IQ69" s="264">
        <f t="shared" si="739"/>
        <v>0.39524929529622466</v>
      </c>
      <c r="IR69" s="264">
        <f t="shared" si="891"/>
        <v>-4.7070627444396385E-2</v>
      </c>
      <c r="IS69" s="264">
        <f t="shared" si="892"/>
        <v>0.56396153164583018</v>
      </c>
      <c r="IT69" s="273">
        <f t="shared" si="893"/>
        <v>33.83769189874981</v>
      </c>
      <c r="IU69" s="273">
        <f t="shared" si="740"/>
        <v>44.0238521443096</v>
      </c>
      <c r="IV69" s="273">
        <f t="shared" si="894"/>
        <v>-1.592761388944322</v>
      </c>
      <c r="IW69" s="271">
        <f t="shared" si="741"/>
        <v>0.23157253146281354</v>
      </c>
      <c r="IX69" s="271">
        <f>IFERROR(IT69*(IR69-IR78)^2,"")</f>
        <v>9.7920898751215124E-2</v>
      </c>
      <c r="IY69" s="271">
        <f t="shared" si="742"/>
        <v>0.15058482794402875</v>
      </c>
      <c r="IZ69" s="271">
        <f t="shared" si="895"/>
        <v>0.29991157270135466</v>
      </c>
      <c r="JA69" s="289">
        <f t="shared" si="896"/>
        <v>3.5917044439547929</v>
      </c>
      <c r="JB69" s="271">
        <f t="shared" si="897"/>
        <v>0.92868215294445422</v>
      </c>
      <c r="JD69" s="271"/>
      <c r="JE69" s="263">
        <f t="shared" si="898"/>
        <v>1.3010299956639813</v>
      </c>
      <c r="JF69" s="273">
        <f>IFERROR(IN81+IM81*JE69,"")</f>
        <v>-0.13638220280685731</v>
      </c>
      <c r="JG69" s="264">
        <f t="shared" si="899"/>
        <v>0.47347159260075311</v>
      </c>
      <c r="JH69" s="264">
        <f t="shared" si="743"/>
        <v>0.3952492952962246</v>
      </c>
      <c r="JI69" s="264">
        <f t="shared" si="900"/>
        <v>-4.7070627444396607E-2</v>
      </c>
      <c r="JJ69" s="264">
        <f t="shared" si="901"/>
        <v>0.56396153164583007</v>
      </c>
      <c r="JK69" s="273">
        <f t="shared" si="902"/>
        <v>33.837691898749803</v>
      </c>
      <c r="JL69" s="273">
        <f t="shared" si="744"/>
        <v>44.023852144309586</v>
      </c>
      <c r="JM69" s="273">
        <f t="shared" si="903"/>
        <v>-1.5927613889443293</v>
      </c>
      <c r="JN69" s="271">
        <f t="shared" si="745"/>
        <v>0.23157253146281348</v>
      </c>
      <c r="JO69" s="271">
        <f>IFERROR(JK69*(JI69-JI78)^2,"")</f>
        <v>9.7920898751216998E-2</v>
      </c>
      <c r="JP69" s="271">
        <f t="shared" si="746"/>
        <v>0.15058482794403016</v>
      </c>
      <c r="JQ69" s="271">
        <f t="shared" si="904"/>
        <v>0.29991157270136037</v>
      </c>
      <c r="JR69" s="289">
        <f t="shared" si="905"/>
        <v>3.5917044439548143</v>
      </c>
      <c r="JS69" s="271">
        <f t="shared" si="906"/>
        <v>0.92868215294445988</v>
      </c>
      <c r="JU69" s="271"/>
      <c r="JV69" s="263">
        <f t="shared" si="907"/>
        <v>1.3010299956639813</v>
      </c>
      <c r="JW69" s="273">
        <f>IFERROR(JE81+JD81*JV69,"")</f>
        <v>-0.13638220280685687</v>
      </c>
      <c r="JX69" s="264">
        <f t="shared" si="908"/>
        <v>0.47347159260075328</v>
      </c>
      <c r="JY69" s="264">
        <f t="shared" si="747"/>
        <v>0.39524929529622466</v>
      </c>
      <c r="JZ69" s="264">
        <f t="shared" si="909"/>
        <v>-4.7070627444396385E-2</v>
      </c>
      <c r="KA69" s="264">
        <f t="shared" si="910"/>
        <v>0.56396153164583029</v>
      </c>
      <c r="KB69" s="273">
        <f t="shared" si="911"/>
        <v>33.837691898749817</v>
      </c>
      <c r="KC69" s="273">
        <f t="shared" si="748"/>
        <v>44.023852144309608</v>
      </c>
      <c r="KD69" s="273">
        <f t="shared" si="912"/>
        <v>-1.5927613889443224</v>
      </c>
      <c r="KE69" s="271">
        <f t="shared" si="749"/>
        <v>0.23157253146281234</v>
      </c>
      <c r="KF69" s="271">
        <f>IFERROR(KB69*(JZ69-JZ78)^2,"")</f>
        <v>9.7920898751216123E-2</v>
      </c>
      <c r="KG69" s="271">
        <f t="shared" si="750"/>
        <v>0.15058482794402914</v>
      </c>
      <c r="KH69" s="271">
        <f t="shared" si="913"/>
        <v>0.29991157270135754</v>
      </c>
      <c r="KI69" s="289">
        <f t="shared" si="914"/>
        <v>3.5917044439548036</v>
      </c>
      <c r="KJ69" s="271">
        <f t="shared" si="915"/>
        <v>0.92868215294445711</v>
      </c>
      <c r="KL69" s="271"/>
      <c r="KM69" s="263">
        <f t="shared" si="916"/>
        <v>1.3010299956639813</v>
      </c>
      <c r="KN69" s="273">
        <f>IFERROR(JV81+JU81*KM69,"")</f>
        <v>-0.13638220280685642</v>
      </c>
      <c r="KO69" s="264">
        <f t="shared" si="917"/>
        <v>0.47347159260075344</v>
      </c>
      <c r="KP69" s="264">
        <f t="shared" si="751"/>
        <v>0.39524929529622466</v>
      </c>
      <c r="KQ69" s="264">
        <f t="shared" si="918"/>
        <v>-4.7070627444396385E-2</v>
      </c>
      <c r="KR69" s="264">
        <f t="shared" si="919"/>
        <v>0.56396153164583018</v>
      </c>
      <c r="KS69" s="273">
        <f t="shared" si="920"/>
        <v>33.83769189874981</v>
      </c>
      <c r="KT69" s="273">
        <f t="shared" si="752"/>
        <v>44.0238521443096</v>
      </c>
      <c r="KU69" s="273">
        <f t="shared" si="921"/>
        <v>-1.592761388944322</v>
      </c>
      <c r="KV69" s="271">
        <f t="shared" si="753"/>
        <v>0.23157253146281354</v>
      </c>
      <c r="KW69" s="271">
        <f>IFERROR(KS69*(KQ69-KQ78)^2,"")</f>
        <v>9.7920898751215124E-2</v>
      </c>
      <c r="KX69" s="271">
        <f t="shared" si="754"/>
        <v>0.15058482794402875</v>
      </c>
      <c r="KY69" s="271">
        <f t="shared" si="922"/>
        <v>0.29991157270135466</v>
      </c>
      <c r="KZ69" s="289">
        <f t="shared" si="923"/>
        <v>3.5917044439547929</v>
      </c>
      <c r="LA69" s="271">
        <f t="shared" si="924"/>
        <v>0.92868215294445422</v>
      </c>
      <c r="LC69" s="271"/>
      <c r="LD69" s="263">
        <f t="shared" si="925"/>
        <v>1.3010299956639813</v>
      </c>
      <c r="LE69" s="273">
        <f>IFERROR(KM81+KL81*LD69,"")</f>
        <v>-0.13638220280685731</v>
      </c>
      <c r="LF69" s="264">
        <f t="shared" si="926"/>
        <v>0.47347159260075311</v>
      </c>
      <c r="LG69" s="264">
        <f t="shared" si="755"/>
        <v>0.3952492952962246</v>
      </c>
      <c r="LH69" s="264">
        <f t="shared" si="927"/>
        <v>-4.7070627444396607E-2</v>
      </c>
      <c r="LI69" s="264">
        <f t="shared" si="928"/>
        <v>0.56396153164583007</v>
      </c>
      <c r="LJ69" s="273">
        <f t="shared" si="929"/>
        <v>33.837691898749803</v>
      </c>
      <c r="LK69" s="273">
        <f t="shared" si="756"/>
        <v>44.023852144309586</v>
      </c>
      <c r="LL69" s="273">
        <f t="shared" si="930"/>
        <v>-1.5927613889443293</v>
      </c>
      <c r="LM69" s="271">
        <f t="shared" si="757"/>
        <v>0.23157253146281348</v>
      </c>
      <c r="LN69" s="271">
        <f>IFERROR(LJ69*(LH69-LH78)^2,"")</f>
        <v>9.7920898751216998E-2</v>
      </c>
      <c r="LO69" s="271">
        <f t="shared" si="758"/>
        <v>0.15058482794403016</v>
      </c>
      <c r="LP69" s="271">
        <f t="shared" si="931"/>
        <v>0.29991157270136037</v>
      </c>
      <c r="LQ69" s="289">
        <f t="shared" si="932"/>
        <v>3.5917044439548143</v>
      </c>
      <c r="LR69" s="271">
        <f t="shared" si="933"/>
        <v>0.92868215294445988</v>
      </c>
      <c r="LT69" s="271"/>
      <c r="LU69" s="475">
        <f t="shared" si="934"/>
        <v>1.3010299956639813</v>
      </c>
      <c r="LV69" s="474">
        <f>IFERROR(LD81+LC81*LU69,"")</f>
        <v>-0.13638220280685687</v>
      </c>
      <c r="LW69" s="477">
        <f t="shared" si="935"/>
        <v>0.47347159260075328</v>
      </c>
      <c r="LX69" s="264">
        <f t="shared" si="759"/>
        <v>0.39524929529622466</v>
      </c>
      <c r="LY69" s="264">
        <f t="shared" si="936"/>
        <v>-4.7070627444396385E-2</v>
      </c>
      <c r="LZ69" s="264">
        <f t="shared" si="937"/>
        <v>0.56396153164583029</v>
      </c>
      <c r="MA69" s="273">
        <f t="shared" si="938"/>
        <v>33.837691898749817</v>
      </c>
      <c r="MB69" s="273">
        <f t="shared" si="760"/>
        <v>44.023852144309608</v>
      </c>
      <c r="MC69" s="273">
        <f t="shared" si="939"/>
        <v>-1.5927613889443224</v>
      </c>
      <c r="MD69" s="271">
        <f t="shared" si="761"/>
        <v>0.23157253146281234</v>
      </c>
      <c r="ME69" s="271">
        <f>IFERROR(MA69*(LY69-LY78)^2,"")</f>
        <v>9.7920898751216123E-2</v>
      </c>
      <c r="MF69" s="271">
        <f t="shared" si="762"/>
        <v>0.15058482794402914</v>
      </c>
      <c r="MG69" s="271">
        <f t="shared" si="940"/>
        <v>0.29991157270135754</v>
      </c>
      <c r="MH69" s="289">
        <f t="shared" si="941"/>
        <v>3.5917044439548036</v>
      </c>
      <c r="MI69" s="476">
        <f t="shared" si="942"/>
        <v>0.92868215294445711</v>
      </c>
    </row>
    <row r="70" spans="1:347" ht="14.1" hidden="1" customHeight="1" outlineLevel="1" x14ac:dyDescent="0.2">
      <c r="A70" s="14">
        <v>4</v>
      </c>
      <c r="B70" s="469">
        <v>40</v>
      </c>
      <c r="C70" s="50">
        <v>60</v>
      </c>
      <c r="D70" s="54">
        <v>38</v>
      </c>
      <c r="E70" s="17">
        <f t="shared" si="681"/>
        <v>0.6333333333333333</v>
      </c>
      <c r="F70" s="34">
        <f>IFERROR((E70-E66)/(1-E66),"")</f>
        <v>0.61403508771929816</v>
      </c>
      <c r="G70" s="17">
        <f t="shared" si="682"/>
        <v>0.2898515291665027</v>
      </c>
      <c r="H70" s="17"/>
      <c r="I70" s="34"/>
      <c r="J70" s="18">
        <f t="shared" si="763"/>
        <v>1.6020599913279623</v>
      </c>
      <c r="K70" s="17">
        <f>IFERROR(C81+B81*J70,"")</f>
        <v>0.42204203684848451</v>
      </c>
      <c r="L70" s="37">
        <f t="shared" si="764"/>
        <v>0.68032769107263535</v>
      </c>
      <c r="M70" s="37">
        <f t="shared" si="683"/>
        <v>0.36494877648754687</v>
      </c>
      <c r="N70" s="37">
        <f t="shared" si="765"/>
        <v>0.24039297368030232</v>
      </c>
      <c r="O70" s="37">
        <f t="shared" si="766"/>
        <v>0.56843258317537881</v>
      </c>
      <c r="P70" s="17">
        <f t="shared" si="767"/>
        <v>34.105954990522726</v>
      </c>
      <c r="Q70" s="17">
        <f t="shared" si="684"/>
        <v>54.63978595634871</v>
      </c>
      <c r="R70" s="17">
        <f t="shared" si="768"/>
        <v>8.1988319403783052</v>
      </c>
      <c r="S70" s="34">
        <f t="shared" si="685"/>
        <v>2.303122402938353</v>
      </c>
      <c r="T70" s="34">
        <f>IFERROR(P70*(N70-N78)^2,"")</f>
        <v>3.0005365325834603</v>
      </c>
      <c r="U70" s="34">
        <f t="shared" si="686"/>
        <v>2.6288025618193416</v>
      </c>
      <c r="V70" s="34">
        <f t="shared" si="769"/>
        <v>1.2124343527739017</v>
      </c>
      <c r="W70" s="39">
        <f t="shared" si="770"/>
        <v>-2.8196614643581199</v>
      </c>
      <c r="X70" s="34">
        <f t="shared" si="771"/>
        <v>-0.78056623441765682</v>
      </c>
      <c r="Y70" s="44"/>
      <c r="Z70" s="271"/>
      <c r="AA70" s="263">
        <f t="shared" si="772"/>
        <v>1.6020599913279623</v>
      </c>
      <c r="AB70" s="273">
        <f>IFERROR(J81+I81*AA70,"")</f>
        <v>0.38415188171042347</v>
      </c>
      <c r="AC70" s="264">
        <f t="shared" si="773"/>
        <v>0.66708870702417056</v>
      </c>
      <c r="AD70" s="264">
        <f t="shared" si="687"/>
        <v>0.37056557204961876</v>
      </c>
      <c r="AE70" s="264">
        <f t="shared" si="774"/>
        <v>0.24098256619244407</v>
      </c>
      <c r="AF70" s="264">
        <f t="shared" si="775"/>
        <v>0.57310983958290951</v>
      </c>
      <c r="AG70" s="273">
        <f t="shared" si="776"/>
        <v>34.386590374974574</v>
      </c>
      <c r="AH70" s="273">
        <f t="shared" si="688"/>
        <v>55.08938067792996</v>
      </c>
      <c r="AI70" s="273">
        <f t="shared" si="777"/>
        <v>8.2865687911697705</v>
      </c>
      <c r="AJ70" s="271">
        <f t="shared" si="689"/>
        <v>1.7207711483206667</v>
      </c>
      <c r="AK70" s="271">
        <f>IFERROR(AG70*(AE70-AE78)^2,"")</f>
        <v>2.0331166302192667</v>
      </c>
      <c r="AL70" s="271">
        <f t="shared" si="690"/>
        <v>1.8704353606720154</v>
      </c>
      <c r="AM70" s="271">
        <f t="shared" si="778"/>
        <v>0.76044737951174235</v>
      </c>
      <c r="AN70" s="289">
        <f t="shared" si="779"/>
        <v>-2.0253224214502339</v>
      </c>
      <c r="AO70" s="271">
        <f t="shared" si="780"/>
        <v>-0.5548332599773198</v>
      </c>
      <c r="AP70" s="44"/>
      <c r="AQ70" s="271"/>
      <c r="AR70" s="263">
        <f t="shared" si="781"/>
        <v>1.6020599913279623</v>
      </c>
      <c r="AS70" s="273">
        <f>IFERROR(AA81+Z81*AR70,"")</f>
        <v>0.38431649018400682</v>
      </c>
      <c r="AT70" s="264">
        <f t="shared" si="782"/>
        <v>0.66714665351329505</v>
      </c>
      <c r="AU70" s="264">
        <f t="shared" si="691"/>
        <v>0.37054213518432716</v>
      </c>
      <c r="AV70" s="264">
        <f t="shared" si="783"/>
        <v>0.24098173618207297</v>
      </c>
      <c r="AW70" s="264">
        <f t="shared" si="784"/>
        <v>0.57309096699710249</v>
      </c>
      <c r="AX70" s="273">
        <f t="shared" si="785"/>
        <v>34.385458019826146</v>
      </c>
      <c r="AY70" s="273">
        <f t="shared" si="692"/>
        <v>55.087566577050687</v>
      </c>
      <c r="AZ70" s="273">
        <f t="shared" si="786"/>
        <v>8.286267373033489</v>
      </c>
      <c r="BA70" s="271">
        <f t="shared" si="693"/>
        <v>1.6434972375288583</v>
      </c>
      <c r="BB70" s="271">
        <f>IFERROR(AX70*(AV70-AV78)^2,"")</f>
        <v>1.895565222133903</v>
      </c>
      <c r="BC70" s="271">
        <f t="shared" si="694"/>
        <v>1.7650371684848016</v>
      </c>
      <c r="BD70" s="271">
        <f t="shared" si="787"/>
        <v>0.76217591549638042</v>
      </c>
      <c r="BE70" s="289">
        <f t="shared" si="788"/>
        <v>-2.0287992107977004</v>
      </c>
      <c r="BF70" s="271">
        <f t="shared" si="789"/>
        <v>-0.55580995654998855</v>
      </c>
      <c r="BH70" s="271"/>
      <c r="BI70" s="263">
        <f t="shared" si="790"/>
        <v>1.6020599913279623</v>
      </c>
      <c r="BJ70" s="273">
        <f>IFERROR(AR81+AQ81*BI70,"")</f>
        <v>0.3843600952041224</v>
      </c>
      <c r="BK70" s="264">
        <f t="shared" si="791"/>
        <v>0.66716200300707096</v>
      </c>
      <c r="BL70" s="264">
        <f t="shared" si="695"/>
        <v>0.37053592529145285</v>
      </c>
      <c r="BM70" s="264">
        <f t="shared" si="792"/>
        <v>0.240981513907357</v>
      </c>
      <c r="BN70" s="264">
        <f t="shared" si="793"/>
        <v>0.57308596548666135</v>
      </c>
      <c r="BO70" s="273">
        <f t="shared" si="794"/>
        <v>34.385157929199679</v>
      </c>
      <c r="BP70" s="273">
        <f t="shared" si="696"/>
        <v>55.087085813864249</v>
      </c>
      <c r="BQ70" s="273">
        <f t="shared" si="795"/>
        <v>8.2861874137221001</v>
      </c>
      <c r="BR70" s="271">
        <f t="shared" si="697"/>
        <v>1.638900621572932</v>
      </c>
      <c r="BS70" s="271">
        <f>IFERROR(BO70*(BM70-BM78)^2,"")</f>
        <v>1.8873421871971203</v>
      </c>
      <c r="BT70" s="271">
        <f t="shared" si="698"/>
        <v>1.7587399704669755</v>
      </c>
      <c r="BU70" s="271">
        <f t="shared" si="796"/>
        <v>0.76263414720280509</v>
      </c>
      <c r="BV70" s="289">
        <f t="shared" si="797"/>
        <v>-2.0297201804242562</v>
      </c>
      <c r="BW70" s="271">
        <f t="shared" si="798"/>
        <v>-0.55606869037544615</v>
      </c>
      <c r="BY70" s="271"/>
      <c r="BZ70" s="263">
        <f t="shared" si="799"/>
        <v>1.6020599913279623</v>
      </c>
      <c r="CA70" s="273">
        <f>IFERROR(BI81+BH81*BZ70,"")</f>
        <v>0.38436197142592876</v>
      </c>
      <c r="CB70" s="264">
        <f t="shared" si="800"/>
        <v>0.66716266345403674</v>
      </c>
      <c r="CC70" s="264">
        <f t="shared" si="699"/>
        <v>0.37053565808084421</v>
      </c>
      <c r="CD70" s="264">
        <f t="shared" si="801"/>
        <v>0.24098150432079768</v>
      </c>
      <c r="CE70" s="264">
        <f t="shared" si="802"/>
        <v>0.57308575026332087</v>
      </c>
      <c r="CF70" s="273">
        <f t="shared" si="803"/>
        <v>34.385145015799253</v>
      </c>
      <c r="CG70" s="273">
        <f t="shared" si="700"/>
        <v>55.087065125822079</v>
      </c>
      <c r="CH70" s="273">
        <f t="shared" si="804"/>
        <v>8.286183972196083</v>
      </c>
      <c r="CI70" s="271">
        <f t="shared" si="701"/>
        <v>1.6386872309110598</v>
      </c>
      <c r="CJ70" s="271">
        <f>IFERROR(CF70*(CD70-CD78)^2,"")</f>
        <v>1.8869604490244125</v>
      </c>
      <c r="CK70" s="271">
        <f t="shared" si="702"/>
        <v>1.7584476088443763</v>
      </c>
      <c r="CL70" s="271">
        <f t="shared" si="805"/>
        <v>0.7626538670352957</v>
      </c>
      <c r="CM70" s="289">
        <f t="shared" si="806"/>
        <v>-2.0297598072422076</v>
      </c>
      <c r="CN70" s="271">
        <f t="shared" si="807"/>
        <v>-0.55607982313725768</v>
      </c>
      <c r="CP70" s="271"/>
      <c r="CQ70" s="263">
        <f t="shared" si="808"/>
        <v>1.6020599913279623</v>
      </c>
      <c r="CR70" s="273">
        <f>IFERROR(BZ81+BY81*CQ70,"")</f>
        <v>0.38436204416189979</v>
      </c>
      <c r="CS70" s="264">
        <f t="shared" si="809"/>
        <v>0.66716268905774367</v>
      </c>
      <c r="CT70" s="264">
        <f t="shared" si="703"/>
        <v>0.37053564772179981</v>
      </c>
      <c r="CU70" s="264">
        <f t="shared" si="810"/>
        <v>0.24098150394911566</v>
      </c>
      <c r="CV70" s="264">
        <f t="shared" si="811"/>
        <v>0.57308574191966921</v>
      </c>
      <c r="CW70" s="273">
        <f t="shared" si="812"/>
        <v>34.385144515180151</v>
      </c>
      <c r="CX70" s="273">
        <f t="shared" si="704"/>
        <v>55.087064323800242</v>
      </c>
      <c r="CY70" s="273">
        <f t="shared" si="813"/>
        <v>8.2861838387757984</v>
      </c>
      <c r="CZ70" s="271">
        <f t="shared" si="705"/>
        <v>1.6386774973769169</v>
      </c>
      <c r="DA70" s="271">
        <f>IFERROR(CW70*(CU70-CU78)^2,"")</f>
        <v>1.8869430420543525</v>
      </c>
      <c r="DB70" s="271">
        <f t="shared" si="706"/>
        <v>1.7584342756686737</v>
      </c>
      <c r="DC70" s="271">
        <f t="shared" si="814"/>
        <v>0.76265463152439761</v>
      </c>
      <c r="DD70" s="289">
        <f t="shared" si="815"/>
        <v>-2.0297613434646209</v>
      </c>
      <c r="DE70" s="271">
        <f t="shared" si="816"/>
        <v>-0.55608025472396883</v>
      </c>
      <c r="DG70" s="271"/>
      <c r="DH70" s="263">
        <f t="shared" si="817"/>
        <v>1.6020599913279623</v>
      </c>
      <c r="DI70" s="273">
        <f>IFERROR(CQ81+CP81*DH70,"")</f>
        <v>0.38436204682361153</v>
      </c>
      <c r="DJ70" s="264">
        <f t="shared" si="818"/>
        <v>0.66716268999468986</v>
      </c>
      <c r="DK70" s="264">
        <f t="shared" si="707"/>
        <v>0.37053564734271921</v>
      </c>
      <c r="DL70" s="264">
        <f t="shared" si="819"/>
        <v>0.2409815039355141</v>
      </c>
      <c r="DM70" s="264">
        <f t="shared" si="820"/>
        <v>0.57308574161434023</v>
      </c>
      <c r="DN70" s="273">
        <f t="shared" si="821"/>
        <v>34.385144496860413</v>
      </c>
      <c r="DO70" s="273">
        <f t="shared" si="708"/>
        <v>55.087064294450926</v>
      </c>
      <c r="DP70" s="273">
        <f t="shared" si="822"/>
        <v>8.2861838338933893</v>
      </c>
      <c r="DQ70" s="271">
        <f t="shared" si="709"/>
        <v>1.6386770537574809</v>
      </c>
      <c r="DR70" s="271">
        <f>IFERROR(DN70*(DL70-DL78)^2,"")</f>
        <v>1.8869422489941383</v>
      </c>
      <c r="DS70" s="271">
        <f t="shared" si="710"/>
        <v>1.758433668124058</v>
      </c>
      <c r="DT70" s="271">
        <f t="shared" si="823"/>
        <v>0.76265465950024325</v>
      </c>
      <c r="DU70" s="289">
        <f t="shared" si="824"/>
        <v>-2.0297613996813908</v>
      </c>
      <c r="DV70" s="271">
        <f t="shared" si="825"/>
        <v>-0.55608027051752273</v>
      </c>
      <c r="DX70" s="271"/>
      <c r="DY70" s="263">
        <f t="shared" si="826"/>
        <v>1.6020599913279623</v>
      </c>
      <c r="DZ70" s="273">
        <f>IFERROR(DH81+DG81*DY70,"")</f>
        <v>0.38436204691227438</v>
      </c>
      <c r="EA70" s="264">
        <f t="shared" si="827"/>
        <v>0.66716269002590001</v>
      </c>
      <c r="EB70" s="264">
        <f t="shared" si="711"/>
        <v>0.37053564733009187</v>
      </c>
      <c r="EC70" s="264">
        <f t="shared" si="828"/>
        <v>0.2409815039350609</v>
      </c>
      <c r="ED70" s="264">
        <f t="shared" si="829"/>
        <v>0.5730857416041697</v>
      </c>
      <c r="EE70" s="273">
        <f t="shared" si="830"/>
        <v>34.385144496250184</v>
      </c>
      <c r="EF70" s="273">
        <f t="shared" si="712"/>
        <v>55.087064293473297</v>
      </c>
      <c r="EG70" s="273">
        <f t="shared" si="831"/>
        <v>8.2861838337307514</v>
      </c>
      <c r="EH70" s="271">
        <f t="shared" si="713"/>
        <v>1.6386770335394696</v>
      </c>
      <c r="EI70" s="271">
        <f>IFERROR(EE70*(EC70-EC78)^2,"")</f>
        <v>1.8869422128646793</v>
      </c>
      <c r="EJ70" s="271">
        <f t="shared" si="714"/>
        <v>1.7584336404418264</v>
      </c>
      <c r="EK70" s="271">
        <f t="shared" si="832"/>
        <v>0.7626546604321327</v>
      </c>
      <c r="EL70" s="289">
        <f t="shared" si="833"/>
        <v>-2.0297614015539978</v>
      </c>
      <c r="EM70" s="271">
        <f t="shared" si="834"/>
        <v>-0.55608027104361335</v>
      </c>
      <c r="EO70" s="271"/>
      <c r="EP70" s="263">
        <f t="shared" si="835"/>
        <v>1.6020599913279623</v>
      </c>
      <c r="EQ70" s="273">
        <f>IFERROR(DY81+DX81*EP70,"")</f>
        <v>0.3843620469146849</v>
      </c>
      <c r="ER70" s="264">
        <f t="shared" si="836"/>
        <v>0.66716269002674855</v>
      </c>
      <c r="ES70" s="264">
        <f t="shared" si="715"/>
        <v>0.37053564732974859</v>
      </c>
      <c r="ET70" s="264">
        <f t="shared" si="837"/>
        <v>0.24098150393504847</v>
      </c>
      <c r="EU70" s="264">
        <f t="shared" si="838"/>
        <v>0.57308574160389325</v>
      </c>
      <c r="EV70" s="273">
        <f t="shared" si="839"/>
        <v>34.385144496233593</v>
      </c>
      <c r="EW70" s="273">
        <f t="shared" si="716"/>
        <v>55.087064293446723</v>
      </c>
      <c r="EX70" s="273">
        <f t="shared" si="840"/>
        <v>8.2861838337263265</v>
      </c>
      <c r="EY70" s="271">
        <f t="shared" si="717"/>
        <v>1.6386770326180289</v>
      </c>
      <c r="EZ70" s="271">
        <f>IFERROR(EV70*(ET70-ET78)^2,"")</f>
        <v>1.8869422112187741</v>
      </c>
      <c r="FA70" s="271">
        <f t="shared" si="718"/>
        <v>1.7584336391805302</v>
      </c>
      <c r="FB70" s="271">
        <f t="shared" si="841"/>
        <v>0.76265466045746888</v>
      </c>
      <c r="FC70" s="289">
        <f t="shared" si="842"/>
        <v>-2.0297614016049152</v>
      </c>
      <c r="FD70" s="271">
        <f t="shared" si="843"/>
        <v>-0.55608027105791813</v>
      </c>
      <c r="FF70" s="271"/>
      <c r="FG70" s="263">
        <f t="shared" si="844"/>
        <v>1.6020599913279623</v>
      </c>
      <c r="FH70" s="273">
        <f>IFERROR(EP81+EO81*FG70,"")</f>
        <v>0.38436204691471332</v>
      </c>
      <c r="FI70" s="264">
        <f t="shared" si="845"/>
        <v>0.66716269002675854</v>
      </c>
      <c r="FJ70" s="264">
        <f t="shared" si="719"/>
        <v>0.37053564732974448</v>
      </c>
      <c r="FK70" s="264">
        <f t="shared" si="846"/>
        <v>0.24098150393504847</v>
      </c>
      <c r="FL70" s="264">
        <f t="shared" si="847"/>
        <v>0.5730857416038897</v>
      </c>
      <c r="FM70" s="273">
        <f t="shared" si="848"/>
        <v>34.38514449623338</v>
      </c>
      <c r="FN70" s="273">
        <f t="shared" si="720"/>
        <v>55.087064293446382</v>
      </c>
      <c r="FO70" s="273">
        <f t="shared" si="849"/>
        <v>8.286183833726275</v>
      </c>
      <c r="FP70" s="271">
        <f t="shared" si="721"/>
        <v>1.6386770325760331</v>
      </c>
      <c r="FQ70" s="271">
        <f>IFERROR(FM70*(FK70-FK78)^2,"")</f>
        <v>1.8869422111437979</v>
      </c>
      <c r="FR70" s="271">
        <f t="shared" si="722"/>
        <v>1.7584336391230626</v>
      </c>
      <c r="FS70" s="271">
        <f t="shared" si="850"/>
        <v>0.7626546604577672</v>
      </c>
      <c r="FT70" s="289">
        <f t="shared" si="851"/>
        <v>-2.0297614016055121</v>
      </c>
      <c r="FU70" s="271">
        <f t="shared" si="852"/>
        <v>-0.55608027105808588</v>
      </c>
      <c r="FW70" s="271"/>
      <c r="FX70" s="263">
        <f t="shared" si="853"/>
        <v>1.6020599913279623</v>
      </c>
      <c r="FY70" s="273">
        <f>IFERROR(FG81+FF81*FX70,"")</f>
        <v>0.38436204691471065</v>
      </c>
      <c r="FZ70" s="264">
        <f t="shared" si="854"/>
        <v>0.66716269002675754</v>
      </c>
      <c r="GA70" s="264">
        <f t="shared" si="723"/>
        <v>0.37053564732974487</v>
      </c>
      <c r="GB70" s="264">
        <f t="shared" si="855"/>
        <v>0.24098150393504847</v>
      </c>
      <c r="GC70" s="264">
        <f t="shared" si="856"/>
        <v>0.57308574160389003</v>
      </c>
      <c r="GD70" s="273">
        <f t="shared" si="857"/>
        <v>34.385144496233401</v>
      </c>
      <c r="GE70" s="273">
        <f t="shared" si="724"/>
        <v>55.08706429344641</v>
      </c>
      <c r="GF70" s="273">
        <f t="shared" si="858"/>
        <v>8.2861838337262803</v>
      </c>
      <c r="GG70" s="271">
        <f t="shared" si="725"/>
        <v>1.6386770325741207</v>
      </c>
      <c r="GH70" s="271">
        <f>IFERROR(GD70*(GB70-GB78)^2,"")</f>
        <v>1.8869422111403837</v>
      </c>
      <c r="GI70" s="271">
        <f t="shared" si="726"/>
        <v>1.7584336391204456</v>
      </c>
      <c r="GJ70" s="271">
        <f t="shared" si="859"/>
        <v>0.76265466045773733</v>
      </c>
      <c r="GK70" s="289">
        <f t="shared" si="860"/>
        <v>-2.0297614016054553</v>
      </c>
      <c r="GL70" s="271">
        <f t="shared" si="861"/>
        <v>-0.55608027105806979</v>
      </c>
      <c r="GN70" s="271"/>
      <c r="GO70" s="263">
        <f t="shared" si="862"/>
        <v>1.6020599913279623</v>
      </c>
      <c r="GP70" s="273">
        <f>IFERROR(FX81+FW81*GO70,"")</f>
        <v>0.3843620469147111</v>
      </c>
      <c r="GQ70" s="264">
        <f t="shared" si="863"/>
        <v>0.66716269002675765</v>
      </c>
      <c r="GR70" s="264">
        <f t="shared" si="727"/>
        <v>0.37053564732974481</v>
      </c>
      <c r="GS70" s="264">
        <f t="shared" si="864"/>
        <v>0.24098150393504869</v>
      </c>
      <c r="GT70" s="264">
        <f t="shared" si="865"/>
        <v>0.57308574160388992</v>
      </c>
      <c r="GU70" s="273">
        <f t="shared" si="866"/>
        <v>34.385144496233394</v>
      </c>
      <c r="GV70" s="273">
        <f t="shared" si="728"/>
        <v>55.087064293446403</v>
      </c>
      <c r="GW70" s="273">
        <f t="shared" si="867"/>
        <v>8.2861838337262856</v>
      </c>
      <c r="GX70" s="271">
        <f t="shared" si="729"/>
        <v>1.6386770325740336</v>
      </c>
      <c r="GY70" s="271">
        <f>IFERROR(GU70*(GS70-GS78)^2,"")</f>
        <v>1.8869422111402319</v>
      </c>
      <c r="GZ70" s="271">
        <f t="shared" si="730"/>
        <v>1.7584336391203281</v>
      </c>
      <c r="HA70" s="271">
        <f t="shared" si="868"/>
        <v>0.76265466045774077</v>
      </c>
      <c r="HB70" s="289">
        <f t="shared" si="869"/>
        <v>-2.0297614016054624</v>
      </c>
      <c r="HC70" s="271">
        <f t="shared" si="870"/>
        <v>-0.55608027105807178</v>
      </c>
      <c r="HE70" s="271"/>
      <c r="HF70" s="263">
        <f t="shared" si="871"/>
        <v>1.6020599913279623</v>
      </c>
      <c r="HG70" s="273">
        <f>IFERROR(GO81+GN81*HF70,"")</f>
        <v>0.38436204691471065</v>
      </c>
      <c r="HH70" s="264">
        <f t="shared" si="872"/>
        <v>0.66716269002675754</v>
      </c>
      <c r="HI70" s="264">
        <f t="shared" si="731"/>
        <v>0.37053564732974487</v>
      </c>
      <c r="HJ70" s="264">
        <f t="shared" si="873"/>
        <v>0.24098150393504847</v>
      </c>
      <c r="HK70" s="264">
        <f t="shared" si="874"/>
        <v>0.57308574160389003</v>
      </c>
      <c r="HL70" s="273">
        <f t="shared" si="875"/>
        <v>34.385144496233401</v>
      </c>
      <c r="HM70" s="273">
        <f t="shared" si="732"/>
        <v>55.08706429344641</v>
      </c>
      <c r="HN70" s="273">
        <f t="shared" si="876"/>
        <v>8.2861838337262803</v>
      </c>
      <c r="HO70" s="271">
        <f t="shared" si="733"/>
        <v>1.6386770325740274</v>
      </c>
      <c r="HP70" s="271">
        <f>IFERROR(HL70*(HJ70-HJ78)^2,"")</f>
        <v>1.8869422111402185</v>
      </c>
      <c r="HQ70" s="271">
        <f t="shared" si="734"/>
        <v>1.7584336391203188</v>
      </c>
      <c r="HR70" s="271">
        <f t="shared" si="877"/>
        <v>0.76265466045773733</v>
      </c>
      <c r="HS70" s="289">
        <f t="shared" si="878"/>
        <v>-2.0297614016054553</v>
      </c>
      <c r="HT70" s="271">
        <f t="shared" si="879"/>
        <v>-0.55608027105806979</v>
      </c>
      <c r="HV70" s="271"/>
      <c r="HW70" s="263">
        <f t="shared" si="880"/>
        <v>1.6020599913279623</v>
      </c>
      <c r="HX70" s="273">
        <f>IFERROR(HF81+HE81*HW70,"")</f>
        <v>0.38436204691471065</v>
      </c>
      <c r="HY70" s="264">
        <f t="shared" si="881"/>
        <v>0.66716269002675754</v>
      </c>
      <c r="HZ70" s="264">
        <f t="shared" si="735"/>
        <v>0.37053564732974487</v>
      </c>
      <c r="IA70" s="264">
        <f t="shared" si="882"/>
        <v>0.24098150393504847</v>
      </c>
      <c r="IB70" s="264">
        <f t="shared" si="883"/>
        <v>0.57308574160389003</v>
      </c>
      <c r="IC70" s="273">
        <f t="shared" si="884"/>
        <v>34.385144496233401</v>
      </c>
      <c r="ID70" s="273">
        <f t="shared" si="736"/>
        <v>55.08706429344641</v>
      </c>
      <c r="IE70" s="273">
        <f t="shared" si="885"/>
        <v>8.2861838337262803</v>
      </c>
      <c r="IF70" s="271">
        <f t="shared" si="737"/>
        <v>1.6386770325740307</v>
      </c>
      <c r="IG70" s="271">
        <f>IFERROR(IC70*(IA70-IA78)^2,"")</f>
        <v>1.8869422111402181</v>
      </c>
      <c r="IH70" s="271">
        <f t="shared" si="738"/>
        <v>1.7584336391203204</v>
      </c>
      <c r="II70" s="271">
        <f t="shared" si="886"/>
        <v>0.76265466045773733</v>
      </c>
      <c r="IJ70" s="289">
        <f t="shared" si="887"/>
        <v>-2.0297614016054553</v>
      </c>
      <c r="IK70" s="271">
        <f t="shared" si="888"/>
        <v>-0.55608027105806979</v>
      </c>
      <c r="IM70" s="271"/>
      <c r="IN70" s="263">
        <f t="shared" si="889"/>
        <v>1.6020599913279623</v>
      </c>
      <c r="IO70" s="273">
        <f>IFERROR(HW81+HV81*IN70,"")</f>
        <v>0.38436204691471065</v>
      </c>
      <c r="IP70" s="264">
        <f t="shared" si="890"/>
        <v>0.66716269002675754</v>
      </c>
      <c r="IQ70" s="264">
        <f t="shared" si="739"/>
        <v>0.37053564732974487</v>
      </c>
      <c r="IR70" s="264">
        <f t="shared" si="891"/>
        <v>0.24098150393504847</v>
      </c>
      <c r="IS70" s="264">
        <f t="shared" si="892"/>
        <v>0.57308574160389003</v>
      </c>
      <c r="IT70" s="273">
        <f t="shared" si="893"/>
        <v>34.385144496233401</v>
      </c>
      <c r="IU70" s="273">
        <f t="shared" si="740"/>
        <v>55.08706429344641</v>
      </c>
      <c r="IV70" s="273">
        <f t="shared" si="894"/>
        <v>8.2861838337262803</v>
      </c>
      <c r="IW70" s="271">
        <f t="shared" si="741"/>
        <v>1.6386770325740274</v>
      </c>
      <c r="IX70" s="271">
        <f>IFERROR(IT70*(IR70-IR78)^2,"")</f>
        <v>1.8869422111402221</v>
      </c>
      <c r="IY70" s="271">
        <f t="shared" si="742"/>
        <v>1.7584336391203206</v>
      </c>
      <c r="IZ70" s="271">
        <f t="shared" si="895"/>
        <v>0.76265466045773733</v>
      </c>
      <c r="JA70" s="289">
        <f t="shared" si="896"/>
        <v>-2.0297614016054553</v>
      </c>
      <c r="JB70" s="271">
        <f t="shared" si="897"/>
        <v>-0.55608027105806979</v>
      </c>
      <c r="JD70" s="271"/>
      <c r="JE70" s="263">
        <f t="shared" si="898"/>
        <v>1.6020599913279623</v>
      </c>
      <c r="JF70" s="273">
        <f>IFERROR(IN81+IM81*JE70,"")</f>
        <v>0.38436204691471021</v>
      </c>
      <c r="JG70" s="264">
        <f t="shared" si="899"/>
        <v>0.66716269002675743</v>
      </c>
      <c r="JH70" s="264">
        <f t="shared" si="743"/>
        <v>0.37053564732974492</v>
      </c>
      <c r="JI70" s="264">
        <f t="shared" si="900"/>
        <v>0.24098150393504847</v>
      </c>
      <c r="JJ70" s="264">
        <f t="shared" si="901"/>
        <v>0.57308574160389003</v>
      </c>
      <c r="JK70" s="273">
        <f t="shared" si="902"/>
        <v>34.385144496233401</v>
      </c>
      <c r="JL70" s="273">
        <f t="shared" si="744"/>
        <v>55.08706429344641</v>
      </c>
      <c r="JM70" s="273">
        <f t="shared" si="903"/>
        <v>8.2861838337262803</v>
      </c>
      <c r="JN70" s="271">
        <f t="shared" si="745"/>
        <v>1.6386770325740274</v>
      </c>
      <c r="JO70" s="271">
        <f>IFERROR(JK70*(JI70-JI78)^2,"")</f>
        <v>1.8869422111402179</v>
      </c>
      <c r="JP70" s="271">
        <f t="shared" si="746"/>
        <v>1.7584336391203184</v>
      </c>
      <c r="JQ70" s="271">
        <f t="shared" si="904"/>
        <v>0.76265466045773411</v>
      </c>
      <c r="JR70" s="289">
        <f t="shared" si="905"/>
        <v>-2.0297614016054482</v>
      </c>
      <c r="JS70" s="271">
        <f t="shared" si="906"/>
        <v>-0.55608027105806779</v>
      </c>
      <c r="JU70" s="271"/>
      <c r="JV70" s="263">
        <f t="shared" si="907"/>
        <v>1.6020599913279623</v>
      </c>
      <c r="JW70" s="273">
        <f>IFERROR(JE81+JD81*JV70,"")</f>
        <v>0.38436204691471065</v>
      </c>
      <c r="JX70" s="264">
        <f t="shared" si="908"/>
        <v>0.66716269002675754</v>
      </c>
      <c r="JY70" s="264">
        <f t="shared" si="747"/>
        <v>0.37053564732974487</v>
      </c>
      <c r="JZ70" s="264">
        <f t="shared" si="909"/>
        <v>0.24098150393504847</v>
      </c>
      <c r="KA70" s="264">
        <f t="shared" si="910"/>
        <v>0.57308574160389003</v>
      </c>
      <c r="KB70" s="273">
        <f t="shared" si="911"/>
        <v>34.385144496233401</v>
      </c>
      <c r="KC70" s="273">
        <f t="shared" si="748"/>
        <v>55.08706429344641</v>
      </c>
      <c r="KD70" s="273">
        <f t="shared" si="912"/>
        <v>8.2861838337262803</v>
      </c>
      <c r="KE70" s="271">
        <f t="shared" si="749"/>
        <v>1.6386770325740307</v>
      </c>
      <c r="KF70" s="271">
        <f>IFERROR(KB70*(JZ70-JZ78)^2,"")</f>
        <v>1.8869422111402181</v>
      </c>
      <c r="KG70" s="271">
        <f t="shared" si="750"/>
        <v>1.7584336391203204</v>
      </c>
      <c r="KH70" s="271">
        <f t="shared" si="913"/>
        <v>0.76265466045773733</v>
      </c>
      <c r="KI70" s="289">
        <f t="shared" si="914"/>
        <v>-2.0297614016054553</v>
      </c>
      <c r="KJ70" s="271">
        <f t="shared" si="915"/>
        <v>-0.55608027105806979</v>
      </c>
      <c r="KL70" s="271"/>
      <c r="KM70" s="263">
        <f t="shared" si="916"/>
        <v>1.6020599913279623</v>
      </c>
      <c r="KN70" s="273">
        <f>IFERROR(JV81+JU81*KM70,"")</f>
        <v>0.38436204691471065</v>
      </c>
      <c r="KO70" s="264">
        <f t="shared" si="917"/>
        <v>0.66716269002675754</v>
      </c>
      <c r="KP70" s="264">
        <f t="shared" si="751"/>
        <v>0.37053564732974487</v>
      </c>
      <c r="KQ70" s="264">
        <f t="shared" si="918"/>
        <v>0.24098150393504847</v>
      </c>
      <c r="KR70" s="264">
        <f t="shared" si="919"/>
        <v>0.57308574160389003</v>
      </c>
      <c r="KS70" s="273">
        <f t="shared" si="920"/>
        <v>34.385144496233401</v>
      </c>
      <c r="KT70" s="273">
        <f t="shared" si="752"/>
        <v>55.08706429344641</v>
      </c>
      <c r="KU70" s="273">
        <f t="shared" si="921"/>
        <v>8.2861838337262803</v>
      </c>
      <c r="KV70" s="271">
        <f t="shared" si="753"/>
        <v>1.6386770325740274</v>
      </c>
      <c r="KW70" s="271">
        <f>IFERROR(KS70*(KQ70-KQ78)^2,"")</f>
        <v>1.8869422111402221</v>
      </c>
      <c r="KX70" s="271">
        <f t="shared" si="754"/>
        <v>1.7584336391203206</v>
      </c>
      <c r="KY70" s="271">
        <f t="shared" si="922"/>
        <v>0.76265466045773733</v>
      </c>
      <c r="KZ70" s="289">
        <f t="shared" si="923"/>
        <v>-2.0297614016054553</v>
      </c>
      <c r="LA70" s="271">
        <f t="shared" si="924"/>
        <v>-0.55608027105806979</v>
      </c>
      <c r="LC70" s="271"/>
      <c r="LD70" s="263">
        <f t="shared" si="925"/>
        <v>1.6020599913279623</v>
      </c>
      <c r="LE70" s="273">
        <f>IFERROR(KM81+KL81*LD70,"")</f>
        <v>0.38436204691471021</v>
      </c>
      <c r="LF70" s="264">
        <f t="shared" si="926"/>
        <v>0.66716269002675743</v>
      </c>
      <c r="LG70" s="264">
        <f t="shared" si="755"/>
        <v>0.37053564732974492</v>
      </c>
      <c r="LH70" s="264">
        <f t="shared" si="927"/>
        <v>0.24098150393504847</v>
      </c>
      <c r="LI70" s="264">
        <f t="shared" si="928"/>
        <v>0.57308574160389003</v>
      </c>
      <c r="LJ70" s="273">
        <f t="shared" si="929"/>
        <v>34.385144496233401</v>
      </c>
      <c r="LK70" s="273">
        <f t="shared" si="756"/>
        <v>55.08706429344641</v>
      </c>
      <c r="LL70" s="273">
        <f t="shared" si="930"/>
        <v>8.2861838337262803</v>
      </c>
      <c r="LM70" s="271">
        <f t="shared" si="757"/>
        <v>1.6386770325740274</v>
      </c>
      <c r="LN70" s="271">
        <f>IFERROR(LJ70*(LH70-LH78)^2,"")</f>
        <v>1.8869422111402179</v>
      </c>
      <c r="LO70" s="271">
        <f t="shared" si="758"/>
        <v>1.7584336391203184</v>
      </c>
      <c r="LP70" s="271">
        <f t="shared" si="931"/>
        <v>0.76265466045773411</v>
      </c>
      <c r="LQ70" s="289">
        <f t="shared" si="932"/>
        <v>-2.0297614016054482</v>
      </c>
      <c r="LR70" s="271">
        <f t="shared" si="933"/>
        <v>-0.55608027105806779</v>
      </c>
      <c r="LT70" s="271"/>
      <c r="LU70" s="475">
        <f t="shared" si="934"/>
        <v>1.6020599913279623</v>
      </c>
      <c r="LV70" s="474">
        <f>IFERROR(LD81+LC81*LU70,"")</f>
        <v>0.38436204691471065</v>
      </c>
      <c r="LW70" s="477">
        <f t="shared" si="935"/>
        <v>0.66716269002675754</v>
      </c>
      <c r="LX70" s="264">
        <f t="shared" si="759"/>
        <v>0.37053564732974487</v>
      </c>
      <c r="LY70" s="264">
        <f t="shared" si="936"/>
        <v>0.24098150393504847</v>
      </c>
      <c r="LZ70" s="264">
        <f t="shared" si="937"/>
        <v>0.57308574160389003</v>
      </c>
      <c r="MA70" s="273">
        <f t="shared" si="938"/>
        <v>34.385144496233401</v>
      </c>
      <c r="MB70" s="273">
        <f t="shared" si="760"/>
        <v>55.08706429344641</v>
      </c>
      <c r="MC70" s="273">
        <f t="shared" si="939"/>
        <v>8.2861838337262803</v>
      </c>
      <c r="MD70" s="271">
        <f t="shared" si="761"/>
        <v>1.6386770325740307</v>
      </c>
      <c r="ME70" s="271">
        <f>IFERROR(MA70*(LY70-LY78)^2,"")</f>
        <v>1.8869422111402181</v>
      </c>
      <c r="MF70" s="271">
        <f t="shared" si="762"/>
        <v>1.7584336391203204</v>
      </c>
      <c r="MG70" s="271">
        <f t="shared" si="940"/>
        <v>0.76265466045773733</v>
      </c>
      <c r="MH70" s="289">
        <f t="shared" si="941"/>
        <v>-2.0297614016054553</v>
      </c>
      <c r="MI70" s="476">
        <f t="shared" si="942"/>
        <v>-0.55608027105806979</v>
      </c>
    </row>
    <row r="71" spans="1:347" ht="14.1" hidden="1" customHeight="1" outlineLevel="1" x14ac:dyDescent="0.2">
      <c r="A71" s="14">
        <v>5</v>
      </c>
      <c r="B71" s="469">
        <v>50</v>
      </c>
      <c r="C71" s="50">
        <v>60</v>
      </c>
      <c r="D71" s="54">
        <v>46</v>
      </c>
      <c r="E71" s="17">
        <f t="shared" si="681"/>
        <v>0.76666666666666672</v>
      </c>
      <c r="F71" s="34">
        <f>IFERROR((E71-E66)/(1-E66),"")</f>
        <v>0.75438596491228072</v>
      </c>
      <c r="G71" s="17">
        <f t="shared" si="682"/>
        <v>0.68835688090542635</v>
      </c>
      <c r="H71" s="17"/>
      <c r="I71" s="34"/>
      <c r="J71" s="18">
        <f t="shared" si="763"/>
        <v>1.6989700043360187</v>
      </c>
      <c r="K71" s="17">
        <f>IFERROR(C81+B81*J71,"")</f>
        <v>0.56972610807566149</v>
      </c>
      <c r="L71" s="37">
        <f t="shared" si="764"/>
        <v>0.72978984727865581</v>
      </c>
      <c r="M71" s="37">
        <f t="shared" si="683"/>
        <v>0.3391772481592622</v>
      </c>
      <c r="N71" s="37">
        <f t="shared" si="765"/>
        <v>0.64224311140389112</v>
      </c>
      <c r="O71" s="37">
        <f t="shared" si="766"/>
        <v>0.54414046924696657</v>
      </c>
      <c r="P71" s="17">
        <f t="shared" si="767"/>
        <v>32.648428154817992</v>
      </c>
      <c r="Q71" s="17">
        <f t="shared" si="684"/>
        <v>55.468700123755319</v>
      </c>
      <c r="R71" s="17">
        <f t="shared" si="768"/>
        <v>20.968228080596706</v>
      </c>
      <c r="S71" s="34">
        <f t="shared" si="685"/>
        <v>4.1557053430853452</v>
      </c>
      <c r="T71" s="34">
        <f>IFERROR(P71*(N71-N78)^2,"")</f>
        <v>15.927378742401615</v>
      </c>
      <c r="U71" s="34">
        <f t="shared" si="686"/>
        <v>8.1356925299044036</v>
      </c>
      <c r="V71" s="34">
        <f t="shared" si="769"/>
        <v>0.18407079714788149</v>
      </c>
      <c r="W71" s="39">
        <f t="shared" si="770"/>
        <v>2.2126091632806535</v>
      </c>
      <c r="X71" s="34">
        <f t="shared" si="771"/>
        <v>0.64324932828808146</v>
      </c>
      <c r="Y71" s="44"/>
      <c r="Z71" s="271"/>
      <c r="AA71" s="263">
        <f t="shared" si="772"/>
        <v>1.6989700043360187</v>
      </c>
      <c r="AB71" s="273">
        <f>IFERROR(J81+I81*AA71,"")</f>
        <v>0.54837750915375816</v>
      </c>
      <c r="AC71" s="264">
        <f t="shared" si="773"/>
        <v>0.72286945975638961</v>
      </c>
      <c r="AD71" s="264">
        <f t="shared" si="687"/>
        <v>0.34324957260477479</v>
      </c>
      <c r="AE71" s="264">
        <f t="shared" si="774"/>
        <v>0.64019555547126927</v>
      </c>
      <c r="AF71" s="264">
        <f t="shared" si="775"/>
        <v>0.54821793329333801</v>
      </c>
      <c r="AG71" s="273">
        <f t="shared" si="776"/>
        <v>32.893075997600278</v>
      </c>
      <c r="AH71" s="273">
        <f t="shared" si="688"/>
        <v>55.884349470267935</v>
      </c>
      <c r="AI71" s="273">
        <f t="shared" si="777"/>
        <v>21.058001059442386</v>
      </c>
      <c r="AJ71" s="271">
        <f t="shared" si="689"/>
        <v>3.3811159927571266</v>
      </c>
      <c r="AK71" s="271">
        <f>IFERROR(AG71*(AE71-AE78)^2,"")</f>
        <v>13.572968225343338</v>
      </c>
      <c r="AL71" s="271">
        <f t="shared" si="690"/>
        <v>6.7743471962907744</v>
      </c>
      <c r="AM71" s="271">
        <f t="shared" si="778"/>
        <v>0.29749734273331224</v>
      </c>
      <c r="AN71" s="289">
        <f t="shared" si="779"/>
        <v>2.6278324146166199</v>
      </c>
      <c r="AO71" s="271">
        <f t="shared" si="780"/>
        <v>0.75796631878789766</v>
      </c>
      <c r="AP71" s="44"/>
      <c r="AQ71" s="271"/>
      <c r="AR71" s="263">
        <f t="shared" si="781"/>
        <v>1.6989700043360187</v>
      </c>
      <c r="AS71" s="273">
        <f>IFERROR(AA81+Z81*AR71,"")</f>
        <v>0.55174940321677868</v>
      </c>
      <c r="AT71" s="264">
        <f t="shared" si="782"/>
        <v>0.72396797288270553</v>
      </c>
      <c r="AU71" s="264">
        <f t="shared" si="691"/>
        <v>0.34261351854749644</v>
      </c>
      <c r="AV71" s="264">
        <f t="shared" si="783"/>
        <v>0.64053163270536295</v>
      </c>
      <c r="AW71" s="264">
        <f t="shared" si="784"/>
        <v>0.5475860548331154</v>
      </c>
      <c r="AX71" s="273">
        <f t="shared" si="785"/>
        <v>32.855163289986926</v>
      </c>
      <c r="AY71" s="273">
        <f t="shared" si="692"/>
        <v>55.819936917249692</v>
      </c>
      <c r="AZ71" s="273">
        <f t="shared" si="786"/>
        <v>21.044771384936631</v>
      </c>
      <c r="BA71" s="271">
        <f t="shared" si="693"/>
        <v>3.2711084846359331</v>
      </c>
      <c r="BB71" s="271">
        <f>IFERROR(AX71*(AV71-AV78)^2,"")</f>
        <v>13.220547277750745</v>
      </c>
      <c r="BC71" s="271">
        <f t="shared" si="694"/>
        <v>6.5761572648303472</v>
      </c>
      <c r="BD71" s="271">
        <f t="shared" si="787"/>
        <v>0.27780080823307035</v>
      </c>
      <c r="BE71" s="289">
        <f t="shared" si="788"/>
        <v>2.5619216270376697</v>
      </c>
      <c r="BF71" s="271">
        <f t="shared" si="789"/>
        <v>0.73986213305540671</v>
      </c>
      <c r="BH71" s="271"/>
      <c r="BI71" s="263">
        <f t="shared" si="790"/>
        <v>1.6989700043360187</v>
      </c>
      <c r="BJ71" s="273">
        <f>IFERROR(AR81+AQ81*BI71,"")</f>
        <v>0.55199259670894563</v>
      </c>
      <c r="BK71" s="264">
        <f t="shared" si="791"/>
        <v>0.72404712288069673</v>
      </c>
      <c r="BL71" s="264">
        <f t="shared" si="695"/>
        <v>0.34256753898084052</v>
      </c>
      <c r="BM71" s="264">
        <f t="shared" si="792"/>
        <v>0.64055569326457373</v>
      </c>
      <c r="BN71" s="264">
        <f t="shared" si="793"/>
        <v>0.54754030420240707</v>
      </c>
      <c r="BO71" s="273">
        <f t="shared" si="794"/>
        <v>32.852418252144425</v>
      </c>
      <c r="BP71" s="273">
        <f t="shared" si="696"/>
        <v>55.815273180294511</v>
      </c>
      <c r="BQ71" s="273">
        <f t="shared" si="795"/>
        <v>21.043803548920106</v>
      </c>
      <c r="BR71" s="271">
        <f t="shared" si="697"/>
        <v>3.2645151577421605</v>
      </c>
      <c r="BS71" s="271">
        <f>IFERROR(BO71*(BM71-BM78)^2,"")</f>
        <v>13.199256173570854</v>
      </c>
      <c r="BT71" s="271">
        <f t="shared" si="698"/>
        <v>6.5642342927064874</v>
      </c>
      <c r="BU71" s="271">
        <f t="shared" si="796"/>
        <v>0.27640601721627323</v>
      </c>
      <c r="BV71" s="289">
        <f t="shared" si="797"/>
        <v>2.5571726271581952</v>
      </c>
      <c r="BW71" s="271">
        <f t="shared" si="798"/>
        <v>0.73855619011136586</v>
      </c>
      <c r="BY71" s="271"/>
      <c r="BZ71" s="263">
        <f t="shared" si="799"/>
        <v>1.6989700043360187</v>
      </c>
      <c r="CA71" s="273">
        <f>IFERROR(BI81+BH81*BZ71,"")</f>
        <v>0.55200373468899855</v>
      </c>
      <c r="CB71" s="264">
        <f t="shared" si="800"/>
        <v>0.72405074760444932</v>
      </c>
      <c r="CC71" s="264">
        <f t="shared" si="699"/>
        <v>0.34256543283256419</v>
      </c>
      <c r="CD71" s="264">
        <f t="shared" si="801"/>
        <v>0.64055679463144255</v>
      </c>
      <c r="CE71" s="264">
        <f t="shared" si="802"/>
        <v>0.54753820830634581</v>
      </c>
      <c r="CF71" s="273">
        <f t="shared" si="803"/>
        <v>32.852292498380748</v>
      </c>
      <c r="CG71" s="273">
        <f t="shared" si="700"/>
        <v>55.815059528422097</v>
      </c>
      <c r="CH71" s="273">
        <f t="shared" si="804"/>
        <v>21.043759179057357</v>
      </c>
      <c r="CI71" s="271">
        <f t="shared" si="701"/>
        <v>3.2642091300272482</v>
      </c>
      <c r="CJ71" s="271">
        <f>IFERROR(CF71*(CD71-CD78)^2,"")</f>
        <v>13.19826695601734</v>
      </c>
      <c r="CK71" s="271">
        <f t="shared" si="702"/>
        <v>6.5636806365307523</v>
      </c>
      <c r="CL71" s="271">
        <f t="shared" si="805"/>
        <v>0.27634222054720514</v>
      </c>
      <c r="CM71" s="289">
        <f t="shared" si="806"/>
        <v>2.5569551437330418</v>
      </c>
      <c r="CN71" s="271">
        <f t="shared" si="807"/>
        <v>0.7384963787797334</v>
      </c>
      <c r="CP71" s="271"/>
      <c r="CQ71" s="263">
        <f t="shared" si="808"/>
        <v>1.6989700043360187</v>
      </c>
      <c r="CR71" s="273">
        <f>IFERROR(BZ81+BY81*CQ71,"")</f>
        <v>0.55200422838246821</v>
      </c>
      <c r="CS71" s="264">
        <f t="shared" si="809"/>
        <v>0.72405090827062857</v>
      </c>
      <c r="CT71" s="264">
        <f t="shared" si="703"/>
        <v>0.34256533947638451</v>
      </c>
      <c r="CU71" s="264">
        <f t="shared" si="810"/>
        <v>0.64055684344860353</v>
      </c>
      <c r="CV71" s="264">
        <f t="shared" si="811"/>
        <v>0.54753811540412578</v>
      </c>
      <c r="CW71" s="273">
        <f t="shared" si="812"/>
        <v>32.852286924247544</v>
      </c>
      <c r="CX71" s="273">
        <f t="shared" si="704"/>
        <v>55.815050058136983</v>
      </c>
      <c r="CY71" s="273">
        <f t="shared" si="813"/>
        <v>21.043757212263838</v>
      </c>
      <c r="CZ71" s="271">
        <f t="shared" si="705"/>
        <v>3.2641951811643124</v>
      </c>
      <c r="DA71" s="271">
        <f>IFERROR(CW71*(CU71-CU78)^2,"")</f>
        <v>13.19822183763962</v>
      </c>
      <c r="DB71" s="271">
        <f t="shared" si="706"/>
        <v>6.5636553933277799</v>
      </c>
      <c r="DC71" s="271">
        <f t="shared" si="814"/>
        <v>0.2763393929140589</v>
      </c>
      <c r="DD71" s="289">
        <f t="shared" si="815"/>
        <v>2.5569455037622859</v>
      </c>
      <c r="DE71" s="271">
        <f t="shared" si="816"/>
        <v>0.73849372762767906</v>
      </c>
      <c r="DG71" s="271"/>
      <c r="DH71" s="263">
        <f t="shared" si="817"/>
        <v>1.6989700043360187</v>
      </c>
      <c r="DI71" s="273">
        <f>IFERROR(CQ81+CP81*DH71,"")</f>
        <v>0.55200425015190557</v>
      </c>
      <c r="DJ71" s="264">
        <f t="shared" si="818"/>
        <v>0.72405091535521049</v>
      </c>
      <c r="DK71" s="264">
        <f t="shared" si="707"/>
        <v>0.34256533535983791</v>
      </c>
      <c r="DL71" s="264">
        <f t="shared" si="819"/>
        <v>0.64055684560119586</v>
      </c>
      <c r="DM71" s="264">
        <f t="shared" si="820"/>
        <v>0.54753811130759567</v>
      </c>
      <c r="DN71" s="273">
        <f t="shared" si="821"/>
        <v>32.852286678455741</v>
      </c>
      <c r="DO71" s="273">
        <f t="shared" si="708"/>
        <v>55.815049640544082</v>
      </c>
      <c r="DP71" s="273">
        <f t="shared" si="822"/>
        <v>21.043757125537798</v>
      </c>
      <c r="DQ71" s="271">
        <f t="shared" si="709"/>
        <v>3.2641945459499695</v>
      </c>
      <c r="DR71" s="271">
        <f>IFERROR(DN71*(DL71-DL78)^2,"")</f>
        <v>13.198219781573457</v>
      </c>
      <c r="DS71" s="271">
        <f t="shared" si="710"/>
        <v>6.5636542434272895</v>
      </c>
      <c r="DT71" s="271">
        <f t="shared" si="823"/>
        <v>0.27633926822976818</v>
      </c>
      <c r="DU71" s="289">
        <f t="shared" si="824"/>
        <v>2.5569450786873702</v>
      </c>
      <c r="DV71" s="271">
        <f t="shared" si="825"/>
        <v>0.73849361072499853</v>
      </c>
      <c r="DX71" s="271"/>
      <c r="DY71" s="263">
        <f t="shared" si="826"/>
        <v>1.6989700043360187</v>
      </c>
      <c r="DZ71" s="273">
        <f>IFERROR(DH81+DG81*DY71,"")</f>
        <v>0.55200425110750473</v>
      </c>
      <c r="EA71" s="264">
        <f t="shared" si="827"/>
        <v>0.72405091566619795</v>
      </c>
      <c r="EB71" s="264">
        <f t="shared" si="711"/>
        <v>0.34256533517913645</v>
      </c>
      <c r="EC71" s="264">
        <f t="shared" si="828"/>
        <v>0.64055684569568694</v>
      </c>
      <c r="ED71" s="264">
        <f t="shared" si="829"/>
        <v>0.54753811112777295</v>
      </c>
      <c r="EE71" s="273">
        <f t="shared" si="830"/>
        <v>32.852286667666377</v>
      </c>
      <c r="EF71" s="273">
        <f t="shared" si="712"/>
        <v>55.815049622213273</v>
      </c>
      <c r="EG71" s="273">
        <f t="shared" si="831"/>
        <v>21.043757121730845</v>
      </c>
      <c r="EH71" s="271">
        <f t="shared" si="713"/>
        <v>3.2641945170262221</v>
      </c>
      <c r="EI71" s="271">
        <f>IFERROR(EE71*(EC71-EC78)^2,"")</f>
        <v>13.19821968788156</v>
      </c>
      <c r="EJ71" s="271">
        <f t="shared" si="714"/>
        <v>6.5636541910501744</v>
      </c>
      <c r="EK71" s="271">
        <f t="shared" si="832"/>
        <v>0.27633926275658049</v>
      </c>
      <c r="EL71" s="289">
        <f t="shared" si="833"/>
        <v>2.5569450600281201</v>
      </c>
      <c r="EM71" s="271">
        <f t="shared" si="834"/>
        <v>0.73849360559339394</v>
      </c>
      <c r="EO71" s="271"/>
      <c r="EP71" s="263">
        <f t="shared" si="835"/>
        <v>1.6989700043360187</v>
      </c>
      <c r="EQ71" s="273">
        <f>IFERROR(DY81+DX81*EP71,"")</f>
        <v>0.55200425114923135</v>
      </c>
      <c r="ER71" s="264">
        <f t="shared" si="836"/>
        <v>0.72405091567977731</v>
      </c>
      <c r="ES71" s="264">
        <f t="shared" si="715"/>
        <v>0.3425653351712461</v>
      </c>
      <c r="ET71" s="264">
        <f t="shared" si="837"/>
        <v>0.64055684569981253</v>
      </c>
      <c r="EU71" s="264">
        <f t="shared" si="838"/>
        <v>0.5475381111199209</v>
      </c>
      <c r="EV71" s="273">
        <f t="shared" si="839"/>
        <v>32.852286667195251</v>
      </c>
      <c r="EW71" s="273">
        <f t="shared" si="716"/>
        <v>55.815049621412847</v>
      </c>
      <c r="EX71" s="273">
        <f t="shared" si="840"/>
        <v>21.043757121564596</v>
      </c>
      <c r="EY71" s="271">
        <f t="shared" si="717"/>
        <v>3.2641945157093248</v>
      </c>
      <c r="EZ71" s="271">
        <f>IFERROR(EV71*(ET71-ET78)^2,"")</f>
        <v>13.198219683612159</v>
      </c>
      <c r="FA71" s="271">
        <f t="shared" si="718"/>
        <v>6.5636541886645485</v>
      </c>
      <c r="FB71" s="271">
        <f t="shared" si="841"/>
        <v>0.27633926251759211</v>
      </c>
      <c r="FC71" s="289">
        <f t="shared" si="842"/>
        <v>2.556945059213362</v>
      </c>
      <c r="FD71" s="271">
        <f t="shared" si="843"/>
        <v>0.73849360536932196</v>
      </c>
      <c r="FF71" s="271"/>
      <c r="FG71" s="263">
        <f t="shared" si="844"/>
        <v>1.6989700043360187</v>
      </c>
      <c r="FH71" s="273">
        <f>IFERROR(EP81+EO81*FG71,"")</f>
        <v>0.5520042511510419</v>
      </c>
      <c r="FI71" s="264">
        <f t="shared" si="845"/>
        <v>0.7240509156803665</v>
      </c>
      <c r="FJ71" s="264">
        <f t="shared" si="719"/>
        <v>0.34256533517090371</v>
      </c>
      <c r="FK71" s="264">
        <f t="shared" si="846"/>
        <v>0.64055684569999194</v>
      </c>
      <c r="FL71" s="264">
        <f t="shared" si="847"/>
        <v>0.54753811111958017</v>
      </c>
      <c r="FM71" s="273">
        <f t="shared" si="848"/>
        <v>32.852286667174809</v>
      </c>
      <c r="FN71" s="273">
        <f t="shared" si="720"/>
        <v>55.815049621378115</v>
      </c>
      <c r="FO71" s="273">
        <f t="shared" si="849"/>
        <v>21.043757121557398</v>
      </c>
      <c r="FP71" s="271">
        <f t="shared" si="721"/>
        <v>3.2641945156493724</v>
      </c>
      <c r="FQ71" s="271">
        <f>IFERROR(FM71*(FK71-FK78)^2,"")</f>
        <v>13.19821968341763</v>
      </c>
      <c r="FR71" s="271">
        <f t="shared" si="722"/>
        <v>6.5636541885559012</v>
      </c>
      <c r="FS71" s="271">
        <f t="shared" si="850"/>
        <v>0.27633926250722268</v>
      </c>
      <c r="FT71" s="289">
        <f t="shared" si="851"/>
        <v>2.5569450591780125</v>
      </c>
      <c r="FU71" s="271">
        <f t="shared" si="852"/>
        <v>0.73849360535960029</v>
      </c>
      <c r="FW71" s="271"/>
      <c r="FX71" s="263">
        <f t="shared" si="853"/>
        <v>1.6989700043360187</v>
      </c>
      <c r="FY71" s="273">
        <f>IFERROR(FG81+FF81*FX71,"")</f>
        <v>0.55200425115112006</v>
      </c>
      <c r="FZ71" s="264">
        <f t="shared" si="854"/>
        <v>0.72405091568039193</v>
      </c>
      <c r="GA71" s="264">
        <f t="shared" si="723"/>
        <v>0.34256533517088888</v>
      </c>
      <c r="GB71" s="264">
        <f t="shared" si="855"/>
        <v>0.64055684569999949</v>
      </c>
      <c r="GC71" s="264">
        <f t="shared" si="856"/>
        <v>0.5475381111195653</v>
      </c>
      <c r="GD71" s="273">
        <f t="shared" si="857"/>
        <v>32.852286667173921</v>
      </c>
      <c r="GE71" s="273">
        <f t="shared" si="724"/>
        <v>55.815049621376609</v>
      </c>
      <c r="GF71" s="273">
        <f t="shared" si="858"/>
        <v>21.043757121557075</v>
      </c>
      <c r="GG71" s="271">
        <f t="shared" si="725"/>
        <v>3.2641945156466443</v>
      </c>
      <c r="GH71" s="271">
        <f>IFERROR(GD71*(GB71-GB78)^2,"")</f>
        <v>13.198219683408757</v>
      </c>
      <c r="GI71" s="271">
        <f t="shared" si="726"/>
        <v>6.5636541885509523</v>
      </c>
      <c r="GJ71" s="271">
        <f t="shared" si="859"/>
        <v>0.27633926250677521</v>
      </c>
      <c r="GK71" s="289">
        <f t="shared" si="860"/>
        <v>2.5569450591764848</v>
      </c>
      <c r="GL71" s="271">
        <f t="shared" si="861"/>
        <v>0.73849360535918007</v>
      </c>
      <c r="GN71" s="271"/>
      <c r="GO71" s="263">
        <f t="shared" si="862"/>
        <v>1.6989700043360187</v>
      </c>
      <c r="GP71" s="273">
        <f>IFERROR(FX81+FW81*GO71,"")</f>
        <v>0.55200425115112406</v>
      </c>
      <c r="GQ71" s="264">
        <f t="shared" si="863"/>
        <v>0.72405091568039326</v>
      </c>
      <c r="GR71" s="264">
        <f t="shared" si="727"/>
        <v>0.34256533517088816</v>
      </c>
      <c r="GS71" s="264">
        <f t="shared" si="864"/>
        <v>0.64055684569999993</v>
      </c>
      <c r="GT71" s="264">
        <f t="shared" si="865"/>
        <v>0.54753811111956474</v>
      </c>
      <c r="GU71" s="273">
        <f t="shared" si="866"/>
        <v>32.852286667173885</v>
      </c>
      <c r="GV71" s="273">
        <f t="shared" si="728"/>
        <v>55.815049621376545</v>
      </c>
      <c r="GW71" s="273">
        <f t="shared" si="867"/>
        <v>21.043757121557068</v>
      </c>
      <c r="GX71" s="271">
        <f t="shared" si="729"/>
        <v>3.2641945156465213</v>
      </c>
      <c r="GY71" s="271">
        <f>IFERROR(GU71*(GS71-GS78)^2,"")</f>
        <v>13.198219683408363</v>
      </c>
      <c r="GZ71" s="271">
        <f t="shared" si="730"/>
        <v>6.5636541885507302</v>
      </c>
      <c r="HA71" s="271">
        <f t="shared" si="868"/>
        <v>0.27633926250675178</v>
      </c>
      <c r="HB71" s="289">
        <f t="shared" si="869"/>
        <v>2.5569450591764067</v>
      </c>
      <c r="HC71" s="271">
        <f t="shared" si="870"/>
        <v>0.73849360535915864</v>
      </c>
      <c r="HE71" s="271"/>
      <c r="HF71" s="263">
        <f t="shared" si="871"/>
        <v>1.6989700043360187</v>
      </c>
      <c r="HG71" s="273">
        <f>IFERROR(GO81+GN81*HF71,"")</f>
        <v>0.55200425115112361</v>
      </c>
      <c r="HH71" s="264">
        <f t="shared" si="872"/>
        <v>0.72405091568039304</v>
      </c>
      <c r="HI71" s="264">
        <f t="shared" si="731"/>
        <v>0.34256533517088822</v>
      </c>
      <c r="HJ71" s="264">
        <f t="shared" si="873"/>
        <v>0.64055684570000038</v>
      </c>
      <c r="HK71" s="264">
        <f t="shared" si="874"/>
        <v>0.54753811111956463</v>
      </c>
      <c r="HL71" s="273">
        <f t="shared" si="875"/>
        <v>32.852286667173878</v>
      </c>
      <c r="HM71" s="273">
        <f t="shared" si="732"/>
        <v>55.815049621376538</v>
      </c>
      <c r="HN71" s="273">
        <f t="shared" si="876"/>
        <v>21.043757121557078</v>
      </c>
      <c r="HO71" s="271">
        <f t="shared" si="733"/>
        <v>3.2641945156465115</v>
      </c>
      <c r="HP71" s="271">
        <f>IFERROR(HL71*(HJ71-HJ78)^2,"")</f>
        <v>13.19821968340835</v>
      </c>
      <c r="HQ71" s="271">
        <f t="shared" si="734"/>
        <v>6.5636541885507169</v>
      </c>
      <c r="HR71" s="271">
        <f t="shared" si="877"/>
        <v>0.27633926250675567</v>
      </c>
      <c r="HS71" s="289">
        <f t="shared" si="878"/>
        <v>2.5569450591764209</v>
      </c>
      <c r="HT71" s="271">
        <f t="shared" si="879"/>
        <v>0.73849360535916264</v>
      </c>
      <c r="HV71" s="271"/>
      <c r="HW71" s="263">
        <f t="shared" si="880"/>
        <v>1.6989700043360187</v>
      </c>
      <c r="HX71" s="273">
        <f>IFERROR(HF81+HE81*HW71,"")</f>
        <v>0.55200425115112406</v>
      </c>
      <c r="HY71" s="264">
        <f t="shared" si="881"/>
        <v>0.72405091568039326</v>
      </c>
      <c r="HZ71" s="264">
        <f t="shared" si="735"/>
        <v>0.34256533517088816</v>
      </c>
      <c r="IA71" s="264">
        <f t="shared" si="882"/>
        <v>0.64055684569999993</v>
      </c>
      <c r="IB71" s="264">
        <f t="shared" si="883"/>
        <v>0.54753811111956474</v>
      </c>
      <c r="IC71" s="273">
        <f t="shared" si="884"/>
        <v>32.852286667173885</v>
      </c>
      <c r="ID71" s="273">
        <f t="shared" si="736"/>
        <v>55.815049621376545</v>
      </c>
      <c r="IE71" s="273">
        <f t="shared" si="885"/>
        <v>21.043757121557068</v>
      </c>
      <c r="IF71" s="271">
        <f t="shared" si="737"/>
        <v>3.2641945156465169</v>
      </c>
      <c r="IG71" s="271">
        <f>IFERROR(IC71*(IA71-IA78)^2,"")</f>
        <v>13.198219683408336</v>
      </c>
      <c r="IH71" s="271">
        <f t="shared" si="738"/>
        <v>6.5636541885507187</v>
      </c>
      <c r="II71" s="271">
        <f t="shared" si="886"/>
        <v>0.27633926250675178</v>
      </c>
      <c r="IJ71" s="289">
        <f t="shared" si="887"/>
        <v>2.5569450591764067</v>
      </c>
      <c r="IK71" s="271">
        <f t="shared" si="888"/>
        <v>0.73849360535915864</v>
      </c>
      <c r="IM71" s="271"/>
      <c r="IN71" s="263">
        <f t="shared" si="889"/>
        <v>1.6989700043360187</v>
      </c>
      <c r="IO71" s="273">
        <f>IFERROR(HW81+HV81*IN71,"")</f>
        <v>0.55200425115112406</v>
      </c>
      <c r="IP71" s="264">
        <f t="shared" si="890"/>
        <v>0.72405091568039326</v>
      </c>
      <c r="IQ71" s="264">
        <f t="shared" si="739"/>
        <v>0.34256533517088816</v>
      </c>
      <c r="IR71" s="264">
        <f t="shared" si="891"/>
        <v>0.64055684569999993</v>
      </c>
      <c r="IS71" s="264">
        <f t="shared" si="892"/>
        <v>0.54753811111956474</v>
      </c>
      <c r="IT71" s="273">
        <f t="shared" si="893"/>
        <v>32.852286667173885</v>
      </c>
      <c r="IU71" s="273">
        <f t="shared" si="740"/>
        <v>55.815049621376545</v>
      </c>
      <c r="IV71" s="273">
        <f t="shared" si="894"/>
        <v>21.043757121557068</v>
      </c>
      <c r="IW71" s="271">
        <f t="shared" si="741"/>
        <v>3.264194515646512</v>
      </c>
      <c r="IX71" s="271">
        <f>IFERROR(IT71*(IR71-IR78)^2,"")</f>
        <v>13.198219683408345</v>
      </c>
      <c r="IY71" s="271">
        <f t="shared" si="742"/>
        <v>6.5636541885507169</v>
      </c>
      <c r="IZ71" s="271">
        <f t="shared" si="895"/>
        <v>0.27633926250675178</v>
      </c>
      <c r="JA71" s="289">
        <f t="shared" si="896"/>
        <v>2.5569450591764067</v>
      </c>
      <c r="JB71" s="271">
        <f t="shared" si="897"/>
        <v>0.73849360535915864</v>
      </c>
      <c r="JD71" s="271"/>
      <c r="JE71" s="263">
        <f t="shared" si="898"/>
        <v>1.6989700043360187</v>
      </c>
      <c r="JF71" s="273">
        <f>IFERROR(IN81+IM81*JE71,"")</f>
        <v>0.55200425115112361</v>
      </c>
      <c r="JG71" s="264">
        <f t="shared" si="899"/>
        <v>0.72405091568039304</v>
      </c>
      <c r="JH71" s="264">
        <f t="shared" si="743"/>
        <v>0.34256533517088822</v>
      </c>
      <c r="JI71" s="264">
        <f t="shared" si="900"/>
        <v>0.64055684570000038</v>
      </c>
      <c r="JJ71" s="264">
        <f t="shared" si="901"/>
        <v>0.54753811111956463</v>
      </c>
      <c r="JK71" s="273">
        <f t="shared" si="902"/>
        <v>32.852286667173878</v>
      </c>
      <c r="JL71" s="273">
        <f t="shared" si="744"/>
        <v>55.815049621376538</v>
      </c>
      <c r="JM71" s="273">
        <f t="shared" si="903"/>
        <v>21.043757121557078</v>
      </c>
      <c r="JN71" s="271">
        <f t="shared" si="745"/>
        <v>3.2641945156465115</v>
      </c>
      <c r="JO71" s="271">
        <f>IFERROR(JK71*(JI71-JI78)^2,"")</f>
        <v>13.19821968340835</v>
      </c>
      <c r="JP71" s="271">
        <f t="shared" si="746"/>
        <v>6.5636541885507169</v>
      </c>
      <c r="JQ71" s="271">
        <f t="shared" si="904"/>
        <v>0.27633926250675567</v>
      </c>
      <c r="JR71" s="289">
        <f t="shared" si="905"/>
        <v>2.5569450591764209</v>
      </c>
      <c r="JS71" s="271">
        <f t="shared" si="906"/>
        <v>0.73849360535916264</v>
      </c>
      <c r="JU71" s="271"/>
      <c r="JV71" s="263">
        <f t="shared" si="907"/>
        <v>1.6989700043360187</v>
      </c>
      <c r="JW71" s="273">
        <f>IFERROR(JE81+JD81*JV71,"")</f>
        <v>0.55200425115112406</v>
      </c>
      <c r="JX71" s="264">
        <f t="shared" si="908"/>
        <v>0.72405091568039326</v>
      </c>
      <c r="JY71" s="264">
        <f t="shared" si="747"/>
        <v>0.34256533517088816</v>
      </c>
      <c r="JZ71" s="264">
        <f t="shared" si="909"/>
        <v>0.64055684569999993</v>
      </c>
      <c r="KA71" s="264">
        <f t="shared" si="910"/>
        <v>0.54753811111956474</v>
      </c>
      <c r="KB71" s="273">
        <f t="shared" si="911"/>
        <v>32.852286667173885</v>
      </c>
      <c r="KC71" s="273">
        <f t="shared" si="748"/>
        <v>55.815049621376545</v>
      </c>
      <c r="KD71" s="273">
        <f t="shared" si="912"/>
        <v>21.043757121557068</v>
      </c>
      <c r="KE71" s="271">
        <f t="shared" si="749"/>
        <v>3.2641945156465169</v>
      </c>
      <c r="KF71" s="271">
        <f>IFERROR(KB71*(JZ71-JZ78)^2,"")</f>
        <v>13.198219683408336</v>
      </c>
      <c r="KG71" s="271">
        <f t="shared" si="750"/>
        <v>6.5636541885507187</v>
      </c>
      <c r="KH71" s="271">
        <f t="shared" si="913"/>
        <v>0.27633926250675178</v>
      </c>
      <c r="KI71" s="289">
        <f t="shared" si="914"/>
        <v>2.5569450591764067</v>
      </c>
      <c r="KJ71" s="271">
        <f t="shared" si="915"/>
        <v>0.73849360535915864</v>
      </c>
      <c r="KL71" s="271"/>
      <c r="KM71" s="263">
        <f t="shared" si="916"/>
        <v>1.6989700043360187</v>
      </c>
      <c r="KN71" s="273">
        <f>IFERROR(JV81+JU81*KM71,"")</f>
        <v>0.55200425115112406</v>
      </c>
      <c r="KO71" s="264">
        <f t="shared" si="917"/>
        <v>0.72405091568039326</v>
      </c>
      <c r="KP71" s="264">
        <f t="shared" si="751"/>
        <v>0.34256533517088816</v>
      </c>
      <c r="KQ71" s="264">
        <f t="shared" si="918"/>
        <v>0.64055684569999993</v>
      </c>
      <c r="KR71" s="264">
        <f t="shared" si="919"/>
        <v>0.54753811111956474</v>
      </c>
      <c r="KS71" s="273">
        <f t="shared" si="920"/>
        <v>32.852286667173885</v>
      </c>
      <c r="KT71" s="273">
        <f t="shared" si="752"/>
        <v>55.815049621376545</v>
      </c>
      <c r="KU71" s="273">
        <f t="shared" si="921"/>
        <v>21.043757121557068</v>
      </c>
      <c r="KV71" s="271">
        <f t="shared" si="753"/>
        <v>3.264194515646512</v>
      </c>
      <c r="KW71" s="271">
        <f>IFERROR(KS71*(KQ71-KQ78)^2,"")</f>
        <v>13.198219683408345</v>
      </c>
      <c r="KX71" s="271">
        <f t="shared" si="754"/>
        <v>6.5636541885507169</v>
      </c>
      <c r="KY71" s="271">
        <f t="shared" si="922"/>
        <v>0.27633926250675178</v>
      </c>
      <c r="KZ71" s="289">
        <f t="shared" si="923"/>
        <v>2.5569450591764067</v>
      </c>
      <c r="LA71" s="271">
        <f t="shared" si="924"/>
        <v>0.73849360535915864</v>
      </c>
      <c r="LC71" s="271"/>
      <c r="LD71" s="263">
        <f t="shared" si="925"/>
        <v>1.6989700043360187</v>
      </c>
      <c r="LE71" s="273">
        <f>IFERROR(KM81+KL81*LD71,"")</f>
        <v>0.55200425115112361</v>
      </c>
      <c r="LF71" s="264">
        <f t="shared" si="926"/>
        <v>0.72405091568039304</v>
      </c>
      <c r="LG71" s="264">
        <f t="shared" si="755"/>
        <v>0.34256533517088822</v>
      </c>
      <c r="LH71" s="264">
        <f t="shared" si="927"/>
        <v>0.64055684570000038</v>
      </c>
      <c r="LI71" s="264">
        <f t="shared" si="928"/>
        <v>0.54753811111956463</v>
      </c>
      <c r="LJ71" s="273">
        <f t="shared" si="929"/>
        <v>32.852286667173878</v>
      </c>
      <c r="LK71" s="273">
        <f t="shared" si="756"/>
        <v>55.815049621376538</v>
      </c>
      <c r="LL71" s="273">
        <f t="shared" si="930"/>
        <v>21.043757121557078</v>
      </c>
      <c r="LM71" s="271">
        <f t="shared" si="757"/>
        <v>3.2641945156465115</v>
      </c>
      <c r="LN71" s="271">
        <f>IFERROR(LJ71*(LH71-LH78)^2,"")</f>
        <v>13.19821968340835</v>
      </c>
      <c r="LO71" s="271">
        <f t="shared" si="758"/>
        <v>6.5636541885507169</v>
      </c>
      <c r="LP71" s="271">
        <f t="shared" si="931"/>
        <v>0.27633926250675567</v>
      </c>
      <c r="LQ71" s="289">
        <f t="shared" si="932"/>
        <v>2.5569450591764209</v>
      </c>
      <c r="LR71" s="271">
        <f t="shared" si="933"/>
        <v>0.73849360535916264</v>
      </c>
      <c r="LT71" s="271"/>
      <c r="LU71" s="475">
        <f t="shared" si="934"/>
        <v>1.6989700043360187</v>
      </c>
      <c r="LV71" s="474">
        <f>IFERROR(LD81+LC81*LU71,"")</f>
        <v>0.55200425115112406</v>
      </c>
      <c r="LW71" s="477">
        <f t="shared" si="935"/>
        <v>0.72405091568039326</v>
      </c>
      <c r="LX71" s="264">
        <f t="shared" si="759"/>
        <v>0.34256533517088816</v>
      </c>
      <c r="LY71" s="264">
        <f t="shared" si="936"/>
        <v>0.64055684569999993</v>
      </c>
      <c r="LZ71" s="264">
        <f t="shared" si="937"/>
        <v>0.54753811111956474</v>
      </c>
      <c r="MA71" s="273">
        <f t="shared" si="938"/>
        <v>32.852286667173885</v>
      </c>
      <c r="MB71" s="273">
        <f t="shared" si="760"/>
        <v>55.815049621376545</v>
      </c>
      <c r="MC71" s="273">
        <f t="shared" si="939"/>
        <v>21.043757121557068</v>
      </c>
      <c r="MD71" s="271">
        <f t="shared" si="761"/>
        <v>3.2641945156465169</v>
      </c>
      <c r="ME71" s="271">
        <f>IFERROR(MA71*(LY71-LY78)^2,"")</f>
        <v>13.198219683408336</v>
      </c>
      <c r="MF71" s="271">
        <f t="shared" si="762"/>
        <v>6.5636541885507187</v>
      </c>
      <c r="MG71" s="271">
        <f t="shared" si="940"/>
        <v>0.27633926250675178</v>
      </c>
      <c r="MH71" s="289">
        <f t="shared" si="941"/>
        <v>2.5569450591764067</v>
      </c>
      <c r="MI71" s="476">
        <f t="shared" si="942"/>
        <v>0.73849360535915864</v>
      </c>
    </row>
    <row r="72" spans="1:347" ht="14.1" hidden="1" customHeight="1" outlineLevel="1" x14ac:dyDescent="0.2">
      <c r="A72" s="14">
        <v>6</v>
      </c>
      <c r="B72" s="470"/>
      <c r="C72" s="176"/>
      <c r="D72" s="177"/>
      <c r="E72" s="17" t="str">
        <f t="shared" si="681"/>
        <v/>
      </c>
      <c r="F72" s="34" t="str">
        <f>IFERROR((E72-E66)/(1-E66),"")</f>
        <v/>
      </c>
      <c r="G72" s="17" t="str">
        <f t="shared" si="682"/>
        <v/>
      </c>
      <c r="H72" s="17"/>
      <c r="I72" s="34"/>
      <c r="J72" s="18" t="str">
        <f t="shared" si="763"/>
        <v/>
      </c>
      <c r="K72" s="17" t="str">
        <f>IFERROR(C81+B81*J72,"")</f>
        <v/>
      </c>
      <c r="L72" s="37" t="str">
        <f t="shared" si="764"/>
        <v/>
      </c>
      <c r="M72" s="37" t="str">
        <f t="shared" si="683"/>
        <v/>
      </c>
      <c r="N72" s="37" t="str">
        <f t="shared" si="765"/>
        <v/>
      </c>
      <c r="O72" s="37" t="str">
        <f t="shared" si="766"/>
        <v/>
      </c>
      <c r="P72" s="17" t="str">
        <f t="shared" si="767"/>
        <v/>
      </c>
      <c r="Q72" s="17" t="str">
        <f t="shared" si="684"/>
        <v/>
      </c>
      <c r="R72" s="17" t="str">
        <f t="shared" si="768"/>
        <v/>
      </c>
      <c r="S72" s="34" t="str">
        <f t="shared" si="685"/>
        <v/>
      </c>
      <c r="T72" s="34" t="str">
        <f>IFERROR(P72*(N72-N78)^2,"")</f>
        <v/>
      </c>
      <c r="U72" s="34" t="str">
        <f t="shared" si="686"/>
        <v/>
      </c>
      <c r="V72" s="34" t="str">
        <f t="shared" si="769"/>
        <v/>
      </c>
      <c r="W72" s="39" t="str">
        <f t="shared" si="770"/>
        <v/>
      </c>
      <c r="X72" s="34" t="str">
        <f t="shared" si="771"/>
        <v/>
      </c>
      <c r="Y72" s="44"/>
      <c r="Z72" s="271"/>
      <c r="AA72" s="263" t="str">
        <f t="shared" si="772"/>
        <v/>
      </c>
      <c r="AB72" s="273" t="str">
        <f>IFERROR(J81+I81*AA72,"")</f>
        <v/>
      </c>
      <c r="AC72" s="264" t="str">
        <f t="shared" si="773"/>
        <v/>
      </c>
      <c r="AD72" s="264" t="str">
        <f t="shared" si="687"/>
        <v/>
      </c>
      <c r="AE72" s="264" t="str">
        <f t="shared" si="774"/>
        <v/>
      </c>
      <c r="AF72" s="264" t="str">
        <f t="shared" si="775"/>
        <v/>
      </c>
      <c r="AG72" s="273" t="str">
        <f t="shared" si="776"/>
        <v/>
      </c>
      <c r="AH72" s="273" t="str">
        <f t="shared" si="688"/>
        <v/>
      </c>
      <c r="AI72" s="273" t="str">
        <f t="shared" si="777"/>
        <v/>
      </c>
      <c r="AJ72" s="271" t="str">
        <f t="shared" si="689"/>
        <v/>
      </c>
      <c r="AK72" s="271" t="str">
        <f>IFERROR(AG72*(AE72-AE78)^2,"")</f>
        <v/>
      </c>
      <c r="AL72" s="271" t="str">
        <f t="shared" si="690"/>
        <v/>
      </c>
      <c r="AM72" s="271" t="str">
        <f t="shared" si="778"/>
        <v/>
      </c>
      <c r="AN72" s="289" t="str">
        <f t="shared" si="779"/>
        <v/>
      </c>
      <c r="AO72" s="271" t="str">
        <f t="shared" si="780"/>
        <v/>
      </c>
      <c r="AP72" s="44"/>
      <c r="AQ72" s="271"/>
      <c r="AR72" s="263" t="str">
        <f t="shared" si="781"/>
        <v/>
      </c>
      <c r="AS72" s="273" t="str">
        <f>IFERROR(AA81+Z81*AR72,"")</f>
        <v/>
      </c>
      <c r="AT72" s="264" t="str">
        <f t="shared" si="782"/>
        <v/>
      </c>
      <c r="AU72" s="264" t="str">
        <f t="shared" si="691"/>
        <v/>
      </c>
      <c r="AV72" s="264" t="str">
        <f t="shared" si="783"/>
        <v/>
      </c>
      <c r="AW72" s="264" t="str">
        <f t="shared" si="784"/>
        <v/>
      </c>
      <c r="AX72" s="273" t="str">
        <f t="shared" si="785"/>
        <v/>
      </c>
      <c r="AY72" s="273" t="str">
        <f t="shared" si="692"/>
        <v/>
      </c>
      <c r="AZ72" s="273" t="str">
        <f t="shared" si="786"/>
        <v/>
      </c>
      <c r="BA72" s="271" t="str">
        <f t="shared" si="693"/>
        <v/>
      </c>
      <c r="BB72" s="271" t="str">
        <f>IFERROR(AX72*(AV72-AV78)^2,"")</f>
        <v/>
      </c>
      <c r="BC72" s="271" t="str">
        <f t="shared" si="694"/>
        <v/>
      </c>
      <c r="BD72" s="271" t="str">
        <f t="shared" si="787"/>
        <v/>
      </c>
      <c r="BE72" s="289" t="str">
        <f t="shared" si="788"/>
        <v/>
      </c>
      <c r="BF72" s="271" t="str">
        <f t="shared" si="789"/>
        <v/>
      </c>
      <c r="BH72" s="271"/>
      <c r="BI72" s="263" t="str">
        <f t="shared" si="790"/>
        <v/>
      </c>
      <c r="BJ72" s="273" t="str">
        <f>IFERROR(AR81+AQ81*BI72,"")</f>
        <v/>
      </c>
      <c r="BK72" s="264" t="str">
        <f t="shared" si="791"/>
        <v/>
      </c>
      <c r="BL72" s="264" t="str">
        <f t="shared" si="695"/>
        <v/>
      </c>
      <c r="BM72" s="264" t="str">
        <f t="shared" si="792"/>
        <v/>
      </c>
      <c r="BN72" s="264" t="str">
        <f t="shared" si="793"/>
        <v/>
      </c>
      <c r="BO72" s="273" t="str">
        <f t="shared" si="794"/>
        <v/>
      </c>
      <c r="BP72" s="273" t="str">
        <f t="shared" si="696"/>
        <v/>
      </c>
      <c r="BQ72" s="273" t="str">
        <f t="shared" si="795"/>
        <v/>
      </c>
      <c r="BR72" s="271" t="str">
        <f t="shared" si="697"/>
        <v/>
      </c>
      <c r="BS72" s="271" t="str">
        <f>IFERROR(BO72*(BM72-BM78)^2,"")</f>
        <v/>
      </c>
      <c r="BT72" s="271" t="str">
        <f t="shared" si="698"/>
        <v/>
      </c>
      <c r="BU72" s="271" t="str">
        <f t="shared" si="796"/>
        <v/>
      </c>
      <c r="BV72" s="289" t="str">
        <f t="shared" si="797"/>
        <v/>
      </c>
      <c r="BW72" s="271" t="str">
        <f t="shared" si="798"/>
        <v/>
      </c>
      <c r="BY72" s="271"/>
      <c r="BZ72" s="263" t="str">
        <f t="shared" si="799"/>
        <v/>
      </c>
      <c r="CA72" s="273" t="str">
        <f>IFERROR(BI81+BH81*BZ72,"")</f>
        <v/>
      </c>
      <c r="CB72" s="264" t="str">
        <f t="shared" si="800"/>
        <v/>
      </c>
      <c r="CC72" s="264" t="str">
        <f t="shared" si="699"/>
        <v/>
      </c>
      <c r="CD72" s="264" t="str">
        <f t="shared" si="801"/>
        <v/>
      </c>
      <c r="CE72" s="264" t="str">
        <f t="shared" si="802"/>
        <v/>
      </c>
      <c r="CF72" s="273" t="str">
        <f t="shared" si="803"/>
        <v/>
      </c>
      <c r="CG72" s="273" t="str">
        <f t="shared" si="700"/>
        <v/>
      </c>
      <c r="CH72" s="273" t="str">
        <f t="shared" si="804"/>
        <v/>
      </c>
      <c r="CI72" s="271" t="str">
        <f t="shared" si="701"/>
        <v/>
      </c>
      <c r="CJ72" s="271" t="str">
        <f>IFERROR(CF72*(CD72-CD78)^2,"")</f>
        <v/>
      </c>
      <c r="CK72" s="271" t="str">
        <f t="shared" si="702"/>
        <v/>
      </c>
      <c r="CL72" s="271" t="str">
        <f t="shared" si="805"/>
        <v/>
      </c>
      <c r="CM72" s="289" t="str">
        <f t="shared" si="806"/>
        <v/>
      </c>
      <c r="CN72" s="271" t="str">
        <f t="shared" si="807"/>
        <v/>
      </c>
      <c r="CP72" s="271"/>
      <c r="CQ72" s="263" t="str">
        <f t="shared" si="808"/>
        <v/>
      </c>
      <c r="CR72" s="273" t="str">
        <f>IFERROR(BZ81+BY81*CQ72,"")</f>
        <v/>
      </c>
      <c r="CS72" s="264" t="str">
        <f t="shared" si="809"/>
        <v/>
      </c>
      <c r="CT72" s="264" t="str">
        <f t="shared" si="703"/>
        <v/>
      </c>
      <c r="CU72" s="264" t="str">
        <f t="shared" si="810"/>
        <v/>
      </c>
      <c r="CV72" s="264" t="str">
        <f t="shared" si="811"/>
        <v/>
      </c>
      <c r="CW72" s="273" t="str">
        <f t="shared" si="812"/>
        <v/>
      </c>
      <c r="CX72" s="273" t="str">
        <f t="shared" si="704"/>
        <v/>
      </c>
      <c r="CY72" s="273" t="str">
        <f t="shared" si="813"/>
        <v/>
      </c>
      <c r="CZ72" s="271" t="str">
        <f t="shared" si="705"/>
        <v/>
      </c>
      <c r="DA72" s="271" t="str">
        <f>IFERROR(CW72*(CU72-CU78)^2,"")</f>
        <v/>
      </c>
      <c r="DB72" s="271" t="str">
        <f t="shared" si="706"/>
        <v/>
      </c>
      <c r="DC72" s="271" t="str">
        <f t="shared" si="814"/>
        <v/>
      </c>
      <c r="DD72" s="289" t="str">
        <f t="shared" si="815"/>
        <v/>
      </c>
      <c r="DE72" s="271" t="str">
        <f t="shared" si="816"/>
        <v/>
      </c>
      <c r="DG72" s="271"/>
      <c r="DH72" s="263" t="str">
        <f t="shared" si="817"/>
        <v/>
      </c>
      <c r="DI72" s="273" t="str">
        <f>IFERROR(CQ81+CP81*DH72,"")</f>
        <v/>
      </c>
      <c r="DJ72" s="264" t="str">
        <f t="shared" si="818"/>
        <v/>
      </c>
      <c r="DK72" s="264" t="str">
        <f t="shared" si="707"/>
        <v/>
      </c>
      <c r="DL72" s="264" t="str">
        <f t="shared" si="819"/>
        <v/>
      </c>
      <c r="DM72" s="264" t="str">
        <f t="shared" si="820"/>
        <v/>
      </c>
      <c r="DN72" s="273" t="str">
        <f t="shared" si="821"/>
        <v/>
      </c>
      <c r="DO72" s="273" t="str">
        <f t="shared" si="708"/>
        <v/>
      </c>
      <c r="DP72" s="273" t="str">
        <f t="shared" si="822"/>
        <v/>
      </c>
      <c r="DQ72" s="271" t="str">
        <f t="shared" si="709"/>
        <v/>
      </c>
      <c r="DR72" s="271" t="str">
        <f>IFERROR(DN72*(DL72-DL78)^2,"")</f>
        <v/>
      </c>
      <c r="DS72" s="271" t="str">
        <f t="shared" si="710"/>
        <v/>
      </c>
      <c r="DT72" s="271" t="str">
        <f t="shared" si="823"/>
        <v/>
      </c>
      <c r="DU72" s="289" t="str">
        <f t="shared" si="824"/>
        <v/>
      </c>
      <c r="DV72" s="271" t="str">
        <f t="shared" si="825"/>
        <v/>
      </c>
      <c r="DX72" s="271"/>
      <c r="DY72" s="263" t="str">
        <f t="shared" si="826"/>
        <v/>
      </c>
      <c r="DZ72" s="273" t="str">
        <f>IFERROR(DH81+DG81*DY72,"")</f>
        <v/>
      </c>
      <c r="EA72" s="264" t="str">
        <f t="shared" si="827"/>
        <v/>
      </c>
      <c r="EB72" s="264" t="str">
        <f t="shared" si="711"/>
        <v/>
      </c>
      <c r="EC72" s="264" t="str">
        <f t="shared" si="828"/>
        <v/>
      </c>
      <c r="ED72" s="264" t="str">
        <f t="shared" si="829"/>
        <v/>
      </c>
      <c r="EE72" s="273" t="str">
        <f t="shared" si="830"/>
        <v/>
      </c>
      <c r="EF72" s="273" t="str">
        <f t="shared" si="712"/>
        <v/>
      </c>
      <c r="EG72" s="273" t="str">
        <f t="shared" si="831"/>
        <v/>
      </c>
      <c r="EH72" s="271" t="str">
        <f t="shared" si="713"/>
        <v/>
      </c>
      <c r="EI72" s="271" t="str">
        <f>IFERROR(EE72*(EC72-EC78)^2,"")</f>
        <v/>
      </c>
      <c r="EJ72" s="271" t="str">
        <f t="shared" si="714"/>
        <v/>
      </c>
      <c r="EK72" s="271" t="str">
        <f t="shared" si="832"/>
        <v/>
      </c>
      <c r="EL72" s="289" t="str">
        <f t="shared" si="833"/>
        <v/>
      </c>
      <c r="EM72" s="271" t="str">
        <f t="shared" si="834"/>
        <v/>
      </c>
      <c r="EO72" s="271"/>
      <c r="EP72" s="263" t="str">
        <f t="shared" si="835"/>
        <v/>
      </c>
      <c r="EQ72" s="273" t="str">
        <f>IFERROR(DY81+DX81*EP72,"")</f>
        <v/>
      </c>
      <c r="ER72" s="264" t="str">
        <f t="shared" si="836"/>
        <v/>
      </c>
      <c r="ES72" s="264" t="str">
        <f t="shared" si="715"/>
        <v/>
      </c>
      <c r="ET72" s="264" t="str">
        <f t="shared" si="837"/>
        <v/>
      </c>
      <c r="EU72" s="264" t="str">
        <f t="shared" si="838"/>
        <v/>
      </c>
      <c r="EV72" s="273" t="str">
        <f t="shared" si="839"/>
        <v/>
      </c>
      <c r="EW72" s="273" t="str">
        <f t="shared" si="716"/>
        <v/>
      </c>
      <c r="EX72" s="273" t="str">
        <f t="shared" si="840"/>
        <v/>
      </c>
      <c r="EY72" s="271" t="str">
        <f t="shared" si="717"/>
        <v/>
      </c>
      <c r="EZ72" s="271" t="str">
        <f>IFERROR(EV72*(ET72-ET78)^2,"")</f>
        <v/>
      </c>
      <c r="FA72" s="271" t="str">
        <f t="shared" si="718"/>
        <v/>
      </c>
      <c r="FB72" s="271" t="str">
        <f t="shared" si="841"/>
        <v/>
      </c>
      <c r="FC72" s="289" t="str">
        <f t="shared" si="842"/>
        <v/>
      </c>
      <c r="FD72" s="271" t="str">
        <f t="shared" si="843"/>
        <v/>
      </c>
      <c r="FF72" s="271"/>
      <c r="FG72" s="263" t="str">
        <f t="shared" si="844"/>
        <v/>
      </c>
      <c r="FH72" s="273" t="str">
        <f>IFERROR(EP81+EO81*FG72,"")</f>
        <v/>
      </c>
      <c r="FI72" s="264" t="str">
        <f t="shared" si="845"/>
        <v/>
      </c>
      <c r="FJ72" s="264" t="str">
        <f t="shared" si="719"/>
        <v/>
      </c>
      <c r="FK72" s="264" t="str">
        <f t="shared" si="846"/>
        <v/>
      </c>
      <c r="FL72" s="264" t="str">
        <f t="shared" si="847"/>
        <v/>
      </c>
      <c r="FM72" s="273" t="str">
        <f t="shared" si="848"/>
        <v/>
      </c>
      <c r="FN72" s="273" t="str">
        <f t="shared" si="720"/>
        <v/>
      </c>
      <c r="FO72" s="273" t="str">
        <f t="shared" si="849"/>
        <v/>
      </c>
      <c r="FP72" s="271" t="str">
        <f t="shared" si="721"/>
        <v/>
      </c>
      <c r="FQ72" s="271" t="str">
        <f>IFERROR(FM72*(FK72-FK78)^2,"")</f>
        <v/>
      </c>
      <c r="FR72" s="271" t="str">
        <f t="shared" si="722"/>
        <v/>
      </c>
      <c r="FS72" s="271" t="str">
        <f t="shared" si="850"/>
        <v/>
      </c>
      <c r="FT72" s="289" t="str">
        <f t="shared" si="851"/>
        <v/>
      </c>
      <c r="FU72" s="271" t="str">
        <f t="shared" si="852"/>
        <v/>
      </c>
      <c r="FW72" s="271"/>
      <c r="FX72" s="263" t="str">
        <f t="shared" si="853"/>
        <v/>
      </c>
      <c r="FY72" s="273" t="str">
        <f>IFERROR(FG81+FF81*FX72,"")</f>
        <v/>
      </c>
      <c r="FZ72" s="264" t="str">
        <f t="shared" si="854"/>
        <v/>
      </c>
      <c r="GA72" s="264" t="str">
        <f t="shared" si="723"/>
        <v/>
      </c>
      <c r="GB72" s="264" t="str">
        <f t="shared" si="855"/>
        <v/>
      </c>
      <c r="GC72" s="264" t="str">
        <f t="shared" si="856"/>
        <v/>
      </c>
      <c r="GD72" s="273" t="str">
        <f t="shared" si="857"/>
        <v/>
      </c>
      <c r="GE72" s="273" t="str">
        <f t="shared" si="724"/>
        <v/>
      </c>
      <c r="GF72" s="273" t="str">
        <f t="shared" si="858"/>
        <v/>
      </c>
      <c r="GG72" s="271" t="str">
        <f t="shared" si="725"/>
        <v/>
      </c>
      <c r="GH72" s="271" t="str">
        <f>IFERROR(GD72*(GB72-GB78)^2,"")</f>
        <v/>
      </c>
      <c r="GI72" s="271" t="str">
        <f t="shared" si="726"/>
        <v/>
      </c>
      <c r="GJ72" s="271" t="str">
        <f t="shared" si="859"/>
        <v/>
      </c>
      <c r="GK72" s="289" t="str">
        <f t="shared" si="860"/>
        <v/>
      </c>
      <c r="GL72" s="271" t="str">
        <f t="shared" si="861"/>
        <v/>
      </c>
      <c r="GN72" s="271"/>
      <c r="GO72" s="263" t="str">
        <f t="shared" si="862"/>
        <v/>
      </c>
      <c r="GP72" s="273" t="str">
        <f>IFERROR(FX81+FW81*GO72,"")</f>
        <v/>
      </c>
      <c r="GQ72" s="264" t="str">
        <f t="shared" si="863"/>
        <v/>
      </c>
      <c r="GR72" s="264" t="str">
        <f t="shared" si="727"/>
        <v/>
      </c>
      <c r="GS72" s="264" t="str">
        <f t="shared" si="864"/>
        <v/>
      </c>
      <c r="GT72" s="264" t="str">
        <f t="shared" si="865"/>
        <v/>
      </c>
      <c r="GU72" s="273" t="str">
        <f t="shared" si="866"/>
        <v/>
      </c>
      <c r="GV72" s="273" t="str">
        <f t="shared" si="728"/>
        <v/>
      </c>
      <c r="GW72" s="273" t="str">
        <f t="shared" si="867"/>
        <v/>
      </c>
      <c r="GX72" s="271" t="str">
        <f t="shared" si="729"/>
        <v/>
      </c>
      <c r="GY72" s="271" t="str">
        <f>IFERROR(GU72*(GS72-GS78)^2,"")</f>
        <v/>
      </c>
      <c r="GZ72" s="271" t="str">
        <f t="shared" si="730"/>
        <v/>
      </c>
      <c r="HA72" s="271" t="str">
        <f t="shared" si="868"/>
        <v/>
      </c>
      <c r="HB72" s="289" t="str">
        <f t="shared" si="869"/>
        <v/>
      </c>
      <c r="HC72" s="271" t="str">
        <f t="shared" si="870"/>
        <v/>
      </c>
      <c r="HE72" s="271"/>
      <c r="HF72" s="263" t="str">
        <f t="shared" si="871"/>
        <v/>
      </c>
      <c r="HG72" s="273" t="str">
        <f>IFERROR(GO81+GN81*HF72,"")</f>
        <v/>
      </c>
      <c r="HH72" s="264" t="str">
        <f t="shared" si="872"/>
        <v/>
      </c>
      <c r="HI72" s="264" t="str">
        <f t="shared" si="731"/>
        <v/>
      </c>
      <c r="HJ72" s="264" t="str">
        <f t="shared" si="873"/>
        <v/>
      </c>
      <c r="HK72" s="264" t="str">
        <f t="shared" si="874"/>
        <v/>
      </c>
      <c r="HL72" s="273" t="str">
        <f t="shared" si="875"/>
        <v/>
      </c>
      <c r="HM72" s="273" t="str">
        <f t="shared" si="732"/>
        <v/>
      </c>
      <c r="HN72" s="273" t="str">
        <f t="shared" si="876"/>
        <v/>
      </c>
      <c r="HO72" s="271" t="str">
        <f t="shared" si="733"/>
        <v/>
      </c>
      <c r="HP72" s="271" t="str">
        <f>IFERROR(HL72*(HJ72-HJ78)^2,"")</f>
        <v/>
      </c>
      <c r="HQ72" s="271" t="str">
        <f t="shared" si="734"/>
        <v/>
      </c>
      <c r="HR72" s="271" t="str">
        <f t="shared" si="877"/>
        <v/>
      </c>
      <c r="HS72" s="289" t="str">
        <f t="shared" si="878"/>
        <v/>
      </c>
      <c r="HT72" s="271" t="str">
        <f t="shared" si="879"/>
        <v/>
      </c>
      <c r="HV72" s="271"/>
      <c r="HW72" s="263" t="str">
        <f t="shared" si="880"/>
        <v/>
      </c>
      <c r="HX72" s="273" t="str">
        <f>IFERROR(HF81+HE81*HW72,"")</f>
        <v/>
      </c>
      <c r="HY72" s="264" t="str">
        <f t="shared" si="881"/>
        <v/>
      </c>
      <c r="HZ72" s="264" t="str">
        <f t="shared" si="735"/>
        <v/>
      </c>
      <c r="IA72" s="264" t="str">
        <f t="shared" si="882"/>
        <v/>
      </c>
      <c r="IB72" s="264" t="str">
        <f t="shared" si="883"/>
        <v/>
      </c>
      <c r="IC72" s="273" t="str">
        <f t="shared" si="884"/>
        <v/>
      </c>
      <c r="ID72" s="273" t="str">
        <f t="shared" si="736"/>
        <v/>
      </c>
      <c r="IE72" s="273" t="str">
        <f t="shared" si="885"/>
        <v/>
      </c>
      <c r="IF72" s="271" t="str">
        <f t="shared" si="737"/>
        <v/>
      </c>
      <c r="IG72" s="271" t="str">
        <f>IFERROR(IC72*(IA72-IA78)^2,"")</f>
        <v/>
      </c>
      <c r="IH72" s="271" t="str">
        <f t="shared" si="738"/>
        <v/>
      </c>
      <c r="II72" s="271" t="str">
        <f t="shared" si="886"/>
        <v/>
      </c>
      <c r="IJ72" s="289" t="str">
        <f t="shared" si="887"/>
        <v/>
      </c>
      <c r="IK72" s="271" t="str">
        <f t="shared" si="888"/>
        <v/>
      </c>
      <c r="IM72" s="271"/>
      <c r="IN72" s="263" t="str">
        <f t="shared" si="889"/>
        <v/>
      </c>
      <c r="IO72" s="273" t="str">
        <f>IFERROR(HW81+HV81*IN72,"")</f>
        <v/>
      </c>
      <c r="IP72" s="264" t="str">
        <f t="shared" si="890"/>
        <v/>
      </c>
      <c r="IQ72" s="264" t="str">
        <f t="shared" si="739"/>
        <v/>
      </c>
      <c r="IR72" s="264" t="str">
        <f t="shared" si="891"/>
        <v/>
      </c>
      <c r="IS72" s="264" t="str">
        <f t="shared" si="892"/>
        <v/>
      </c>
      <c r="IT72" s="273" t="str">
        <f t="shared" si="893"/>
        <v/>
      </c>
      <c r="IU72" s="273" t="str">
        <f t="shared" si="740"/>
        <v/>
      </c>
      <c r="IV72" s="273" t="str">
        <f t="shared" si="894"/>
        <v/>
      </c>
      <c r="IW72" s="271" t="str">
        <f t="shared" si="741"/>
        <v/>
      </c>
      <c r="IX72" s="271" t="str">
        <f>IFERROR(IT72*(IR72-IR78)^2,"")</f>
        <v/>
      </c>
      <c r="IY72" s="271" t="str">
        <f t="shared" si="742"/>
        <v/>
      </c>
      <c r="IZ72" s="271" t="str">
        <f t="shared" si="895"/>
        <v/>
      </c>
      <c r="JA72" s="289" t="str">
        <f t="shared" si="896"/>
        <v/>
      </c>
      <c r="JB72" s="271" t="str">
        <f t="shared" si="897"/>
        <v/>
      </c>
      <c r="JD72" s="271"/>
      <c r="JE72" s="263" t="str">
        <f t="shared" si="898"/>
        <v/>
      </c>
      <c r="JF72" s="273" t="str">
        <f>IFERROR(IN81+IM81*JE72,"")</f>
        <v/>
      </c>
      <c r="JG72" s="264" t="str">
        <f t="shared" si="899"/>
        <v/>
      </c>
      <c r="JH72" s="264" t="str">
        <f t="shared" si="743"/>
        <v/>
      </c>
      <c r="JI72" s="264" t="str">
        <f t="shared" si="900"/>
        <v/>
      </c>
      <c r="JJ72" s="264" t="str">
        <f t="shared" si="901"/>
        <v/>
      </c>
      <c r="JK72" s="273" t="str">
        <f t="shared" si="902"/>
        <v/>
      </c>
      <c r="JL72" s="273" t="str">
        <f t="shared" si="744"/>
        <v/>
      </c>
      <c r="JM72" s="273" t="str">
        <f t="shared" si="903"/>
        <v/>
      </c>
      <c r="JN72" s="271" t="str">
        <f t="shared" si="745"/>
        <v/>
      </c>
      <c r="JO72" s="271" t="str">
        <f>IFERROR(JK72*(JI72-JI78)^2,"")</f>
        <v/>
      </c>
      <c r="JP72" s="271" t="str">
        <f t="shared" si="746"/>
        <v/>
      </c>
      <c r="JQ72" s="271" t="str">
        <f t="shared" si="904"/>
        <v/>
      </c>
      <c r="JR72" s="289" t="str">
        <f t="shared" si="905"/>
        <v/>
      </c>
      <c r="JS72" s="271" t="str">
        <f t="shared" si="906"/>
        <v/>
      </c>
      <c r="JU72" s="271"/>
      <c r="JV72" s="263" t="str">
        <f t="shared" si="907"/>
        <v/>
      </c>
      <c r="JW72" s="273" t="str">
        <f>IFERROR(JE81+JD81*JV72,"")</f>
        <v/>
      </c>
      <c r="JX72" s="264" t="str">
        <f t="shared" si="908"/>
        <v/>
      </c>
      <c r="JY72" s="264" t="str">
        <f t="shared" si="747"/>
        <v/>
      </c>
      <c r="JZ72" s="264" t="str">
        <f t="shared" si="909"/>
        <v/>
      </c>
      <c r="KA72" s="264" t="str">
        <f t="shared" si="910"/>
        <v/>
      </c>
      <c r="KB72" s="273" t="str">
        <f t="shared" si="911"/>
        <v/>
      </c>
      <c r="KC72" s="273" t="str">
        <f t="shared" si="748"/>
        <v/>
      </c>
      <c r="KD72" s="273" t="str">
        <f t="shared" si="912"/>
        <v/>
      </c>
      <c r="KE72" s="271" t="str">
        <f t="shared" si="749"/>
        <v/>
      </c>
      <c r="KF72" s="271" t="str">
        <f>IFERROR(KB72*(JZ72-JZ78)^2,"")</f>
        <v/>
      </c>
      <c r="KG72" s="271" t="str">
        <f t="shared" si="750"/>
        <v/>
      </c>
      <c r="KH72" s="271" t="str">
        <f t="shared" si="913"/>
        <v/>
      </c>
      <c r="KI72" s="289" t="str">
        <f t="shared" si="914"/>
        <v/>
      </c>
      <c r="KJ72" s="271" t="str">
        <f t="shared" si="915"/>
        <v/>
      </c>
      <c r="KL72" s="271"/>
      <c r="KM72" s="263" t="str">
        <f t="shared" si="916"/>
        <v/>
      </c>
      <c r="KN72" s="273" t="str">
        <f>IFERROR(JV81+JU81*KM72,"")</f>
        <v/>
      </c>
      <c r="KO72" s="264" t="str">
        <f t="shared" si="917"/>
        <v/>
      </c>
      <c r="KP72" s="264" t="str">
        <f t="shared" si="751"/>
        <v/>
      </c>
      <c r="KQ72" s="264" t="str">
        <f t="shared" si="918"/>
        <v/>
      </c>
      <c r="KR72" s="264" t="str">
        <f t="shared" si="919"/>
        <v/>
      </c>
      <c r="KS72" s="273" t="str">
        <f t="shared" si="920"/>
        <v/>
      </c>
      <c r="KT72" s="273" t="str">
        <f t="shared" si="752"/>
        <v/>
      </c>
      <c r="KU72" s="273" t="str">
        <f t="shared" si="921"/>
        <v/>
      </c>
      <c r="KV72" s="271" t="str">
        <f t="shared" si="753"/>
        <v/>
      </c>
      <c r="KW72" s="271" t="str">
        <f>IFERROR(KS72*(KQ72-KQ78)^2,"")</f>
        <v/>
      </c>
      <c r="KX72" s="271" t="str">
        <f t="shared" si="754"/>
        <v/>
      </c>
      <c r="KY72" s="271" t="str">
        <f t="shared" si="922"/>
        <v/>
      </c>
      <c r="KZ72" s="289" t="str">
        <f t="shared" si="923"/>
        <v/>
      </c>
      <c r="LA72" s="271" t="str">
        <f t="shared" si="924"/>
        <v/>
      </c>
      <c r="LC72" s="271"/>
      <c r="LD72" s="263" t="str">
        <f t="shared" si="925"/>
        <v/>
      </c>
      <c r="LE72" s="273" t="str">
        <f>IFERROR(KM81+KL81*LD72,"")</f>
        <v/>
      </c>
      <c r="LF72" s="264" t="str">
        <f t="shared" si="926"/>
        <v/>
      </c>
      <c r="LG72" s="264" t="str">
        <f t="shared" si="755"/>
        <v/>
      </c>
      <c r="LH72" s="264" t="str">
        <f t="shared" si="927"/>
        <v/>
      </c>
      <c r="LI72" s="264" t="str">
        <f t="shared" si="928"/>
        <v/>
      </c>
      <c r="LJ72" s="273" t="str">
        <f t="shared" si="929"/>
        <v/>
      </c>
      <c r="LK72" s="273" t="str">
        <f t="shared" si="756"/>
        <v/>
      </c>
      <c r="LL72" s="273" t="str">
        <f t="shared" si="930"/>
        <v/>
      </c>
      <c r="LM72" s="271" t="str">
        <f t="shared" si="757"/>
        <v/>
      </c>
      <c r="LN72" s="271" t="str">
        <f>IFERROR(LJ72*(LH72-LH78)^2,"")</f>
        <v/>
      </c>
      <c r="LO72" s="271" t="str">
        <f t="shared" si="758"/>
        <v/>
      </c>
      <c r="LP72" s="271" t="str">
        <f t="shared" si="931"/>
        <v/>
      </c>
      <c r="LQ72" s="289" t="str">
        <f t="shared" si="932"/>
        <v/>
      </c>
      <c r="LR72" s="271" t="str">
        <f t="shared" si="933"/>
        <v/>
      </c>
      <c r="LT72" s="271"/>
      <c r="LU72" s="475" t="str">
        <f t="shared" si="934"/>
        <v/>
      </c>
      <c r="LV72" s="474" t="str">
        <f>IFERROR(LD81+LC81*LU72,"")</f>
        <v/>
      </c>
      <c r="LW72" s="477" t="str">
        <f t="shared" si="935"/>
        <v/>
      </c>
      <c r="LX72" s="264" t="str">
        <f t="shared" si="759"/>
        <v/>
      </c>
      <c r="LY72" s="264" t="str">
        <f t="shared" si="936"/>
        <v/>
      </c>
      <c r="LZ72" s="264" t="str">
        <f t="shared" si="937"/>
        <v/>
      </c>
      <c r="MA72" s="273" t="str">
        <f t="shared" si="938"/>
        <v/>
      </c>
      <c r="MB72" s="273" t="str">
        <f t="shared" si="760"/>
        <v/>
      </c>
      <c r="MC72" s="273" t="str">
        <f t="shared" si="939"/>
        <v/>
      </c>
      <c r="MD72" s="271" t="str">
        <f t="shared" si="761"/>
        <v/>
      </c>
      <c r="ME72" s="271" t="str">
        <f>IFERROR(MA72*(LY72-LY78)^2,"")</f>
        <v/>
      </c>
      <c r="MF72" s="271" t="str">
        <f t="shared" si="762"/>
        <v/>
      </c>
      <c r="MG72" s="271" t="str">
        <f t="shared" si="940"/>
        <v/>
      </c>
      <c r="MH72" s="289" t="str">
        <f t="shared" si="941"/>
        <v/>
      </c>
      <c r="MI72" s="476" t="str">
        <f t="shared" si="942"/>
        <v/>
      </c>
    </row>
    <row r="73" spans="1:347" ht="14.1" hidden="1" customHeight="1" outlineLevel="1" x14ac:dyDescent="0.2">
      <c r="A73" s="14">
        <v>7</v>
      </c>
      <c r="B73" s="470"/>
      <c r="C73" s="176"/>
      <c r="D73" s="177"/>
      <c r="E73" s="17" t="str">
        <f t="shared" si="681"/>
        <v/>
      </c>
      <c r="F73" s="34" t="str">
        <f>IFERROR((E73-E66)/(1-E66),"")</f>
        <v/>
      </c>
      <c r="G73" s="17" t="str">
        <f t="shared" si="682"/>
        <v/>
      </c>
      <c r="H73" s="17"/>
      <c r="I73" s="34"/>
      <c r="J73" s="18" t="str">
        <f t="shared" si="763"/>
        <v/>
      </c>
      <c r="K73" s="17" t="str">
        <f>IFERROR(C81+B81*J73,"")</f>
        <v/>
      </c>
      <c r="L73" s="37" t="str">
        <f t="shared" si="764"/>
        <v/>
      </c>
      <c r="M73" s="37" t="str">
        <f t="shared" si="683"/>
        <v/>
      </c>
      <c r="N73" s="37" t="str">
        <f t="shared" si="765"/>
        <v/>
      </c>
      <c r="O73" s="37" t="str">
        <f t="shared" si="766"/>
        <v/>
      </c>
      <c r="P73" s="17" t="str">
        <f t="shared" si="767"/>
        <v/>
      </c>
      <c r="Q73" s="17" t="str">
        <f t="shared" si="684"/>
        <v/>
      </c>
      <c r="R73" s="17" t="str">
        <f t="shared" si="768"/>
        <v/>
      </c>
      <c r="S73" s="34" t="str">
        <f t="shared" si="685"/>
        <v/>
      </c>
      <c r="T73" s="34" t="str">
        <f>IFERROR(P73*(N73-N78)^2,"")</f>
        <v/>
      </c>
      <c r="U73" s="34" t="str">
        <f t="shared" si="686"/>
        <v/>
      </c>
      <c r="V73" s="34" t="str">
        <f t="shared" si="769"/>
        <v/>
      </c>
      <c r="W73" s="39" t="str">
        <f t="shared" si="770"/>
        <v/>
      </c>
      <c r="X73" s="34" t="str">
        <f t="shared" si="771"/>
        <v/>
      </c>
      <c r="Y73" s="44"/>
      <c r="Z73" s="271"/>
      <c r="AA73" s="263" t="str">
        <f t="shared" si="772"/>
        <v/>
      </c>
      <c r="AB73" s="273" t="str">
        <f>IFERROR(J81+I81*AA73,"")</f>
        <v/>
      </c>
      <c r="AC73" s="264" t="str">
        <f t="shared" si="773"/>
        <v/>
      </c>
      <c r="AD73" s="264" t="str">
        <f t="shared" si="687"/>
        <v/>
      </c>
      <c r="AE73" s="264" t="str">
        <f t="shared" si="774"/>
        <v/>
      </c>
      <c r="AF73" s="264" t="str">
        <f t="shared" si="775"/>
        <v/>
      </c>
      <c r="AG73" s="273" t="str">
        <f t="shared" si="776"/>
        <v/>
      </c>
      <c r="AH73" s="273" t="str">
        <f t="shared" si="688"/>
        <v/>
      </c>
      <c r="AI73" s="273" t="str">
        <f t="shared" si="777"/>
        <v/>
      </c>
      <c r="AJ73" s="271" t="str">
        <f t="shared" si="689"/>
        <v/>
      </c>
      <c r="AK73" s="271" t="str">
        <f>IFERROR(AG73*(AE73-AE78)^2,"")</f>
        <v/>
      </c>
      <c r="AL73" s="271" t="str">
        <f t="shared" si="690"/>
        <v/>
      </c>
      <c r="AM73" s="271" t="str">
        <f t="shared" si="778"/>
        <v/>
      </c>
      <c r="AN73" s="289" t="str">
        <f t="shared" si="779"/>
        <v/>
      </c>
      <c r="AO73" s="271" t="str">
        <f t="shared" si="780"/>
        <v/>
      </c>
      <c r="AP73" s="44"/>
      <c r="AQ73" s="271"/>
      <c r="AR73" s="263" t="str">
        <f t="shared" si="781"/>
        <v/>
      </c>
      <c r="AS73" s="273" t="str">
        <f>IFERROR(AA81+Z81*AR73,"")</f>
        <v/>
      </c>
      <c r="AT73" s="264" t="str">
        <f t="shared" si="782"/>
        <v/>
      </c>
      <c r="AU73" s="264" t="str">
        <f t="shared" si="691"/>
        <v/>
      </c>
      <c r="AV73" s="264" t="str">
        <f t="shared" si="783"/>
        <v/>
      </c>
      <c r="AW73" s="264" t="str">
        <f t="shared" si="784"/>
        <v/>
      </c>
      <c r="AX73" s="273" t="str">
        <f t="shared" si="785"/>
        <v/>
      </c>
      <c r="AY73" s="273" t="str">
        <f t="shared" si="692"/>
        <v/>
      </c>
      <c r="AZ73" s="273" t="str">
        <f t="shared" si="786"/>
        <v/>
      </c>
      <c r="BA73" s="271" t="str">
        <f t="shared" si="693"/>
        <v/>
      </c>
      <c r="BB73" s="271" t="str">
        <f>IFERROR(AX73*(AV73-AV78)^2,"")</f>
        <v/>
      </c>
      <c r="BC73" s="271" t="str">
        <f t="shared" si="694"/>
        <v/>
      </c>
      <c r="BD73" s="271" t="str">
        <f t="shared" si="787"/>
        <v/>
      </c>
      <c r="BE73" s="289" t="str">
        <f t="shared" si="788"/>
        <v/>
      </c>
      <c r="BF73" s="271" t="str">
        <f t="shared" si="789"/>
        <v/>
      </c>
      <c r="BH73" s="271"/>
      <c r="BI73" s="263" t="str">
        <f t="shared" si="790"/>
        <v/>
      </c>
      <c r="BJ73" s="273" t="str">
        <f>IFERROR(AR81+AQ81*BI73,"")</f>
        <v/>
      </c>
      <c r="BK73" s="264" t="str">
        <f t="shared" si="791"/>
        <v/>
      </c>
      <c r="BL73" s="264" t="str">
        <f t="shared" si="695"/>
        <v/>
      </c>
      <c r="BM73" s="264" t="str">
        <f t="shared" si="792"/>
        <v/>
      </c>
      <c r="BN73" s="264" t="str">
        <f t="shared" si="793"/>
        <v/>
      </c>
      <c r="BO73" s="273" t="str">
        <f t="shared" si="794"/>
        <v/>
      </c>
      <c r="BP73" s="273" t="str">
        <f t="shared" si="696"/>
        <v/>
      </c>
      <c r="BQ73" s="273" t="str">
        <f t="shared" si="795"/>
        <v/>
      </c>
      <c r="BR73" s="271" t="str">
        <f t="shared" si="697"/>
        <v/>
      </c>
      <c r="BS73" s="271" t="str">
        <f>IFERROR(BO73*(BM73-BM78)^2,"")</f>
        <v/>
      </c>
      <c r="BT73" s="271" t="str">
        <f t="shared" si="698"/>
        <v/>
      </c>
      <c r="BU73" s="271" t="str">
        <f t="shared" si="796"/>
        <v/>
      </c>
      <c r="BV73" s="289" t="str">
        <f t="shared" si="797"/>
        <v/>
      </c>
      <c r="BW73" s="271" t="str">
        <f t="shared" si="798"/>
        <v/>
      </c>
      <c r="BY73" s="271"/>
      <c r="BZ73" s="263" t="str">
        <f t="shared" si="799"/>
        <v/>
      </c>
      <c r="CA73" s="273" t="str">
        <f>IFERROR(BI81+BH81*BZ73,"")</f>
        <v/>
      </c>
      <c r="CB73" s="264" t="str">
        <f t="shared" si="800"/>
        <v/>
      </c>
      <c r="CC73" s="264" t="str">
        <f t="shared" si="699"/>
        <v/>
      </c>
      <c r="CD73" s="264" t="str">
        <f t="shared" si="801"/>
        <v/>
      </c>
      <c r="CE73" s="264" t="str">
        <f t="shared" si="802"/>
        <v/>
      </c>
      <c r="CF73" s="273" t="str">
        <f t="shared" si="803"/>
        <v/>
      </c>
      <c r="CG73" s="273" t="str">
        <f t="shared" si="700"/>
        <v/>
      </c>
      <c r="CH73" s="273" t="str">
        <f t="shared" si="804"/>
        <v/>
      </c>
      <c r="CI73" s="271" t="str">
        <f t="shared" si="701"/>
        <v/>
      </c>
      <c r="CJ73" s="271" t="str">
        <f>IFERROR(CF73*(CD73-CD78)^2,"")</f>
        <v/>
      </c>
      <c r="CK73" s="271" t="str">
        <f t="shared" si="702"/>
        <v/>
      </c>
      <c r="CL73" s="271" t="str">
        <f t="shared" si="805"/>
        <v/>
      </c>
      <c r="CM73" s="289" t="str">
        <f t="shared" si="806"/>
        <v/>
      </c>
      <c r="CN73" s="271" t="str">
        <f t="shared" si="807"/>
        <v/>
      </c>
      <c r="CP73" s="271"/>
      <c r="CQ73" s="263" t="str">
        <f t="shared" si="808"/>
        <v/>
      </c>
      <c r="CR73" s="273" t="str">
        <f>IFERROR(BZ81+BY81*CQ73,"")</f>
        <v/>
      </c>
      <c r="CS73" s="264" t="str">
        <f t="shared" si="809"/>
        <v/>
      </c>
      <c r="CT73" s="264" t="str">
        <f t="shared" si="703"/>
        <v/>
      </c>
      <c r="CU73" s="264" t="str">
        <f t="shared" si="810"/>
        <v/>
      </c>
      <c r="CV73" s="264" t="str">
        <f t="shared" si="811"/>
        <v/>
      </c>
      <c r="CW73" s="273" t="str">
        <f t="shared" si="812"/>
        <v/>
      </c>
      <c r="CX73" s="273" t="str">
        <f t="shared" si="704"/>
        <v/>
      </c>
      <c r="CY73" s="273" t="str">
        <f t="shared" si="813"/>
        <v/>
      </c>
      <c r="CZ73" s="271" t="str">
        <f t="shared" si="705"/>
        <v/>
      </c>
      <c r="DA73" s="271" t="str">
        <f>IFERROR(CW73*(CU73-CU78)^2,"")</f>
        <v/>
      </c>
      <c r="DB73" s="271" t="str">
        <f t="shared" si="706"/>
        <v/>
      </c>
      <c r="DC73" s="271" t="str">
        <f t="shared" si="814"/>
        <v/>
      </c>
      <c r="DD73" s="289" t="str">
        <f t="shared" si="815"/>
        <v/>
      </c>
      <c r="DE73" s="271" t="str">
        <f t="shared" si="816"/>
        <v/>
      </c>
      <c r="DG73" s="271"/>
      <c r="DH73" s="263" t="str">
        <f t="shared" si="817"/>
        <v/>
      </c>
      <c r="DI73" s="273" t="str">
        <f>IFERROR(CQ81+CP81*DH73,"")</f>
        <v/>
      </c>
      <c r="DJ73" s="264" t="str">
        <f t="shared" si="818"/>
        <v/>
      </c>
      <c r="DK73" s="264" t="str">
        <f t="shared" si="707"/>
        <v/>
      </c>
      <c r="DL73" s="264" t="str">
        <f t="shared" si="819"/>
        <v/>
      </c>
      <c r="DM73" s="264" t="str">
        <f t="shared" si="820"/>
        <v/>
      </c>
      <c r="DN73" s="273" t="str">
        <f t="shared" si="821"/>
        <v/>
      </c>
      <c r="DO73" s="273" t="str">
        <f t="shared" si="708"/>
        <v/>
      </c>
      <c r="DP73" s="273" t="str">
        <f t="shared" si="822"/>
        <v/>
      </c>
      <c r="DQ73" s="271" t="str">
        <f t="shared" si="709"/>
        <v/>
      </c>
      <c r="DR73" s="271" t="str">
        <f>IFERROR(DN73*(DL73-DL78)^2,"")</f>
        <v/>
      </c>
      <c r="DS73" s="271" t="str">
        <f t="shared" si="710"/>
        <v/>
      </c>
      <c r="DT73" s="271" t="str">
        <f t="shared" si="823"/>
        <v/>
      </c>
      <c r="DU73" s="289" t="str">
        <f t="shared" si="824"/>
        <v/>
      </c>
      <c r="DV73" s="271" t="str">
        <f t="shared" si="825"/>
        <v/>
      </c>
      <c r="DX73" s="271"/>
      <c r="DY73" s="263" t="str">
        <f t="shared" si="826"/>
        <v/>
      </c>
      <c r="DZ73" s="273" t="str">
        <f>IFERROR(DH81+DG81*DY73,"")</f>
        <v/>
      </c>
      <c r="EA73" s="264" t="str">
        <f t="shared" si="827"/>
        <v/>
      </c>
      <c r="EB73" s="264" t="str">
        <f t="shared" si="711"/>
        <v/>
      </c>
      <c r="EC73" s="264" t="str">
        <f t="shared" si="828"/>
        <v/>
      </c>
      <c r="ED73" s="264" t="str">
        <f t="shared" si="829"/>
        <v/>
      </c>
      <c r="EE73" s="273" t="str">
        <f t="shared" si="830"/>
        <v/>
      </c>
      <c r="EF73" s="273" t="str">
        <f t="shared" si="712"/>
        <v/>
      </c>
      <c r="EG73" s="273" t="str">
        <f t="shared" si="831"/>
        <v/>
      </c>
      <c r="EH73" s="271" t="str">
        <f t="shared" si="713"/>
        <v/>
      </c>
      <c r="EI73" s="271" t="str">
        <f>IFERROR(EE73*(EC73-EC78)^2,"")</f>
        <v/>
      </c>
      <c r="EJ73" s="271" t="str">
        <f t="shared" si="714"/>
        <v/>
      </c>
      <c r="EK73" s="271" t="str">
        <f t="shared" si="832"/>
        <v/>
      </c>
      <c r="EL73" s="289" t="str">
        <f t="shared" si="833"/>
        <v/>
      </c>
      <c r="EM73" s="271" t="str">
        <f t="shared" si="834"/>
        <v/>
      </c>
      <c r="EO73" s="271"/>
      <c r="EP73" s="263" t="str">
        <f t="shared" si="835"/>
        <v/>
      </c>
      <c r="EQ73" s="273" t="str">
        <f>IFERROR(DY81+DX81*EP73,"")</f>
        <v/>
      </c>
      <c r="ER73" s="264" t="str">
        <f t="shared" si="836"/>
        <v/>
      </c>
      <c r="ES73" s="264" t="str">
        <f t="shared" si="715"/>
        <v/>
      </c>
      <c r="ET73" s="264" t="str">
        <f t="shared" si="837"/>
        <v/>
      </c>
      <c r="EU73" s="264" t="str">
        <f t="shared" si="838"/>
        <v/>
      </c>
      <c r="EV73" s="273" t="str">
        <f t="shared" si="839"/>
        <v/>
      </c>
      <c r="EW73" s="273" t="str">
        <f t="shared" si="716"/>
        <v/>
      </c>
      <c r="EX73" s="273" t="str">
        <f t="shared" si="840"/>
        <v/>
      </c>
      <c r="EY73" s="271" t="str">
        <f t="shared" si="717"/>
        <v/>
      </c>
      <c r="EZ73" s="271" t="str">
        <f>IFERROR(EV73*(ET73-ET78)^2,"")</f>
        <v/>
      </c>
      <c r="FA73" s="271" t="str">
        <f t="shared" si="718"/>
        <v/>
      </c>
      <c r="FB73" s="271" t="str">
        <f t="shared" si="841"/>
        <v/>
      </c>
      <c r="FC73" s="289" t="str">
        <f t="shared" si="842"/>
        <v/>
      </c>
      <c r="FD73" s="271" t="str">
        <f t="shared" si="843"/>
        <v/>
      </c>
      <c r="FF73" s="271"/>
      <c r="FG73" s="263" t="str">
        <f t="shared" si="844"/>
        <v/>
      </c>
      <c r="FH73" s="273" t="str">
        <f>IFERROR(EP81+EO81*FG73,"")</f>
        <v/>
      </c>
      <c r="FI73" s="264" t="str">
        <f t="shared" si="845"/>
        <v/>
      </c>
      <c r="FJ73" s="264" t="str">
        <f t="shared" si="719"/>
        <v/>
      </c>
      <c r="FK73" s="264" t="str">
        <f t="shared" si="846"/>
        <v/>
      </c>
      <c r="FL73" s="264" t="str">
        <f t="shared" si="847"/>
        <v/>
      </c>
      <c r="FM73" s="273" t="str">
        <f t="shared" si="848"/>
        <v/>
      </c>
      <c r="FN73" s="273" t="str">
        <f t="shared" si="720"/>
        <v/>
      </c>
      <c r="FO73" s="273" t="str">
        <f t="shared" si="849"/>
        <v/>
      </c>
      <c r="FP73" s="271" t="str">
        <f t="shared" si="721"/>
        <v/>
      </c>
      <c r="FQ73" s="271" t="str">
        <f>IFERROR(FM73*(FK73-FK78)^2,"")</f>
        <v/>
      </c>
      <c r="FR73" s="271" t="str">
        <f t="shared" si="722"/>
        <v/>
      </c>
      <c r="FS73" s="271" t="str">
        <f t="shared" si="850"/>
        <v/>
      </c>
      <c r="FT73" s="289" t="str">
        <f t="shared" si="851"/>
        <v/>
      </c>
      <c r="FU73" s="271" t="str">
        <f t="shared" si="852"/>
        <v/>
      </c>
      <c r="FW73" s="271"/>
      <c r="FX73" s="263" t="str">
        <f t="shared" si="853"/>
        <v/>
      </c>
      <c r="FY73" s="273" t="str">
        <f>IFERROR(FG81+FF81*FX73,"")</f>
        <v/>
      </c>
      <c r="FZ73" s="264" t="str">
        <f t="shared" si="854"/>
        <v/>
      </c>
      <c r="GA73" s="264" t="str">
        <f t="shared" si="723"/>
        <v/>
      </c>
      <c r="GB73" s="264" t="str">
        <f t="shared" si="855"/>
        <v/>
      </c>
      <c r="GC73" s="264" t="str">
        <f t="shared" si="856"/>
        <v/>
      </c>
      <c r="GD73" s="273" t="str">
        <f t="shared" si="857"/>
        <v/>
      </c>
      <c r="GE73" s="273" t="str">
        <f t="shared" si="724"/>
        <v/>
      </c>
      <c r="GF73" s="273" t="str">
        <f t="shared" si="858"/>
        <v/>
      </c>
      <c r="GG73" s="271" t="str">
        <f t="shared" si="725"/>
        <v/>
      </c>
      <c r="GH73" s="271" t="str">
        <f>IFERROR(GD73*(GB73-GB78)^2,"")</f>
        <v/>
      </c>
      <c r="GI73" s="271" t="str">
        <f t="shared" si="726"/>
        <v/>
      </c>
      <c r="GJ73" s="271" t="str">
        <f t="shared" si="859"/>
        <v/>
      </c>
      <c r="GK73" s="289" t="str">
        <f t="shared" si="860"/>
        <v/>
      </c>
      <c r="GL73" s="271" t="str">
        <f t="shared" si="861"/>
        <v/>
      </c>
      <c r="GN73" s="271"/>
      <c r="GO73" s="263" t="str">
        <f t="shared" si="862"/>
        <v/>
      </c>
      <c r="GP73" s="273" t="str">
        <f>IFERROR(FX81+FW81*GO73,"")</f>
        <v/>
      </c>
      <c r="GQ73" s="264" t="str">
        <f t="shared" si="863"/>
        <v/>
      </c>
      <c r="GR73" s="264" t="str">
        <f t="shared" si="727"/>
        <v/>
      </c>
      <c r="GS73" s="264" t="str">
        <f t="shared" si="864"/>
        <v/>
      </c>
      <c r="GT73" s="264" t="str">
        <f t="shared" si="865"/>
        <v/>
      </c>
      <c r="GU73" s="273" t="str">
        <f t="shared" si="866"/>
        <v/>
      </c>
      <c r="GV73" s="273" t="str">
        <f t="shared" si="728"/>
        <v/>
      </c>
      <c r="GW73" s="273" t="str">
        <f t="shared" si="867"/>
        <v/>
      </c>
      <c r="GX73" s="271" t="str">
        <f t="shared" si="729"/>
        <v/>
      </c>
      <c r="GY73" s="271" t="str">
        <f>IFERROR(GU73*(GS73-GS78)^2,"")</f>
        <v/>
      </c>
      <c r="GZ73" s="271" t="str">
        <f t="shared" si="730"/>
        <v/>
      </c>
      <c r="HA73" s="271" t="str">
        <f t="shared" si="868"/>
        <v/>
      </c>
      <c r="HB73" s="289" t="str">
        <f t="shared" si="869"/>
        <v/>
      </c>
      <c r="HC73" s="271" t="str">
        <f t="shared" si="870"/>
        <v/>
      </c>
      <c r="HE73" s="271"/>
      <c r="HF73" s="263" t="str">
        <f t="shared" si="871"/>
        <v/>
      </c>
      <c r="HG73" s="273" t="str">
        <f>IFERROR(GO81+GN81*HF73,"")</f>
        <v/>
      </c>
      <c r="HH73" s="264" t="str">
        <f t="shared" si="872"/>
        <v/>
      </c>
      <c r="HI73" s="264" t="str">
        <f t="shared" si="731"/>
        <v/>
      </c>
      <c r="HJ73" s="264" t="str">
        <f t="shared" si="873"/>
        <v/>
      </c>
      <c r="HK73" s="264" t="str">
        <f t="shared" si="874"/>
        <v/>
      </c>
      <c r="HL73" s="273" t="str">
        <f t="shared" si="875"/>
        <v/>
      </c>
      <c r="HM73" s="273" t="str">
        <f t="shared" si="732"/>
        <v/>
      </c>
      <c r="HN73" s="273" t="str">
        <f t="shared" si="876"/>
        <v/>
      </c>
      <c r="HO73" s="271" t="str">
        <f t="shared" si="733"/>
        <v/>
      </c>
      <c r="HP73" s="271" t="str">
        <f>IFERROR(HL73*(HJ73-HJ78)^2,"")</f>
        <v/>
      </c>
      <c r="HQ73" s="271" t="str">
        <f t="shared" si="734"/>
        <v/>
      </c>
      <c r="HR73" s="271" t="str">
        <f t="shared" si="877"/>
        <v/>
      </c>
      <c r="HS73" s="289" t="str">
        <f t="shared" si="878"/>
        <v/>
      </c>
      <c r="HT73" s="271" t="str">
        <f t="shared" si="879"/>
        <v/>
      </c>
      <c r="HV73" s="271"/>
      <c r="HW73" s="263" t="str">
        <f t="shared" si="880"/>
        <v/>
      </c>
      <c r="HX73" s="273" t="str">
        <f>IFERROR(HF81+HE81*HW73,"")</f>
        <v/>
      </c>
      <c r="HY73" s="264" t="str">
        <f t="shared" si="881"/>
        <v/>
      </c>
      <c r="HZ73" s="264" t="str">
        <f t="shared" si="735"/>
        <v/>
      </c>
      <c r="IA73" s="264" t="str">
        <f t="shared" si="882"/>
        <v/>
      </c>
      <c r="IB73" s="264" t="str">
        <f t="shared" si="883"/>
        <v/>
      </c>
      <c r="IC73" s="273" t="str">
        <f t="shared" si="884"/>
        <v/>
      </c>
      <c r="ID73" s="273" t="str">
        <f t="shared" si="736"/>
        <v/>
      </c>
      <c r="IE73" s="273" t="str">
        <f t="shared" si="885"/>
        <v/>
      </c>
      <c r="IF73" s="271" t="str">
        <f t="shared" si="737"/>
        <v/>
      </c>
      <c r="IG73" s="271" t="str">
        <f>IFERROR(IC73*(IA73-IA78)^2,"")</f>
        <v/>
      </c>
      <c r="IH73" s="271" t="str">
        <f t="shared" si="738"/>
        <v/>
      </c>
      <c r="II73" s="271" t="str">
        <f t="shared" si="886"/>
        <v/>
      </c>
      <c r="IJ73" s="289" t="str">
        <f t="shared" si="887"/>
        <v/>
      </c>
      <c r="IK73" s="271" t="str">
        <f t="shared" si="888"/>
        <v/>
      </c>
      <c r="IM73" s="271"/>
      <c r="IN73" s="263" t="str">
        <f t="shared" si="889"/>
        <v/>
      </c>
      <c r="IO73" s="273" t="str">
        <f>IFERROR(HW81+HV81*IN73,"")</f>
        <v/>
      </c>
      <c r="IP73" s="264" t="str">
        <f t="shared" si="890"/>
        <v/>
      </c>
      <c r="IQ73" s="264" t="str">
        <f t="shared" si="739"/>
        <v/>
      </c>
      <c r="IR73" s="264" t="str">
        <f t="shared" si="891"/>
        <v/>
      </c>
      <c r="IS73" s="264" t="str">
        <f t="shared" si="892"/>
        <v/>
      </c>
      <c r="IT73" s="273" t="str">
        <f t="shared" si="893"/>
        <v/>
      </c>
      <c r="IU73" s="273" t="str">
        <f t="shared" si="740"/>
        <v/>
      </c>
      <c r="IV73" s="273" t="str">
        <f t="shared" si="894"/>
        <v/>
      </c>
      <c r="IW73" s="271" t="str">
        <f t="shared" si="741"/>
        <v/>
      </c>
      <c r="IX73" s="271" t="str">
        <f>IFERROR(IT73*(IR73-IR78)^2,"")</f>
        <v/>
      </c>
      <c r="IY73" s="271" t="str">
        <f t="shared" si="742"/>
        <v/>
      </c>
      <c r="IZ73" s="271" t="str">
        <f t="shared" si="895"/>
        <v/>
      </c>
      <c r="JA73" s="289" t="str">
        <f t="shared" si="896"/>
        <v/>
      </c>
      <c r="JB73" s="271" t="str">
        <f t="shared" si="897"/>
        <v/>
      </c>
      <c r="JD73" s="271"/>
      <c r="JE73" s="263" t="str">
        <f t="shared" si="898"/>
        <v/>
      </c>
      <c r="JF73" s="273" t="str">
        <f>IFERROR(IN81+IM81*JE73,"")</f>
        <v/>
      </c>
      <c r="JG73" s="264" t="str">
        <f t="shared" si="899"/>
        <v/>
      </c>
      <c r="JH73" s="264" t="str">
        <f t="shared" si="743"/>
        <v/>
      </c>
      <c r="JI73" s="264" t="str">
        <f t="shared" si="900"/>
        <v/>
      </c>
      <c r="JJ73" s="264" t="str">
        <f t="shared" si="901"/>
        <v/>
      </c>
      <c r="JK73" s="273" t="str">
        <f t="shared" si="902"/>
        <v/>
      </c>
      <c r="JL73" s="273" t="str">
        <f t="shared" si="744"/>
        <v/>
      </c>
      <c r="JM73" s="273" t="str">
        <f t="shared" si="903"/>
        <v/>
      </c>
      <c r="JN73" s="271" t="str">
        <f t="shared" si="745"/>
        <v/>
      </c>
      <c r="JO73" s="271" t="str">
        <f>IFERROR(JK73*(JI73-JI78)^2,"")</f>
        <v/>
      </c>
      <c r="JP73" s="271" t="str">
        <f t="shared" si="746"/>
        <v/>
      </c>
      <c r="JQ73" s="271" t="str">
        <f t="shared" si="904"/>
        <v/>
      </c>
      <c r="JR73" s="289" t="str">
        <f t="shared" si="905"/>
        <v/>
      </c>
      <c r="JS73" s="271" t="str">
        <f t="shared" si="906"/>
        <v/>
      </c>
      <c r="JU73" s="271"/>
      <c r="JV73" s="263" t="str">
        <f t="shared" si="907"/>
        <v/>
      </c>
      <c r="JW73" s="273" t="str">
        <f>IFERROR(JE81+JD81*JV73,"")</f>
        <v/>
      </c>
      <c r="JX73" s="264" t="str">
        <f t="shared" si="908"/>
        <v/>
      </c>
      <c r="JY73" s="264" t="str">
        <f t="shared" si="747"/>
        <v/>
      </c>
      <c r="JZ73" s="264" t="str">
        <f t="shared" si="909"/>
        <v/>
      </c>
      <c r="KA73" s="264" t="str">
        <f t="shared" si="910"/>
        <v/>
      </c>
      <c r="KB73" s="273" t="str">
        <f t="shared" si="911"/>
        <v/>
      </c>
      <c r="KC73" s="273" t="str">
        <f t="shared" si="748"/>
        <v/>
      </c>
      <c r="KD73" s="273" t="str">
        <f t="shared" si="912"/>
        <v/>
      </c>
      <c r="KE73" s="271" t="str">
        <f t="shared" si="749"/>
        <v/>
      </c>
      <c r="KF73" s="271" t="str">
        <f>IFERROR(KB73*(JZ73-JZ78)^2,"")</f>
        <v/>
      </c>
      <c r="KG73" s="271" t="str">
        <f t="shared" si="750"/>
        <v/>
      </c>
      <c r="KH73" s="271" t="str">
        <f t="shared" si="913"/>
        <v/>
      </c>
      <c r="KI73" s="289" t="str">
        <f t="shared" si="914"/>
        <v/>
      </c>
      <c r="KJ73" s="271" t="str">
        <f t="shared" si="915"/>
        <v/>
      </c>
      <c r="KL73" s="271"/>
      <c r="KM73" s="263" t="str">
        <f t="shared" si="916"/>
        <v/>
      </c>
      <c r="KN73" s="273" t="str">
        <f>IFERROR(JV81+JU81*KM73,"")</f>
        <v/>
      </c>
      <c r="KO73" s="264" t="str">
        <f t="shared" si="917"/>
        <v/>
      </c>
      <c r="KP73" s="264" t="str">
        <f t="shared" si="751"/>
        <v/>
      </c>
      <c r="KQ73" s="264" t="str">
        <f t="shared" si="918"/>
        <v/>
      </c>
      <c r="KR73" s="264" t="str">
        <f t="shared" si="919"/>
        <v/>
      </c>
      <c r="KS73" s="273" t="str">
        <f t="shared" si="920"/>
        <v/>
      </c>
      <c r="KT73" s="273" t="str">
        <f t="shared" si="752"/>
        <v/>
      </c>
      <c r="KU73" s="273" t="str">
        <f t="shared" si="921"/>
        <v/>
      </c>
      <c r="KV73" s="271" t="str">
        <f t="shared" si="753"/>
        <v/>
      </c>
      <c r="KW73" s="271" t="str">
        <f>IFERROR(KS73*(KQ73-KQ78)^2,"")</f>
        <v/>
      </c>
      <c r="KX73" s="271" t="str">
        <f t="shared" si="754"/>
        <v/>
      </c>
      <c r="KY73" s="271" t="str">
        <f t="shared" si="922"/>
        <v/>
      </c>
      <c r="KZ73" s="289" t="str">
        <f t="shared" si="923"/>
        <v/>
      </c>
      <c r="LA73" s="271" t="str">
        <f t="shared" si="924"/>
        <v/>
      </c>
      <c r="LC73" s="271"/>
      <c r="LD73" s="263" t="str">
        <f t="shared" si="925"/>
        <v/>
      </c>
      <c r="LE73" s="273" t="str">
        <f>IFERROR(KM81+KL81*LD73,"")</f>
        <v/>
      </c>
      <c r="LF73" s="264" t="str">
        <f t="shared" si="926"/>
        <v/>
      </c>
      <c r="LG73" s="264" t="str">
        <f t="shared" si="755"/>
        <v/>
      </c>
      <c r="LH73" s="264" t="str">
        <f t="shared" si="927"/>
        <v/>
      </c>
      <c r="LI73" s="264" t="str">
        <f t="shared" si="928"/>
        <v/>
      </c>
      <c r="LJ73" s="273" t="str">
        <f t="shared" si="929"/>
        <v/>
      </c>
      <c r="LK73" s="273" t="str">
        <f t="shared" si="756"/>
        <v/>
      </c>
      <c r="LL73" s="273" t="str">
        <f t="shared" si="930"/>
        <v/>
      </c>
      <c r="LM73" s="271" t="str">
        <f t="shared" si="757"/>
        <v/>
      </c>
      <c r="LN73" s="271" t="str">
        <f>IFERROR(LJ73*(LH73-LH78)^2,"")</f>
        <v/>
      </c>
      <c r="LO73" s="271" t="str">
        <f t="shared" si="758"/>
        <v/>
      </c>
      <c r="LP73" s="271" t="str">
        <f t="shared" si="931"/>
        <v/>
      </c>
      <c r="LQ73" s="289" t="str">
        <f t="shared" si="932"/>
        <v/>
      </c>
      <c r="LR73" s="271" t="str">
        <f t="shared" si="933"/>
        <v/>
      </c>
      <c r="LT73" s="271"/>
      <c r="LU73" s="475" t="str">
        <f t="shared" si="934"/>
        <v/>
      </c>
      <c r="LV73" s="474" t="str">
        <f>IFERROR(LD81+LC81*LU73,"")</f>
        <v/>
      </c>
      <c r="LW73" s="477" t="str">
        <f t="shared" si="935"/>
        <v/>
      </c>
      <c r="LX73" s="264" t="str">
        <f t="shared" si="759"/>
        <v/>
      </c>
      <c r="LY73" s="264" t="str">
        <f t="shared" si="936"/>
        <v/>
      </c>
      <c r="LZ73" s="264" t="str">
        <f t="shared" si="937"/>
        <v/>
      </c>
      <c r="MA73" s="273" t="str">
        <f t="shared" si="938"/>
        <v/>
      </c>
      <c r="MB73" s="273" t="str">
        <f t="shared" si="760"/>
        <v/>
      </c>
      <c r="MC73" s="273" t="str">
        <f t="shared" si="939"/>
        <v/>
      </c>
      <c r="MD73" s="271" t="str">
        <f t="shared" si="761"/>
        <v/>
      </c>
      <c r="ME73" s="271" t="str">
        <f>IFERROR(MA73*(LY73-LY78)^2,"")</f>
        <v/>
      </c>
      <c r="MF73" s="271" t="str">
        <f t="shared" si="762"/>
        <v/>
      </c>
      <c r="MG73" s="271" t="str">
        <f t="shared" si="940"/>
        <v/>
      </c>
      <c r="MH73" s="289" t="str">
        <f t="shared" si="941"/>
        <v/>
      </c>
      <c r="MI73" s="476" t="str">
        <f t="shared" si="942"/>
        <v/>
      </c>
    </row>
    <row r="74" spans="1:347" ht="14.1" hidden="1" customHeight="1" outlineLevel="1" x14ac:dyDescent="0.2">
      <c r="A74" s="14">
        <v>8</v>
      </c>
      <c r="B74" s="470"/>
      <c r="C74" s="176"/>
      <c r="D74" s="177"/>
      <c r="E74" s="17" t="str">
        <f t="shared" si="681"/>
        <v/>
      </c>
      <c r="F74" s="34" t="str">
        <f>IFERROR((E74-E66)/(1-E66),"")</f>
        <v/>
      </c>
      <c r="G74" s="17" t="str">
        <f t="shared" si="682"/>
        <v/>
      </c>
      <c r="H74" s="17"/>
      <c r="I74" s="34"/>
      <c r="J74" s="18" t="str">
        <f t="shared" si="763"/>
        <v/>
      </c>
      <c r="K74" s="17" t="str">
        <f>IFERROR(C81+B81*J74,"")</f>
        <v/>
      </c>
      <c r="L74" s="37" t="str">
        <f t="shared" si="764"/>
        <v/>
      </c>
      <c r="M74" s="37" t="str">
        <f t="shared" si="683"/>
        <v/>
      </c>
      <c r="N74" s="37" t="str">
        <f t="shared" si="765"/>
        <v/>
      </c>
      <c r="O74" s="37" t="str">
        <f t="shared" si="766"/>
        <v/>
      </c>
      <c r="P74" s="17" t="str">
        <f t="shared" si="767"/>
        <v/>
      </c>
      <c r="Q74" s="17" t="str">
        <f t="shared" si="684"/>
        <v/>
      </c>
      <c r="R74" s="17" t="str">
        <f t="shared" si="768"/>
        <v/>
      </c>
      <c r="S74" s="34" t="str">
        <f t="shared" si="685"/>
        <v/>
      </c>
      <c r="T74" s="34" t="str">
        <f>IFERROR(P74*(N74-N78)^2,"")</f>
        <v/>
      </c>
      <c r="U74" s="34" t="str">
        <f t="shared" si="686"/>
        <v/>
      </c>
      <c r="V74" s="34" t="str">
        <f t="shared" si="769"/>
        <v/>
      </c>
      <c r="W74" s="39" t="str">
        <f t="shared" si="770"/>
        <v/>
      </c>
      <c r="X74" s="34" t="str">
        <f t="shared" si="771"/>
        <v/>
      </c>
      <c r="Y74" s="34"/>
      <c r="Z74" s="271"/>
      <c r="AA74" s="263" t="str">
        <f t="shared" si="772"/>
        <v/>
      </c>
      <c r="AB74" s="273" t="str">
        <f>IFERROR(J81+I81*AA74,"")</f>
        <v/>
      </c>
      <c r="AC74" s="264" t="str">
        <f t="shared" si="773"/>
        <v/>
      </c>
      <c r="AD74" s="264" t="str">
        <f t="shared" si="687"/>
        <v/>
      </c>
      <c r="AE74" s="264" t="str">
        <f t="shared" si="774"/>
        <v/>
      </c>
      <c r="AF74" s="264" t="str">
        <f t="shared" si="775"/>
        <v/>
      </c>
      <c r="AG74" s="273" t="str">
        <f t="shared" si="776"/>
        <v/>
      </c>
      <c r="AH74" s="273" t="str">
        <f t="shared" si="688"/>
        <v/>
      </c>
      <c r="AI74" s="273" t="str">
        <f t="shared" si="777"/>
        <v/>
      </c>
      <c r="AJ74" s="271" t="str">
        <f t="shared" si="689"/>
        <v/>
      </c>
      <c r="AK74" s="271" t="str">
        <f>IFERROR(AG74*(AE74-AE78)^2,"")</f>
        <v/>
      </c>
      <c r="AL74" s="271" t="str">
        <f t="shared" si="690"/>
        <v/>
      </c>
      <c r="AM74" s="271" t="str">
        <f t="shared" si="778"/>
        <v/>
      </c>
      <c r="AN74" s="289" t="str">
        <f t="shared" si="779"/>
        <v/>
      </c>
      <c r="AO74" s="271" t="str">
        <f t="shared" si="780"/>
        <v/>
      </c>
      <c r="AP74" s="34"/>
      <c r="AQ74" s="271"/>
      <c r="AR74" s="263" t="str">
        <f t="shared" si="781"/>
        <v/>
      </c>
      <c r="AS74" s="273" t="str">
        <f>IFERROR(AA81+Z81*AR74,"")</f>
        <v/>
      </c>
      <c r="AT74" s="264" t="str">
        <f t="shared" si="782"/>
        <v/>
      </c>
      <c r="AU74" s="264" t="str">
        <f t="shared" si="691"/>
        <v/>
      </c>
      <c r="AV74" s="264" t="str">
        <f t="shared" si="783"/>
        <v/>
      </c>
      <c r="AW74" s="264" t="str">
        <f t="shared" si="784"/>
        <v/>
      </c>
      <c r="AX74" s="273" t="str">
        <f t="shared" si="785"/>
        <v/>
      </c>
      <c r="AY74" s="273" t="str">
        <f t="shared" si="692"/>
        <v/>
      </c>
      <c r="AZ74" s="273" t="str">
        <f t="shared" si="786"/>
        <v/>
      </c>
      <c r="BA74" s="271" t="str">
        <f t="shared" si="693"/>
        <v/>
      </c>
      <c r="BB74" s="271" t="str">
        <f>IFERROR(AX74*(AV74-AV78)^2,"")</f>
        <v/>
      </c>
      <c r="BC74" s="271" t="str">
        <f t="shared" si="694"/>
        <v/>
      </c>
      <c r="BD74" s="271" t="str">
        <f t="shared" si="787"/>
        <v/>
      </c>
      <c r="BE74" s="289" t="str">
        <f t="shared" si="788"/>
        <v/>
      </c>
      <c r="BF74" s="271" t="str">
        <f t="shared" si="789"/>
        <v/>
      </c>
      <c r="BH74" s="271"/>
      <c r="BI74" s="263" t="str">
        <f t="shared" si="790"/>
        <v/>
      </c>
      <c r="BJ74" s="273" t="str">
        <f>IFERROR(AR81+AQ81*BI74,"")</f>
        <v/>
      </c>
      <c r="BK74" s="264" t="str">
        <f t="shared" si="791"/>
        <v/>
      </c>
      <c r="BL74" s="264" t="str">
        <f t="shared" si="695"/>
        <v/>
      </c>
      <c r="BM74" s="264" t="str">
        <f t="shared" si="792"/>
        <v/>
      </c>
      <c r="BN74" s="264" t="str">
        <f t="shared" si="793"/>
        <v/>
      </c>
      <c r="BO74" s="273" t="str">
        <f t="shared" si="794"/>
        <v/>
      </c>
      <c r="BP74" s="273" t="str">
        <f t="shared" si="696"/>
        <v/>
      </c>
      <c r="BQ74" s="273" t="str">
        <f t="shared" si="795"/>
        <v/>
      </c>
      <c r="BR74" s="271" t="str">
        <f t="shared" si="697"/>
        <v/>
      </c>
      <c r="BS74" s="271" t="str">
        <f>IFERROR(BO74*(BM74-BM78)^2,"")</f>
        <v/>
      </c>
      <c r="BT74" s="271" t="str">
        <f t="shared" si="698"/>
        <v/>
      </c>
      <c r="BU74" s="271" t="str">
        <f t="shared" si="796"/>
        <v/>
      </c>
      <c r="BV74" s="289" t="str">
        <f t="shared" si="797"/>
        <v/>
      </c>
      <c r="BW74" s="271" t="str">
        <f t="shared" si="798"/>
        <v/>
      </c>
      <c r="BY74" s="271"/>
      <c r="BZ74" s="263" t="str">
        <f t="shared" si="799"/>
        <v/>
      </c>
      <c r="CA74" s="273" t="str">
        <f>IFERROR(BI81+BH81*BZ74,"")</f>
        <v/>
      </c>
      <c r="CB74" s="264" t="str">
        <f t="shared" si="800"/>
        <v/>
      </c>
      <c r="CC74" s="264" t="str">
        <f t="shared" si="699"/>
        <v/>
      </c>
      <c r="CD74" s="264" t="str">
        <f t="shared" si="801"/>
        <v/>
      </c>
      <c r="CE74" s="264" t="str">
        <f t="shared" si="802"/>
        <v/>
      </c>
      <c r="CF74" s="273" t="str">
        <f t="shared" si="803"/>
        <v/>
      </c>
      <c r="CG74" s="273" t="str">
        <f t="shared" si="700"/>
        <v/>
      </c>
      <c r="CH74" s="273" t="str">
        <f t="shared" si="804"/>
        <v/>
      </c>
      <c r="CI74" s="271" t="str">
        <f t="shared" si="701"/>
        <v/>
      </c>
      <c r="CJ74" s="271" t="str">
        <f>IFERROR(CF74*(CD74-CD78)^2,"")</f>
        <v/>
      </c>
      <c r="CK74" s="271" t="str">
        <f t="shared" si="702"/>
        <v/>
      </c>
      <c r="CL74" s="271" t="str">
        <f t="shared" si="805"/>
        <v/>
      </c>
      <c r="CM74" s="289" t="str">
        <f t="shared" si="806"/>
        <v/>
      </c>
      <c r="CN74" s="271" t="str">
        <f t="shared" si="807"/>
        <v/>
      </c>
      <c r="CP74" s="271"/>
      <c r="CQ74" s="263" t="str">
        <f t="shared" si="808"/>
        <v/>
      </c>
      <c r="CR74" s="273" t="str">
        <f>IFERROR(BZ81+BY81*CQ74,"")</f>
        <v/>
      </c>
      <c r="CS74" s="264" t="str">
        <f t="shared" si="809"/>
        <v/>
      </c>
      <c r="CT74" s="264" t="str">
        <f t="shared" si="703"/>
        <v/>
      </c>
      <c r="CU74" s="264" t="str">
        <f t="shared" si="810"/>
        <v/>
      </c>
      <c r="CV74" s="264" t="str">
        <f t="shared" si="811"/>
        <v/>
      </c>
      <c r="CW74" s="273" t="str">
        <f t="shared" si="812"/>
        <v/>
      </c>
      <c r="CX74" s="273" t="str">
        <f t="shared" si="704"/>
        <v/>
      </c>
      <c r="CY74" s="273" t="str">
        <f t="shared" si="813"/>
        <v/>
      </c>
      <c r="CZ74" s="271" t="str">
        <f t="shared" si="705"/>
        <v/>
      </c>
      <c r="DA74" s="271" t="str">
        <f>IFERROR(CW74*(CU74-CU78)^2,"")</f>
        <v/>
      </c>
      <c r="DB74" s="271" t="str">
        <f t="shared" si="706"/>
        <v/>
      </c>
      <c r="DC74" s="271" t="str">
        <f t="shared" si="814"/>
        <v/>
      </c>
      <c r="DD74" s="289" t="str">
        <f t="shared" si="815"/>
        <v/>
      </c>
      <c r="DE74" s="271" t="str">
        <f t="shared" si="816"/>
        <v/>
      </c>
      <c r="DG74" s="271"/>
      <c r="DH74" s="263" t="str">
        <f t="shared" si="817"/>
        <v/>
      </c>
      <c r="DI74" s="273" t="str">
        <f>IFERROR(CQ81+CP81*DH74,"")</f>
        <v/>
      </c>
      <c r="DJ74" s="264" t="str">
        <f t="shared" si="818"/>
        <v/>
      </c>
      <c r="DK74" s="264" t="str">
        <f t="shared" si="707"/>
        <v/>
      </c>
      <c r="DL74" s="264" t="str">
        <f t="shared" si="819"/>
        <v/>
      </c>
      <c r="DM74" s="264" t="str">
        <f t="shared" si="820"/>
        <v/>
      </c>
      <c r="DN74" s="273" t="str">
        <f t="shared" si="821"/>
        <v/>
      </c>
      <c r="DO74" s="273" t="str">
        <f t="shared" si="708"/>
        <v/>
      </c>
      <c r="DP74" s="273" t="str">
        <f t="shared" si="822"/>
        <v/>
      </c>
      <c r="DQ74" s="271" t="str">
        <f t="shared" si="709"/>
        <v/>
      </c>
      <c r="DR74" s="271" t="str">
        <f>IFERROR(DN74*(DL74-DL78)^2,"")</f>
        <v/>
      </c>
      <c r="DS74" s="271" t="str">
        <f t="shared" si="710"/>
        <v/>
      </c>
      <c r="DT74" s="271" t="str">
        <f t="shared" si="823"/>
        <v/>
      </c>
      <c r="DU74" s="289" t="str">
        <f t="shared" si="824"/>
        <v/>
      </c>
      <c r="DV74" s="271" t="str">
        <f t="shared" si="825"/>
        <v/>
      </c>
      <c r="DX74" s="271"/>
      <c r="DY74" s="263" t="str">
        <f t="shared" si="826"/>
        <v/>
      </c>
      <c r="DZ74" s="273" t="str">
        <f>IFERROR(DH81+DG81*DY74,"")</f>
        <v/>
      </c>
      <c r="EA74" s="264" t="str">
        <f t="shared" si="827"/>
        <v/>
      </c>
      <c r="EB74" s="264" t="str">
        <f t="shared" si="711"/>
        <v/>
      </c>
      <c r="EC74" s="264" t="str">
        <f t="shared" si="828"/>
        <v/>
      </c>
      <c r="ED74" s="264" t="str">
        <f t="shared" si="829"/>
        <v/>
      </c>
      <c r="EE74" s="273" t="str">
        <f t="shared" si="830"/>
        <v/>
      </c>
      <c r="EF74" s="273" t="str">
        <f t="shared" si="712"/>
        <v/>
      </c>
      <c r="EG74" s="273" t="str">
        <f t="shared" si="831"/>
        <v/>
      </c>
      <c r="EH74" s="271" t="str">
        <f t="shared" si="713"/>
        <v/>
      </c>
      <c r="EI74" s="271" t="str">
        <f>IFERROR(EE74*(EC74-EC78)^2,"")</f>
        <v/>
      </c>
      <c r="EJ74" s="271" t="str">
        <f t="shared" si="714"/>
        <v/>
      </c>
      <c r="EK74" s="271" t="str">
        <f t="shared" si="832"/>
        <v/>
      </c>
      <c r="EL74" s="289" t="str">
        <f t="shared" si="833"/>
        <v/>
      </c>
      <c r="EM74" s="271" t="str">
        <f t="shared" si="834"/>
        <v/>
      </c>
      <c r="EO74" s="271"/>
      <c r="EP74" s="263" t="str">
        <f t="shared" si="835"/>
        <v/>
      </c>
      <c r="EQ74" s="273" t="str">
        <f>IFERROR(DY81+DX81*EP74,"")</f>
        <v/>
      </c>
      <c r="ER74" s="264" t="str">
        <f t="shared" si="836"/>
        <v/>
      </c>
      <c r="ES74" s="264" t="str">
        <f t="shared" si="715"/>
        <v/>
      </c>
      <c r="ET74" s="264" t="str">
        <f t="shared" si="837"/>
        <v/>
      </c>
      <c r="EU74" s="264" t="str">
        <f t="shared" si="838"/>
        <v/>
      </c>
      <c r="EV74" s="273" t="str">
        <f t="shared" si="839"/>
        <v/>
      </c>
      <c r="EW74" s="273" t="str">
        <f t="shared" si="716"/>
        <v/>
      </c>
      <c r="EX74" s="273" t="str">
        <f t="shared" si="840"/>
        <v/>
      </c>
      <c r="EY74" s="271" t="str">
        <f t="shared" si="717"/>
        <v/>
      </c>
      <c r="EZ74" s="271" t="str">
        <f>IFERROR(EV74*(ET74-ET78)^2,"")</f>
        <v/>
      </c>
      <c r="FA74" s="271" t="str">
        <f t="shared" si="718"/>
        <v/>
      </c>
      <c r="FB74" s="271" t="str">
        <f t="shared" si="841"/>
        <v/>
      </c>
      <c r="FC74" s="289" t="str">
        <f t="shared" si="842"/>
        <v/>
      </c>
      <c r="FD74" s="271" t="str">
        <f t="shared" si="843"/>
        <v/>
      </c>
      <c r="FF74" s="271"/>
      <c r="FG74" s="263" t="str">
        <f t="shared" si="844"/>
        <v/>
      </c>
      <c r="FH74" s="273" t="str">
        <f>IFERROR(EP81+EO81*FG74,"")</f>
        <v/>
      </c>
      <c r="FI74" s="264" t="str">
        <f t="shared" si="845"/>
        <v/>
      </c>
      <c r="FJ74" s="264" t="str">
        <f t="shared" si="719"/>
        <v/>
      </c>
      <c r="FK74" s="264" t="str">
        <f t="shared" si="846"/>
        <v/>
      </c>
      <c r="FL74" s="264" t="str">
        <f t="shared" si="847"/>
        <v/>
      </c>
      <c r="FM74" s="273" t="str">
        <f t="shared" si="848"/>
        <v/>
      </c>
      <c r="FN74" s="273" t="str">
        <f t="shared" si="720"/>
        <v/>
      </c>
      <c r="FO74" s="273" t="str">
        <f t="shared" si="849"/>
        <v/>
      </c>
      <c r="FP74" s="271" t="str">
        <f t="shared" si="721"/>
        <v/>
      </c>
      <c r="FQ74" s="271" t="str">
        <f>IFERROR(FM74*(FK74-FK78)^2,"")</f>
        <v/>
      </c>
      <c r="FR74" s="271" t="str">
        <f t="shared" si="722"/>
        <v/>
      </c>
      <c r="FS74" s="271" t="str">
        <f t="shared" si="850"/>
        <v/>
      </c>
      <c r="FT74" s="289" t="str">
        <f t="shared" si="851"/>
        <v/>
      </c>
      <c r="FU74" s="271" t="str">
        <f t="shared" si="852"/>
        <v/>
      </c>
      <c r="FW74" s="271"/>
      <c r="FX74" s="263" t="str">
        <f t="shared" si="853"/>
        <v/>
      </c>
      <c r="FY74" s="273" t="str">
        <f>IFERROR(FG81+FF81*FX74,"")</f>
        <v/>
      </c>
      <c r="FZ74" s="264" t="str">
        <f t="shared" si="854"/>
        <v/>
      </c>
      <c r="GA74" s="264" t="str">
        <f t="shared" si="723"/>
        <v/>
      </c>
      <c r="GB74" s="264" t="str">
        <f t="shared" si="855"/>
        <v/>
      </c>
      <c r="GC74" s="264" t="str">
        <f t="shared" si="856"/>
        <v/>
      </c>
      <c r="GD74" s="273" t="str">
        <f t="shared" si="857"/>
        <v/>
      </c>
      <c r="GE74" s="273" t="str">
        <f t="shared" si="724"/>
        <v/>
      </c>
      <c r="GF74" s="273" t="str">
        <f t="shared" si="858"/>
        <v/>
      </c>
      <c r="GG74" s="271" t="str">
        <f t="shared" si="725"/>
        <v/>
      </c>
      <c r="GH74" s="271" t="str">
        <f>IFERROR(GD74*(GB74-GB78)^2,"")</f>
        <v/>
      </c>
      <c r="GI74" s="271" t="str">
        <f t="shared" si="726"/>
        <v/>
      </c>
      <c r="GJ74" s="271" t="str">
        <f t="shared" si="859"/>
        <v/>
      </c>
      <c r="GK74" s="289" t="str">
        <f t="shared" si="860"/>
        <v/>
      </c>
      <c r="GL74" s="271" t="str">
        <f t="shared" si="861"/>
        <v/>
      </c>
      <c r="GN74" s="271"/>
      <c r="GO74" s="263" t="str">
        <f t="shared" si="862"/>
        <v/>
      </c>
      <c r="GP74" s="273" t="str">
        <f>IFERROR(FX81+FW81*GO74,"")</f>
        <v/>
      </c>
      <c r="GQ74" s="264" t="str">
        <f t="shared" si="863"/>
        <v/>
      </c>
      <c r="GR74" s="264" t="str">
        <f t="shared" si="727"/>
        <v/>
      </c>
      <c r="GS74" s="264" t="str">
        <f t="shared" si="864"/>
        <v/>
      </c>
      <c r="GT74" s="264" t="str">
        <f t="shared" si="865"/>
        <v/>
      </c>
      <c r="GU74" s="273" t="str">
        <f t="shared" si="866"/>
        <v/>
      </c>
      <c r="GV74" s="273" t="str">
        <f t="shared" si="728"/>
        <v/>
      </c>
      <c r="GW74" s="273" t="str">
        <f t="shared" si="867"/>
        <v/>
      </c>
      <c r="GX74" s="271" t="str">
        <f t="shared" si="729"/>
        <v/>
      </c>
      <c r="GY74" s="271" t="str">
        <f>IFERROR(GU74*(GS74-GS78)^2,"")</f>
        <v/>
      </c>
      <c r="GZ74" s="271" t="str">
        <f t="shared" si="730"/>
        <v/>
      </c>
      <c r="HA74" s="271" t="str">
        <f t="shared" si="868"/>
        <v/>
      </c>
      <c r="HB74" s="289" t="str">
        <f t="shared" si="869"/>
        <v/>
      </c>
      <c r="HC74" s="271" t="str">
        <f t="shared" si="870"/>
        <v/>
      </c>
      <c r="HE74" s="271"/>
      <c r="HF74" s="263" t="str">
        <f t="shared" si="871"/>
        <v/>
      </c>
      <c r="HG74" s="273" t="str">
        <f>IFERROR(GO81+GN81*HF74,"")</f>
        <v/>
      </c>
      <c r="HH74" s="264" t="str">
        <f t="shared" si="872"/>
        <v/>
      </c>
      <c r="HI74" s="264" t="str">
        <f t="shared" si="731"/>
        <v/>
      </c>
      <c r="HJ74" s="264" t="str">
        <f t="shared" si="873"/>
        <v/>
      </c>
      <c r="HK74" s="264" t="str">
        <f t="shared" si="874"/>
        <v/>
      </c>
      <c r="HL74" s="273" t="str">
        <f t="shared" si="875"/>
        <v/>
      </c>
      <c r="HM74" s="273" t="str">
        <f t="shared" si="732"/>
        <v/>
      </c>
      <c r="HN74" s="273" t="str">
        <f t="shared" si="876"/>
        <v/>
      </c>
      <c r="HO74" s="271" t="str">
        <f t="shared" si="733"/>
        <v/>
      </c>
      <c r="HP74" s="271" t="str">
        <f>IFERROR(HL74*(HJ74-HJ78)^2,"")</f>
        <v/>
      </c>
      <c r="HQ74" s="271" t="str">
        <f t="shared" si="734"/>
        <v/>
      </c>
      <c r="HR74" s="271" t="str">
        <f t="shared" si="877"/>
        <v/>
      </c>
      <c r="HS74" s="289" t="str">
        <f t="shared" si="878"/>
        <v/>
      </c>
      <c r="HT74" s="271" t="str">
        <f t="shared" si="879"/>
        <v/>
      </c>
      <c r="HV74" s="271"/>
      <c r="HW74" s="263" t="str">
        <f t="shared" si="880"/>
        <v/>
      </c>
      <c r="HX74" s="273" t="str">
        <f>IFERROR(HF81+HE81*HW74,"")</f>
        <v/>
      </c>
      <c r="HY74" s="264" t="str">
        <f t="shared" si="881"/>
        <v/>
      </c>
      <c r="HZ74" s="264" t="str">
        <f t="shared" si="735"/>
        <v/>
      </c>
      <c r="IA74" s="264" t="str">
        <f t="shared" si="882"/>
        <v/>
      </c>
      <c r="IB74" s="264" t="str">
        <f t="shared" si="883"/>
        <v/>
      </c>
      <c r="IC74" s="273" t="str">
        <f t="shared" si="884"/>
        <v/>
      </c>
      <c r="ID74" s="273" t="str">
        <f t="shared" si="736"/>
        <v/>
      </c>
      <c r="IE74" s="273" t="str">
        <f t="shared" si="885"/>
        <v/>
      </c>
      <c r="IF74" s="271" t="str">
        <f t="shared" si="737"/>
        <v/>
      </c>
      <c r="IG74" s="271" t="str">
        <f>IFERROR(IC74*(IA74-IA78)^2,"")</f>
        <v/>
      </c>
      <c r="IH74" s="271" t="str">
        <f t="shared" si="738"/>
        <v/>
      </c>
      <c r="II74" s="271" t="str">
        <f t="shared" si="886"/>
        <v/>
      </c>
      <c r="IJ74" s="289" t="str">
        <f t="shared" si="887"/>
        <v/>
      </c>
      <c r="IK74" s="271" t="str">
        <f t="shared" si="888"/>
        <v/>
      </c>
      <c r="IM74" s="271"/>
      <c r="IN74" s="263" t="str">
        <f t="shared" si="889"/>
        <v/>
      </c>
      <c r="IO74" s="273" t="str">
        <f>IFERROR(HW81+HV81*IN74,"")</f>
        <v/>
      </c>
      <c r="IP74" s="264" t="str">
        <f t="shared" si="890"/>
        <v/>
      </c>
      <c r="IQ74" s="264" t="str">
        <f t="shared" si="739"/>
        <v/>
      </c>
      <c r="IR74" s="264" t="str">
        <f t="shared" si="891"/>
        <v/>
      </c>
      <c r="IS74" s="264" t="str">
        <f t="shared" si="892"/>
        <v/>
      </c>
      <c r="IT74" s="273" t="str">
        <f t="shared" si="893"/>
        <v/>
      </c>
      <c r="IU74" s="273" t="str">
        <f t="shared" si="740"/>
        <v/>
      </c>
      <c r="IV74" s="273" t="str">
        <f t="shared" si="894"/>
        <v/>
      </c>
      <c r="IW74" s="271" t="str">
        <f t="shared" si="741"/>
        <v/>
      </c>
      <c r="IX74" s="271" t="str">
        <f>IFERROR(IT74*(IR74-IR78)^2,"")</f>
        <v/>
      </c>
      <c r="IY74" s="271" t="str">
        <f t="shared" si="742"/>
        <v/>
      </c>
      <c r="IZ74" s="271" t="str">
        <f t="shared" si="895"/>
        <v/>
      </c>
      <c r="JA74" s="289" t="str">
        <f t="shared" si="896"/>
        <v/>
      </c>
      <c r="JB74" s="271" t="str">
        <f t="shared" si="897"/>
        <v/>
      </c>
      <c r="JD74" s="271"/>
      <c r="JE74" s="263" t="str">
        <f t="shared" si="898"/>
        <v/>
      </c>
      <c r="JF74" s="273" t="str">
        <f>IFERROR(IN81+IM81*JE74,"")</f>
        <v/>
      </c>
      <c r="JG74" s="264" t="str">
        <f t="shared" si="899"/>
        <v/>
      </c>
      <c r="JH74" s="264" t="str">
        <f t="shared" si="743"/>
        <v/>
      </c>
      <c r="JI74" s="264" t="str">
        <f t="shared" si="900"/>
        <v/>
      </c>
      <c r="JJ74" s="264" t="str">
        <f t="shared" si="901"/>
        <v/>
      </c>
      <c r="JK74" s="273" t="str">
        <f t="shared" si="902"/>
        <v/>
      </c>
      <c r="JL74" s="273" t="str">
        <f t="shared" si="744"/>
        <v/>
      </c>
      <c r="JM74" s="273" t="str">
        <f t="shared" si="903"/>
        <v/>
      </c>
      <c r="JN74" s="271" t="str">
        <f t="shared" si="745"/>
        <v/>
      </c>
      <c r="JO74" s="271" t="str">
        <f>IFERROR(JK74*(JI74-JI78)^2,"")</f>
        <v/>
      </c>
      <c r="JP74" s="271" t="str">
        <f t="shared" si="746"/>
        <v/>
      </c>
      <c r="JQ74" s="271" t="str">
        <f t="shared" si="904"/>
        <v/>
      </c>
      <c r="JR74" s="289" t="str">
        <f t="shared" si="905"/>
        <v/>
      </c>
      <c r="JS74" s="271" t="str">
        <f t="shared" si="906"/>
        <v/>
      </c>
      <c r="JU74" s="271"/>
      <c r="JV74" s="263" t="str">
        <f t="shared" si="907"/>
        <v/>
      </c>
      <c r="JW74" s="273" t="str">
        <f>IFERROR(JE81+JD81*JV74,"")</f>
        <v/>
      </c>
      <c r="JX74" s="264" t="str">
        <f t="shared" si="908"/>
        <v/>
      </c>
      <c r="JY74" s="264" t="str">
        <f t="shared" si="747"/>
        <v/>
      </c>
      <c r="JZ74" s="264" t="str">
        <f t="shared" si="909"/>
        <v/>
      </c>
      <c r="KA74" s="264" t="str">
        <f t="shared" si="910"/>
        <v/>
      </c>
      <c r="KB74" s="273" t="str">
        <f t="shared" si="911"/>
        <v/>
      </c>
      <c r="KC74" s="273" t="str">
        <f t="shared" si="748"/>
        <v/>
      </c>
      <c r="KD74" s="273" t="str">
        <f t="shared" si="912"/>
        <v/>
      </c>
      <c r="KE74" s="271" t="str">
        <f t="shared" si="749"/>
        <v/>
      </c>
      <c r="KF74" s="271" t="str">
        <f>IFERROR(KB74*(JZ74-JZ78)^2,"")</f>
        <v/>
      </c>
      <c r="KG74" s="271" t="str">
        <f t="shared" si="750"/>
        <v/>
      </c>
      <c r="KH74" s="271" t="str">
        <f t="shared" si="913"/>
        <v/>
      </c>
      <c r="KI74" s="289" t="str">
        <f t="shared" si="914"/>
        <v/>
      </c>
      <c r="KJ74" s="271" t="str">
        <f t="shared" si="915"/>
        <v/>
      </c>
      <c r="KL74" s="271"/>
      <c r="KM74" s="263" t="str">
        <f t="shared" si="916"/>
        <v/>
      </c>
      <c r="KN74" s="273" t="str">
        <f>IFERROR(JV81+JU81*KM74,"")</f>
        <v/>
      </c>
      <c r="KO74" s="264" t="str">
        <f t="shared" si="917"/>
        <v/>
      </c>
      <c r="KP74" s="264" t="str">
        <f t="shared" si="751"/>
        <v/>
      </c>
      <c r="KQ74" s="264" t="str">
        <f t="shared" si="918"/>
        <v/>
      </c>
      <c r="KR74" s="264" t="str">
        <f t="shared" si="919"/>
        <v/>
      </c>
      <c r="KS74" s="273" t="str">
        <f t="shared" si="920"/>
        <v/>
      </c>
      <c r="KT74" s="273" t="str">
        <f t="shared" si="752"/>
        <v/>
      </c>
      <c r="KU74" s="273" t="str">
        <f t="shared" si="921"/>
        <v/>
      </c>
      <c r="KV74" s="271" t="str">
        <f t="shared" si="753"/>
        <v/>
      </c>
      <c r="KW74" s="271" t="str">
        <f>IFERROR(KS74*(KQ74-KQ78)^2,"")</f>
        <v/>
      </c>
      <c r="KX74" s="271" t="str">
        <f t="shared" si="754"/>
        <v/>
      </c>
      <c r="KY74" s="271" t="str">
        <f t="shared" si="922"/>
        <v/>
      </c>
      <c r="KZ74" s="289" t="str">
        <f t="shared" si="923"/>
        <v/>
      </c>
      <c r="LA74" s="271" t="str">
        <f t="shared" si="924"/>
        <v/>
      </c>
      <c r="LC74" s="271"/>
      <c r="LD74" s="263" t="str">
        <f t="shared" si="925"/>
        <v/>
      </c>
      <c r="LE74" s="273" t="str">
        <f>IFERROR(KM81+KL81*LD74,"")</f>
        <v/>
      </c>
      <c r="LF74" s="264" t="str">
        <f t="shared" si="926"/>
        <v/>
      </c>
      <c r="LG74" s="264" t="str">
        <f t="shared" si="755"/>
        <v/>
      </c>
      <c r="LH74" s="264" t="str">
        <f t="shared" si="927"/>
        <v/>
      </c>
      <c r="LI74" s="264" t="str">
        <f t="shared" si="928"/>
        <v/>
      </c>
      <c r="LJ74" s="273" t="str">
        <f t="shared" si="929"/>
        <v/>
      </c>
      <c r="LK74" s="273" t="str">
        <f t="shared" si="756"/>
        <v/>
      </c>
      <c r="LL74" s="273" t="str">
        <f t="shared" si="930"/>
        <v/>
      </c>
      <c r="LM74" s="271" t="str">
        <f t="shared" si="757"/>
        <v/>
      </c>
      <c r="LN74" s="271" t="str">
        <f>IFERROR(LJ74*(LH74-LH78)^2,"")</f>
        <v/>
      </c>
      <c r="LO74" s="271" t="str">
        <f t="shared" si="758"/>
        <v/>
      </c>
      <c r="LP74" s="271" t="str">
        <f t="shared" si="931"/>
        <v/>
      </c>
      <c r="LQ74" s="289" t="str">
        <f t="shared" si="932"/>
        <v/>
      </c>
      <c r="LR74" s="271" t="str">
        <f t="shared" si="933"/>
        <v/>
      </c>
      <c r="LT74" s="271"/>
      <c r="LU74" s="475" t="str">
        <f t="shared" si="934"/>
        <v/>
      </c>
      <c r="LV74" s="474" t="str">
        <f>IFERROR(LD81+LC81*LU74,"")</f>
        <v/>
      </c>
      <c r="LW74" s="477" t="str">
        <f t="shared" si="935"/>
        <v/>
      </c>
      <c r="LX74" s="264" t="str">
        <f t="shared" si="759"/>
        <v/>
      </c>
      <c r="LY74" s="264" t="str">
        <f t="shared" si="936"/>
        <v/>
      </c>
      <c r="LZ74" s="264" t="str">
        <f t="shared" si="937"/>
        <v/>
      </c>
      <c r="MA74" s="273" t="str">
        <f t="shared" si="938"/>
        <v/>
      </c>
      <c r="MB74" s="273" t="str">
        <f t="shared" si="760"/>
        <v/>
      </c>
      <c r="MC74" s="273" t="str">
        <f t="shared" si="939"/>
        <v/>
      </c>
      <c r="MD74" s="271" t="str">
        <f t="shared" si="761"/>
        <v/>
      </c>
      <c r="ME74" s="271" t="str">
        <f>IFERROR(MA74*(LY74-LY78)^2,"")</f>
        <v/>
      </c>
      <c r="MF74" s="271" t="str">
        <f t="shared" si="762"/>
        <v/>
      </c>
      <c r="MG74" s="271" t="str">
        <f t="shared" si="940"/>
        <v/>
      </c>
      <c r="MH74" s="289" t="str">
        <f t="shared" si="941"/>
        <v/>
      </c>
      <c r="MI74" s="476" t="str">
        <f t="shared" si="942"/>
        <v/>
      </c>
    </row>
    <row r="75" spans="1:347" ht="14.1" hidden="1" customHeight="1" outlineLevel="1" x14ac:dyDescent="0.2">
      <c r="A75" s="14">
        <v>9</v>
      </c>
      <c r="B75" s="470"/>
      <c r="C75" s="178"/>
      <c r="D75" s="179"/>
      <c r="E75" s="17" t="str">
        <f t="shared" si="681"/>
        <v/>
      </c>
      <c r="F75" s="34" t="str">
        <f>IFERROR((E75-E66)/(1-E66),"")</f>
        <v/>
      </c>
      <c r="G75" s="17" t="str">
        <f t="shared" si="682"/>
        <v/>
      </c>
      <c r="H75" s="17"/>
      <c r="I75" s="34"/>
      <c r="J75" s="18" t="str">
        <f t="shared" si="763"/>
        <v/>
      </c>
      <c r="K75" s="17" t="str">
        <f>IFERROR(C81+B81*J75,"")</f>
        <v/>
      </c>
      <c r="L75" s="37" t="str">
        <f t="shared" si="764"/>
        <v/>
      </c>
      <c r="M75" s="37" t="str">
        <f t="shared" si="683"/>
        <v/>
      </c>
      <c r="N75" s="37" t="str">
        <f t="shared" si="765"/>
        <v/>
      </c>
      <c r="O75" s="37" t="str">
        <f t="shared" si="766"/>
        <v/>
      </c>
      <c r="P75" s="17" t="str">
        <f t="shared" si="767"/>
        <v/>
      </c>
      <c r="Q75" s="17" t="str">
        <f t="shared" si="684"/>
        <v/>
      </c>
      <c r="R75" s="17" t="str">
        <f t="shared" si="768"/>
        <v/>
      </c>
      <c r="S75" s="34" t="str">
        <f t="shared" si="685"/>
        <v/>
      </c>
      <c r="T75" s="34" t="str">
        <f>IFERROR(P75*(N75-N78)^2,"")</f>
        <v/>
      </c>
      <c r="U75" s="34" t="str">
        <f t="shared" si="686"/>
        <v/>
      </c>
      <c r="V75" s="34" t="str">
        <f t="shared" si="769"/>
        <v/>
      </c>
      <c r="W75" s="39" t="str">
        <f t="shared" si="770"/>
        <v/>
      </c>
      <c r="X75" s="34" t="str">
        <f t="shared" si="771"/>
        <v/>
      </c>
      <c r="Y75" s="34"/>
      <c r="Z75" s="271"/>
      <c r="AA75" s="263" t="str">
        <f t="shared" si="772"/>
        <v/>
      </c>
      <c r="AB75" s="273" t="str">
        <f>IFERROR(J81+I81*AA75,"")</f>
        <v/>
      </c>
      <c r="AC75" s="264" t="str">
        <f t="shared" si="773"/>
        <v/>
      </c>
      <c r="AD75" s="264" t="str">
        <f t="shared" si="687"/>
        <v/>
      </c>
      <c r="AE75" s="264" t="str">
        <f t="shared" si="774"/>
        <v/>
      </c>
      <c r="AF75" s="264" t="str">
        <f t="shared" si="775"/>
        <v/>
      </c>
      <c r="AG75" s="273" t="str">
        <f t="shared" si="776"/>
        <v/>
      </c>
      <c r="AH75" s="273" t="str">
        <f t="shared" si="688"/>
        <v/>
      </c>
      <c r="AI75" s="273" t="str">
        <f t="shared" si="777"/>
        <v/>
      </c>
      <c r="AJ75" s="271" t="str">
        <f t="shared" si="689"/>
        <v/>
      </c>
      <c r="AK75" s="271" t="str">
        <f>IFERROR(AG75*(AE75-AE78)^2,"")</f>
        <v/>
      </c>
      <c r="AL75" s="271" t="str">
        <f t="shared" si="690"/>
        <v/>
      </c>
      <c r="AM75" s="271" t="str">
        <f t="shared" si="778"/>
        <v/>
      </c>
      <c r="AN75" s="289" t="str">
        <f t="shared" si="779"/>
        <v/>
      </c>
      <c r="AO75" s="271" t="str">
        <f t="shared" si="780"/>
        <v/>
      </c>
      <c r="AP75" s="34"/>
      <c r="AQ75" s="271"/>
      <c r="AR75" s="263" t="str">
        <f t="shared" si="781"/>
        <v/>
      </c>
      <c r="AS75" s="273" t="str">
        <f>IFERROR(AA81+Z81*AR75,"")</f>
        <v/>
      </c>
      <c r="AT75" s="264" t="str">
        <f t="shared" si="782"/>
        <v/>
      </c>
      <c r="AU75" s="264" t="str">
        <f t="shared" si="691"/>
        <v/>
      </c>
      <c r="AV75" s="264" t="str">
        <f t="shared" si="783"/>
        <v/>
      </c>
      <c r="AW75" s="264" t="str">
        <f t="shared" si="784"/>
        <v/>
      </c>
      <c r="AX75" s="273" t="str">
        <f t="shared" si="785"/>
        <v/>
      </c>
      <c r="AY75" s="273" t="str">
        <f t="shared" si="692"/>
        <v/>
      </c>
      <c r="AZ75" s="273" t="str">
        <f t="shared" si="786"/>
        <v/>
      </c>
      <c r="BA75" s="271" t="str">
        <f t="shared" si="693"/>
        <v/>
      </c>
      <c r="BB75" s="271" t="str">
        <f>IFERROR(AX75*(AV75-AV78)^2,"")</f>
        <v/>
      </c>
      <c r="BC75" s="271" t="str">
        <f t="shared" si="694"/>
        <v/>
      </c>
      <c r="BD75" s="271" t="str">
        <f t="shared" si="787"/>
        <v/>
      </c>
      <c r="BE75" s="289" t="str">
        <f t="shared" si="788"/>
        <v/>
      </c>
      <c r="BF75" s="271" t="str">
        <f t="shared" si="789"/>
        <v/>
      </c>
      <c r="BH75" s="271"/>
      <c r="BI75" s="263" t="str">
        <f t="shared" si="790"/>
        <v/>
      </c>
      <c r="BJ75" s="273" t="str">
        <f>IFERROR(AR81+AQ81*BI75,"")</f>
        <v/>
      </c>
      <c r="BK75" s="264" t="str">
        <f t="shared" si="791"/>
        <v/>
      </c>
      <c r="BL75" s="264" t="str">
        <f t="shared" si="695"/>
        <v/>
      </c>
      <c r="BM75" s="264" t="str">
        <f t="shared" si="792"/>
        <v/>
      </c>
      <c r="BN75" s="264" t="str">
        <f t="shared" si="793"/>
        <v/>
      </c>
      <c r="BO75" s="273" t="str">
        <f t="shared" si="794"/>
        <v/>
      </c>
      <c r="BP75" s="273" t="str">
        <f t="shared" si="696"/>
        <v/>
      </c>
      <c r="BQ75" s="273" t="str">
        <f t="shared" si="795"/>
        <v/>
      </c>
      <c r="BR75" s="271" t="str">
        <f t="shared" si="697"/>
        <v/>
      </c>
      <c r="BS75" s="271" t="str">
        <f>IFERROR(BO75*(BM75-BM78)^2,"")</f>
        <v/>
      </c>
      <c r="BT75" s="271" t="str">
        <f t="shared" si="698"/>
        <v/>
      </c>
      <c r="BU75" s="271" t="str">
        <f t="shared" si="796"/>
        <v/>
      </c>
      <c r="BV75" s="289" t="str">
        <f t="shared" si="797"/>
        <v/>
      </c>
      <c r="BW75" s="271" t="str">
        <f t="shared" si="798"/>
        <v/>
      </c>
      <c r="BY75" s="271"/>
      <c r="BZ75" s="263" t="str">
        <f t="shared" si="799"/>
        <v/>
      </c>
      <c r="CA75" s="273" t="str">
        <f>IFERROR(BI81+BH81*BZ75,"")</f>
        <v/>
      </c>
      <c r="CB75" s="264" t="str">
        <f t="shared" si="800"/>
        <v/>
      </c>
      <c r="CC75" s="264" t="str">
        <f t="shared" si="699"/>
        <v/>
      </c>
      <c r="CD75" s="264" t="str">
        <f t="shared" si="801"/>
        <v/>
      </c>
      <c r="CE75" s="264" t="str">
        <f t="shared" si="802"/>
        <v/>
      </c>
      <c r="CF75" s="273" t="str">
        <f t="shared" si="803"/>
        <v/>
      </c>
      <c r="CG75" s="273" t="str">
        <f t="shared" si="700"/>
        <v/>
      </c>
      <c r="CH75" s="273" t="str">
        <f t="shared" si="804"/>
        <v/>
      </c>
      <c r="CI75" s="271" t="str">
        <f t="shared" si="701"/>
        <v/>
      </c>
      <c r="CJ75" s="271" t="str">
        <f>IFERROR(CF75*(CD75-CD78)^2,"")</f>
        <v/>
      </c>
      <c r="CK75" s="271" t="str">
        <f t="shared" si="702"/>
        <v/>
      </c>
      <c r="CL75" s="271" t="str">
        <f t="shared" si="805"/>
        <v/>
      </c>
      <c r="CM75" s="289" t="str">
        <f t="shared" si="806"/>
        <v/>
      </c>
      <c r="CN75" s="271" t="str">
        <f t="shared" si="807"/>
        <v/>
      </c>
      <c r="CP75" s="271"/>
      <c r="CQ75" s="263" t="str">
        <f t="shared" si="808"/>
        <v/>
      </c>
      <c r="CR75" s="273" t="str">
        <f>IFERROR(BZ81+BY81*CQ75,"")</f>
        <v/>
      </c>
      <c r="CS75" s="264" t="str">
        <f t="shared" si="809"/>
        <v/>
      </c>
      <c r="CT75" s="264" t="str">
        <f t="shared" si="703"/>
        <v/>
      </c>
      <c r="CU75" s="264" t="str">
        <f t="shared" si="810"/>
        <v/>
      </c>
      <c r="CV75" s="264" t="str">
        <f t="shared" si="811"/>
        <v/>
      </c>
      <c r="CW75" s="273" t="str">
        <f t="shared" si="812"/>
        <v/>
      </c>
      <c r="CX75" s="273" t="str">
        <f t="shared" si="704"/>
        <v/>
      </c>
      <c r="CY75" s="273" t="str">
        <f t="shared" si="813"/>
        <v/>
      </c>
      <c r="CZ75" s="271" t="str">
        <f t="shared" si="705"/>
        <v/>
      </c>
      <c r="DA75" s="271" t="str">
        <f>IFERROR(CW75*(CU75-CU78)^2,"")</f>
        <v/>
      </c>
      <c r="DB75" s="271" t="str">
        <f t="shared" si="706"/>
        <v/>
      </c>
      <c r="DC75" s="271" t="str">
        <f t="shared" si="814"/>
        <v/>
      </c>
      <c r="DD75" s="289" t="str">
        <f t="shared" si="815"/>
        <v/>
      </c>
      <c r="DE75" s="271" t="str">
        <f t="shared" si="816"/>
        <v/>
      </c>
      <c r="DG75" s="271"/>
      <c r="DH75" s="263" t="str">
        <f t="shared" si="817"/>
        <v/>
      </c>
      <c r="DI75" s="273" t="str">
        <f>IFERROR(CQ81+CP81*DH75,"")</f>
        <v/>
      </c>
      <c r="DJ75" s="264" t="str">
        <f t="shared" si="818"/>
        <v/>
      </c>
      <c r="DK75" s="264" t="str">
        <f t="shared" si="707"/>
        <v/>
      </c>
      <c r="DL75" s="264" t="str">
        <f t="shared" si="819"/>
        <v/>
      </c>
      <c r="DM75" s="264" t="str">
        <f t="shared" si="820"/>
        <v/>
      </c>
      <c r="DN75" s="273" t="str">
        <f t="shared" si="821"/>
        <v/>
      </c>
      <c r="DO75" s="273" t="str">
        <f t="shared" si="708"/>
        <v/>
      </c>
      <c r="DP75" s="273" t="str">
        <f t="shared" si="822"/>
        <v/>
      </c>
      <c r="DQ75" s="271" t="str">
        <f t="shared" si="709"/>
        <v/>
      </c>
      <c r="DR75" s="271" t="str">
        <f>IFERROR(DN75*(DL75-DL78)^2,"")</f>
        <v/>
      </c>
      <c r="DS75" s="271" t="str">
        <f t="shared" si="710"/>
        <v/>
      </c>
      <c r="DT75" s="271" t="str">
        <f t="shared" si="823"/>
        <v/>
      </c>
      <c r="DU75" s="289" t="str">
        <f t="shared" si="824"/>
        <v/>
      </c>
      <c r="DV75" s="271" t="str">
        <f t="shared" si="825"/>
        <v/>
      </c>
      <c r="DX75" s="271"/>
      <c r="DY75" s="263" t="str">
        <f t="shared" si="826"/>
        <v/>
      </c>
      <c r="DZ75" s="273" t="str">
        <f>IFERROR(DH81+DG81*DY75,"")</f>
        <v/>
      </c>
      <c r="EA75" s="264" t="str">
        <f t="shared" si="827"/>
        <v/>
      </c>
      <c r="EB75" s="264" t="str">
        <f t="shared" si="711"/>
        <v/>
      </c>
      <c r="EC75" s="264" t="str">
        <f t="shared" si="828"/>
        <v/>
      </c>
      <c r="ED75" s="264" t="str">
        <f t="shared" si="829"/>
        <v/>
      </c>
      <c r="EE75" s="273" t="str">
        <f t="shared" si="830"/>
        <v/>
      </c>
      <c r="EF75" s="273" t="str">
        <f t="shared" si="712"/>
        <v/>
      </c>
      <c r="EG75" s="273" t="str">
        <f t="shared" si="831"/>
        <v/>
      </c>
      <c r="EH75" s="271" t="str">
        <f t="shared" si="713"/>
        <v/>
      </c>
      <c r="EI75" s="271" t="str">
        <f>IFERROR(EE75*(EC75-EC78)^2,"")</f>
        <v/>
      </c>
      <c r="EJ75" s="271" t="str">
        <f t="shared" si="714"/>
        <v/>
      </c>
      <c r="EK75" s="271" t="str">
        <f t="shared" si="832"/>
        <v/>
      </c>
      <c r="EL75" s="289" t="str">
        <f t="shared" si="833"/>
        <v/>
      </c>
      <c r="EM75" s="271" t="str">
        <f t="shared" si="834"/>
        <v/>
      </c>
      <c r="EO75" s="271"/>
      <c r="EP75" s="263" t="str">
        <f t="shared" si="835"/>
        <v/>
      </c>
      <c r="EQ75" s="273" t="str">
        <f>IFERROR(DY81+DX81*EP75,"")</f>
        <v/>
      </c>
      <c r="ER75" s="264" t="str">
        <f t="shared" si="836"/>
        <v/>
      </c>
      <c r="ES75" s="264" t="str">
        <f t="shared" si="715"/>
        <v/>
      </c>
      <c r="ET75" s="264" t="str">
        <f t="shared" si="837"/>
        <v/>
      </c>
      <c r="EU75" s="264" t="str">
        <f t="shared" si="838"/>
        <v/>
      </c>
      <c r="EV75" s="273" t="str">
        <f t="shared" si="839"/>
        <v/>
      </c>
      <c r="EW75" s="273" t="str">
        <f t="shared" si="716"/>
        <v/>
      </c>
      <c r="EX75" s="273" t="str">
        <f t="shared" si="840"/>
        <v/>
      </c>
      <c r="EY75" s="271" t="str">
        <f t="shared" si="717"/>
        <v/>
      </c>
      <c r="EZ75" s="271" t="str">
        <f>IFERROR(EV75*(ET75-ET78)^2,"")</f>
        <v/>
      </c>
      <c r="FA75" s="271" t="str">
        <f t="shared" si="718"/>
        <v/>
      </c>
      <c r="FB75" s="271" t="str">
        <f t="shared" si="841"/>
        <v/>
      </c>
      <c r="FC75" s="289" t="str">
        <f t="shared" si="842"/>
        <v/>
      </c>
      <c r="FD75" s="271" t="str">
        <f t="shared" si="843"/>
        <v/>
      </c>
      <c r="FF75" s="271"/>
      <c r="FG75" s="263" t="str">
        <f t="shared" si="844"/>
        <v/>
      </c>
      <c r="FH75" s="273" t="str">
        <f>IFERROR(EP81+EO81*FG75,"")</f>
        <v/>
      </c>
      <c r="FI75" s="264" t="str">
        <f t="shared" si="845"/>
        <v/>
      </c>
      <c r="FJ75" s="264" t="str">
        <f t="shared" si="719"/>
        <v/>
      </c>
      <c r="FK75" s="264" t="str">
        <f t="shared" si="846"/>
        <v/>
      </c>
      <c r="FL75" s="264" t="str">
        <f t="shared" si="847"/>
        <v/>
      </c>
      <c r="FM75" s="273" t="str">
        <f t="shared" si="848"/>
        <v/>
      </c>
      <c r="FN75" s="273" t="str">
        <f t="shared" si="720"/>
        <v/>
      </c>
      <c r="FO75" s="273" t="str">
        <f t="shared" si="849"/>
        <v/>
      </c>
      <c r="FP75" s="271" t="str">
        <f t="shared" si="721"/>
        <v/>
      </c>
      <c r="FQ75" s="271" t="str">
        <f>IFERROR(FM75*(FK75-FK78)^2,"")</f>
        <v/>
      </c>
      <c r="FR75" s="271" t="str">
        <f t="shared" si="722"/>
        <v/>
      </c>
      <c r="FS75" s="271" t="str">
        <f t="shared" si="850"/>
        <v/>
      </c>
      <c r="FT75" s="289" t="str">
        <f t="shared" si="851"/>
        <v/>
      </c>
      <c r="FU75" s="271" t="str">
        <f t="shared" si="852"/>
        <v/>
      </c>
      <c r="FW75" s="271"/>
      <c r="FX75" s="263" t="str">
        <f t="shared" si="853"/>
        <v/>
      </c>
      <c r="FY75" s="273" t="str">
        <f>IFERROR(FG81+FF81*FX75,"")</f>
        <v/>
      </c>
      <c r="FZ75" s="264" t="str">
        <f t="shared" si="854"/>
        <v/>
      </c>
      <c r="GA75" s="264" t="str">
        <f t="shared" si="723"/>
        <v/>
      </c>
      <c r="GB75" s="264" t="str">
        <f t="shared" si="855"/>
        <v/>
      </c>
      <c r="GC75" s="264" t="str">
        <f t="shared" si="856"/>
        <v/>
      </c>
      <c r="GD75" s="273" t="str">
        <f t="shared" si="857"/>
        <v/>
      </c>
      <c r="GE75" s="273" t="str">
        <f t="shared" si="724"/>
        <v/>
      </c>
      <c r="GF75" s="273" t="str">
        <f t="shared" si="858"/>
        <v/>
      </c>
      <c r="GG75" s="271" t="str">
        <f t="shared" si="725"/>
        <v/>
      </c>
      <c r="GH75" s="271" t="str">
        <f>IFERROR(GD75*(GB75-GB78)^2,"")</f>
        <v/>
      </c>
      <c r="GI75" s="271" t="str">
        <f t="shared" si="726"/>
        <v/>
      </c>
      <c r="GJ75" s="271" t="str">
        <f t="shared" si="859"/>
        <v/>
      </c>
      <c r="GK75" s="289" t="str">
        <f t="shared" si="860"/>
        <v/>
      </c>
      <c r="GL75" s="271" t="str">
        <f t="shared" si="861"/>
        <v/>
      </c>
      <c r="GN75" s="271"/>
      <c r="GO75" s="263" t="str">
        <f t="shared" si="862"/>
        <v/>
      </c>
      <c r="GP75" s="273" t="str">
        <f>IFERROR(FX81+FW81*GO75,"")</f>
        <v/>
      </c>
      <c r="GQ75" s="264" t="str">
        <f t="shared" si="863"/>
        <v/>
      </c>
      <c r="GR75" s="264" t="str">
        <f t="shared" si="727"/>
        <v/>
      </c>
      <c r="GS75" s="264" t="str">
        <f t="shared" si="864"/>
        <v/>
      </c>
      <c r="GT75" s="264" t="str">
        <f t="shared" si="865"/>
        <v/>
      </c>
      <c r="GU75" s="273" t="str">
        <f t="shared" si="866"/>
        <v/>
      </c>
      <c r="GV75" s="273" t="str">
        <f t="shared" si="728"/>
        <v/>
      </c>
      <c r="GW75" s="273" t="str">
        <f t="shared" si="867"/>
        <v/>
      </c>
      <c r="GX75" s="271" t="str">
        <f t="shared" si="729"/>
        <v/>
      </c>
      <c r="GY75" s="271" t="str">
        <f>IFERROR(GU75*(GS75-GS78)^2,"")</f>
        <v/>
      </c>
      <c r="GZ75" s="271" t="str">
        <f t="shared" si="730"/>
        <v/>
      </c>
      <c r="HA75" s="271" t="str">
        <f t="shared" si="868"/>
        <v/>
      </c>
      <c r="HB75" s="289" t="str">
        <f t="shared" si="869"/>
        <v/>
      </c>
      <c r="HC75" s="271" t="str">
        <f t="shared" si="870"/>
        <v/>
      </c>
      <c r="HE75" s="271"/>
      <c r="HF75" s="263" t="str">
        <f t="shared" si="871"/>
        <v/>
      </c>
      <c r="HG75" s="273" t="str">
        <f>IFERROR(GO81+GN81*HF75,"")</f>
        <v/>
      </c>
      <c r="HH75" s="264" t="str">
        <f t="shared" si="872"/>
        <v/>
      </c>
      <c r="HI75" s="264" t="str">
        <f t="shared" si="731"/>
        <v/>
      </c>
      <c r="HJ75" s="264" t="str">
        <f t="shared" si="873"/>
        <v/>
      </c>
      <c r="HK75" s="264" t="str">
        <f t="shared" si="874"/>
        <v/>
      </c>
      <c r="HL75" s="273" t="str">
        <f t="shared" si="875"/>
        <v/>
      </c>
      <c r="HM75" s="273" t="str">
        <f t="shared" si="732"/>
        <v/>
      </c>
      <c r="HN75" s="273" t="str">
        <f t="shared" si="876"/>
        <v/>
      </c>
      <c r="HO75" s="271" t="str">
        <f t="shared" si="733"/>
        <v/>
      </c>
      <c r="HP75" s="271" t="str">
        <f>IFERROR(HL75*(HJ75-HJ78)^2,"")</f>
        <v/>
      </c>
      <c r="HQ75" s="271" t="str">
        <f t="shared" si="734"/>
        <v/>
      </c>
      <c r="HR75" s="271" t="str">
        <f t="shared" si="877"/>
        <v/>
      </c>
      <c r="HS75" s="289" t="str">
        <f t="shared" si="878"/>
        <v/>
      </c>
      <c r="HT75" s="271" t="str">
        <f t="shared" si="879"/>
        <v/>
      </c>
      <c r="HV75" s="271"/>
      <c r="HW75" s="263" t="str">
        <f t="shared" si="880"/>
        <v/>
      </c>
      <c r="HX75" s="273" t="str">
        <f>IFERROR(HF81+HE81*HW75,"")</f>
        <v/>
      </c>
      <c r="HY75" s="264" t="str">
        <f t="shared" si="881"/>
        <v/>
      </c>
      <c r="HZ75" s="264" t="str">
        <f t="shared" si="735"/>
        <v/>
      </c>
      <c r="IA75" s="264" t="str">
        <f t="shared" si="882"/>
        <v/>
      </c>
      <c r="IB75" s="264" t="str">
        <f t="shared" si="883"/>
        <v/>
      </c>
      <c r="IC75" s="273" t="str">
        <f t="shared" si="884"/>
        <v/>
      </c>
      <c r="ID75" s="273" t="str">
        <f t="shared" si="736"/>
        <v/>
      </c>
      <c r="IE75" s="273" t="str">
        <f t="shared" si="885"/>
        <v/>
      </c>
      <c r="IF75" s="271" t="str">
        <f t="shared" si="737"/>
        <v/>
      </c>
      <c r="IG75" s="271" t="str">
        <f>IFERROR(IC75*(IA75-IA78)^2,"")</f>
        <v/>
      </c>
      <c r="IH75" s="271" t="str">
        <f t="shared" si="738"/>
        <v/>
      </c>
      <c r="II75" s="271" t="str">
        <f t="shared" si="886"/>
        <v/>
      </c>
      <c r="IJ75" s="289" t="str">
        <f t="shared" si="887"/>
        <v/>
      </c>
      <c r="IK75" s="271" t="str">
        <f t="shared" si="888"/>
        <v/>
      </c>
      <c r="IM75" s="271"/>
      <c r="IN75" s="263" t="str">
        <f t="shared" si="889"/>
        <v/>
      </c>
      <c r="IO75" s="273" t="str">
        <f>IFERROR(HW81+HV81*IN75,"")</f>
        <v/>
      </c>
      <c r="IP75" s="264" t="str">
        <f t="shared" si="890"/>
        <v/>
      </c>
      <c r="IQ75" s="264" t="str">
        <f t="shared" si="739"/>
        <v/>
      </c>
      <c r="IR75" s="264" t="str">
        <f t="shared" si="891"/>
        <v/>
      </c>
      <c r="IS75" s="264" t="str">
        <f t="shared" si="892"/>
        <v/>
      </c>
      <c r="IT75" s="273" t="str">
        <f t="shared" si="893"/>
        <v/>
      </c>
      <c r="IU75" s="273" t="str">
        <f t="shared" si="740"/>
        <v/>
      </c>
      <c r="IV75" s="273" t="str">
        <f t="shared" si="894"/>
        <v/>
      </c>
      <c r="IW75" s="271" t="str">
        <f t="shared" si="741"/>
        <v/>
      </c>
      <c r="IX75" s="271" t="str">
        <f>IFERROR(IT75*(IR75-IR78)^2,"")</f>
        <v/>
      </c>
      <c r="IY75" s="271" t="str">
        <f t="shared" si="742"/>
        <v/>
      </c>
      <c r="IZ75" s="271" t="str">
        <f t="shared" si="895"/>
        <v/>
      </c>
      <c r="JA75" s="289" t="str">
        <f t="shared" si="896"/>
        <v/>
      </c>
      <c r="JB75" s="271" t="str">
        <f t="shared" si="897"/>
        <v/>
      </c>
      <c r="JD75" s="271"/>
      <c r="JE75" s="263" t="str">
        <f t="shared" si="898"/>
        <v/>
      </c>
      <c r="JF75" s="273" t="str">
        <f>IFERROR(IN81+IM81*JE75,"")</f>
        <v/>
      </c>
      <c r="JG75" s="264" t="str">
        <f t="shared" si="899"/>
        <v/>
      </c>
      <c r="JH75" s="264" t="str">
        <f t="shared" si="743"/>
        <v/>
      </c>
      <c r="JI75" s="264" t="str">
        <f t="shared" si="900"/>
        <v/>
      </c>
      <c r="JJ75" s="264" t="str">
        <f t="shared" si="901"/>
        <v/>
      </c>
      <c r="JK75" s="273" t="str">
        <f t="shared" si="902"/>
        <v/>
      </c>
      <c r="JL75" s="273" t="str">
        <f t="shared" si="744"/>
        <v/>
      </c>
      <c r="JM75" s="273" t="str">
        <f t="shared" si="903"/>
        <v/>
      </c>
      <c r="JN75" s="271" t="str">
        <f t="shared" si="745"/>
        <v/>
      </c>
      <c r="JO75" s="271" t="str">
        <f>IFERROR(JK75*(JI75-JI78)^2,"")</f>
        <v/>
      </c>
      <c r="JP75" s="271" t="str">
        <f t="shared" si="746"/>
        <v/>
      </c>
      <c r="JQ75" s="271" t="str">
        <f t="shared" si="904"/>
        <v/>
      </c>
      <c r="JR75" s="289" t="str">
        <f t="shared" si="905"/>
        <v/>
      </c>
      <c r="JS75" s="271" t="str">
        <f t="shared" si="906"/>
        <v/>
      </c>
      <c r="JU75" s="271"/>
      <c r="JV75" s="263" t="str">
        <f t="shared" si="907"/>
        <v/>
      </c>
      <c r="JW75" s="273" t="str">
        <f>IFERROR(JE81+JD81*JV75,"")</f>
        <v/>
      </c>
      <c r="JX75" s="264" t="str">
        <f t="shared" si="908"/>
        <v/>
      </c>
      <c r="JY75" s="264" t="str">
        <f t="shared" si="747"/>
        <v/>
      </c>
      <c r="JZ75" s="264" t="str">
        <f t="shared" si="909"/>
        <v/>
      </c>
      <c r="KA75" s="264" t="str">
        <f t="shared" si="910"/>
        <v/>
      </c>
      <c r="KB75" s="273" t="str">
        <f t="shared" si="911"/>
        <v/>
      </c>
      <c r="KC75" s="273" t="str">
        <f t="shared" si="748"/>
        <v/>
      </c>
      <c r="KD75" s="273" t="str">
        <f t="shared" si="912"/>
        <v/>
      </c>
      <c r="KE75" s="271" t="str">
        <f t="shared" si="749"/>
        <v/>
      </c>
      <c r="KF75" s="271" t="str">
        <f>IFERROR(KB75*(JZ75-JZ78)^2,"")</f>
        <v/>
      </c>
      <c r="KG75" s="271" t="str">
        <f t="shared" si="750"/>
        <v/>
      </c>
      <c r="KH75" s="271" t="str">
        <f t="shared" si="913"/>
        <v/>
      </c>
      <c r="KI75" s="289" t="str">
        <f t="shared" si="914"/>
        <v/>
      </c>
      <c r="KJ75" s="271" t="str">
        <f t="shared" si="915"/>
        <v/>
      </c>
      <c r="KL75" s="271"/>
      <c r="KM75" s="263" t="str">
        <f t="shared" si="916"/>
        <v/>
      </c>
      <c r="KN75" s="273" t="str">
        <f>IFERROR(JV81+JU81*KM75,"")</f>
        <v/>
      </c>
      <c r="KO75" s="264" t="str">
        <f t="shared" si="917"/>
        <v/>
      </c>
      <c r="KP75" s="264" t="str">
        <f t="shared" si="751"/>
        <v/>
      </c>
      <c r="KQ75" s="264" t="str">
        <f t="shared" si="918"/>
        <v/>
      </c>
      <c r="KR75" s="264" t="str">
        <f t="shared" si="919"/>
        <v/>
      </c>
      <c r="KS75" s="273" t="str">
        <f t="shared" si="920"/>
        <v/>
      </c>
      <c r="KT75" s="273" t="str">
        <f t="shared" si="752"/>
        <v/>
      </c>
      <c r="KU75" s="273" t="str">
        <f t="shared" si="921"/>
        <v/>
      </c>
      <c r="KV75" s="271" t="str">
        <f t="shared" si="753"/>
        <v/>
      </c>
      <c r="KW75" s="271" t="str">
        <f>IFERROR(KS75*(KQ75-KQ78)^2,"")</f>
        <v/>
      </c>
      <c r="KX75" s="271" t="str">
        <f t="shared" si="754"/>
        <v/>
      </c>
      <c r="KY75" s="271" t="str">
        <f t="shared" si="922"/>
        <v/>
      </c>
      <c r="KZ75" s="289" t="str">
        <f t="shared" si="923"/>
        <v/>
      </c>
      <c r="LA75" s="271" t="str">
        <f t="shared" si="924"/>
        <v/>
      </c>
      <c r="LC75" s="271"/>
      <c r="LD75" s="263" t="str">
        <f t="shared" si="925"/>
        <v/>
      </c>
      <c r="LE75" s="273" t="str">
        <f>IFERROR(KM81+KL81*LD75,"")</f>
        <v/>
      </c>
      <c r="LF75" s="264" t="str">
        <f t="shared" si="926"/>
        <v/>
      </c>
      <c r="LG75" s="264" t="str">
        <f t="shared" si="755"/>
        <v/>
      </c>
      <c r="LH75" s="264" t="str">
        <f t="shared" si="927"/>
        <v/>
      </c>
      <c r="LI75" s="264" t="str">
        <f t="shared" si="928"/>
        <v/>
      </c>
      <c r="LJ75" s="273" t="str">
        <f t="shared" si="929"/>
        <v/>
      </c>
      <c r="LK75" s="273" t="str">
        <f t="shared" si="756"/>
        <v/>
      </c>
      <c r="LL75" s="273" t="str">
        <f t="shared" si="930"/>
        <v/>
      </c>
      <c r="LM75" s="271" t="str">
        <f t="shared" si="757"/>
        <v/>
      </c>
      <c r="LN75" s="271" t="str">
        <f>IFERROR(LJ75*(LH75-LH78)^2,"")</f>
        <v/>
      </c>
      <c r="LO75" s="271" t="str">
        <f t="shared" si="758"/>
        <v/>
      </c>
      <c r="LP75" s="271" t="str">
        <f t="shared" si="931"/>
        <v/>
      </c>
      <c r="LQ75" s="289" t="str">
        <f t="shared" si="932"/>
        <v/>
      </c>
      <c r="LR75" s="271" t="str">
        <f t="shared" si="933"/>
        <v/>
      </c>
      <c r="LT75" s="271"/>
      <c r="LU75" s="475" t="str">
        <f t="shared" si="934"/>
        <v/>
      </c>
      <c r="LV75" s="474" t="str">
        <f>IFERROR(LD81+LC81*LU75,"")</f>
        <v/>
      </c>
      <c r="LW75" s="477" t="str">
        <f t="shared" si="935"/>
        <v/>
      </c>
      <c r="LX75" s="264" t="str">
        <f t="shared" si="759"/>
        <v/>
      </c>
      <c r="LY75" s="264" t="str">
        <f t="shared" si="936"/>
        <v/>
      </c>
      <c r="LZ75" s="264" t="str">
        <f t="shared" si="937"/>
        <v/>
      </c>
      <c r="MA75" s="273" t="str">
        <f t="shared" si="938"/>
        <v/>
      </c>
      <c r="MB75" s="273" t="str">
        <f t="shared" si="760"/>
        <v/>
      </c>
      <c r="MC75" s="273" t="str">
        <f t="shared" si="939"/>
        <v/>
      </c>
      <c r="MD75" s="271" t="str">
        <f t="shared" si="761"/>
        <v/>
      </c>
      <c r="ME75" s="271" t="str">
        <f>IFERROR(MA75*(LY75-LY78)^2,"")</f>
        <v/>
      </c>
      <c r="MF75" s="271" t="str">
        <f t="shared" si="762"/>
        <v/>
      </c>
      <c r="MG75" s="271" t="str">
        <f t="shared" si="940"/>
        <v/>
      </c>
      <c r="MH75" s="289" t="str">
        <f t="shared" si="941"/>
        <v/>
      </c>
      <c r="MI75" s="476" t="str">
        <f t="shared" si="942"/>
        <v/>
      </c>
    </row>
    <row r="76" spans="1:347" ht="14.1" hidden="1" customHeight="1" outlineLevel="1" x14ac:dyDescent="0.2">
      <c r="A76" s="14">
        <v>10</v>
      </c>
      <c r="B76" s="471"/>
      <c r="C76" s="53"/>
      <c r="D76" s="56"/>
      <c r="E76" s="17" t="str">
        <f t="shared" si="681"/>
        <v/>
      </c>
      <c r="F76" s="34" t="str">
        <f>IFERROR((E76-E66)/(1-E66),"")</f>
        <v/>
      </c>
      <c r="G76" s="17" t="str">
        <f t="shared" si="682"/>
        <v/>
      </c>
      <c r="H76" s="17"/>
      <c r="I76" s="34"/>
      <c r="J76" s="18" t="str">
        <f t="shared" si="763"/>
        <v/>
      </c>
      <c r="K76" s="17" t="str">
        <f>IFERROR(C81+B81*J76,"")</f>
        <v/>
      </c>
      <c r="L76" s="37" t="str">
        <f t="shared" si="764"/>
        <v/>
      </c>
      <c r="M76" s="37" t="str">
        <f t="shared" si="683"/>
        <v/>
      </c>
      <c r="N76" s="37" t="str">
        <f t="shared" si="765"/>
        <v/>
      </c>
      <c r="O76" s="37" t="str">
        <f t="shared" si="766"/>
        <v/>
      </c>
      <c r="P76" s="17" t="str">
        <f t="shared" si="767"/>
        <v/>
      </c>
      <c r="Q76" s="17" t="str">
        <f t="shared" si="684"/>
        <v/>
      </c>
      <c r="R76" s="17" t="str">
        <f t="shared" si="768"/>
        <v/>
      </c>
      <c r="S76" s="34" t="str">
        <f t="shared" si="685"/>
        <v/>
      </c>
      <c r="T76" s="34" t="str">
        <f>IFERROR(P76*(N76-N78)^2,"")</f>
        <v/>
      </c>
      <c r="U76" s="34" t="str">
        <f t="shared" si="686"/>
        <v/>
      </c>
      <c r="V76" s="34" t="str">
        <f t="shared" si="769"/>
        <v/>
      </c>
      <c r="W76" s="39" t="str">
        <f t="shared" si="770"/>
        <v/>
      </c>
      <c r="X76" s="34" t="str">
        <f t="shared" si="771"/>
        <v/>
      </c>
      <c r="Y76" s="34"/>
      <c r="Z76" s="271"/>
      <c r="AA76" s="263" t="str">
        <f t="shared" si="772"/>
        <v/>
      </c>
      <c r="AB76" s="273" t="str">
        <f>IFERROR(J81+I81*AA76,"")</f>
        <v/>
      </c>
      <c r="AC76" s="264" t="str">
        <f t="shared" si="773"/>
        <v/>
      </c>
      <c r="AD76" s="264" t="str">
        <f t="shared" si="687"/>
        <v/>
      </c>
      <c r="AE76" s="264" t="str">
        <f t="shared" si="774"/>
        <v/>
      </c>
      <c r="AF76" s="264" t="str">
        <f t="shared" si="775"/>
        <v/>
      </c>
      <c r="AG76" s="273" t="str">
        <f t="shared" si="776"/>
        <v/>
      </c>
      <c r="AH76" s="273" t="str">
        <f t="shared" si="688"/>
        <v/>
      </c>
      <c r="AI76" s="273" t="str">
        <f t="shared" si="777"/>
        <v/>
      </c>
      <c r="AJ76" s="271" t="str">
        <f t="shared" si="689"/>
        <v/>
      </c>
      <c r="AK76" s="271" t="str">
        <f>IFERROR(AG76*(AE76-AE78)^2,"")</f>
        <v/>
      </c>
      <c r="AL76" s="271" t="str">
        <f t="shared" si="690"/>
        <v/>
      </c>
      <c r="AM76" s="271" t="str">
        <f t="shared" si="778"/>
        <v/>
      </c>
      <c r="AN76" s="289" t="str">
        <f t="shared" si="779"/>
        <v/>
      </c>
      <c r="AO76" s="271" t="str">
        <f t="shared" si="780"/>
        <v/>
      </c>
      <c r="AP76" s="34"/>
      <c r="AQ76" s="271"/>
      <c r="AR76" s="263" t="str">
        <f t="shared" si="781"/>
        <v/>
      </c>
      <c r="AS76" s="273" t="str">
        <f>IFERROR(AA81+Z81*AR76,"")</f>
        <v/>
      </c>
      <c r="AT76" s="264" t="str">
        <f t="shared" si="782"/>
        <v/>
      </c>
      <c r="AU76" s="264" t="str">
        <f t="shared" si="691"/>
        <v/>
      </c>
      <c r="AV76" s="264" t="str">
        <f t="shared" si="783"/>
        <v/>
      </c>
      <c r="AW76" s="264" t="str">
        <f t="shared" si="784"/>
        <v/>
      </c>
      <c r="AX76" s="273" t="str">
        <f t="shared" si="785"/>
        <v/>
      </c>
      <c r="AY76" s="273" t="str">
        <f t="shared" si="692"/>
        <v/>
      </c>
      <c r="AZ76" s="273" t="str">
        <f t="shared" si="786"/>
        <v/>
      </c>
      <c r="BA76" s="271" t="str">
        <f t="shared" si="693"/>
        <v/>
      </c>
      <c r="BB76" s="271" t="str">
        <f>IFERROR(AX76*(AV76-AV78)^2,"")</f>
        <v/>
      </c>
      <c r="BC76" s="271" t="str">
        <f t="shared" si="694"/>
        <v/>
      </c>
      <c r="BD76" s="271" t="str">
        <f t="shared" si="787"/>
        <v/>
      </c>
      <c r="BE76" s="289" t="str">
        <f t="shared" si="788"/>
        <v/>
      </c>
      <c r="BF76" s="271" t="str">
        <f t="shared" si="789"/>
        <v/>
      </c>
      <c r="BH76" s="271"/>
      <c r="BI76" s="263" t="str">
        <f t="shared" si="790"/>
        <v/>
      </c>
      <c r="BJ76" s="273" t="str">
        <f>IFERROR(AR81+AQ81*BI76,"")</f>
        <v/>
      </c>
      <c r="BK76" s="264" t="str">
        <f t="shared" si="791"/>
        <v/>
      </c>
      <c r="BL76" s="264" t="str">
        <f t="shared" si="695"/>
        <v/>
      </c>
      <c r="BM76" s="264" t="str">
        <f t="shared" si="792"/>
        <v/>
      </c>
      <c r="BN76" s="264" t="str">
        <f t="shared" si="793"/>
        <v/>
      </c>
      <c r="BO76" s="273" t="str">
        <f t="shared" si="794"/>
        <v/>
      </c>
      <c r="BP76" s="273" t="str">
        <f t="shared" si="696"/>
        <v/>
      </c>
      <c r="BQ76" s="273" t="str">
        <f t="shared" si="795"/>
        <v/>
      </c>
      <c r="BR76" s="271" t="str">
        <f t="shared" si="697"/>
        <v/>
      </c>
      <c r="BS76" s="271" t="str">
        <f>IFERROR(BO76*(BM76-BM78)^2,"")</f>
        <v/>
      </c>
      <c r="BT76" s="271" t="str">
        <f t="shared" si="698"/>
        <v/>
      </c>
      <c r="BU76" s="271" t="str">
        <f t="shared" si="796"/>
        <v/>
      </c>
      <c r="BV76" s="289" t="str">
        <f t="shared" si="797"/>
        <v/>
      </c>
      <c r="BW76" s="271" t="str">
        <f t="shared" si="798"/>
        <v/>
      </c>
      <c r="BY76" s="271"/>
      <c r="BZ76" s="263" t="str">
        <f t="shared" si="799"/>
        <v/>
      </c>
      <c r="CA76" s="273" t="str">
        <f>IFERROR(BI81+BH81*BZ76,"")</f>
        <v/>
      </c>
      <c r="CB76" s="264" t="str">
        <f t="shared" si="800"/>
        <v/>
      </c>
      <c r="CC76" s="264" t="str">
        <f t="shared" si="699"/>
        <v/>
      </c>
      <c r="CD76" s="264" t="str">
        <f t="shared" si="801"/>
        <v/>
      </c>
      <c r="CE76" s="264" t="str">
        <f t="shared" si="802"/>
        <v/>
      </c>
      <c r="CF76" s="273" t="str">
        <f t="shared" si="803"/>
        <v/>
      </c>
      <c r="CG76" s="273" t="str">
        <f t="shared" si="700"/>
        <v/>
      </c>
      <c r="CH76" s="273" t="str">
        <f t="shared" si="804"/>
        <v/>
      </c>
      <c r="CI76" s="271" t="str">
        <f t="shared" si="701"/>
        <v/>
      </c>
      <c r="CJ76" s="271" t="str">
        <f>IFERROR(CF76*(CD76-CD78)^2,"")</f>
        <v/>
      </c>
      <c r="CK76" s="271" t="str">
        <f t="shared" si="702"/>
        <v/>
      </c>
      <c r="CL76" s="271" t="str">
        <f t="shared" si="805"/>
        <v/>
      </c>
      <c r="CM76" s="289" t="str">
        <f t="shared" si="806"/>
        <v/>
      </c>
      <c r="CN76" s="271" t="str">
        <f t="shared" si="807"/>
        <v/>
      </c>
      <c r="CP76" s="271"/>
      <c r="CQ76" s="263" t="str">
        <f t="shared" si="808"/>
        <v/>
      </c>
      <c r="CR76" s="273" t="str">
        <f>IFERROR(BZ81+BY81*CQ76,"")</f>
        <v/>
      </c>
      <c r="CS76" s="264" t="str">
        <f t="shared" si="809"/>
        <v/>
      </c>
      <c r="CT76" s="264" t="str">
        <f t="shared" si="703"/>
        <v/>
      </c>
      <c r="CU76" s="264" t="str">
        <f t="shared" si="810"/>
        <v/>
      </c>
      <c r="CV76" s="264" t="str">
        <f t="shared" si="811"/>
        <v/>
      </c>
      <c r="CW76" s="273" t="str">
        <f t="shared" si="812"/>
        <v/>
      </c>
      <c r="CX76" s="273" t="str">
        <f t="shared" si="704"/>
        <v/>
      </c>
      <c r="CY76" s="273" t="str">
        <f t="shared" si="813"/>
        <v/>
      </c>
      <c r="CZ76" s="271" t="str">
        <f t="shared" si="705"/>
        <v/>
      </c>
      <c r="DA76" s="271" t="str">
        <f>IFERROR(CW76*(CU76-CU78)^2,"")</f>
        <v/>
      </c>
      <c r="DB76" s="271" t="str">
        <f t="shared" si="706"/>
        <v/>
      </c>
      <c r="DC76" s="271" t="str">
        <f t="shared" si="814"/>
        <v/>
      </c>
      <c r="DD76" s="289" t="str">
        <f t="shared" si="815"/>
        <v/>
      </c>
      <c r="DE76" s="271" t="str">
        <f t="shared" si="816"/>
        <v/>
      </c>
      <c r="DG76" s="271"/>
      <c r="DH76" s="263" t="str">
        <f t="shared" si="817"/>
        <v/>
      </c>
      <c r="DI76" s="273" t="str">
        <f>IFERROR(CQ81+CP81*DH76,"")</f>
        <v/>
      </c>
      <c r="DJ76" s="264" t="str">
        <f t="shared" si="818"/>
        <v/>
      </c>
      <c r="DK76" s="264" t="str">
        <f t="shared" si="707"/>
        <v/>
      </c>
      <c r="DL76" s="264" t="str">
        <f t="shared" si="819"/>
        <v/>
      </c>
      <c r="DM76" s="264" t="str">
        <f t="shared" si="820"/>
        <v/>
      </c>
      <c r="DN76" s="273" t="str">
        <f t="shared" si="821"/>
        <v/>
      </c>
      <c r="DO76" s="273" t="str">
        <f t="shared" si="708"/>
        <v/>
      </c>
      <c r="DP76" s="273" t="str">
        <f t="shared" si="822"/>
        <v/>
      </c>
      <c r="DQ76" s="271" t="str">
        <f t="shared" si="709"/>
        <v/>
      </c>
      <c r="DR76" s="271" t="str">
        <f>IFERROR(DN76*(DL76-DL78)^2,"")</f>
        <v/>
      </c>
      <c r="DS76" s="271" t="str">
        <f t="shared" si="710"/>
        <v/>
      </c>
      <c r="DT76" s="271" t="str">
        <f t="shared" si="823"/>
        <v/>
      </c>
      <c r="DU76" s="289" t="str">
        <f t="shared" si="824"/>
        <v/>
      </c>
      <c r="DV76" s="271" t="str">
        <f t="shared" si="825"/>
        <v/>
      </c>
      <c r="DX76" s="271"/>
      <c r="DY76" s="263" t="str">
        <f t="shared" si="826"/>
        <v/>
      </c>
      <c r="DZ76" s="273" t="str">
        <f>IFERROR(DH81+DG81*DY76,"")</f>
        <v/>
      </c>
      <c r="EA76" s="264" t="str">
        <f t="shared" si="827"/>
        <v/>
      </c>
      <c r="EB76" s="264" t="str">
        <f t="shared" si="711"/>
        <v/>
      </c>
      <c r="EC76" s="264" t="str">
        <f t="shared" si="828"/>
        <v/>
      </c>
      <c r="ED76" s="264" t="str">
        <f t="shared" si="829"/>
        <v/>
      </c>
      <c r="EE76" s="273" t="str">
        <f t="shared" si="830"/>
        <v/>
      </c>
      <c r="EF76" s="273" t="str">
        <f t="shared" si="712"/>
        <v/>
      </c>
      <c r="EG76" s="273" t="str">
        <f t="shared" si="831"/>
        <v/>
      </c>
      <c r="EH76" s="271" t="str">
        <f t="shared" si="713"/>
        <v/>
      </c>
      <c r="EI76" s="271" t="str">
        <f>IFERROR(EE76*(EC76-EC78)^2,"")</f>
        <v/>
      </c>
      <c r="EJ76" s="271" t="str">
        <f t="shared" si="714"/>
        <v/>
      </c>
      <c r="EK76" s="271" t="str">
        <f t="shared" si="832"/>
        <v/>
      </c>
      <c r="EL76" s="289" t="str">
        <f t="shared" si="833"/>
        <v/>
      </c>
      <c r="EM76" s="271" t="str">
        <f t="shared" si="834"/>
        <v/>
      </c>
      <c r="EO76" s="271"/>
      <c r="EP76" s="263" t="str">
        <f t="shared" si="835"/>
        <v/>
      </c>
      <c r="EQ76" s="273" t="str">
        <f>IFERROR(DY81+DX81*EP76,"")</f>
        <v/>
      </c>
      <c r="ER76" s="264" t="str">
        <f t="shared" si="836"/>
        <v/>
      </c>
      <c r="ES76" s="264" t="str">
        <f t="shared" si="715"/>
        <v/>
      </c>
      <c r="ET76" s="264" t="str">
        <f t="shared" si="837"/>
        <v/>
      </c>
      <c r="EU76" s="264" t="str">
        <f t="shared" si="838"/>
        <v/>
      </c>
      <c r="EV76" s="273" t="str">
        <f t="shared" si="839"/>
        <v/>
      </c>
      <c r="EW76" s="273" t="str">
        <f t="shared" si="716"/>
        <v/>
      </c>
      <c r="EX76" s="273" t="str">
        <f t="shared" si="840"/>
        <v/>
      </c>
      <c r="EY76" s="271" t="str">
        <f t="shared" si="717"/>
        <v/>
      </c>
      <c r="EZ76" s="271" t="str">
        <f>IFERROR(EV76*(ET76-ET78)^2,"")</f>
        <v/>
      </c>
      <c r="FA76" s="271" t="str">
        <f t="shared" si="718"/>
        <v/>
      </c>
      <c r="FB76" s="271" t="str">
        <f t="shared" si="841"/>
        <v/>
      </c>
      <c r="FC76" s="289" t="str">
        <f t="shared" si="842"/>
        <v/>
      </c>
      <c r="FD76" s="271" t="str">
        <f t="shared" si="843"/>
        <v/>
      </c>
      <c r="FF76" s="271"/>
      <c r="FG76" s="263" t="str">
        <f t="shared" si="844"/>
        <v/>
      </c>
      <c r="FH76" s="273" t="str">
        <f>IFERROR(EP81+EO81*FG76,"")</f>
        <v/>
      </c>
      <c r="FI76" s="264" t="str">
        <f t="shared" si="845"/>
        <v/>
      </c>
      <c r="FJ76" s="264" t="str">
        <f t="shared" si="719"/>
        <v/>
      </c>
      <c r="FK76" s="264" t="str">
        <f t="shared" si="846"/>
        <v/>
      </c>
      <c r="FL76" s="264" t="str">
        <f t="shared" si="847"/>
        <v/>
      </c>
      <c r="FM76" s="273" t="str">
        <f t="shared" si="848"/>
        <v/>
      </c>
      <c r="FN76" s="273" t="str">
        <f t="shared" si="720"/>
        <v/>
      </c>
      <c r="FO76" s="273" t="str">
        <f t="shared" si="849"/>
        <v/>
      </c>
      <c r="FP76" s="271" t="str">
        <f t="shared" si="721"/>
        <v/>
      </c>
      <c r="FQ76" s="271" t="str">
        <f>IFERROR(FM76*(FK76-FK78)^2,"")</f>
        <v/>
      </c>
      <c r="FR76" s="271" t="str">
        <f t="shared" si="722"/>
        <v/>
      </c>
      <c r="FS76" s="271" t="str">
        <f t="shared" si="850"/>
        <v/>
      </c>
      <c r="FT76" s="289" t="str">
        <f t="shared" si="851"/>
        <v/>
      </c>
      <c r="FU76" s="271" t="str">
        <f t="shared" si="852"/>
        <v/>
      </c>
      <c r="FW76" s="271"/>
      <c r="FX76" s="263" t="str">
        <f t="shared" si="853"/>
        <v/>
      </c>
      <c r="FY76" s="273" t="str">
        <f>IFERROR(FG81+FF81*FX76,"")</f>
        <v/>
      </c>
      <c r="FZ76" s="264" t="str">
        <f t="shared" si="854"/>
        <v/>
      </c>
      <c r="GA76" s="264" t="str">
        <f t="shared" si="723"/>
        <v/>
      </c>
      <c r="GB76" s="264" t="str">
        <f t="shared" si="855"/>
        <v/>
      </c>
      <c r="GC76" s="264" t="str">
        <f t="shared" si="856"/>
        <v/>
      </c>
      <c r="GD76" s="273" t="str">
        <f t="shared" si="857"/>
        <v/>
      </c>
      <c r="GE76" s="273" t="str">
        <f t="shared" si="724"/>
        <v/>
      </c>
      <c r="GF76" s="273" t="str">
        <f t="shared" si="858"/>
        <v/>
      </c>
      <c r="GG76" s="271" t="str">
        <f t="shared" si="725"/>
        <v/>
      </c>
      <c r="GH76" s="271" t="str">
        <f>IFERROR(GD76*(GB76-GB78)^2,"")</f>
        <v/>
      </c>
      <c r="GI76" s="271" t="str">
        <f t="shared" si="726"/>
        <v/>
      </c>
      <c r="GJ76" s="271" t="str">
        <f t="shared" si="859"/>
        <v/>
      </c>
      <c r="GK76" s="289" t="str">
        <f t="shared" si="860"/>
        <v/>
      </c>
      <c r="GL76" s="271" t="str">
        <f t="shared" si="861"/>
        <v/>
      </c>
      <c r="GN76" s="271"/>
      <c r="GO76" s="263" t="str">
        <f t="shared" si="862"/>
        <v/>
      </c>
      <c r="GP76" s="273" t="str">
        <f>IFERROR(FX81+FW81*GO76,"")</f>
        <v/>
      </c>
      <c r="GQ76" s="264" t="str">
        <f t="shared" si="863"/>
        <v/>
      </c>
      <c r="GR76" s="264" t="str">
        <f t="shared" si="727"/>
        <v/>
      </c>
      <c r="GS76" s="264" t="str">
        <f t="shared" si="864"/>
        <v/>
      </c>
      <c r="GT76" s="264" t="str">
        <f t="shared" si="865"/>
        <v/>
      </c>
      <c r="GU76" s="273" t="str">
        <f t="shared" si="866"/>
        <v/>
      </c>
      <c r="GV76" s="273" t="str">
        <f t="shared" si="728"/>
        <v/>
      </c>
      <c r="GW76" s="273" t="str">
        <f t="shared" si="867"/>
        <v/>
      </c>
      <c r="GX76" s="271" t="str">
        <f t="shared" si="729"/>
        <v/>
      </c>
      <c r="GY76" s="271" t="str">
        <f>IFERROR(GU76*(GS76-GS78)^2,"")</f>
        <v/>
      </c>
      <c r="GZ76" s="271" t="str">
        <f t="shared" si="730"/>
        <v/>
      </c>
      <c r="HA76" s="271" t="str">
        <f t="shared" si="868"/>
        <v/>
      </c>
      <c r="HB76" s="289" t="str">
        <f t="shared" si="869"/>
        <v/>
      </c>
      <c r="HC76" s="271" t="str">
        <f t="shared" si="870"/>
        <v/>
      </c>
      <c r="HE76" s="271"/>
      <c r="HF76" s="263" t="str">
        <f t="shared" si="871"/>
        <v/>
      </c>
      <c r="HG76" s="273" t="str">
        <f>IFERROR(GO81+GN81*HF76,"")</f>
        <v/>
      </c>
      <c r="HH76" s="264" t="str">
        <f t="shared" si="872"/>
        <v/>
      </c>
      <c r="HI76" s="264" t="str">
        <f t="shared" si="731"/>
        <v/>
      </c>
      <c r="HJ76" s="264" t="str">
        <f t="shared" si="873"/>
        <v/>
      </c>
      <c r="HK76" s="264" t="str">
        <f t="shared" si="874"/>
        <v/>
      </c>
      <c r="HL76" s="273" t="str">
        <f t="shared" si="875"/>
        <v/>
      </c>
      <c r="HM76" s="273" t="str">
        <f t="shared" si="732"/>
        <v/>
      </c>
      <c r="HN76" s="273" t="str">
        <f t="shared" si="876"/>
        <v/>
      </c>
      <c r="HO76" s="271" t="str">
        <f t="shared" si="733"/>
        <v/>
      </c>
      <c r="HP76" s="271" t="str">
        <f>IFERROR(HL76*(HJ76-HJ78)^2,"")</f>
        <v/>
      </c>
      <c r="HQ76" s="271" t="str">
        <f t="shared" si="734"/>
        <v/>
      </c>
      <c r="HR76" s="271" t="str">
        <f t="shared" si="877"/>
        <v/>
      </c>
      <c r="HS76" s="289" t="str">
        <f t="shared" si="878"/>
        <v/>
      </c>
      <c r="HT76" s="271" t="str">
        <f t="shared" si="879"/>
        <v/>
      </c>
      <c r="HV76" s="271"/>
      <c r="HW76" s="263" t="str">
        <f t="shared" si="880"/>
        <v/>
      </c>
      <c r="HX76" s="273" t="str">
        <f>IFERROR(HF81+HE81*HW76,"")</f>
        <v/>
      </c>
      <c r="HY76" s="264" t="str">
        <f t="shared" si="881"/>
        <v/>
      </c>
      <c r="HZ76" s="264" t="str">
        <f t="shared" si="735"/>
        <v/>
      </c>
      <c r="IA76" s="264" t="str">
        <f t="shared" si="882"/>
        <v/>
      </c>
      <c r="IB76" s="264" t="str">
        <f t="shared" si="883"/>
        <v/>
      </c>
      <c r="IC76" s="273" t="str">
        <f t="shared" si="884"/>
        <v/>
      </c>
      <c r="ID76" s="273" t="str">
        <f t="shared" si="736"/>
        <v/>
      </c>
      <c r="IE76" s="273" t="str">
        <f t="shared" si="885"/>
        <v/>
      </c>
      <c r="IF76" s="271" t="str">
        <f t="shared" si="737"/>
        <v/>
      </c>
      <c r="IG76" s="271" t="str">
        <f>IFERROR(IC76*(IA76-IA78)^2,"")</f>
        <v/>
      </c>
      <c r="IH76" s="271" t="str">
        <f t="shared" si="738"/>
        <v/>
      </c>
      <c r="II76" s="271" t="str">
        <f t="shared" si="886"/>
        <v/>
      </c>
      <c r="IJ76" s="289" t="str">
        <f t="shared" si="887"/>
        <v/>
      </c>
      <c r="IK76" s="271" t="str">
        <f t="shared" si="888"/>
        <v/>
      </c>
      <c r="IM76" s="271"/>
      <c r="IN76" s="263" t="str">
        <f t="shared" si="889"/>
        <v/>
      </c>
      <c r="IO76" s="273" t="str">
        <f>IFERROR(HW81+HV81*IN76,"")</f>
        <v/>
      </c>
      <c r="IP76" s="264" t="str">
        <f t="shared" si="890"/>
        <v/>
      </c>
      <c r="IQ76" s="264" t="str">
        <f t="shared" si="739"/>
        <v/>
      </c>
      <c r="IR76" s="264" t="str">
        <f t="shared" si="891"/>
        <v/>
      </c>
      <c r="IS76" s="264" t="str">
        <f t="shared" si="892"/>
        <v/>
      </c>
      <c r="IT76" s="273" t="str">
        <f t="shared" si="893"/>
        <v/>
      </c>
      <c r="IU76" s="273" t="str">
        <f t="shared" si="740"/>
        <v/>
      </c>
      <c r="IV76" s="273" t="str">
        <f t="shared" si="894"/>
        <v/>
      </c>
      <c r="IW76" s="271" t="str">
        <f t="shared" si="741"/>
        <v/>
      </c>
      <c r="IX76" s="271" t="str">
        <f>IFERROR(IT76*(IR76-IR78)^2,"")</f>
        <v/>
      </c>
      <c r="IY76" s="271" t="str">
        <f t="shared" si="742"/>
        <v/>
      </c>
      <c r="IZ76" s="271" t="str">
        <f t="shared" si="895"/>
        <v/>
      </c>
      <c r="JA76" s="289" t="str">
        <f t="shared" si="896"/>
        <v/>
      </c>
      <c r="JB76" s="271" t="str">
        <f t="shared" si="897"/>
        <v/>
      </c>
      <c r="JD76" s="271"/>
      <c r="JE76" s="263" t="str">
        <f t="shared" si="898"/>
        <v/>
      </c>
      <c r="JF76" s="273" t="str">
        <f>IFERROR(IN81+IM81*JE76,"")</f>
        <v/>
      </c>
      <c r="JG76" s="264" t="str">
        <f t="shared" si="899"/>
        <v/>
      </c>
      <c r="JH76" s="264" t="str">
        <f t="shared" si="743"/>
        <v/>
      </c>
      <c r="JI76" s="264" t="str">
        <f t="shared" si="900"/>
        <v/>
      </c>
      <c r="JJ76" s="264" t="str">
        <f t="shared" si="901"/>
        <v/>
      </c>
      <c r="JK76" s="273" t="str">
        <f t="shared" si="902"/>
        <v/>
      </c>
      <c r="JL76" s="273" t="str">
        <f t="shared" si="744"/>
        <v/>
      </c>
      <c r="JM76" s="273" t="str">
        <f t="shared" si="903"/>
        <v/>
      </c>
      <c r="JN76" s="271" t="str">
        <f t="shared" si="745"/>
        <v/>
      </c>
      <c r="JO76" s="271" t="str">
        <f>IFERROR(JK76*(JI76-JI78)^2,"")</f>
        <v/>
      </c>
      <c r="JP76" s="271" t="str">
        <f t="shared" si="746"/>
        <v/>
      </c>
      <c r="JQ76" s="271" t="str">
        <f t="shared" si="904"/>
        <v/>
      </c>
      <c r="JR76" s="289" t="str">
        <f t="shared" si="905"/>
        <v/>
      </c>
      <c r="JS76" s="271" t="str">
        <f t="shared" si="906"/>
        <v/>
      </c>
      <c r="JU76" s="271"/>
      <c r="JV76" s="263" t="str">
        <f t="shared" si="907"/>
        <v/>
      </c>
      <c r="JW76" s="273" t="str">
        <f>IFERROR(JE81+JD81*JV76,"")</f>
        <v/>
      </c>
      <c r="JX76" s="264" t="str">
        <f t="shared" si="908"/>
        <v/>
      </c>
      <c r="JY76" s="264" t="str">
        <f t="shared" si="747"/>
        <v/>
      </c>
      <c r="JZ76" s="264" t="str">
        <f t="shared" si="909"/>
        <v/>
      </c>
      <c r="KA76" s="264" t="str">
        <f t="shared" si="910"/>
        <v/>
      </c>
      <c r="KB76" s="273" t="str">
        <f t="shared" si="911"/>
        <v/>
      </c>
      <c r="KC76" s="273" t="str">
        <f t="shared" si="748"/>
        <v/>
      </c>
      <c r="KD76" s="273" t="str">
        <f t="shared" si="912"/>
        <v/>
      </c>
      <c r="KE76" s="271" t="str">
        <f t="shared" si="749"/>
        <v/>
      </c>
      <c r="KF76" s="271" t="str">
        <f>IFERROR(KB76*(JZ76-JZ78)^2,"")</f>
        <v/>
      </c>
      <c r="KG76" s="271" t="str">
        <f t="shared" si="750"/>
        <v/>
      </c>
      <c r="KH76" s="271" t="str">
        <f t="shared" si="913"/>
        <v/>
      </c>
      <c r="KI76" s="289" t="str">
        <f t="shared" si="914"/>
        <v/>
      </c>
      <c r="KJ76" s="271" t="str">
        <f t="shared" si="915"/>
        <v/>
      </c>
      <c r="KL76" s="271"/>
      <c r="KM76" s="263" t="str">
        <f t="shared" si="916"/>
        <v/>
      </c>
      <c r="KN76" s="273" t="str">
        <f>IFERROR(JV81+JU81*KM76,"")</f>
        <v/>
      </c>
      <c r="KO76" s="264" t="str">
        <f t="shared" si="917"/>
        <v/>
      </c>
      <c r="KP76" s="264" t="str">
        <f t="shared" si="751"/>
        <v/>
      </c>
      <c r="KQ76" s="264" t="str">
        <f t="shared" si="918"/>
        <v/>
      </c>
      <c r="KR76" s="264" t="str">
        <f t="shared" si="919"/>
        <v/>
      </c>
      <c r="KS76" s="273" t="str">
        <f t="shared" si="920"/>
        <v/>
      </c>
      <c r="KT76" s="273" t="str">
        <f t="shared" si="752"/>
        <v/>
      </c>
      <c r="KU76" s="273" t="str">
        <f t="shared" si="921"/>
        <v/>
      </c>
      <c r="KV76" s="271" t="str">
        <f t="shared" si="753"/>
        <v/>
      </c>
      <c r="KW76" s="271" t="str">
        <f>IFERROR(KS76*(KQ76-KQ78)^2,"")</f>
        <v/>
      </c>
      <c r="KX76" s="271" t="str">
        <f t="shared" si="754"/>
        <v/>
      </c>
      <c r="KY76" s="271" t="str">
        <f t="shared" si="922"/>
        <v/>
      </c>
      <c r="KZ76" s="289" t="str">
        <f t="shared" si="923"/>
        <v/>
      </c>
      <c r="LA76" s="271" t="str">
        <f t="shared" si="924"/>
        <v/>
      </c>
      <c r="LC76" s="271"/>
      <c r="LD76" s="263" t="str">
        <f t="shared" si="925"/>
        <v/>
      </c>
      <c r="LE76" s="273" t="str">
        <f>IFERROR(KM81+KL81*LD76,"")</f>
        <v/>
      </c>
      <c r="LF76" s="264" t="str">
        <f t="shared" si="926"/>
        <v/>
      </c>
      <c r="LG76" s="264" t="str">
        <f t="shared" si="755"/>
        <v/>
      </c>
      <c r="LH76" s="264" t="str">
        <f t="shared" si="927"/>
        <v/>
      </c>
      <c r="LI76" s="264" t="str">
        <f t="shared" si="928"/>
        <v/>
      </c>
      <c r="LJ76" s="273" t="str">
        <f t="shared" si="929"/>
        <v/>
      </c>
      <c r="LK76" s="273" t="str">
        <f t="shared" si="756"/>
        <v/>
      </c>
      <c r="LL76" s="273" t="str">
        <f t="shared" si="930"/>
        <v/>
      </c>
      <c r="LM76" s="271" t="str">
        <f t="shared" si="757"/>
        <v/>
      </c>
      <c r="LN76" s="271" t="str">
        <f>IFERROR(LJ76*(LH76-LH78)^2,"")</f>
        <v/>
      </c>
      <c r="LO76" s="271" t="str">
        <f t="shared" si="758"/>
        <v/>
      </c>
      <c r="LP76" s="271" t="str">
        <f t="shared" si="931"/>
        <v/>
      </c>
      <c r="LQ76" s="289" t="str">
        <f t="shared" si="932"/>
        <v/>
      </c>
      <c r="LR76" s="271" t="str">
        <f t="shared" si="933"/>
        <v/>
      </c>
      <c r="LT76" s="271"/>
      <c r="LU76" s="263" t="str">
        <f t="shared" si="934"/>
        <v/>
      </c>
      <c r="LV76" s="273" t="str">
        <f>IFERROR(LD81+LC81*LU76,"")</f>
        <v/>
      </c>
      <c r="LW76" s="264" t="str">
        <f t="shared" si="935"/>
        <v/>
      </c>
      <c r="LX76" s="264" t="str">
        <f t="shared" si="759"/>
        <v/>
      </c>
      <c r="LY76" s="264" t="str">
        <f t="shared" si="936"/>
        <v/>
      </c>
      <c r="LZ76" s="264" t="str">
        <f t="shared" si="937"/>
        <v/>
      </c>
      <c r="MA76" s="273" t="str">
        <f t="shared" si="938"/>
        <v/>
      </c>
      <c r="MB76" s="273" t="str">
        <f t="shared" si="760"/>
        <v/>
      </c>
      <c r="MC76" s="273" t="str">
        <f t="shared" si="939"/>
        <v/>
      </c>
      <c r="MD76" s="271" t="str">
        <f t="shared" si="761"/>
        <v/>
      </c>
      <c r="ME76" s="271" t="str">
        <f>IFERROR(MA76*(LY76-LY78)^2,"")</f>
        <v/>
      </c>
      <c r="MF76" s="271" t="str">
        <f t="shared" si="762"/>
        <v/>
      </c>
      <c r="MG76" s="271" t="str">
        <f t="shared" si="940"/>
        <v/>
      </c>
      <c r="MH76" s="289" t="str">
        <f t="shared" si="941"/>
        <v/>
      </c>
      <c r="MI76" s="476" t="str">
        <f t="shared" si="942"/>
        <v/>
      </c>
    </row>
    <row r="77" spans="1:347" ht="14.1" hidden="1" customHeight="1" outlineLevel="1" x14ac:dyDescent="0.2">
      <c r="B77" s="19"/>
      <c r="C77" s="8"/>
      <c r="D77" s="8"/>
      <c r="E77" s="18"/>
      <c r="F77" s="17" t="str">
        <f t="shared" ref="F77" si="943">IFERROR(D77/C77,"")</f>
        <v/>
      </c>
      <c r="G77" s="34"/>
      <c r="H77" s="34"/>
      <c r="I77" s="130" t="s">
        <v>20</v>
      </c>
      <c r="J77" s="132" t="str">
        <f>IFERROR(_xlfn.NORM.S.INV(G78),"")</f>
        <v/>
      </c>
      <c r="K77" s="132"/>
      <c r="L77" s="101"/>
      <c r="M77" s="101"/>
      <c r="N77" s="101"/>
      <c r="O77" s="101"/>
      <c r="P77" s="133">
        <f>SUM(P67:P76)</f>
        <v>140.76286376054193</v>
      </c>
      <c r="Q77" s="133">
        <f t="shared" ref="Q77:R77" si="944">SUM(Q67:Q76)</f>
        <v>188.93158026836747</v>
      </c>
      <c r="R77" s="133">
        <f t="shared" si="944"/>
        <v>-7.9131314918224938</v>
      </c>
      <c r="S77" s="132">
        <f>SUM(S67:S76)</f>
        <v>17.894470120864714</v>
      </c>
      <c r="T77" s="132">
        <f>SUM(T67:T76)</f>
        <v>52.670019092971486</v>
      </c>
      <c r="U77" s="132">
        <f>SUM(U67:U76)</f>
        <v>30.324323484722878</v>
      </c>
      <c r="V77" s="134">
        <f>SUM(V67:V76)</f>
        <v>3.1880953227606352</v>
      </c>
      <c r="W77" s="141"/>
      <c r="X77" s="132"/>
      <c r="Y77" s="20"/>
      <c r="Z77" s="342" t="s">
        <v>20</v>
      </c>
      <c r="AA77" s="344" t="str">
        <f>IFERROR(_xlfn.NORM.S.INV(N78),"")</f>
        <v/>
      </c>
      <c r="AB77" s="344"/>
      <c r="AC77" s="325"/>
      <c r="AD77" s="325"/>
      <c r="AE77" s="325"/>
      <c r="AF77" s="325"/>
      <c r="AG77" s="345">
        <f>SUM(AG67:AG76)</f>
        <v>133.5285221711344</v>
      </c>
      <c r="AH77" s="345">
        <f t="shared" ref="AH77:AI77" si="945">SUM(AH67:AH76)</f>
        <v>184.05030277014077</v>
      </c>
      <c r="AI77" s="345">
        <f t="shared" si="945"/>
        <v>-0.29033489509652455</v>
      </c>
      <c r="AJ77" s="344">
        <f>SUM(AJ67:AJ76)</f>
        <v>14.26488695777676</v>
      </c>
      <c r="AK77" s="344">
        <f>SUM(AK67:AK76)</f>
        <v>43.849817311167214</v>
      </c>
      <c r="AL77" s="344">
        <f>SUM(AL67:AL76)</f>
        <v>24.645663572712557</v>
      </c>
      <c r="AM77" s="346">
        <f>SUM(AM67:AM76)</f>
        <v>1.4117562942742319</v>
      </c>
      <c r="AN77" s="353"/>
      <c r="AO77" s="344"/>
      <c r="AP77" s="20"/>
      <c r="AQ77" s="342" t="s">
        <v>20</v>
      </c>
      <c r="AR77" s="344" t="str">
        <f>IFERROR(_xlfn.NORM.S.INV(AE78),"")</f>
        <v/>
      </c>
      <c r="AS77" s="344"/>
      <c r="AT77" s="325"/>
      <c r="AU77" s="325"/>
      <c r="AV77" s="325"/>
      <c r="AW77" s="325"/>
      <c r="AX77" s="345">
        <f>SUM(AX67:AX76)</f>
        <v>132.39999741215092</v>
      </c>
      <c r="AY77" s="345">
        <f t="shared" ref="AY77:AZ77" si="946">SUM(AY67:AY76)</f>
        <v>183.16697189778037</v>
      </c>
      <c r="AZ77" s="345">
        <f t="shared" si="946"/>
        <v>0.81961668231402385</v>
      </c>
      <c r="BA77" s="344">
        <f>SUM(BA67:BA76)</f>
        <v>13.731053505824178</v>
      </c>
      <c r="BB77" s="344">
        <f>SUM(BB67:BB76)</f>
        <v>42.355472489982212</v>
      </c>
      <c r="BC77" s="344">
        <f>SUM(BC67:BC76)</f>
        <v>23.751630776135897</v>
      </c>
      <c r="BD77" s="346">
        <f>SUM(BD67:BD76)</f>
        <v>1.38189450558278</v>
      </c>
      <c r="BE77" s="353"/>
      <c r="BF77" s="344"/>
      <c r="BH77" s="342" t="s">
        <v>20</v>
      </c>
      <c r="BI77" s="344">
        <f>IFERROR(_xlfn.NORM.S.INV(AV78),"")</f>
        <v>-2.5010972677536141</v>
      </c>
      <c r="BJ77" s="344"/>
      <c r="BK77" s="325"/>
      <c r="BL77" s="325"/>
      <c r="BM77" s="325"/>
      <c r="BN77" s="325"/>
      <c r="BO77" s="345">
        <f>SUM(BO67:BO76)</f>
        <v>132.3314780756279</v>
      </c>
      <c r="BP77" s="345">
        <f t="shared" ref="BP77:BQ77" si="947">SUM(BP67:BP76)</f>
        <v>183.11253955811117</v>
      </c>
      <c r="BQ77" s="345">
        <f t="shared" si="947"/>
        <v>0.88649309166410362</v>
      </c>
      <c r="BR77" s="344">
        <f>SUM(BR67:BR76)</f>
        <v>13.698935679891692</v>
      </c>
      <c r="BS77" s="344">
        <f>SUM(BS67:BS76)</f>
        <v>42.263987829644442</v>
      </c>
      <c r="BT77" s="344">
        <f>SUM(BT67:BT76)</f>
        <v>23.697383386105912</v>
      </c>
      <c r="BU77" s="346">
        <f>SUM(BU67:BU76)</f>
        <v>1.3817164588782205</v>
      </c>
      <c r="BV77" s="353"/>
      <c r="BW77" s="344"/>
      <c r="BY77" s="342" t="s">
        <v>20</v>
      </c>
      <c r="BZ77" s="344">
        <f>IFERROR(_xlfn.NORM.S.INV(BM78),"")</f>
        <v>-2.4730092285908003</v>
      </c>
      <c r="CA77" s="344"/>
      <c r="CB77" s="325"/>
      <c r="CC77" s="325"/>
      <c r="CD77" s="325"/>
      <c r="CE77" s="325"/>
      <c r="CF77" s="345">
        <f>SUM(CF67:CF76)</f>
        <v>132.32829658666662</v>
      </c>
      <c r="CG77" s="345">
        <f t="shared" ref="CG77:CH77" si="948">SUM(CG67:CG76)</f>
        <v>183.11001260974305</v>
      </c>
      <c r="CH77" s="345">
        <f t="shared" si="948"/>
        <v>0.88960013616100397</v>
      </c>
      <c r="CI77" s="344">
        <f>SUM(CI67:CI76)</f>
        <v>13.697444986864218</v>
      </c>
      <c r="CJ77" s="344">
        <f>SUM(CJ67:CJ76)</f>
        <v>42.259736721586854</v>
      </c>
      <c r="CK77" s="344">
        <f>SUM(CK67:CK76)</f>
        <v>23.694864179288597</v>
      </c>
      <c r="CL77" s="346">
        <f>SUM(CL67:CL76)</f>
        <v>1.3817125680007085</v>
      </c>
      <c r="CM77" s="353"/>
      <c r="CN77" s="344"/>
      <c r="CP77" s="342" t="s">
        <v>20</v>
      </c>
      <c r="CQ77" s="344">
        <f>IFERROR(_xlfn.NORM.S.INV(CD78),"")</f>
        <v>-2.4717500106687416</v>
      </c>
      <c r="CR77" s="344"/>
      <c r="CS77" s="325"/>
      <c r="CT77" s="325"/>
      <c r="CU77" s="325"/>
      <c r="CV77" s="325"/>
      <c r="CW77" s="345">
        <f>SUM(CW67:CW76)</f>
        <v>132.3281516398084</v>
      </c>
      <c r="CX77" s="345">
        <f t="shared" ref="CX77:CY77" si="949">SUM(CX67:CX76)</f>
        <v>183.10989762304183</v>
      </c>
      <c r="CY77" s="345">
        <f t="shared" si="949"/>
        <v>0.88974186830726865</v>
      </c>
      <c r="CZ77" s="344">
        <f>SUM(CZ67:CZ76)</f>
        <v>13.697377060021251</v>
      </c>
      <c r="DA77" s="344">
        <f>SUM(DA67:DA76)</f>
        <v>42.259542964935733</v>
      </c>
      <c r="DB77" s="344">
        <f>SUM(DB67:DB76)</f>
        <v>23.694749375067119</v>
      </c>
      <c r="DC77" s="346">
        <f>SUM(DC67:DC76)</f>
        <v>1.3817123927535537</v>
      </c>
      <c r="DD77" s="353"/>
      <c r="DE77" s="344"/>
      <c r="DG77" s="342" t="s">
        <v>20</v>
      </c>
      <c r="DH77" s="344">
        <f>IFERROR(_xlfn.NORM.S.INV(CU78),"")</f>
        <v>-2.4716926621226145</v>
      </c>
      <c r="DI77" s="344"/>
      <c r="DJ77" s="325"/>
      <c r="DK77" s="325"/>
      <c r="DL77" s="325"/>
      <c r="DM77" s="325"/>
      <c r="DN77" s="345">
        <f>SUM(DN67:DN76)</f>
        <v>132.32814504270283</v>
      </c>
      <c r="DO77" s="345">
        <f t="shared" ref="DO77:DP77" si="950">SUM(DO67:DO76)</f>
        <v>183.10989239677596</v>
      </c>
      <c r="DP77" s="345">
        <f t="shared" si="950"/>
        <v>0.88974832813018878</v>
      </c>
      <c r="DQ77" s="344">
        <f>SUM(DQ67:DQ76)</f>
        <v>13.697373967727508</v>
      </c>
      <c r="DR77" s="344">
        <f>SUM(DR67:DR76)</f>
        <v>42.259534142554969</v>
      </c>
      <c r="DS77" s="344">
        <f>SUM(DS67:DS76)</f>
        <v>23.694744148319423</v>
      </c>
      <c r="DT77" s="346">
        <f>SUM(DT67:DT76)</f>
        <v>1.3817123844184893</v>
      </c>
      <c r="DU77" s="353"/>
      <c r="DV77" s="344"/>
      <c r="DX77" s="342" t="s">
        <v>20</v>
      </c>
      <c r="DY77" s="344">
        <f>IFERROR(_xlfn.NORM.S.INV(DL78),"")</f>
        <v>-2.4716900485243718</v>
      </c>
      <c r="DZ77" s="344"/>
      <c r="EA77" s="325"/>
      <c r="EB77" s="325"/>
      <c r="EC77" s="325"/>
      <c r="ED77" s="325"/>
      <c r="EE77" s="345">
        <f>SUM(EE67:EE76)</f>
        <v>132.32814474249182</v>
      </c>
      <c r="EF77" s="345">
        <f t="shared" ref="EF77:EG77" si="951">SUM(EF67:EF76)</f>
        <v>183.10989215930931</v>
      </c>
      <c r="EG77" s="345">
        <f t="shared" si="951"/>
        <v>0.88974862254588416</v>
      </c>
      <c r="EH77" s="344">
        <f>SUM(EH67:EH76)</f>
        <v>13.697373826974239</v>
      </c>
      <c r="EI77" s="344">
        <f>SUM(EI67:EI76)</f>
        <v>42.259533740892522</v>
      </c>
      <c r="EJ77" s="344">
        <f>SUM(EJ67:EJ76)</f>
        <v>23.694743910390883</v>
      </c>
      <c r="EK77" s="346">
        <f>SUM(EK67:EK76)</f>
        <v>1.3817123840202865</v>
      </c>
      <c r="EL77" s="353"/>
      <c r="EM77" s="344"/>
      <c r="EO77" s="342" t="s">
        <v>20</v>
      </c>
      <c r="EP77" s="344">
        <f>IFERROR(_xlfn.NORM.S.INV(EC78),"")</f>
        <v>-2.4716899294075261</v>
      </c>
      <c r="EQ77" s="344"/>
      <c r="ER77" s="325"/>
      <c r="ES77" s="325"/>
      <c r="ET77" s="325"/>
      <c r="EU77" s="325"/>
      <c r="EV77" s="345">
        <f>SUM(EV67:EV76)</f>
        <v>132.32814472883217</v>
      </c>
      <c r="EW77" s="345">
        <f t="shared" ref="EW77:EX77" si="952">SUM(EW67:EW76)</f>
        <v>183.10989214852262</v>
      </c>
      <c r="EX77" s="345">
        <f t="shared" si="952"/>
        <v>0.88974863596446596</v>
      </c>
      <c r="EY77" s="344">
        <f>SUM(EY67:EY76)</f>
        <v>13.697373820568234</v>
      </c>
      <c r="EZ77" s="344">
        <f>SUM(EZ67:EZ76)</f>
        <v>42.259533722607401</v>
      </c>
      <c r="FA77" s="344">
        <f>SUM(FA67:FA76)</f>
        <v>23.694743899561182</v>
      </c>
      <c r="FB77" s="346">
        <f>SUM(FB67:FB76)</f>
        <v>1.3817123840012258</v>
      </c>
      <c r="FC77" s="353"/>
      <c r="FD77" s="344"/>
      <c r="FF77" s="342" t="s">
        <v>20</v>
      </c>
      <c r="FG77" s="344">
        <f>IFERROR(_xlfn.NORM.S.INV(ET78),"")</f>
        <v>-2.4716899239786021</v>
      </c>
      <c r="FH77" s="344"/>
      <c r="FI77" s="325"/>
      <c r="FJ77" s="325"/>
      <c r="FK77" s="325"/>
      <c r="FL77" s="325"/>
      <c r="FM77" s="345">
        <f>SUM(FM67:FM76)</f>
        <v>132.32814472821076</v>
      </c>
      <c r="FN77" s="345">
        <f t="shared" ref="FN77:FO77" si="953">SUM(FN67:FN76)</f>
        <v>183.10989214803283</v>
      </c>
      <c r="FO77" s="345">
        <f t="shared" si="953"/>
        <v>0.88974863657605141</v>
      </c>
      <c r="FP77" s="344">
        <f>SUM(FP67:FP76)</f>
        <v>13.697373820276731</v>
      </c>
      <c r="FQ77" s="344">
        <f>SUM(FQ67:FQ76)</f>
        <v>42.259533721775114</v>
      </c>
      <c r="FR77" s="344">
        <f>SUM(FR67:FR76)</f>
        <v>23.694743899068328</v>
      </c>
      <c r="FS77" s="346">
        <f>SUM(FS67:FS76)</f>
        <v>1.3817123840003083</v>
      </c>
      <c r="FT77" s="353"/>
      <c r="FU77" s="344"/>
      <c r="FW77" s="342" t="s">
        <v>20</v>
      </c>
      <c r="FX77" s="344">
        <f>IFERROR(_xlfn.NORM.S.INV(FK78),"")</f>
        <v>-2.4716899237311685</v>
      </c>
      <c r="FY77" s="344"/>
      <c r="FZ77" s="325"/>
      <c r="GA77" s="325"/>
      <c r="GB77" s="325"/>
      <c r="GC77" s="325"/>
      <c r="GD77" s="345">
        <f>SUM(GD67:GD76)</f>
        <v>132.32814472818248</v>
      </c>
      <c r="GE77" s="345">
        <f t="shared" ref="GE77:GF77" si="954">SUM(GE67:GE76)</f>
        <v>183.10989214801054</v>
      </c>
      <c r="GF77" s="345">
        <f t="shared" si="954"/>
        <v>0.88974863660391534</v>
      </c>
      <c r="GG77" s="344">
        <f>SUM(GG67:GG76)</f>
        <v>13.697373820263461</v>
      </c>
      <c r="GH77" s="344">
        <f>SUM(GH67:GH76)</f>
        <v>42.259533721737228</v>
      </c>
      <c r="GI77" s="344">
        <f>SUM(GI67:GI76)</f>
        <v>23.694743899045896</v>
      </c>
      <c r="GJ77" s="346">
        <f>SUM(GJ67:GJ76)</f>
        <v>1.3817123840002647</v>
      </c>
      <c r="GK77" s="353"/>
      <c r="GL77" s="344"/>
      <c r="GN77" s="342" t="s">
        <v>20</v>
      </c>
      <c r="GO77" s="344">
        <f>IFERROR(_xlfn.NORM.S.INV(GB78),"")</f>
        <v>-2.4716899237198948</v>
      </c>
      <c r="GP77" s="344"/>
      <c r="GQ77" s="325"/>
      <c r="GR77" s="325"/>
      <c r="GS77" s="325"/>
      <c r="GT77" s="325"/>
      <c r="GU77" s="345">
        <f>SUM(GU67:GU76)</f>
        <v>132.3281447281812</v>
      </c>
      <c r="GV77" s="345">
        <f t="shared" ref="GV77:GW77" si="955">SUM(GV67:GV76)</f>
        <v>183.10989214800955</v>
      </c>
      <c r="GW77" s="345">
        <f t="shared" si="955"/>
        <v>0.88974863660518011</v>
      </c>
      <c r="GX77" s="344">
        <f>SUM(GX67:GX76)</f>
        <v>13.697373820262863</v>
      </c>
      <c r="GY77" s="344">
        <f>SUM(GY67:GY76)</f>
        <v>42.259533721735529</v>
      </c>
      <c r="GZ77" s="344">
        <f>SUM(GZ67:GZ76)</f>
        <v>23.694743899044887</v>
      </c>
      <c r="HA77" s="346">
        <f>SUM(HA67:HA76)</f>
        <v>1.3817123840002625</v>
      </c>
      <c r="HB77" s="353"/>
      <c r="HC77" s="344"/>
      <c r="HE77" s="342" t="s">
        <v>20</v>
      </c>
      <c r="HF77" s="344">
        <f>IFERROR(_xlfn.NORM.S.INV(GS78),"")</f>
        <v>-2.4716899237193832</v>
      </c>
      <c r="HG77" s="344"/>
      <c r="HH77" s="325"/>
      <c r="HI77" s="325"/>
      <c r="HJ77" s="325"/>
      <c r="HK77" s="325"/>
      <c r="HL77" s="345">
        <f>SUM(HL67:HL76)</f>
        <v>132.32814472818112</v>
      </c>
      <c r="HM77" s="345">
        <f t="shared" ref="HM77:HN77" si="956">SUM(HM67:HM76)</f>
        <v>183.10989214800949</v>
      </c>
      <c r="HN77" s="345">
        <f t="shared" si="956"/>
        <v>0.88974863660526182</v>
      </c>
      <c r="HO77" s="344">
        <f>SUM(HO67:HO76)</f>
        <v>13.697373820262825</v>
      </c>
      <c r="HP77" s="344">
        <f>SUM(HP67:HP76)</f>
        <v>42.259533721735437</v>
      </c>
      <c r="HQ77" s="344">
        <f>SUM(HQ67:HQ76)</f>
        <v>23.69474389904483</v>
      </c>
      <c r="HR77" s="346">
        <f>SUM(HR67:HR76)</f>
        <v>1.3817123840002656</v>
      </c>
      <c r="HS77" s="353"/>
      <c r="HT77" s="344"/>
      <c r="HV77" s="342" t="s">
        <v>20</v>
      </c>
      <c r="HW77" s="344">
        <f>IFERROR(_xlfn.NORM.S.INV(HJ78),"")</f>
        <v>-2.4716899237193504</v>
      </c>
      <c r="HX77" s="344"/>
      <c r="HY77" s="325"/>
      <c r="HZ77" s="325"/>
      <c r="IA77" s="325"/>
      <c r="IB77" s="325"/>
      <c r="IC77" s="345">
        <f>SUM(IC67:IC76)</f>
        <v>132.32814472818114</v>
      </c>
      <c r="ID77" s="345">
        <f t="shared" ref="ID77:IE77" si="957">SUM(ID67:ID76)</f>
        <v>183.10989214800949</v>
      </c>
      <c r="IE77" s="345">
        <f t="shared" si="957"/>
        <v>0.88974863660526538</v>
      </c>
      <c r="IF77" s="344">
        <f>SUM(IF67:IF76)</f>
        <v>13.697373820262824</v>
      </c>
      <c r="IG77" s="344">
        <f>SUM(IG67:IG76)</f>
        <v>42.259533721735409</v>
      </c>
      <c r="IH77" s="344">
        <f>SUM(IH67:IH76)</f>
        <v>23.694743899044813</v>
      </c>
      <c r="II77" s="346">
        <f>SUM(II67:II76)</f>
        <v>1.3817123840002616</v>
      </c>
      <c r="IJ77" s="353"/>
      <c r="IK77" s="344"/>
      <c r="IM77" s="342" t="s">
        <v>20</v>
      </c>
      <c r="IN77" s="344">
        <f>IFERROR(_xlfn.NORM.S.INV(IA78),"")</f>
        <v>-2.4716899237193486</v>
      </c>
      <c r="IO77" s="344"/>
      <c r="IP77" s="325"/>
      <c r="IQ77" s="325"/>
      <c r="IR77" s="325"/>
      <c r="IS77" s="325"/>
      <c r="IT77" s="345">
        <f>SUM(IT67:IT76)</f>
        <v>132.32814472818114</v>
      </c>
      <c r="IU77" s="345">
        <f t="shared" ref="IU77:IV77" si="958">SUM(IU67:IU76)</f>
        <v>183.10989214800952</v>
      </c>
      <c r="IV77" s="345">
        <f t="shared" si="958"/>
        <v>0.88974863660522985</v>
      </c>
      <c r="IW77" s="344">
        <f>SUM(IW67:IW76)</f>
        <v>13.69737382026284</v>
      </c>
      <c r="IX77" s="344">
        <f>SUM(IX67:IX76)</f>
        <v>42.259533721735451</v>
      </c>
      <c r="IY77" s="344">
        <f>SUM(IY67:IY76)</f>
        <v>23.694743899044845</v>
      </c>
      <c r="IZ77" s="346">
        <f>SUM(IZ67:IZ76)</f>
        <v>1.3817123840002601</v>
      </c>
      <c r="JA77" s="353"/>
      <c r="JB77" s="344"/>
      <c r="JD77" s="342" t="s">
        <v>20</v>
      </c>
      <c r="JE77" s="344">
        <f>IFERROR(_xlfn.NORM.S.INV(IR78),"")</f>
        <v>-2.4716899237193637</v>
      </c>
      <c r="JF77" s="344"/>
      <c r="JG77" s="325"/>
      <c r="JH77" s="325"/>
      <c r="JI77" s="325"/>
      <c r="JJ77" s="325"/>
      <c r="JK77" s="345">
        <f>SUM(JK67:JK76)</f>
        <v>132.32814472818109</v>
      </c>
      <c r="JL77" s="345">
        <f t="shared" ref="JL77:JM77" si="959">SUM(JL67:JL76)</f>
        <v>183.10989214800946</v>
      </c>
      <c r="JM77" s="345">
        <f t="shared" si="959"/>
        <v>0.88974863660526893</v>
      </c>
      <c r="JN77" s="344">
        <f>SUM(JN67:JN76)</f>
        <v>13.697373820262822</v>
      </c>
      <c r="JO77" s="344">
        <f>SUM(JO67:JO76)</f>
        <v>42.259533721735423</v>
      </c>
      <c r="JP77" s="344">
        <f>SUM(JP67:JP76)</f>
        <v>23.694743899044823</v>
      </c>
      <c r="JQ77" s="346">
        <f>SUM(JQ67:JQ76)</f>
        <v>1.3817123840002643</v>
      </c>
      <c r="JR77" s="353"/>
      <c r="JS77" s="344"/>
      <c r="JU77" s="342" t="s">
        <v>20</v>
      </c>
      <c r="JV77" s="344">
        <f>IFERROR(_xlfn.NORM.S.INV(JI78),"")</f>
        <v>-2.4716899237193473</v>
      </c>
      <c r="JW77" s="344"/>
      <c r="JX77" s="325"/>
      <c r="JY77" s="325"/>
      <c r="JZ77" s="325"/>
      <c r="KA77" s="325"/>
      <c r="KB77" s="345">
        <f>SUM(KB67:KB76)</f>
        <v>132.32814472818114</v>
      </c>
      <c r="KC77" s="345">
        <f t="shared" ref="KC77:KD77" si="960">SUM(KC67:KC76)</f>
        <v>183.10989214800949</v>
      </c>
      <c r="KD77" s="345">
        <f t="shared" si="960"/>
        <v>0.88974863660526538</v>
      </c>
      <c r="KE77" s="344">
        <f>SUM(KE67:KE76)</f>
        <v>13.697373820262824</v>
      </c>
      <c r="KF77" s="344">
        <f>SUM(KF67:KF76)</f>
        <v>42.259533721735409</v>
      </c>
      <c r="KG77" s="344">
        <f>SUM(KG67:KG76)</f>
        <v>23.694743899044813</v>
      </c>
      <c r="KH77" s="346">
        <f>SUM(KH67:KH76)</f>
        <v>1.3817123840002616</v>
      </c>
      <c r="KI77" s="353"/>
      <c r="KJ77" s="344"/>
      <c r="KL77" s="342" t="s">
        <v>20</v>
      </c>
      <c r="KM77" s="344">
        <f>IFERROR(_xlfn.NORM.S.INV(JZ78),"")</f>
        <v>-2.4716899237193486</v>
      </c>
      <c r="KN77" s="344"/>
      <c r="KO77" s="325"/>
      <c r="KP77" s="325"/>
      <c r="KQ77" s="325"/>
      <c r="KR77" s="325"/>
      <c r="KS77" s="345">
        <f>SUM(KS67:KS76)</f>
        <v>132.32814472818114</v>
      </c>
      <c r="KT77" s="345">
        <f t="shared" ref="KT77:KU77" si="961">SUM(KT67:KT76)</f>
        <v>183.10989214800952</v>
      </c>
      <c r="KU77" s="345">
        <f t="shared" si="961"/>
        <v>0.88974863660522985</v>
      </c>
      <c r="KV77" s="344">
        <f>SUM(KV67:KV76)</f>
        <v>13.69737382026284</v>
      </c>
      <c r="KW77" s="344">
        <f>SUM(KW67:KW76)</f>
        <v>42.259533721735451</v>
      </c>
      <c r="KX77" s="344">
        <f>SUM(KX67:KX76)</f>
        <v>23.694743899044845</v>
      </c>
      <c r="KY77" s="346">
        <f>SUM(KY67:KY76)</f>
        <v>1.3817123840002601</v>
      </c>
      <c r="KZ77" s="353"/>
      <c r="LA77" s="344"/>
      <c r="LC77" s="342" t="s">
        <v>20</v>
      </c>
      <c r="LD77" s="344">
        <f>IFERROR(_xlfn.NORM.S.INV(KQ78),"")</f>
        <v>-2.4716899237193637</v>
      </c>
      <c r="LE77" s="344"/>
      <c r="LF77" s="325"/>
      <c r="LG77" s="325"/>
      <c r="LH77" s="325"/>
      <c r="LI77" s="325"/>
      <c r="LJ77" s="345">
        <f>SUM(LJ67:LJ76)</f>
        <v>132.32814472818109</v>
      </c>
      <c r="LK77" s="345">
        <f t="shared" ref="LK77:LL77" si="962">SUM(LK67:LK76)</f>
        <v>183.10989214800946</v>
      </c>
      <c r="LL77" s="345">
        <f t="shared" si="962"/>
        <v>0.88974863660526893</v>
      </c>
      <c r="LM77" s="344">
        <f>SUM(LM67:LM76)</f>
        <v>13.697373820262822</v>
      </c>
      <c r="LN77" s="344">
        <f>SUM(LN67:LN76)</f>
        <v>42.259533721735423</v>
      </c>
      <c r="LO77" s="344">
        <f>SUM(LO67:LO76)</f>
        <v>23.694743899044823</v>
      </c>
      <c r="LP77" s="346">
        <f>SUM(LP67:LP76)</f>
        <v>1.3817123840002643</v>
      </c>
      <c r="LQ77" s="353"/>
      <c r="LR77" s="344"/>
      <c r="LT77" s="342" t="s">
        <v>20</v>
      </c>
      <c r="LU77" s="344">
        <f>IFERROR(_xlfn.NORM.S.INV(LH78),"")</f>
        <v>-2.4716899237193473</v>
      </c>
      <c r="LV77" s="344"/>
      <c r="LW77" s="325"/>
      <c r="LX77" s="325"/>
      <c r="LY77" s="325"/>
      <c r="LZ77" s="325"/>
      <c r="MA77" s="345">
        <f>SUM(MA67:MA76)</f>
        <v>132.32814472818114</v>
      </c>
      <c r="MB77" s="345">
        <f t="shared" ref="MB77:MC77" si="963">SUM(MB67:MB76)</f>
        <v>183.10989214800949</v>
      </c>
      <c r="MC77" s="345">
        <f t="shared" si="963"/>
        <v>0.88974863660526538</v>
      </c>
      <c r="MD77" s="344">
        <f>SUM(MD67:MD76)</f>
        <v>13.697373820262824</v>
      </c>
      <c r="ME77" s="344">
        <f>SUM(ME67:ME76)</f>
        <v>42.259533721735409</v>
      </c>
      <c r="MF77" s="344">
        <f>SUM(MF67:MF76)</f>
        <v>23.694743899044813</v>
      </c>
      <c r="MG77" s="346">
        <f>SUM(MG67:MG76)</f>
        <v>1.3817123840002616</v>
      </c>
      <c r="MH77" s="353"/>
      <c r="MI77" s="344"/>
    </row>
    <row r="78" spans="1:347" ht="14.1" hidden="1" customHeight="1" outlineLevel="1" x14ac:dyDescent="0.2">
      <c r="B78" s="19"/>
      <c r="C78" s="8"/>
      <c r="D78" s="8"/>
      <c r="E78" s="18"/>
      <c r="F78" s="17"/>
      <c r="G78" s="34"/>
      <c r="H78" s="34"/>
      <c r="I78" s="135" t="s">
        <v>19</v>
      </c>
      <c r="J78" s="136">
        <f>Q77/P77</f>
        <v>1.342197616764657</v>
      </c>
      <c r="K78" s="137"/>
      <c r="L78" s="138"/>
      <c r="M78" s="135"/>
      <c r="N78" s="137">
        <f>R77/P77</f>
        <v>-5.6216045059184636E-2</v>
      </c>
      <c r="O78" s="135"/>
      <c r="P78" s="139"/>
      <c r="Q78" s="135"/>
      <c r="R78" s="135"/>
      <c r="S78" s="137"/>
      <c r="T78" s="142"/>
      <c r="U78" s="142"/>
      <c r="V78" s="142"/>
      <c r="W78" s="142"/>
      <c r="X78" s="142"/>
      <c r="Y78" s="34"/>
      <c r="Z78" s="347" t="s">
        <v>19</v>
      </c>
      <c r="AA78" s="348">
        <f>AH77/AG77</f>
        <v>1.3783594679064601</v>
      </c>
      <c r="AB78" s="349"/>
      <c r="AC78" s="350"/>
      <c r="AD78" s="347"/>
      <c r="AE78" s="349">
        <f>AI77/AG77</f>
        <v>-2.1743286780664143E-3</v>
      </c>
      <c r="AF78" s="347"/>
      <c r="AG78" s="351"/>
      <c r="AH78" s="347"/>
      <c r="AI78" s="347"/>
      <c r="AJ78" s="349"/>
      <c r="AK78" s="354"/>
      <c r="AL78" s="354"/>
      <c r="AM78" s="354"/>
      <c r="AN78" s="354"/>
      <c r="AO78" s="354"/>
      <c r="AP78" s="34"/>
      <c r="AQ78" s="347" t="s">
        <v>19</v>
      </c>
      <c r="AR78" s="348">
        <f>AY77/AX77</f>
        <v>1.38343637067904</v>
      </c>
      <c r="AS78" s="349"/>
      <c r="AT78" s="350"/>
      <c r="AU78" s="347"/>
      <c r="AV78" s="349">
        <f>AZ77/AX77</f>
        <v>6.1904584466313901E-3</v>
      </c>
      <c r="AW78" s="347"/>
      <c r="AX78" s="351"/>
      <c r="AY78" s="347"/>
      <c r="AZ78" s="347"/>
      <c r="BA78" s="349"/>
      <c r="BB78" s="354"/>
      <c r="BC78" s="354"/>
      <c r="BD78" s="354"/>
      <c r="BE78" s="354"/>
      <c r="BF78" s="354"/>
      <c r="BH78" s="347" t="s">
        <v>19</v>
      </c>
      <c r="BI78" s="348">
        <f>BP77/BO77</f>
        <v>1.3837413608685132</v>
      </c>
      <c r="BJ78" s="349"/>
      <c r="BK78" s="350"/>
      <c r="BL78" s="347"/>
      <c r="BM78" s="349">
        <f>BQ77/BO77</f>
        <v>6.6990341569182028E-3</v>
      </c>
      <c r="BN78" s="347"/>
      <c r="BO78" s="351"/>
      <c r="BP78" s="347"/>
      <c r="BQ78" s="347"/>
      <c r="BR78" s="349"/>
      <c r="BS78" s="354"/>
      <c r="BT78" s="354"/>
      <c r="BU78" s="354"/>
      <c r="BV78" s="354"/>
      <c r="BW78" s="354"/>
      <c r="BY78" s="347" t="s">
        <v>19</v>
      </c>
      <c r="BZ78" s="348">
        <f>CG77/CF77</f>
        <v>1.3837555332681066</v>
      </c>
      <c r="CA78" s="349"/>
      <c r="CB78" s="350"/>
      <c r="CC78" s="347"/>
      <c r="CD78" s="349">
        <f>CH77/CF77</f>
        <v>6.7226750370686771E-3</v>
      </c>
      <c r="CE78" s="347"/>
      <c r="CF78" s="351"/>
      <c r="CG78" s="347"/>
      <c r="CH78" s="347"/>
      <c r="CI78" s="349"/>
      <c r="CJ78" s="354"/>
      <c r="CK78" s="354"/>
      <c r="CL78" s="354"/>
      <c r="CM78" s="354"/>
      <c r="CN78" s="354"/>
      <c r="CP78" s="347" t="s">
        <v>19</v>
      </c>
      <c r="CQ78" s="348">
        <f>CX77/CW77</f>
        <v>1.383756180026297</v>
      </c>
      <c r="CR78" s="349"/>
      <c r="CS78" s="350"/>
      <c r="CT78" s="347"/>
      <c r="CU78" s="349">
        <f>CY77/CW77</f>
        <v>6.7237534665269732E-3</v>
      </c>
      <c r="CV78" s="347"/>
      <c r="CW78" s="351"/>
      <c r="CX78" s="347"/>
      <c r="CY78" s="347"/>
      <c r="CZ78" s="349"/>
      <c r="DA78" s="354"/>
      <c r="DB78" s="354"/>
      <c r="DC78" s="354"/>
      <c r="DD78" s="354"/>
      <c r="DE78" s="354"/>
      <c r="DG78" s="347" t="s">
        <v>19</v>
      </c>
      <c r="DH78" s="348">
        <f>DO77/DN77</f>
        <v>1.3837562095175266</v>
      </c>
      <c r="DI78" s="349"/>
      <c r="DJ78" s="350"/>
      <c r="DK78" s="347"/>
      <c r="DL78" s="349">
        <f>DP77/DN77</f>
        <v>6.7238026184305941E-3</v>
      </c>
      <c r="DM78" s="347"/>
      <c r="DN78" s="351"/>
      <c r="DO78" s="347"/>
      <c r="DP78" s="347"/>
      <c r="DQ78" s="349"/>
      <c r="DR78" s="354"/>
      <c r="DS78" s="354"/>
      <c r="DT78" s="354"/>
      <c r="DU78" s="354"/>
      <c r="DV78" s="354"/>
      <c r="DX78" s="347" t="s">
        <v>19</v>
      </c>
      <c r="DY78" s="348">
        <f>EF77/EE77</f>
        <v>1.3837562108623065</v>
      </c>
      <c r="DZ78" s="349"/>
      <c r="EA78" s="350"/>
      <c r="EB78" s="347"/>
      <c r="EC78" s="349">
        <f>EG77/EE77</f>
        <v>6.7238048585757694E-3</v>
      </c>
      <c r="ED78" s="347"/>
      <c r="EE78" s="351"/>
      <c r="EF78" s="347"/>
      <c r="EG78" s="347"/>
      <c r="EH78" s="349"/>
      <c r="EI78" s="354"/>
      <c r="EJ78" s="354"/>
      <c r="EK78" s="354"/>
      <c r="EL78" s="354"/>
      <c r="EM78" s="354"/>
      <c r="EO78" s="347" t="s">
        <v>19</v>
      </c>
      <c r="EP78" s="348">
        <f>EW77/EV77</f>
        <v>1.3837562109236308</v>
      </c>
      <c r="EQ78" s="349"/>
      <c r="ER78" s="350"/>
      <c r="ES78" s="347"/>
      <c r="ET78" s="349">
        <f>EX77/EV77</f>
        <v>6.7238049606736768E-3</v>
      </c>
      <c r="EU78" s="347"/>
      <c r="EV78" s="351"/>
      <c r="EW78" s="347"/>
      <c r="EX78" s="347"/>
      <c r="EY78" s="349"/>
      <c r="EZ78" s="354"/>
      <c r="FA78" s="354"/>
      <c r="FB78" s="354"/>
      <c r="FC78" s="354"/>
      <c r="FD78" s="354"/>
      <c r="FF78" s="347" t="s">
        <v>19</v>
      </c>
      <c r="FG78" s="348">
        <f>FN77/FM77</f>
        <v>1.3837562109264274</v>
      </c>
      <c r="FH78" s="349"/>
      <c r="FI78" s="350"/>
      <c r="FJ78" s="347"/>
      <c r="FK78" s="349">
        <f>FO77/FM77</f>
        <v>6.7238049653269849E-3</v>
      </c>
      <c r="FL78" s="347"/>
      <c r="FM78" s="351"/>
      <c r="FN78" s="347"/>
      <c r="FO78" s="347"/>
      <c r="FP78" s="349"/>
      <c r="FQ78" s="354"/>
      <c r="FR78" s="354"/>
      <c r="FS78" s="354"/>
      <c r="FT78" s="354"/>
      <c r="FU78" s="354"/>
      <c r="FW78" s="347" t="s">
        <v>19</v>
      </c>
      <c r="FX78" s="348">
        <f>GE77/GD77</f>
        <v>1.3837562109265549</v>
      </c>
      <c r="FY78" s="349"/>
      <c r="FZ78" s="350"/>
      <c r="GA78" s="347"/>
      <c r="GB78" s="349">
        <f>GF77/GD77</f>
        <v>6.7238049655389889E-3</v>
      </c>
      <c r="GC78" s="347"/>
      <c r="GD78" s="351"/>
      <c r="GE78" s="347"/>
      <c r="GF78" s="347"/>
      <c r="GG78" s="349"/>
      <c r="GH78" s="354"/>
      <c r="GI78" s="354"/>
      <c r="GJ78" s="354"/>
      <c r="GK78" s="354"/>
      <c r="GL78" s="354"/>
      <c r="GN78" s="347" t="s">
        <v>19</v>
      </c>
      <c r="GO78" s="348">
        <f>GV77/GU77</f>
        <v>1.3837562109265606</v>
      </c>
      <c r="GP78" s="349"/>
      <c r="GQ78" s="350"/>
      <c r="GR78" s="347"/>
      <c r="GS78" s="349">
        <f>GW77/GU77</f>
        <v>6.7238049655486114E-3</v>
      </c>
      <c r="GT78" s="347"/>
      <c r="GU78" s="351"/>
      <c r="GV78" s="347"/>
      <c r="GW78" s="347"/>
      <c r="GX78" s="349"/>
      <c r="GY78" s="354"/>
      <c r="GZ78" s="354"/>
      <c r="HA78" s="354"/>
      <c r="HB78" s="354"/>
      <c r="HC78" s="354"/>
      <c r="HE78" s="347" t="s">
        <v>19</v>
      </c>
      <c r="HF78" s="348">
        <f>HM77/HL77</f>
        <v>1.3837562109265611</v>
      </c>
      <c r="HG78" s="349"/>
      <c r="HH78" s="350"/>
      <c r="HI78" s="347"/>
      <c r="HJ78" s="349">
        <f>HN77/HL77</f>
        <v>6.7238049655492333E-3</v>
      </c>
      <c r="HK78" s="347"/>
      <c r="HL78" s="351"/>
      <c r="HM78" s="347"/>
      <c r="HN78" s="347"/>
      <c r="HO78" s="349"/>
      <c r="HP78" s="354"/>
      <c r="HQ78" s="354"/>
      <c r="HR78" s="354"/>
      <c r="HS78" s="354"/>
      <c r="HT78" s="354"/>
      <c r="HV78" s="347" t="s">
        <v>19</v>
      </c>
      <c r="HW78" s="348">
        <f>ID77/IC77</f>
        <v>1.3837562109265609</v>
      </c>
      <c r="HX78" s="349"/>
      <c r="HY78" s="350"/>
      <c r="HZ78" s="347"/>
      <c r="IA78" s="349">
        <f>IE77/IC77</f>
        <v>6.7238049655492594E-3</v>
      </c>
      <c r="IB78" s="347"/>
      <c r="IC78" s="351"/>
      <c r="ID78" s="347"/>
      <c r="IE78" s="347"/>
      <c r="IF78" s="349"/>
      <c r="IG78" s="354"/>
      <c r="IH78" s="354"/>
      <c r="II78" s="354"/>
      <c r="IJ78" s="354"/>
      <c r="IK78" s="354"/>
      <c r="IM78" s="347" t="s">
        <v>19</v>
      </c>
      <c r="IN78" s="348">
        <f>IU77/IT77</f>
        <v>1.3837562109265611</v>
      </c>
      <c r="IO78" s="349"/>
      <c r="IP78" s="350"/>
      <c r="IQ78" s="347"/>
      <c r="IR78" s="349">
        <f>IV77/IT77</f>
        <v>6.7238049655489905E-3</v>
      </c>
      <c r="IS78" s="347"/>
      <c r="IT78" s="351"/>
      <c r="IU78" s="347"/>
      <c r="IV78" s="347"/>
      <c r="IW78" s="349"/>
      <c r="IX78" s="354"/>
      <c r="IY78" s="354"/>
      <c r="IZ78" s="354"/>
      <c r="JA78" s="354"/>
      <c r="JB78" s="354"/>
      <c r="JD78" s="347" t="s">
        <v>19</v>
      </c>
      <c r="JE78" s="348">
        <f>JL77/JK77</f>
        <v>1.3837562109265611</v>
      </c>
      <c r="JF78" s="349"/>
      <c r="JG78" s="350"/>
      <c r="JH78" s="347"/>
      <c r="JI78" s="349">
        <f>JM77/JK77</f>
        <v>6.7238049655492889E-3</v>
      </c>
      <c r="JJ78" s="347"/>
      <c r="JK78" s="351"/>
      <c r="JL78" s="347"/>
      <c r="JM78" s="347"/>
      <c r="JN78" s="349"/>
      <c r="JO78" s="354"/>
      <c r="JP78" s="354"/>
      <c r="JQ78" s="354"/>
      <c r="JR78" s="354"/>
      <c r="JS78" s="354"/>
      <c r="JU78" s="347" t="s">
        <v>19</v>
      </c>
      <c r="JV78" s="348">
        <f>KC77/KB77</f>
        <v>1.3837562109265609</v>
      </c>
      <c r="JW78" s="349"/>
      <c r="JX78" s="350"/>
      <c r="JY78" s="347"/>
      <c r="JZ78" s="349">
        <f>KD77/KB77</f>
        <v>6.7238049655492594E-3</v>
      </c>
      <c r="KA78" s="347"/>
      <c r="KB78" s="351"/>
      <c r="KC78" s="347"/>
      <c r="KD78" s="347"/>
      <c r="KE78" s="349"/>
      <c r="KF78" s="354"/>
      <c r="KG78" s="354"/>
      <c r="KH78" s="354"/>
      <c r="KI78" s="354"/>
      <c r="KJ78" s="354"/>
      <c r="KL78" s="347" t="s">
        <v>19</v>
      </c>
      <c r="KM78" s="348">
        <f>KT77/KS77</f>
        <v>1.3837562109265611</v>
      </c>
      <c r="KN78" s="349"/>
      <c r="KO78" s="350"/>
      <c r="KP78" s="347"/>
      <c r="KQ78" s="349">
        <f>KU77/KS77</f>
        <v>6.7238049655489905E-3</v>
      </c>
      <c r="KR78" s="347"/>
      <c r="KS78" s="351"/>
      <c r="KT78" s="347"/>
      <c r="KU78" s="347"/>
      <c r="KV78" s="349"/>
      <c r="KW78" s="354"/>
      <c r="KX78" s="354"/>
      <c r="KY78" s="354"/>
      <c r="KZ78" s="354"/>
      <c r="LA78" s="354"/>
      <c r="LC78" s="347" t="s">
        <v>19</v>
      </c>
      <c r="LD78" s="348">
        <f>LK77/LJ77</f>
        <v>1.3837562109265611</v>
      </c>
      <c r="LE78" s="349"/>
      <c r="LF78" s="350"/>
      <c r="LG78" s="347"/>
      <c r="LH78" s="349">
        <f>LL77/LJ77</f>
        <v>6.7238049655492889E-3</v>
      </c>
      <c r="LI78" s="347"/>
      <c r="LJ78" s="351"/>
      <c r="LK78" s="347"/>
      <c r="LL78" s="347"/>
      <c r="LM78" s="349"/>
      <c r="LN78" s="354"/>
      <c r="LO78" s="354"/>
      <c r="LP78" s="354"/>
      <c r="LQ78" s="354"/>
      <c r="LR78" s="354"/>
      <c r="LT78" s="347" t="s">
        <v>19</v>
      </c>
      <c r="LU78" s="348">
        <f>MB77/MA77</f>
        <v>1.3837562109265609</v>
      </c>
      <c r="LV78" s="349"/>
      <c r="LW78" s="350"/>
      <c r="LX78" s="347"/>
      <c r="LY78" s="349">
        <f>MC77/MA77</f>
        <v>6.7238049655492594E-3</v>
      </c>
      <c r="LZ78" s="347"/>
      <c r="MA78" s="351"/>
      <c r="MB78" s="347"/>
      <c r="MC78" s="347"/>
      <c r="MD78" s="349"/>
      <c r="ME78" s="354"/>
      <c r="MF78" s="354"/>
      <c r="MG78" s="354"/>
      <c r="MH78" s="354"/>
      <c r="MI78" s="354"/>
    </row>
    <row r="79" spans="1:347" s="13" customFormat="1" ht="14.1" hidden="1" customHeight="1" outlineLevel="1" x14ac:dyDescent="0.2">
      <c r="A79" s="14"/>
      <c r="B79" s="81" t="s">
        <v>21</v>
      </c>
      <c r="C79" s="3"/>
      <c r="D79" s="3"/>
      <c r="E79" s="82"/>
      <c r="F79" s="2"/>
      <c r="I79" s="81" t="s">
        <v>83</v>
      </c>
      <c r="K79" s="66"/>
      <c r="L79" s="66"/>
      <c r="M79" s="66"/>
      <c r="N79" s="66"/>
      <c r="O79" s="66"/>
      <c r="P79" s="66"/>
      <c r="Q79" s="66"/>
      <c r="R79" s="66"/>
      <c r="S79" s="66"/>
      <c r="T79" s="48" t="s">
        <v>125</v>
      </c>
      <c r="Y79" s="17"/>
      <c r="Z79" s="313" t="s">
        <v>83</v>
      </c>
      <c r="AA79" s="268"/>
      <c r="AB79" s="301"/>
      <c r="AC79" s="301"/>
      <c r="AD79" s="301"/>
      <c r="AE79" s="301"/>
      <c r="AF79" s="301"/>
      <c r="AG79" s="301"/>
      <c r="AH79" s="301"/>
      <c r="AI79" s="301"/>
      <c r="AJ79" s="301"/>
      <c r="AK79" s="292" t="s">
        <v>121</v>
      </c>
      <c r="AL79" s="268"/>
      <c r="AM79" s="268"/>
      <c r="AN79" s="268"/>
      <c r="AO79" s="268"/>
      <c r="AQ79" s="313" t="s">
        <v>83</v>
      </c>
      <c r="AR79" s="268"/>
      <c r="AS79" s="301"/>
      <c r="AT79" s="301"/>
      <c r="AU79" s="301"/>
      <c r="AV79" s="301"/>
      <c r="AW79" s="301"/>
      <c r="AX79" s="301"/>
      <c r="AY79" s="301"/>
      <c r="AZ79" s="301"/>
      <c r="BA79" s="301"/>
      <c r="BB79" s="292" t="s">
        <v>121</v>
      </c>
      <c r="BC79" s="268"/>
      <c r="BD79" s="268"/>
      <c r="BE79" s="268"/>
      <c r="BF79" s="268"/>
      <c r="BH79" s="313" t="s">
        <v>83</v>
      </c>
      <c r="BI79" s="268"/>
      <c r="BJ79" s="301"/>
      <c r="BK79" s="301"/>
      <c r="BL79" s="301"/>
      <c r="BM79" s="301"/>
      <c r="BN79" s="301"/>
      <c r="BO79" s="301"/>
      <c r="BP79" s="301"/>
      <c r="BQ79" s="301"/>
      <c r="BR79" s="301"/>
      <c r="BS79" s="292" t="s">
        <v>121</v>
      </c>
      <c r="BT79" s="268"/>
      <c r="BU79" s="268"/>
      <c r="BV79" s="268"/>
      <c r="BW79" s="268"/>
      <c r="BY79" s="313" t="s">
        <v>83</v>
      </c>
      <c r="BZ79" s="268"/>
      <c r="CA79" s="301"/>
      <c r="CB79" s="301"/>
      <c r="CC79" s="301"/>
      <c r="CD79" s="301"/>
      <c r="CE79" s="301"/>
      <c r="CF79" s="301"/>
      <c r="CG79" s="301"/>
      <c r="CH79" s="301"/>
      <c r="CI79" s="301"/>
      <c r="CJ79" s="292" t="s">
        <v>121</v>
      </c>
      <c r="CK79" s="268"/>
      <c r="CL79" s="268"/>
      <c r="CM79" s="268"/>
      <c r="CN79" s="268"/>
      <c r="CP79" s="313" t="s">
        <v>83</v>
      </c>
      <c r="CQ79" s="268"/>
      <c r="CR79" s="301"/>
      <c r="CS79" s="301"/>
      <c r="CT79" s="301"/>
      <c r="CU79" s="301"/>
      <c r="CV79" s="301"/>
      <c r="CW79" s="301"/>
      <c r="CX79" s="301"/>
      <c r="CY79" s="301"/>
      <c r="CZ79" s="301"/>
      <c r="DA79" s="292" t="s">
        <v>121</v>
      </c>
      <c r="DB79" s="268"/>
      <c r="DC79" s="268"/>
      <c r="DD79" s="268"/>
      <c r="DE79" s="268"/>
      <c r="DG79" s="313" t="s">
        <v>83</v>
      </c>
      <c r="DH79" s="268"/>
      <c r="DI79" s="301"/>
      <c r="DJ79" s="301"/>
      <c r="DK79" s="301"/>
      <c r="DL79" s="301"/>
      <c r="DM79" s="301"/>
      <c r="DN79" s="301"/>
      <c r="DO79" s="301"/>
      <c r="DP79" s="301"/>
      <c r="DQ79" s="301"/>
      <c r="DR79" s="292" t="s">
        <v>121</v>
      </c>
      <c r="DS79" s="268"/>
      <c r="DT79" s="268"/>
      <c r="DU79" s="268"/>
      <c r="DV79" s="268"/>
      <c r="DX79" s="313" t="s">
        <v>83</v>
      </c>
      <c r="DY79" s="268"/>
      <c r="DZ79" s="301"/>
      <c r="EA79" s="301"/>
      <c r="EB79" s="301"/>
      <c r="EC79" s="301"/>
      <c r="ED79" s="301"/>
      <c r="EE79" s="301"/>
      <c r="EF79" s="301"/>
      <c r="EG79" s="301"/>
      <c r="EH79" s="301"/>
      <c r="EI79" s="292" t="s">
        <v>121</v>
      </c>
      <c r="EJ79" s="268"/>
      <c r="EK79" s="268"/>
      <c r="EL79" s="268"/>
      <c r="EM79" s="268"/>
      <c r="EO79" s="313" t="s">
        <v>83</v>
      </c>
      <c r="EP79" s="268"/>
      <c r="EQ79" s="301"/>
      <c r="ER79" s="301"/>
      <c r="ES79" s="301"/>
      <c r="ET79" s="301"/>
      <c r="EU79" s="301"/>
      <c r="EV79" s="301"/>
      <c r="EW79" s="301"/>
      <c r="EX79" s="301"/>
      <c r="EY79" s="301"/>
      <c r="EZ79" s="292" t="s">
        <v>121</v>
      </c>
      <c r="FA79" s="268"/>
      <c r="FB79" s="268"/>
      <c r="FC79" s="268"/>
      <c r="FD79" s="268"/>
      <c r="FF79" s="313" t="s">
        <v>83</v>
      </c>
      <c r="FG79" s="268"/>
      <c r="FH79" s="301"/>
      <c r="FI79" s="301"/>
      <c r="FJ79" s="301"/>
      <c r="FK79" s="301"/>
      <c r="FL79" s="301"/>
      <c r="FM79" s="301"/>
      <c r="FN79" s="301"/>
      <c r="FO79" s="301"/>
      <c r="FP79" s="301"/>
      <c r="FQ79" s="292" t="s">
        <v>121</v>
      </c>
      <c r="FR79" s="268"/>
      <c r="FS79" s="268"/>
      <c r="FT79" s="268"/>
      <c r="FU79" s="268"/>
      <c r="FW79" s="313" t="s">
        <v>83</v>
      </c>
      <c r="FX79" s="268"/>
      <c r="FY79" s="301"/>
      <c r="FZ79" s="301"/>
      <c r="GA79" s="301"/>
      <c r="GB79" s="301"/>
      <c r="GC79" s="301"/>
      <c r="GD79" s="301"/>
      <c r="GE79" s="301"/>
      <c r="GF79" s="301"/>
      <c r="GG79" s="301"/>
      <c r="GH79" s="292" t="s">
        <v>121</v>
      </c>
      <c r="GI79" s="268"/>
      <c r="GJ79" s="268"/>
      <c r="GK79" s="268"/>
      <c r="GL79" s="268"/>
      <c r="GN79" s="313" t="s">
        <v>83</v>
      </c>
      <c r="GO79" s="268"/>
      <c r="GP79" s="301"/>
      <c r="GQ79" s="301"/>
      <c r="GR79" s="301"/>
      <c r="GS79" s="301"/>
      <c r="GT79" s="301"/>
      <c r="GU79" s="301"/>
      <c r="GV79" s="301"/>
      <c r="GW79" s="301"/>
      <c r="GX79" s="301"/>
      <c r="GY79" s="292" t="s">
        <v>121</v>
      </c>
      <c r="GZ79" s="268"/>
      <c r="HA79" s="268"/>
      <c r="HB79" s="268"/>
      <c r="HC79" s="268"/>
      <c r="HE79" s="313" t="s">
        <v>83</v>
      </c>
      <c r="HF79" s="268"/>
      <c r="HG79" s="301"/>
      <c r="HH79" s="301"/>
      <c r="HI79" s="301"/>
      <c r="HJ79" s="301"/>
      <c r="HK79" s="301"/>
      <c r="HL79" s="301"/>
      <c r="HM79" s="301"/>
      <c r="HN79" s="301"/>
      <c r="HO79" s="301"/>
      <c r="HP79" s="292" t="s">
        <v>121</v>
      </c>
      <c r="HQ79" s="268"/>
      <c r="HR79" s="268"/>
      <c r="HS79" s="268"/>
      <c r="HT79" s="268"/>
      <c r="HV79" s="313" t="s">
        <v>83</v>
      </c>
      <c r="HW79" s="268"/>
      <c r="HX79" s="301"/>
      <c r="HY79" s="301"/>
      <c r="HZ79" s="301"/>
      <c r="IA79" s="301"/>
      <c r="IB79" s="301"/>
      <c r="IC79" s="301"/>
      <c r="ID79" s="301"/>
      <c r="IE79" s="301"/>
      <c r="IF79" s="301"/>
      <c r="IG79" s="292" t="s">
        <v>121</v>
      </c>
      <c r="IH79" s="268"/>
      <c r="II79" s="268"/>
      <c r="IJ79" s="268"/>
      <c r="IK79" s="268"/>
      <c r="IM79" s="313" t="s">
        <v>83</v>
      </c>
      <c r="IN79" s="268"/>
      <c r="IO79" s="301"/>
      <c r="IP79" s="301"/>
      <c r="IQ79" s="301"/>
      <c r="IR79" s="301"/>
      <c r="IS79" s="301"/>
      <c r="IT79" s="301"/>
      <c r="IU79" s="301"/>
      <c r="IV79" s="301"/>
      <c r="IW79" s="301"/>
      <c r="IX79" s="292" t="s">
        <v>121</v>
      </c>
      <c r="IY79" s="268"/>
      <c r="IZ79" s="268"/>
      <c r="JA79" s="268"/>
      <c r="JB79" s="268"/>
      <c r="JD79" s="313" t="s">
        <v>83</v>
      </c>
      <c r="JE79" s="268"/>
      <c r="JF79" s="301"/>
      <c r="JG79" s="301"/>
      <c r="JH79" s="301"/>
      <c r="JI79" s="301"/>
      <c r="JJ79" s="301"/>
      <c r="JK79" s="301"/>
      <c r="JL79" s="301"/>
      <c r="JM79" s="301"/>
      <c r="JN79" s="301"/>
      <c r="JO79" s="292" t="s">
        <v>121</v>
      </c>
      <c r="JP79" s="268"/>
      <c r="JQ79" s="268"/>
      <c r="JR79" s="268"/>
      <c r="JS79" s="268"/>
      <c r="JU79" s="313" t="s">
        <v>83</v>
      </c>
      <c r="JV79" s="268"/>
      <c r="JW79" s="301"/>
      <c r="JX79" s="301"/>
      <c r="JY79" s="301"/>
      <c r="JZ79" s="301"/>
      <c r="KA79" s="301"/>
      <c r="KB79" s="301"/>
      <c r="KC79" s="301"/>
      <c r="KD79" s="301"/>
      <c r="KE79" s="301"/>
      <c r="KF79" s="292" t="s">
        <v>121</v>
      </c>
      <c r="KG79" s="268"/>
      <c r="KH79" s="268"/>
      <c r="KI79" s="268"/>
      <c r="KJ79" s="268"/>
      <c r="KL79" s="313" t="s">
        <v>83</v>
      </c>
      <c r="KM79" s="268"/>
      <c r="KN79" s="301"/>
      <c r="KO79" s="301"/>
      <c r="KP79" s="301"/>
      <c r="KQ79" s="301"/>
      <c r="KR79" s="301"/>
      <c r="KS79" s="301"/>
      <c r="KT79" s="301"/>
      <c r="KU79" s="301"/>
      <c r="KV79" s="301"/>
      <c r="KW79" s="292" t="s">
        <v>121</v>
      </c>
      <c r="KX79" s="268"/>
      <c r="KY79" s="268"/>
      <c r="KZ79" s="268"/>
      <c r="LA79" s="268"/>
      <c r="LC79" s="313" t="s">
        <v>83</v>
      </c>
      <c r="LD79" s="268"/>
      <c r="LE79" s="301"/>
      <c r="LF79" s="301"/>
      <c r="LG79" s="301"/>
      <c r="LH79" s="301"/>
      <c r="LI79" s="301"/>
      <c r="LJ79" s="301"/>
      <c r="LK79" s="301"/>
      <c r="LL79" s="301"/>
      <c r="LM79" s="301"/>
      <c r="LN79" s="292" t="s">
        <v>121</v>
      </c>
      <c r="LO79" s="268"/>
      <c r="LP79" s="268"/>
      <c r="LQ79" s="268"/>
      <c r="LR79" s="268"/>
      <c r="LT79" s="313" t="s">
        <v>83</v>
      </c>
      <c r="LU79" s="268"/>
      <c r="LV79" s="301"/>
      <c r="LW79" s="301"/>
      <c r="LX79" s="301"/>
      <c r="LY79" s="301"/>
      <c r="LZ79" s="301"/>
      <c r="MA79" s="301"/>
      <c r="MB79" s="301"/>
      <c r="MC79" s="301"/>
      <c r="MD79" s="301"/>
      <c r="ME79" s="292" t="s">
        <v>121</v>
      </c>
      <c r="MF79" s="268"/>
      <c r="MG79" s="268"/>
      <c r="MH79" s="268"/>
      <c r="MI79" s="268"/>
    </row>
    <row r="80" spans="1:347" ht="14.1" hidden="1" customHeight="1" outlineLevel="1" x14ac:dyDescent="0.15">
      <c r="A80" s="14"/>
      <c r="B80" s="159" t="s">
        <v>51</v>
      </c>
      <c r="C80" s="159" t="s">
        <v>52</v>
      </c>
      <c r="D80" s="159" t="s">
        <v>53</v>
      </c>
      <c r="E80" s="160" t="s">
        <v>50</v>
      </c>
      <c r="F80" s="120" t="s">
        <v>54</v>
      </c>
      <c r="G80" s="160" t="s">
        <v>55</v>
      </c>
      <c r="I80" s="120" t="s">
        <v>2</v>
      </c>
      <c r="J80" s="120" t="s">
        <v>3</v>
      </c>
      <c r="K80" s="161" t="s">
        <v>43</v>
      </c>
      <c r="L80" s="161" t="s">
        <v>44</v>
      </c>
      <c r="M80" s="120" t="s">
        <v>40</v>
      </c>
      <c r="N80" s="120" t="s">
        <v>41</v>
      </c>
      <c r="O80" s="120" t="s">
        <v>18</v>
      </c>
      <c r="P80" s="162" t="s">
        <v>42</v>
      </c>
      <c r="Q80" s="163" t="s">
        <v>16</v>
      </c>
      <c r="R80" s="164" t="s">
        <v>6</v>
      </c>
      <c r="S80" s="17"/>
      <c r="T80" s="165" t="s">
        <v>98</v>
      </c>
      <c r="U80" s="166" t="s">
        <v>95</v>
      </c>
      <c r="V80" s="170" t="str">
        <f>D3</f>
        <v>BugRes</v>
      </c>
      <c r="W80" s="167" t="s">
        <v>25</v>
      </c>
      <c r="X80" s="170" t="str">
        <f>D63</f>
        <v>BugRes</v>
      </c>
      <c r="Y80" s="17"/>
      <c r="Z80" s="335" t="s">
        <v>2</v>
      </c>
      <c r="AA80" s="335" t="s">
        <v>3</v>
      </c>
      <c r="AB80" s="371" t="s">
        <v>43</v>
      </c>
      <c r="AC80" s="371" t="s">
        <v>44</v>
      </c>
      <c r="AD80" s="335" t="s">
        <v>40</v>
      </c>
      <c r="AE80" s="335" t="s">
        <v>41</v>
      </c>
      <c r="AF80" s="335" t="s">
        <v>18</v>
      </c>
      <c r="AG80" s="372" t="s">
        <v>42</v>
      </c>
      <c r="AH80" s="373" t="s">
        <v>16</v>
      </c>
      <c r="AI80" s="374" t="s">
        <v>6</v>
      </c>
      <c r="AJ80" s="273"/>
      <c r="AK80" s="375" t="s">
        <v>98</v>
      </c>
      <c r="AL80" s="376" t="s">
        <v>95</v>
      </c>
      <c r="AM80" s="380" t="str">
        <f>K3</f>
        <v>BugRes</v>
      </c>
      <c r="AN80" s="377" t="s">
        <v>25</v>
      </c>
      <c r="AO80" s="380" t="str">
        <f>K63</f>
        <v>BugRes</v>
      </c>
      <c r="AQ80" s="335" t="s">
        <v>2</v>
      </c>
      <c r="AR80" s="335" t="s">
        <v>3</v>
      </c>
      <c r="AS80" s="371" t="s">
        <v>43</v>
      </c>
      <c r="AT80" s="371" t="s">
        <v>44</v>
      </c>
      <c r="AU80" s="335" t="s">
        <v>40</v>
      </c>
      <c r="AV80" s="335" t="s">
        <v>41</v>
      </c>
      <c r="AW80" s="335" t="s">
        <v>18</v>
      </c>
      <c r="AX80" s="372" t="s">
        <v>42</v>
      </c>
      <c r="AY80" s="373" t="s">
        <v>16</v>
      </c>
      <c r="AZ80" s="374" t="s">
        <v>6</v>
      </c>
      <c r="BA80" s="273"/>
      <c r="BB80" s="375" t="s">
        <v>98</v>
      </c>
      <c r="BC80" s="376" t="s">
        <v>95</v>
      </c>
      <c r="BD80" s="380" t="str">
        <f>AB3</f>
        <v>BugRes</v>
      </c>
      <c r="BE80" s="377" t="s">
        <v>25</v>
      </c>
      <c r="BF80" s="380" t="str">
        <f>AB63</f>
        <v>BugRes</v>
      </c>
      <c r="BH80" s="335" t="s">
        <v>2</v>
      </c>
      <c r="BI80" s="335" t="s">
        <v>3</v>
      </c>
      <c r="BJ80" s="371" t="s">
        <v>43</v>
      </c>
      <c r="BK80" s="371" t="s">
        <v>44</v>
      </c>
      <c r="BL80" s="335" t="s">
        <v>40</v>
      </c>
      <c r="BM80" s="335" t="s">
        <v>41</v>
      </c>
      <c r="BN80" s="335" t="s">
        <v>18</v>
      </c>
      <c r="BO80" s="372" t="s">
        <v>42</v>
      </c>
      <c r="BP80" s="373" t="s">
        <v>16</v>
      </c>
      <c r="BQ80" s="374" t="s">
        <v>6</v>
      </c>
      <c r="BR80" s="273"/>
      <c r="BS80" s="375" t="s">
        <v>98</v>
      </c>
      <c r="BT80" s="376" t="s">
        <v>95</v>
      </c>
      <c r="BU80" s="380" t="str">
        <f>AS3</f>
        <v>BugRes</v>
      </c>
      <c r="BV80" s="377" t="s">
        <v>25</v>
      </c>
      <c r="BW80" s="380" t="str">
        <f>AS63</f>
        <v>BugRes</v>
      </c>
      <c r="BY80" s="335" t="s">
        <v>2</v>
      </c>
      <c r="BZ80" s="335" t="s">
        <v>3</v>
      </c>
      <c r="CA80" s="371" t="s">
        <v>43</v>
      </c>
      <c r="CB80" s="371" t="s">
        <v>44</v>
      </c>
      <c r="CC80" s="335" t="s">
        <v>40</v>
      </c>
      <c r="CD80" s="335" t="s">
        <v>41</v>
      </c>
      <c r="CE80" s="335" t="s">
        <v>18</v>
      </c>
      <c r="CF80" s="372" t="s">
        <v>42</v>
      </c>
      <c r="CG80" s="373" t="s">
        <v>16</v>
      </c>
      <c r="CH80" s="374" t="s">
        <v>6</v>
      </c>
      <c r="CI80" s="273"/>
      <c r="CJ80" s="375" t="s">
        <v>98</v>
      </c>
      <c r="CK80" s="376" t="s">
        <v>95</v>
      </c>
      <c r="CL80" s="380" t="str">
        <f>BJ3</f>
        <v>BugRes</v>
      </c>
      <c r="CM80" s="377" t="s">
        <v>25</v>
      </c>
      <c r="CN80" s="380" t="str">
        <f>BJ63</f>
        <v>BugRes</v>
      </c>
      <c r="CP80" s="335" t="s">
        <v>2</v>
      </c>
      <c r="CQ80" s="335" t="s">
        <v>3</v>
      </c>
      <c r="CR80" s="371" t="s">
        <v>43</v>
      </c>
      <c r="CS80" s="371" t="s">
        <v>44</v>
      </c>
      <c r="CT80" s="335" t="s">
        <v>40</v>
      </c>
      <c r="CU80" s="335" t="s">
        <v>41</v>
      </c>
      <c r="CV80" s="335" t="s">
        <v>18</v>
      </c>
      <c r="CW80" s="372" t="s">
        <v>42</v>
      </c>
      <c r="CX80" s="373" t="s">
        <v>16</v>
      </c>
      <c r="CY80" s="374" t="s">
        <v>6</v>
      </c>
      <c r="CZ80" s="273"/>
      <c r="DA80" s="375" t="s">
        <v>98</v>
      </c>
      <c r="DB80" s="376" t="s">
        <v>95</v>
      </c>
      <c r="DC80" s="380" t="str">
        <f>CA3</f>
        <v>BugRes</v>
      </c>
      <c r="DD80" s="377" t="s">
        <v>25</v>
      </c>
      <c r="DE80" s="380" t="str">
        <f>CA63</f>
        <v>BugRes</v>
      </c>
      <c r="DG80" s="335" t="s">
        <v>2</v>
      </c>
      <c r="DH80" s="335" t="s">
        <v>3</v>
      </c>
      <c r="DI80" s="371" t="s">
        <v>43</v>
      </c>
      <c r="DJ80" s="371" t="s">
        <v>44</v>
      </c>
      <c r="DK80" s="335" t="s">
        <v>40</v>
      </c>
      <c r="DL80" s="335" t="s">
        <v>41</v>
      </c>
      <c r="DM80" s="335" t="s">
        <v>18</v>
      </c>
      <c r="DN80" s="372" t="s">
        <v>42</v>
      </c>
      <c r="DO80" s="373" t="s">
        <v>16</v>
      </c>
      <c r="DP80" s="374" t="s">
        <v>6</v>
      </c>
      <c r="DQ80" s="273"/>
      <c r="DR80" s="375" t="s">
        <v>98</v>
      </c>
      <c r="DS80" s="376" t="s">
        <v>95</v>
      </c>
      <c r="DT80" s="380" t="str">
        <f>CR3</f>
        <v>BugRes</v>
      </c>
      <c r="DU80" s="377" t="s">
        <v>25</v>
      </c>
      <c r="DV80" s="380" t="str">
        <f>CR63</f>
        <v>BugRes</v>
      </c>
      <c r="DX80" s="335" t="s">
        <v>2</v>
      </c>
      <c r="DY80" s="335" t="s">
        <v>3</v>
      </c>
      <c r="DZ80" s="371" t="s">
        <v>43</v>
      </c>
      <c r="EA80" s="371" t="s">
        <v>44</v>
      </c>
      <c r="EB80" s="335" t="s">
        <v>40</v>
      </c>
      <c r="EC80" s="335" t="s">
        <v>41</v>
      </c>
      <c r="ED80" s="335" t="s">
        <v>18</v>
      </c>
      <c r="EE80" s="372" t="s">
        <v>42</v>
      </c>
      <c r="EF80" s="373" t="s">
        <v>16</v>
      </c>
      <c r="EG80" s="374" t="s">
        <v>6</v>
      </c>
      <c r="EH80" s="273"/>
      <c r="EI80" s="375" t="s">
        <v>98</v>
      </c>
      <c r="EJ80" s="376" t="s">
        <v>95</v>
      </c>
      <c r="EK80" s="380" t="str">
        <f>DI3</f>
        <v>BugRes</v>
      </c>
      <c r="EL80" s="377" t="s">
        <v>25</v>
      </c>
      <c r="EM80" s="380" t="str">
        <f>DI63</f>
        <v>BugRes</v>
      </c>
      <c r="EO80" s="335" t="s">
        <v>2</v>
      </c>
      <c r="EP80" s="335" t="s">
        <v>3</v>
      </c>
      <c r="EQ80" s="371" t="s">
        <v>43</v>
      </c>
      <c r="ER80" s="371" t="s">
        <v>44</v>
      </c>
      <c r="ES80" s="335" t="s">
        <v>40</v>
      </c>
      <c r="ET80" s="335" t="s">
        <v>41</v>
      </c>
      <c r="EU80" s="335" t="s">
        <v>18</v>
      </c>
      <c r="EV80" s="372" t="s">
        <v>42</v>
      </c>
      <c r="EW80" s="373" t="s">
        <v>16</v>
      </c>
      <c r="EX80" s="374" t="s">
        <v>6</v>
      </c>
      <c r="EY80" s="273"/>
      <c r="EZ80" s="375" t="s">
        <v>98</v>
      </c>
      <c r="FA80" s="376" t="s">
        <v>95</v>
      </c>
      <c r="FB80" s="380" t="str">
        <f>DZ3</f>
        <v>BugRes</v>
      </c>
      <c r="FC80" s="377" t="s">
        <v>25</v>
      </c>
      <c r="FD80" s="380" t="str">
        <f>DZ63</f>
        <v>BugRes</v>
      </c>
      <c r="FF80" s="335" t="s">
        <v>2</v>
      </c>
      <c r="FG80" s="335" t="s">
        <v>3</v>
      </c>
      <c r="FH80" s="371" t="s">
        <v>43</v>
      </c>
      <c r="FI80" s="371" t="s">
        <v>44</v>
      </c>
      <c r="FJ80" s="335" t="s">
        <v>40</v>
      </c>
      <c r="FK80" s="335" t="s">
        <v>41</v>
      </c>
      <c r="FL80" s="335" t="s">
        <v>18</v>
      </c>
      <c r="FM80" s="372" t="s">
        <v>42</v>
      </c>
      <c r="FN80" s="373" t="s">
        <v>16</v>
      </c>
      <c r="FO80" s="374" t="s">
        <v>6</v>
      </c>
      <c r="FP80" s="273"/>
      <c r="FQ80" s="375" t="s">
        <v>98</v>
      </c>
      <c r="FR80" s="376" t="s">
        <v>95</v>
      </c>
      <c r="FS80" s="380" t="str">
        <f>EQ3</f>
        <v>BugRes</v>
      </c>
      <c r="FT80" s="377" t="s">
        <v>25</v>
      </c>
      <c r="FU80" s="380" t="str">
        <f>EQ63</f>
        <v>BugRes</v>
      </c>
      <c r="FW80" s="335" t="s">
        <v>2</v>
      </c>
      <c r="FX80" s="335" t="s">
        <v>3</v>
      </c>
      <c r="FY80" s="371" t="s">
        <v>43</v>
      </c>
      <c r="FZ80" s="371" t="s">
        <v>44</v>
      </c>
      <c r="GA80" s="335" t="s">
        <v>40</v>
      </c>
      <c r="GB80" s="335" t="s">
        <v>41</v>
      </c>
      <c r="GC80" s="335" t="s">
        <v>18</v>
      </c>
      <c r="GD80" s="372" t="s">
        <v>42</v>
      </c>
      <c r="GE80" s="373" t="s">
        <v>16</v>
      </c>
      <c r="GF80" s="374" t="s">
        <v>6</v>
      </c>
      <c r="GG80" s="273"/>
      <c r="GH80" s="375" t="s">
        <v>98</v>
      </c>
      <c r="GI80" s="376" t="s">
        <v>95</v>
      </c>
      <c r="GJ80" s="380" t="str">
        <f>FH3</f>
        <v>BugRes</v>
      </c>
      <c r="GK80" s="377" t="s">
        <v>25</v>
      </c>
      <c r="GL80" s="380" t="str">
        <f>FH63</f>
        <v>BugRes</v>
      </c>
      <c r="GN80" s="335" t="s">
        <v>2</v>
      </c>
      <c r="GO80" s="335" t="s">
        <v>3</v>
      </c>
      <c r="GP80" s="371" t="s">
        <v>43</v>
      </c>
      <c r="GQ80" s="371" t="s">
        <v>44</v>
      </c>
      <c r="GR80" s="335" t="s">
        <v>40</v>
      </c>
      <c r="GS80" s="335" t="s">
        <v>41</v>
      </c>
      <c r="GT80" s="335" t="s">
        <v>18</v>
      </c>
      <c r="GU80" s="372" t="s">
        <v>42</v>
      </c>
      <c r="GV80" s="373" t="s">
        <v>16</v>
      </c>
      <c r="GW80" s="374" t="s">
        <v>6</v>
      </c>
      <c r="GX80" s="273"/>
      <c r="GY80" s="375" t="s">
        <v>98</v>
      </c>
      <c r="GZ80" s="376" t="s">
        <v>95</v>
      </c>
      <c r="HA80" s="380" t="str">
        <f>FY3</f>
        <v>BugRes</v>
      </c>
      <c r="HB80" s="377" t="s">
        <v>25</v>
      </c>
      <c r="HC80" s="380" t="str">
        <f>FY63</f>
        <v>BugRes</v>
      </c>
      <c r="HE80" s="335" t="s">
        <v>2</v>
      </c>
      <c r="HF80" s="335" t="s">
        <v>3</v>
      </c>
      <c r="HG80" s="371" t="s">
        <v>43</v>
      </c>
      <c r="HH80" s="371" t="s">
        <v>44</v>
      </c>
      <c r="HI80" s="335" t="s">
        <v>40</v>
      </c>
      <c r="HJ80" s="335" t="s">
        <v>41</v>
      </c>
      <c r="HK80" s="335" t="s">
        <v>18</v>
      </c>
      <c r="HL80" s="372" t="s">
        <v>42</v>
      </c>
      <c r="HM80" s="373" t="s">
        <v>16</v>
      </c>
      <c r="HN80" s="374" t="s">
        <v>6</v>
      </c>
      <c r="HO80" s="273"/>
      <c r="HP80" s="375" t="s">
        <v>98</v>
      </c>
      <c r="HQ80" s="376" t="s">
        <v>95</v>
      </c>
      <c r="HR80" s="380" t="str">
        <f>GP3</f>
        <v>BugRes</v>
      </c>
      <c r="HS80" s="377" t="s">
        <v>25</v>
      </c>
      <c r="HT80" s="380" t="str">
        <f>GP63</f>
        <v>BugRes</v>
      </c>
      <c r="HV80" s="335" t="s">
        <v>2</v>
      </c>
      <c r="HW80" s="335" t="s">
        <v>3</v>
      </c>
      <c r="HX80" s="371" t="s">
        <v>43</v>
      </c>
      <c r="HY80" s="371" t="s">
        <v>44</v>
      </c>
      <c r="HZ80" s="335" t="s">
        <v>40</v>
      </c>
      <c r="IA80" s="335" t="s">
        <v>41</v>
      </c>
      <c r="IB80" s="335" t="s">
        <v>18</v>
      </c>
      <c r="IC80" s="372" t="s">
        <v>42</v>
      </c>
      <c r="ID80" s="373" t="s">
        <v>16</v>
      </c>
      <c r="IE80" s="374" t="s">
        <v>6</v>
      </c>
      <c r="IF80" s="273"/>
      <c r="IG80" s="375" t="s">
        <v>98</v>
      </c>
      <c r="IH80" s="376" t="s">
        <v>95</v>
      </c>
      <c r="II80" s="380" t="str">
        <f>HG3</f>
        <v>BugRes</v>
      </c>
      <c r="IJ80" s="377" t="s">
        <v>25</v>
      </c>
      <c r="IK80" s="380" t="str">
        <f>HG63</f>
        <v>BugRes</v>
      </c>
      <c r="IM80" s="335" t="s">
        <v>2</v>
      </c>
      <c r="IN80" s="335" t="s">
        <v>3</v>
      </c>
      <c r="IO80" s="371" t="s">
        <v>43</v>
      </c>
      <c r="IP80" s="371" t="s">
        <v>44</v>
      </c>
      <c r="IQ80" s="335" t="s">
        <v>40</v>
      </c>
      <c r="IR80" s="335" t="s">
        <v>41</v>
      </c>
      <c r="IS80" s="335" t="s">
        <v>18</v>
      </c>
      <c r="IT80" s="372" t="s">
        <v>42</v>
      </c>
      <c r="IU80" s="373" t="s">
        <v>16</v>
      </c>
      <c r="IV80" s="374" t="s">
        <v>6</v>
      </c>
      <c r="IW80" s="273"/>
      <c r="IX80" s="375" t="s">
        <v>98</v>
      </c>
      <c r="IY80" s="376" t="s">
        <v>95</v>
      </c>
      <c r="IZ80" s="380" t="str">
        <f>HX3</f>
        <v>BugRes</v>
      </c>
      <c r="JA80" s="377" t="s">
        <v>25</v>
      </c>
      <c r="JB80" s="380" t="str">
        <f>HX63</f>
        <v>BugRes</v>
      </c>
      <c r="JD80" s="335" t="s">
        <v>2</v>
      </c>
      <c r="JE80" s="335" t="s">
        <v>3</v>
      </c>
      <c r="JF80" s="371" t="s">
        <v>43</v>
      </c>
      <c r="JG80" s="371" t="s">
        <v>44</v>
      </c>
      <c r="JH80" s="335" t="s">
        <v>40</v>
      </c>
      <c r="JI80" s="335" t="s">
        <v>41</v>
      </c>
      <c r="JJ80" s="335" t="s">
        <v>18</v>
      </c>
      <c r="JK80" s="372" t="s">
        <v>42</v>
      </c>
      <c r="JL80" s="373" t="s">
        <v>16</v>
      </c>
      <c r="JM80" s="374" t="s">
        <v>6</v>
      </c>
      <c r="JN80" s="273"/>
      <c r="JO80" s="375" t="s">
        <v>98</v>
      </c>
      <c r="JP80" s="376" t="s">
        <v>95</v>
      </c>
      <c r="JQ80" s="380" t="str">
        <f>IO3</f>
        <v>BugRes</v>
      </c>
      <c r="JR80" s="377" t="s">
        <v>25</v>
      </c>
      <c r="JS80" s="380" t="str">
        <f>IO63</f>
        <v>BugRes</v>
      </c>
      <c r="JU80" s="335" t="s">
        <v>2</v>
      </c>
      <c r="JV80" s="335" t="s">
        <v>3</v>
      </c>
      <c r="JW80" s="371" t="s">
        <v>43</v>
      </c>
      <c r="JX80" s="371" t="s">
        <v>44</v>
      </c>
      <c r="JY80" s="335" t="s">
        <v>40</v>
      </c>
      <c r="JZ80" s="335" t="s">
        <v>41</v>
      </c>
      <c r="KA80" s="335" t="s">
        <v>18</v>
      </c>
      <c r="KB80" s="372" t="s">
        <v>42</v>
      </c>
      <c r="KC80" s="373" t="s">
        <v>16</v>
      </c>
      <c r="KD80" s="374" t="s">
        <v>6</v>
      </c>
      <c r="KE80" s="273"/>
      <c r="KF80" s="375" t="s">
        <v>98</v>
      </c>
      <c r="KG80" s="376" t="s">
        <v>95</v>
      </c>
      <c r="KH80" s="380" t="str">
        <f>JF3</f>
        <v>BugRes</v>
      </c>
      <c r="KI80" s="377" t="s">
        <v>25</v>
      </c>
      <c r="KJ80" s="380" t="str">
        <f>JF63</f>
        <v>BugRes</v>
      </c>
      <c r="KL80" s="335" t="s">
        <v>2</v>
      </c>
      <c r="KM80" s="335" t="s">
        <v>3</v>
      </c>
      <c r="KN80" s="371" t="s">
        <v>43</v>
      </c>
      <c r="KO80" s="371" t="s">
        <v>44</v>
      </c>
      <c r="KP80" s="335" t="s">
        <v>40</v>
      </c>
      <c r="KQ80" s="335" t="s">
        <v>41</v>
      </c>
      <c r="KR80" s="335" t="s">
        <v>18</v>
      </c>
      <c r="KS80" s="372" t="s">
        <v>42</v>
      </c>
      <c r="KT80" s="373" t="s">
        <v>16</v>
      </c>
      <c r="KU80" s="374" t="s">
        <v>6</v>
      </c>
      <c r="KV80" s="273"/>
      <c r="KW80" s="375" t="s">
        <v>98</v>
      </c>
      <c r="KX80" s="376" t="s">
        <v>95</v>
      </c>
      <c r="KY80" s="380" t="str">
        <f>JW3</f>
        <v>BugRes</v>
      </c>
      <c r="KZ80" s="377" t="s">
        <v>25</v>
      </c>
      <c r="LA80" s="380" t="str">
        <f>JW63</f>
        <v>BugRes</v>
      </c>
      <c r="LC80" s="335" t="s">
        <v>2</v>
      </c>
      <c r="LD80" s="335" t="s">
        <v>3</v>
      </c>
      <c r="LE80" s="371" t="s">
        <v>43</v>
      </c>
      <c r="LF80" s="371" t="s">
        <v>44</v>
      </c>
      <c r="LG80" s="335" t="s">
        <v>40</v>
      </c>
      <c r="LH80" s="335" t="s">
        <v>41</v>
      </c>
      <c r="LI80" s="335" t="s">
        <v>18</v>
      </c>
      <c r="LJ80" s="372" t="s">
        <v>42</v>
      </c>
      <c r="LK80" s="373" t="s">
        <v>16</v>
      </c>
      <c r="LL80" s="374" t="s">
        <v>6</v>
      </c>
      <c r="LM80" s="273"/>
      <c r="LN80" s="375" t="s">
        <v>98</v>
      </c>
      <c r="LO80" s="376" t="s">
        <v>95</v>
      </c>
      <c r="LP80" s="380" t="str">
        <f>KN3</f>
        <v>BugRes</v>
      </c>
      <c r="LQ80" s="377" t="s">
        <v>25</v>
      </c>
      <c r="LR80" s="380" t="str">
        <f>KN63</f>
        <v>BugRes</v>
      </c>
      <c r="LT80" s="335" t="s">
        <v>2</v>
      </c>
      <c r="LU80" s="335" t="s">
        <v>3</v>
      </c>
      <c r="LV80" s="371" t="s">
        <v>43</v>
      </c>
      <c r="LW80" s="371" t="s">
        <v>44</v>
      </c>
      <c r="LX80" s="335" t="s">
        <v>40</v>
      </c>
      <c r="LY80" s="335" t="s">
        <v>41</v>
      </c>
      <c r="LZ80" s="335" t="s">
        <v>18</v>
      </c>
      <c r="MA80" s="372" t="s">
        <v>42</v>
      </c>
      <c r="MB80" s="373" t="s">
        <v>16</v>
      </c>
      <c r="MC80" s="374" t="s">
        <v>6</v>
      </c>
      <c r="MD80" s="273"/>
      <c r="ME80" s="375" t="s">
        <v>98</v>
      </c>
      <c r="MF80" s="376" t="s">
        <v>95</v>
      </c>
      <c r="MG80" s="380" t="str">
        <f>LE3</f>
        <v>BugRes</v>
      </c>
      <c r="MH80" s="377" t="s">
        <v>25</v>
      </c>
      <c r="MI80" s="380" t="str">
        <f>LE63</f>
        <v>BugRes</v>
      </c>
    </row>
    <row r="81" spans="1:347" ht="14.1" hidden="1" customHeight="1" outlineLevel="1" x14ac:dyDescent="0.15">
      <c r="A81" s="14"/>
      <c r="B81" s="35">
        <f>SLOPE(G67:G76,J67:J76)</f>
        <v>1.5239299494769372</v>
      </c>
      <c r="C81" s="19">
        <f>INTERCEPT(G67:G76,J67:J76)</f>
        <v>-2.0193851647949592</v>
      </c>
      <c r="D81" s="83">
        <f>CORREL(G67:G76,J67:J76)^2</f>
        <v>0.98112362395604114</v>
      </c>
      <c r="E81" s="84">
        <f>D81/((1-D81)*(COUNT(G67:G76)-2))</f>
        <v>17.325423440587382</v>
      </c>
      <c r="F81" s="85">
        <f>COUNT(G67:G76)-2</f>
        <v>3</v>
      </c>
      <c r="G81" s="86">
        <f>_xlfn.F.DIST.RT(E81,1,F81)</f>
        <v>2.5225343639198487E-2</v>
      </c>
      <c r="I81" s="71">
        <f>U77/S77</f>
        <v>1.6946198060016944</v>
      </c>
      <c r="J81" s="71">
        <f>N78-J78*I81</f>
        <v>-2.330730709996844</v>
      </c>
      <c r="K81" s="19">
        <f>SQRT(1/S77)</f>
        <v>0.23639624760272501</v>
      </c>
      <c r="L81" s="17">
        <f>SQRT(1/P77+J78^2*K81^2)</f>
        <v>0.32829467745959728</v>
      </c>
      <c r="M81" s="17">
        <f>I81/K81</f>
        <v>7.1685562828796776</v>
      </c>
      <c r="N81" s="17">
        <f>J81/L81</f>
        <v>-7.0995080640126531</v>
      </c>
      <c r="O81" s="25">
        <f>COUNT(L67:L76)-2</f>
        <v>3</v>
      </c>
      <c r="P81" s="29">
        <f>_xlfn.CHISQ.DIST.RT(V77,O81)</f>
        <v>0.36352380605477952</v>
      </c>
      <c r="Q81" s="17">
        <f>V77/O81</f>
        <v>1.0626984409202118</v>
      </c>
      <c r="R81" s="17">
        <f>IF(P81&gt;0.15,1.96^2*K81^2/I81^2,_xlfn.T.INV.2T(0.05,O81)^2*K81^2*Q81/I81^2)</f>
        <v>7.4756462791836828E-2</v>
      </c>
      <c r="S81" s="65"/>
      <c r="T81" s="17">
        <f>ABS(I21-I81)/SQRT(K81^2+K21^2)</f>
        <v>0</v>
      </c>
      <c r="U81" s="14" t="str">
        <f>IF(T81&lt;1.96,"Yes","No")</f>
        <v>Yes</v>
      </c>
      <c r="X81" s="17"/>
      <c r="Y81" s="22"/>
      <c r="Z81" s="306">
        <f>AL77/AJ77</f>
        <v>1.7277153086219537</v>
      </c>
      <c r="AA81" s="306">
        <f>AE78-AA78*Z81</f>
        <v>-2.3835870821640679</v>
      </c>
      <c r="AB81" s="274">
        <f>SQRT(1/AJ77)</f>
        <v>0.26476820600260947</v>
      </c>
      <c r="AC81" s="273">
        <f>SQRT(1/AG77+AA78^2*AB81^2)</f>
        <v>0.3750659235470426</v>
      </c>
      <c r="AD81" s="273">
        <f>Z81/AB81</f>
        <v>6.5253881298909651</v>
      </c>
      <c r="AE81" s="273">
        <f>AA81/AC81</f>
        <v>-6.3551150145078612</v>
      </c>
      <c r="AF81" s="266">
        <f>COUNT(AC67:AC76)-2</f>
        <v>3</v>
      </c>
      <c r="AG81" s="285">
        <f>_xlfn.CHISQ.DIST.RT(AM77,AF81)</f>
        <v>0.70278131912633324</v>
      </c>
      <c r="AH81" s="273">
        <f>AM77/AF81</f>
        <v>0.47058543142474396</v>
      </c>
      <c r="AI81" s="273">
        <f>IF(AG81&gt;0.15,1.96^2*AB81^2/Z81^2,_xlfn.T.INV.2T(0.05,AF81)^2*AB81^2*AH81/Z81^2)</f>
        <v>9.0219298415106508E-2</v>
      </c>
      <c r="AJ81" s="300"/>
      <c r="AK81" s="273">
        <f>ABS(Z21-Z81)/SQRT(AB81^2+AB21^2)</f>
        <v>0</v>
      </c>
      <c r="AL81" s="272" t="str">
        <f>IF(AK81&lt;1.96,"Yes","No")</f>
        <v>Yes</v>
      </c>
      <c r="AM81" s="280"/>
      <c r="AN81" s="280"/>
      <c r="AO81" s="273"/>
      <c r="AQ81" s="306">
        <f>BC77/BA77</f>
        <v>1.7297748323580111</v>
      </c>
      <c r="AR81" s="306">
        <f>AV78-AR78*AQ81</f>
        <v>-2.3868429577226804</v>
      </c>
      <c r="AS81" s="274">
        <f>SQRT(1/BA77)</f>
        <v>0.26986593683819549</v>
      </c>
      <c r="AT81" s="273">
        <f>SQRT(1/AX77+AR78^2*AS81^2)</f>
        <v>0.38332412160779972</v>
      </c>
      <c r="AU81" s="273">
        <f>AQ81/AS81</f>
        <v>6.4097560908368312</v>
      </c>
      <c r="AV81" s="273">
        <f>AR81/AT81</f>
        <v>-6.2266964774128999</v>
      </c>
      <c r="AW81" s="266">
        <f>COUNT(AT67:AT76)-2</f>
        <v>3</v>
      </c>
      <c r="AX81" s="285">
        <f>_xlfn.CHISQ.DIST.RT(BD77,AW81)</f>
        <v>0.70978419380177882</v>
      </c>
      <c r="AY81" s="273">
        <f>BD77/AW81</f>
        <v>0.46063150186092666</v>
      </c>
      <c r="AZ81" s="273">
        <f>IF(AX81&gt;0.15,1.96^2*AS81^2/AQ81^2,_xlfn.T.INV.2T(0.05,AW81)^2*AS81^2*AY81/AQ81^2)</f>
        <v>9.3503772937458179E-2</v>
      </c>
      <c r="BA81" s="300"/>
      <c r="BB81" s="273">
        <f>ABS(AQ21-AQ81)/SQRT(AS81^2+AS21^2)</f>
        <v>0</v>
      </c>
      <c r="BC81" s="272" t="str">
        <f>IF(BB81&lt;1.96,"Yes","No")</f>
        <v>Yes</v>
      </c>
      <c r="BD81" s="280"/>
      <c r="BE81" s="280"/>
      <c r="BF81" s="273"/>
      <c r="BH81" s="306">
        <f>BT77/BR77</f>
        <v>1.7298704030628218</v>
      </c>
      <c r="BI81" s="306">
        <f>BM78-BI78*BH81</f>
        <v>-2.3869941915033941</v>
      </c>
      <c r="BJ81" s="274">
        <f>SQRT(1/BR77)</f>
        <v>0.27018210858266245</v>
      </c>
      <c r="BK81" s="273">
        <f>SQRT(1/BO77+BI78^2*BJ81^2)</f>
        <v>0.3838355046738926</v>
      </c>
      <c r="BL81" s="273">
        <f>BH81/BJ81</f>
        <v>6.4026090111498499</v>
      </c>
      <c r="BM81" s="273">
        <f>BI81/BK81</f>
        <v>-6.2187946722942922</v>
      </c>
      <c r="BN81" s="266">
        <f>COUNT(BK67:BK76)-2</f>
        <v>3</v>
      </c>
      <c r="BO81" s="285">
        <f>_xlfn.CHISQ.DIST.RT(BU77,BN81)</f>
        <v>0.70982603578039338</v>
      </c>
      <c r="BP81" s="273">
        <f>BU77/BN81</f>
        <v>0.46057215295940684</v>
      </c>
      <c r="BQ81" s="273">
        <f>IF(BO81&gt;0.15,1.96^2*BJ81^2/BH81^2,_xlfn.T.INV.2T(0.05,BN81)^2*BJ81^2*BP81/BH81^2)</f>
        <v>9.3712641511802863E-2</v>
      </c>
      <c r="BR81" s="300"/>
      <c r="BS81" s="273">
        <f>ABS(BH21-BH81)/SQRT(BJ81^2+BJ21^2)</f>
        <v>0</v>
      </c>
      <c r="BT81" s="272" t="str">
        <f>IF(BS81&lt;1.96,"Yes","No")</f>
        <v>Yes</v>
      </c>
      <c r="BU81" s="280"/>
      <c r="BV81" s="280"/>
      <c r="BW81" s="273"/>
      <c r="BY81" s="306">
        <f>CK77/CI77</f>
        <v>1.72987474686059</v>
      </c>
      <c r="BZ81" s="306">
        <f>CD78-BZ78*BY81</f>
        <v>-2.3870010777920379</v>
      </c>
      <c r="CA81" s="274">
        <f>SQRT(1/CI77)</f>
        <v>0.2701968101430024</v>
      </c>
      <c r="CB81" s="273">
        <f>SQRT(1/CF77+BZ78^2*CA81^2)</f>
        <v>0.38385928577728778</v>
      </c>
      <c r="CC81" s="273">
        <f>BY81/CA81</f>
        <v>6.402276718015468</v>
      </c>
      <c r="CD81" s="273">
        <f>BZ81/CB81</f>
        <v>-6.2184273410464206</v>
      </c>
      <c r="CE81" s="266">
        <f>COUNT(CB67:CB76)-2</f>
        <v>3</v>
      </c>
      <c r="CF81" s="285">
        <f>_xlfn.CHISQ.DIST.RT(CL77,CE81)</f>
        <v>0.7098269501700194</v>
      </c>
      <c r="CG81" s="273">
        <f>CL77/CE81</f>
        <v>0.46057085600023617</v>
      </c>
      <c r="CH81" s="273">
        <f>IF(CF81&gt;0.15,1.96^2*CA81^2/BY81^2,_xlfn.T.INV.2T(0.05,CE81)^2*CA81^2*CG81/BY81^2)</f>
        <v>9.3722369574762932E-2</v>
      </c>
      <c r="CI81" s="300"/>
      <c r="CJ81" s="273">
        <f>ABS(BY21-BY81)/SQRT(CA81^2+CA21^2)</f>
        <v>0</v>
      </c>
      <c r="CK81" s="272" t="str">
        <f>IF(CJ81&lt;1.96,"Yes","No")</f>
        <v>Yes</v>
      </c>
      <c r="CL81" s="280"/>
      <c r="CM81" s="280"/>
      <c r="CN81" s="273"/>
      <c r="CP81" s="306">
        <f>DB77/CZ77</f>
        <v>1.7298749440303687</v>
      </c>
      <c r="CQ81" s="306">
        <f>CU78-CQ78*CP81</f>
        <v>-2.3870013910081402</v>
      </c>
      <c r="CR81" s="274">
        <f>SQRT(1/CZ77)</f>
        <v>0.27019748011045153</v>
      </c>
      <c r="CS81" s="273">
        <f>SQRT(1/CW77+CQ78^2*CR81^2)</f>
        <v>0.38386036975678717</v>
      </c>
      <c r="CT81" s="273">
        <f>CP81/CR81</f>
        <v>6.402261572991832</v>
      </c>
      <c r="CU81" s="273">
        <f>CQ81/CS81</f>
        <v>-6.2184105968546257</v>
      </c>
      <c r="CV81" s="266">
        <f>COUNT(CS67:CS76)-2</f>
        <v>3</v>
      </c>
      <c r="CW81" s="285">
        <f>_xlfn.CHISQ.DIST.RT(DC77,CV81)</f>
        <v>0.70982699135461713</v>
      </c>
      <c r="CX81" s="273">
        <f>DC77/CV81</f>
        <v>0.46057079758451791</v>
      </c>
      <c r="CY81" s="273">
        <f>IF(CW81&gt;0.15,1.96^2*CR81^2/CP81^2,_xlfn.T.INV.2T(0.05,CV81)^2*CR81^2*CX81/CP81^2)</f>
        <v>9.3722812989692206E-2</v>
      </c>
      <c r="CZ81" s="300"/>
      <c r="DA81" s="273">
        <f>ABS(CP21-CP81)/SQRT(CR81^2+CR21^2)</f>
        <v>0</v>
      </c>
      <c r="DB81" s="272" t="str">
        <f>IF(DA81&lt;1.96,"Yes","No")</f>
        <v>Yes</v>
      </c>
      <c r="DC81" s="280"/>
      <c r="DD81" s="280"/>
      <c r="DE81" s="273"/>
      <c r="DG81" s="306">
        <f>DS77/DQ77</f>
        <v>1.7298749529761543</v>
      </c>
      <c r="DH81" s="306">
        <f>DL78-DH78*DG81</f>
        <v>-2.3870014052511626</v>
      </c>
      <c r="DI81" s="274">
        <f>SQRT(1/DQ77)</f>
        <v>0.27019751061009084</v>
      </c>
      <c r="DJ81" s="273">
        <f>SQRT(1/DN77+DH78^2*DI81^2)</f>
        <v>0.38386041911652791</v>
      </c>
      <c r="DK81" s="273">
        <f>DG81/DI81</f>
        <v>6.4022608834189239</v>
      </c>
      <c r="DL81" s="273">
        <f>DH81/DJ81</f>
        <v>-6.2184098343480008</v>
      </c>
      <c r="DM81" s="266">
        <f>COUNT(DJ67:DJ76)-2</f>
        <v>3</v>
      </c>
      <c r="DN81" s="285">
        <f>_xlfn.CHISQ.DIST.RT(DT77,DM81)</f>
        <v>0.70982699331342936</v>
      </c>
      <c r="DO81" s="273">
        <f>DT77/DM81</f>
        <v>0.46057079480616309</v>
      </c>
      <c r="DP81" s="273">
        <f>IF(DN81&gt;0.15,1.96^2*DI81^2/DG81^2,_xlfn.T.INV.2T(0.05,DM81)^2*DI81^2*DO81/DG81^2)</f>
        <v>9.3722833179033863E-2</v>
      </c>
      <c r="DQ81" s="300"/>
      <c r="DR81" s="273">
        <f>ABS(DG21-DG81)/SQRT(DI81^2+DI21^2)</f>
        <v>0</v>
      </c>
      <c r="DS81" s="272" t="str">
        <f>IF(DR81&lt;1.96,"Yes","No")</f>
        <v>Yes</v>
      </c>
      <c r="DT81" s="280"/>
      <c r="DU81" s="280"/>
      <c r="DV81" s="273"/>
      <c r="DX81" s="306">
        <f>EJ77/EH77</f>
        <v>1.7298749533818536</v>
      </c>
      <c r="DY81" s="306">
        <f>EC78-DY78*DX81</f>
        <v>-2.3870014058987068</v>
      </c>
      <c r="DZ81" s="274">
        <f>SQRT(1/EH77)</f>
        <v>0.27019751199835629</v>
      </c>
      <c r="EA81" s="273">
        <f>SQRT(1/EE77+DY78^2*DZ81^2)</f>
        <v>0.38386042136388698</v>
      </c>
      <c r="EB81" s="273">
        <f>DX81/DZ81</f>
        <v>6.4022608520258215</v>
      </c>
      <c r="EC81" s="273">
        <f>DY81/EA81</f>
        <v>-6.2184097996284651</v>
      </c>
      <c r="ED81" s="266">
        <f>COUNT(EA67:EA76)-2</f>
        <v>3</v>
      </c>
      <c r="EE81" s="285">
        <f>_xlfn.CHISQ.DIST.RT(EK77,ED81)</f>
        <v>0.7098269934070105</v>
      </c>
      <c r="EF81" s="273">
        <f>EK77/ED81</f>
        <v>0.46057079467342882</v>
      </c>
      <c r="EG81" s="273">
        <f>IF(EE81&gt;0.15,1.96^2*DZ81^2/DX81^2,_xlfn.T.INV.2T(0.05,ED81)^2*DZ81^2*EF81/DX81^2)</f>
        <v>9.3722834098162483E-2</v>
      </c>
      <c r="EH81" s="300"/>
      <c r="EI81" s="273">
        <f>ABS(DX21-DX81)/SQRT(DZ81^2+DZ21^2)</f>
        <v>0</v>
      </c>
      <c r="EJ81" s="272" t="str">
        <f>IF(EI81&lt;1.96,"Yes","No")</f>
        <v>Yes</v>
      </c>
      <c r="EK81" s="280"/>
      <c r="EL81" s="280"/>
      <c r="EM81" s="273"/>
      <c r="EO81" s="306">
        <f>FA77/EY77</f>
        <v>1.7298749534002429</v>
      </c>
      <c r="EP81" s="306">
        <f>ET78-EP78*EO81</f>
        <v>-2.3870014059281388</v>
      </c>
      <c r="EQ81" s="274">
        <f>SQRT(1/EY77)</f>
        <v>0.27019751206153947</v>
      </c>
      <c r="ER81" s="273">
        <f>SQRT(1/EV77+EP78^2*EQ81^2)</f>
        <v>0.38386042146620092</v>
      </c>
      <c r="ES81" s="273">
        <f>EO81/EQ81</f>
        <v>6.4022608505967709</v>
      </c>
      <c r="ET81" s="273">
        <f>EP81/ER81</f>
        <v>-6.2184097980476878</v>
      </c>
      <c r="EU81" s="266">
        <f>COUNT(ER67:ER76)-2</f>
        <v>3</v>
      </c>
      <c r="EV81" s="285">
        <f>_xlfn.CHISQ.DIST.RT(FB77,EU81)</f>
        <v>0.70982699341148991</v>
      </c>
      <c r="EW81" s="273">
        <f>FB77/EU81</f>
        <v>0.46057079466707523</v>
      </c>
      <c r="EX81" s="273">
        <f>IF(EV81&gt;0.15,1.96^2*EQ81^2/EO81^2,_xlfn.T.INV.2T(0.05,EU81)^2*EQ81^2*EW81/EO81^2)</f>
        <v>9.3722834140002292E-2</v>
      </c>
      <c r="EY81" s="300"/>
      <c r="EZ81" s="273">
        <f>ABS(EO21-EO81)/SQRT(EQ81^2+EQ21^2)</f>
        <v>0</v>
      </c>
      <c r="FA81" s="272" t="str">
        <f>IF(EZ81&lt;1.96,"Yes","No")</f>
        <v>Yes</v>
      </c>
      <c r="FB81" s="280"/>
      <c r="FC81" s="280"/>
      <c r="FD81" s="273"/>
      <c r="FF81" s="306">
        <f>FR77/FP77</f>
        <v>1.729874953401076</v>
      </c>
      <c r="FG81" s="306">
        <f>FK78-FG78*FF81</f>
        <v>-2.3870014059294764</v>
      </c>
      <c r="FH81" s="274">
        <f>SQRT(1/FP77)</f>
        <v>0.27019751206441461</v>
      </c>
      <c r="FI81" s="273">
        <f>SQRT(1/FM77+FG78^2*FH81^2)</f>
        <v>0.3838604214708583</v>
      </c>
      <c r="FJ81" s="273">
        <f>FF81/FH81</f>
        <v>6.4022608505317278</v>
      </c>
      <c r="FK81" s="273">
        <f>FG81/FI81</f>
        <v>-6.218409797975724</v>
      </c>
      <c r="FL81" s="266">
        <f>COUNT(FI67:FI76)-2</f>
        <v>3</v>
      </c>
      <c r="FM81" s="285">
        <f>_xlfn.CHISQ.DIST.RT(FS77,FL81)</f>
        <v>0.70982699341170552</v>
      </c>
      <c r="FN81" s="273">
        <f>FS77/FL81</f>
        <v>0.46057079466676942</v>
      </c>
      <c r="FO81" s="273">
        <f>IF(FM81&gt;0.15,1.96^2*FH81^2/FF81^2,_xlfn.T.INV.2T(0.05,FL81)^2*FH81^2*FN81/FF81^2)</f>
        <v>9.3722834141906602E-2</v>
      </c>
      <c r="FP81" s="300"/>
      <c r="FQ81" s="273">
        <f>ABS(FF21-FF81)/SQRT(FH81^2+FH21^2)</f>
        <v>0</v>
      </c>
      <c r="FR81" s="272" t="str">
        <f>IF(FQ81&lt;1.96,"Yes","No")</f>
        <v>Yes</v>
      </c>
      <c r="FS81" s="280"/>
      <c r="FT81" s="280"/>
      <c r="FU81" s="273"/>
      <c r="FW81" s="306">
        <f>GI77/GG77</f>
        <v>1.7298749534011142</v>
      </c>
      <c r="FX81" s="306">
        <f>GB78-FX78*FW81</f>
        <v>-2.3870014059295372</v>
      </c>
      <c r="FY81" s="274">
        <f>SQRT(1/GG77)</f>
        <v>0.27019751206454545</v>
      </c>
      <c r="FZ81" s="273">
        <f>SQRT(1/GD77+FX78^2*FY81^2)</f>
        <v>0.3838604214710703</v>
      </c>
      <c r="GA81" s="273">
        <f>FW81/FY81</f>
        <v>6.4022608505287693</v>
      </c>
      <c r="GB81" s="273">
        <f>FX81/FZ81</f>
        <v>-6.2184097979724484</v>
      </c>
      <c r="GC81" s="266">
        <f>COUNT(FZ67:FZ76)-2</f>
        <v>3</v>
      </c>
      <c r="GD81" s="285">
        <f>_xlfn.CHISQ.DIST.RT(GJ77,GC81)</f>
        <v>0.70982699341171585</v>
      </c>
      <c r="GE81" s="273">
        <f>GJ77/GC81</f>
        <v>0.46057079466675493</v>
      </c>
      <c r="GF81" s="273">
        <f>IF(GD81&gt;0.15,1.96^2*FY81^2/FW81^2,_xlfn.T.INV.2T(0.05,GC81)^2*FY81^2*GE81/FW81^2)</f>
        <v>9.3722834141993241E-2</v>
      </c>
      <c r="GG81" s="300"/>
      <c r="GH81" s="273">
        <f>ABS(FW21-FW81)/SQRT(FY81^2+FY21^2)</f>
        <v>0</v>
      </c>
      <c r="GI81" s="272" t="str">
        <f>IF(GH81&lt;1.96,"Yes","No")</f>
        <v>Yes</v>
      </c>
      <c r="GJ81" s="280"/>
      <c r="GK81" s="280"/>
      <c r="GL81" s="273"/>
      <c r="GN81" s="306">
        <f>GZ77/GX77</f>
        <v>1.7298749534011162</v>
      </c>
      <c r="GO81" s="306">
        <f>GS78-GO78*GN81</f>
        <v>-2.3870014059295408</v>
      </c>
      <c r="GP81" s="274">
        <f>SQRT(1/GX77)</f>
        <v>0.27019751206455139</v>
      </c>
      <c r="GQ81" s="273">
        <f>SQRT(1/GU77+GO78^2*GP81^2)</f>
        <v>0.38386042147107985</v>
      </c>
      <c r="GR81" s="273">
        <f>GN81/GP81</f>
        <v>6.402260850528636</v>
      </c>
      <c r="GS81" s="273">
        <f>GO81/GQ81</f>
        <v>-6.2184097979723028</v>
      </c>
      <c r="GT81" s="266">
        <f>COUNT(GQ67:GQ76)-2</f>
        <v>3</v>
      </c>
      <c r="GU81" s="285">
        <f>_xlfn.CHISQ.DIST.RT(HA77,GT81)</f>
        <v>0.70982699341171629</v>
      </c>
      <c r="GV81" s="273">
        <f>HA77/GT81</f>
        <v>0.46057079466675416</v>
      </c>
      <c r="GW81" s="273">
        <f>IF(GU81&gt;0.15,1.96^2*GP81^2/GN81^2,_xlfn.T.INV.2T(0.05,GT81)^2*GP81^2*GV81/GN81^2)</f>
        <v>9.3722834141997127E-2</v>
      </c>
      <c r="GX81" s="300"/>
      <c r="GY81" s="273">
        <f>ABS(GN21-GN81)/SQRT(GP81^2+GP21^2)</f>
        <v>0</v>
      </c>
      <c r="GZ81" s="272" t="str">
        <f>IF(GY81&lt;1.96,"Yes","No")</f>
        <v>Yes</v>
      </c>
      <c r="HA81" s="280"/>
      <c r="HB81" s="280"/>
      <c r="HC81" s="273"/>
      <c r="HE81" s="306">
        <f>HQ77/HO77</f>
        <v>1.7298749534011166</v>
      </c>
      <c r="HF81" s="306">
        <f>HJ78-HF78*HE81</f>
        <v>-2.3870014059295412</v>
      </c>
      <c r="HG81" s="274">
        <f>SQRT(1/HO77)</f>
        <v>0.27019751206455178</v>
      </c>
      <c r="HH81" s="273">
        <f>SQRT(1/HL77+HF78^2*HG81^2)</f>
        <v>0.38386042147108052</v>
      </c>
      <c r="HI81" s="273">
        <f>HE81/HG81</f>
        <v>6.402260850528628</v>
      </c>
      <c r="HJ81" s="273">
        <f>HF81/HH81</f>
        <v>-6.2184097979722939</v>
      </c>
      <c r="HK81" s="266">
        <f>COUNT(HH67:HH76)-2</f>
        <v>3</v>
      </c>
      <c r="HL81" s="285">
        <f>_xlfn.CHISQ.DIST.RT(HR77,HK81)</f>
        <v>0.70982699341171562</v>
      </c>
      <c r="HM81" s="273">
        <f>HR77/HK81</f>
        <v>0.46057079466675521</v>
      </c>
      <c r="HN81" s="273">
        <f>IF(HL81&gt;0.15,1.96^2*HG81^2/HE81^2,_xlfn.T.INV.2T(0.05,HK81)^2*HG81^2*HM81/HE81^2)</f>
        <v>9.3722834141997363E-2</v>
      </c>
      <c r="HO81" s="300"/>
      <c r="HP81" s="273">
        <f>ABS(HE21-HE81)/SQRT(HG81^2+HG21^2)</f>
        <v>0</v>
      </c>
      <c r="HQ81" s="272" t="str">
        <f>IF(HP81&lt;1.96,"Yes","No")</f>
        <v>Yes</v>
      </c>
      <c r="HR81" s="280"/>
      <c r="HS81" s="280"/>
      <c r="HT81" s="273"/>
      <c r="HV81" s="306">
        <f>IH77/IF77</f>
        <v>1.7298749534011155</v>
      </c>
      <c r="HW81" s="306">
        <f>IA78-HW78*HV81</f>
        <v>-2.3870014059295395</v>
      </c>
      <c r="HX81" s="274">
        <f>SQRT(1/IF77)</f>
        <v>0.27019751206455178</v>
      </c>
      <c r="HY81" s="273">
        <f>SQRT(1/IC77+HW78^2*HX81^2)</f>
        <v>0.38386042147108046</v>
      </c>
      <c r="HZ81" s="273">
        <f>HV81/HX81</f>
        <v>6.4022608505286245</v>
      </c>
      <c r="IA81" s="273">
        <f>HW81/HY81</f>
        <v>-6.2184097979722894</v>
      </c>
      <c r="IB81" s="266">
        <f>COUNT(HY67:HY76)-2</f>
        <v>3</v>
      </c>
      <c r="IC81" s="285">
        <f>_xlfn.CHISQ.DIST.RT(II77,IB81)</f>
        <v>0.70982699341171651</v>
      </c>
      <c r="ID81" s="273">
        <f>II77/IB81</f>
        <v>0.46057079466675388</v>
      </c>
      <c r="IE81" s="273">
        <f>IF(IC81&gt;0.15,1.96^2*HX81^2/HV81^2,_xlfn.T.INV.2T(0.05,IB81)^2*HX81^2*ID81/HV81^2)</f>
        <v>9.3722834141997488E-2</v>
      </c>
      <c r="IF81" s="300"/>
      <c r="IG81" s="273">
        <f>ABS(HV21-HV81)/SQRT(HX81^2+HX21^2)</f>
        <v>0</v>
      </c>
      <c r="IH81" s="272" t="str">
        <f>IF(IG81&lt;1.96,"Yes","No")</f>
        <v>Yes</v>
      </c>
      <c r="II81" s="280"/>
      <c r="IJ81" s="280"/>
      <c r="IK81" s="273"/>
      <c r="IM81" s="306">
        <f>IY77/IW77</f>
        <v>1.729874953401116</v>
      </c>
      <c r="IN81" s="306">
        <f>IR78-IN78*IM81</f>
        <v>-2.3870014059295408</v>
      </c>
      <c r="IO81" s="274">
        <f>SQRT(1/IW77)</f>
        <v>0.27019751206455161</v>
      </c>
      <c r="IP81" s="273">
        <f>SQRT(1/IT77+IN78^2*IO81^2)</f>
        <v>0.38386042147108029</v>
      </c>
      <c r="IQ81" s="273">
        <f>IM81/IO81</f>
        <v>6.4022608505286298</v>
      </c>
      <c r="IR81" s="273">
        <f>IN81/IP81</f>
        <v>-6.2184097979722956</v>
      </c>
      <c r="IS81" s="266">
        <f>COUNT(IP67:IP76)-2</f>
        <v>3</v>
      </c>
      <c r="IT81" s="285">
        <f>_xlfn.CHISQ.DIST.RT(IZ77,IS81)</f>
        <v>0.70982699341171673</v>
      </c>
      <c r="IU81" s="273">
        <f>IZ77/IS81</f>
        <v>0.46057079466675338</v>
      </c>
      <c r="IV81" s="273">
        <f>IF(IT81&gt;0.15,1.96^2*IO81^2/IM81^2,_xlfn.T.INV.2T(0.05,IS81)^2*IO81^2*IU81/IM81^2)</f>
        <v>9.3722834141997322E-2</v>
      </c>
      <c r="IW81" s="300"/>
      <c r="IX81" s="273">
        <f>ABS(IM21-IM81)/SQRT(IO81^2+IO21^2)</f>
        <v>0</v>
      </c>
      <c r="IY81" s="272" t="str">
        <f>IF(IX81&lt;1.96,"Yes","No")</f>
        <v>Yes</v>
      </c>
      <c r="IZ81" s="280"/>
      <c r="JA81" s="280"/>
      <c r="JB81" s="273"/>
      <c r="JD81" s="306">
        <f>JP77/JN77</f>
        <v>1.7298749534011166</v>
      </c>
      <c r="JE81" s="306">
        <f>JI78-JE78*JD81</f>
        <v>-2.3870014059295412</v>
      </c>
      <c r="JF81" s="274">
        <f>SQRT(1/JN77)</f>
        <v>0.27019751206455178</v>
      </c>
      <c r="JG81" s="273">
        <f>SQRT(1/JK77+JE78^2*JF81^2)</f>
        <v>0.38386042147108057</v>
      </c>
      <c r="JH81" s="273">
        <f>JD81/JF81</f>
        <v>6.402260850528628</v>
      </c>
      <c r="JI81" s="273">
        <f>JE81/JG81</f>
        <v>-6.218409797972293</v>
      </c>
      <c r="JJ81" s="266">
        <f>COUNT(JG67:JG76)-2</f>
        <v>3</v>
      </c>
      <c r="JK81" s="285">
        <f>_xlfn.CHISQ.DIST.RT(JQ77,JJ81)</f>
        <v>0.70982699341171585</v>
      </c>
      <c r="JL81" s="273">
        <f>JQ77/JJ81</f>
        <v>0.46057079466675477</v>
      </c>
      <c r="JM81" s="273">
        <f>IF(JK81&gt;0.15,1.96^2*JF81^2/JD81^2,_xlfn.T.INV.2T(0.05,JJ81)^2*JF81^2*JL81/JD81^2)</f>
        <v>9.3722834141997363E-2</v>
      </c>
      <c r="JN81" s="300"/>
      <c r="JO81" s="273">
        <f>ABS(JD21-JD81)/SQRT(JF81^2+JF21^2)</f>
        <v>0</v>
      </c>
      <c r="JP81" s="272" t="str">
        <f>IF(JO81&lt;1.96,"Yes","No")</f>
        <v>Yes</v>
      </c>
      <c r="JQ81" s="280"/>
      <c r="JR81" s="280"/>
      <c r="JS81" s="273"/>
      <c r="JU81" s="306">
        <f>KG77/KE77</f>
        <v>1.7298749534011155</v>
      </c>
      <c r="JV81" s="306">
        <f>JZ78-JV78*JU81</f>
        <v>-2.3870014059295395</v>
      </c>
      <c r="JW81" s="274">
        <f>SQRT(1/KE77)</f>
        <v>0.27019751206455178</v>
      </c>
      <c r="JX81" s="273">
        <f>SQRT(1/KB77+JV78^2*JW81^2)</f>
        <v>0.38386042147108046</v>
      </c>
      <c r="JY81" s="273">
        <f>JU81/JW81</f>
        <v>6.4022608505286245</v>
      </c>
      <c r="JZ81" s="273">
        <f>JV81/JX81</f>
        <v>-6.2184097979722894</v>
      </c>
      <c r="KA81" s="266">
        <f>COUNT(JX67:JX76)-2</f>
        <v>3</v>
      </c>
      <c r="KB81" s="285">
        <f>_xlfn.CHISQ.DIST.RT(KH77,KA81)</f>
        <v>0.70982699341171651</v>
      </c>
      <c r="KC81" s="273">
        <f>KH77/KA81</f>
        <v>0.46057079466675388</v>
      </c>
      <c r="KD81" s="273">
        <f>IF(KB81&gt;0.15,1.96^2*JW81^2/JU81^2,_xlfn.T.INV.2T(0.05,KA81)^2*JW81^2*KC81/JU81^2)</f>
        <v>9.3722834141997488E-2</v>
      </c>
      <c r="KE81" s="300"/>
      <c r="KF81" s="273">
        <f>ABS(JU21-JU81)/SQRT(JW81^2+JW21^2)</f>
        <v>0</v>
      </c>
      <c r="KG81" s="272" t="str">
        <f>IF(KF81&lt;1.96,"Yes","No")</f>
        <v>Yes</v>
      </c>
      <c r="KH81" s="280"/>
      <c r="KI81" s="280"/>
      <c r="KJ81" s="273"/>
      <c r="KL81" s="306">
        <f>KX77/KV77</f>
        <v>1.729874953401116</v>
      </c>
      <c r="KM81" s="306">
        <f>KQ78-KM78*KL81</f>
        <v>-2.3870014059295408</v>
      </c>
      <c r="KN81" s="274">
        <f>SQRT(1/KV77)</f>
        <v>0.27019751206455161</v>
      </c>
      <c r="KO81" s="273">
        <f>SQRT(1/KS77+KM78^2*KN81^2)</f>
        <v>0.38386042147108029</v>
      </c>
      <c r="KP81" s="273">
        <f>KL81/KN81</f>
        <v>6.4022608505286298</v>
      </c>
      <c r="KQ81" s="273">
        <f>KM81/KO81</f>
        <v>-6.2184097979722956</v>
      </c>
      <c r="KR81" s="266">
        <f>COUNT(KO67:KO76)-2</f>
        <v>3</v>
      </c>
      <c r="KS81" s="285">
        <f>_xlfn.CHISQ.DIST.RT(KY77,KR81)</f>
        <v>0.70982699341171673</v>
      </c>
      <c r="KT81" s="273">
        <f>KY77/KR81</f>
        <v>0.46057079466675338</v>
      </c>
      <c r="KU81" s="273">
        <f>IF(KS81&gt;0.15,1.96^2*KN81^2/KL81^2,_xlfn.T.INV.2T(0.05,KR81)^2*KN81^2*KT81/KL81^2)</f>
        <v>9.3722834141997322E-2</v>
      </c>
      <c r="KV81" s="300"/>
      <c r="KW81" s="273">
        <f>ABS(KL21-KL81)/SQRT(KN81^2+KN21^2)</f>
        <v>0</v>
      </c>
      <c r="KX81" s="272" t="str">
        <f>IF(KW81&lt;1.96,"Yes","No")</f>
        <v>Yes</v>
      </c>
      <c r="KY81" s="280"/>
      <c r="KZ81" s="280"/>
      <c r="LA81" s="273"/>
      <c r="LC81" s="306">
        <f>LO77/LM77</f>
        <v>1.7298749534011166</v>
      </c>
      <c r="LD81" s="306">
        <f>LH78-LD78*LC81</f>
        <v>-2.3870014059295412</v>
      </c>
      <c r="LE81" s="274">
        <f>SQRT(1/LM77)</f>
        <v>0.27019751206455178</v>
      </c>
      <c r="LF81" s="273">
        <f>SQRT(1/LJ77+LD78^2*LE81^2)</f>
        <v>0.38386042147108057</v>
      </c>
      <c r="LG81" s="273">
        <f>LC81/LE81</f>
        <v>6.402260850528628</v>
      </c>
      <c r="LH81" s="273">
        <f>LD81/LF81</f>
        <v>-6.218409797972293</v>
      </c>
      <c r="LI81" s="266">
        <f>COUNT(LF67:LF76)-2</f>
        <v>3</v>
      </c>
      <c r="LJ81" s="285">
        <f>_xlfn.CHISQ.DIST.RT(LP77,LI81)</f>
        <v>0.70982699341171585</v>
      </c>
      <c r="LK81" s="273">
        <f>LP77/LI81</f>
        <v>0.46057079466675477</v>
      </c>
      <c r="LL81" s="273">
        <f>IF(LJ81&gt;0.15,1.96^2*LE81^2/LC81^2,_xlfn.T.INV.2T(0.05,LI81)^2*LE81^2*LK81/LC81^2)</f>
        <v>9.3722834141997363E-2</v>
      </c>
      <c r="LM81" s="300"/>
      <c r="LN81" s="273">
        <f>ABS(LC21-LC81)/SQRT(LE81^2+LE21^2)</f>
        <v>0</v>
      </c>
      <c r="LO81" s="272" t="str">
        <f>IF(LN81&lt;1.96,"Yes","No")</f>
        <v>Yes</v>
      </c>
      <c r="LP81" s="280"/>
      <c r="LQ81" s="280"/>
      <c r="LR81" s="273"/>
      <c r="LT81" s="306">
        <f>MF77/MD77</f>
        <v>1.7298749534011155</v>
      </c>
      <c r="LU81" s="306">
        <f>LY78-LU78*LT81</f>
        <v>-2.3870014059295395</v>
      </c>
      <c r="LV81" s="274">
        <f>SQRT(1/MD77)</f>
        <v>0.27019751206455178</v>
      </c>
      <c r="LW81" s="273">
        <f>SQRT(1/MA77+LU78^2*LV81^2)</f>
        <v>0.38386042147108046</v>
      </c>
      <c r="LX81" s="273">
        <f>LT81/LV81</f>
        <v>6.4022608505286245</v>
      </c>
      <c r="LY81" s="273">
        <f>LU81/LW81</f>
        <v>-6.2184097979722894</v>
      </c>
      <c r="LZ81" s="266">
        <f>COUNT(LW67:LW76)-2</f>
        <v>3</v>
      </c>
      <c r="MA81" s="285">
        <f>_xlfn.CHISQ.DIST.RT(MG77,LZ81)</f>
        <v>0.70982699341171651</v>
      </c>
      <c r="MB81" s="273">
        <f>MG77/LZ81</f>
        <v>0.46057079466675388</v>
      </c>
      <c r="MC81" s="273">
        <f>IF(MA81&gt;0.15,1.96^2*LV81^2/LT81^2,_xlfn.T.INV.2T(0.05,LZ81)^2*LV81^2*MB81/LT81^2)</f>
        <v>9.3722834141997488E-2</v>
      </c>
      <c r="MD81" s="300"/>
      <c r="ME81" s="273">
        <f>ABS(LT21-LT81)/SQRT(LV81^2+LV21^2)</f>
        <v>0</v>
      </c>
      <c r="MF81" s="272" t="str">
        <f>IF(ME81&lt;1.96,"Yes","No")</f>
        <v>Yes</v>
      </c>
      <c r="MG81" s="280"/>
      <c r="MH81" s="280"/>
      <c r="MI81" s="273"/>
    </row>
    <row r="82" spans="1:347" ht="14.1" hidden="1" customHeight="1" outlineLevel="1" x14ac:dyDescent="0.15">
      <c r="A82" s="14"/>
      <c r="B82" s="35"/>
      <c r="C82" s="19"/>
      <c r="D82" s="7"/>
      <c r="E82" s="7"/>
      <c r="F82" s="6"/>
      <c r="L82" s="17"/>
      <c r="M82" s="39"/>
      <c r="N82" s="24"/>
      <c r="O82" s="25"/>
      <c r="P82" s="29"/>
      <c r="Q82" s="17"/>
      <c r="R82" s="17"/>
      <c r="S82" s="65"/>
      <c r="T82" s="48"/>
      <c r="X82" s="17"/>
      <c r="Y82" s="22"/>
      <c r="Z82" s="261"/>
      <c r="AA82" s="261"/>
      <c r="AB82" s="261"/>
      <c r="AC82" s="273"/>
      <c r="AD82" s="289"/>
      <c r="AE82" s="277"/>
      <c r="AF82" s="266"/>
      <c r="AG82" s="285"/>
      <c r="AH82" s="273"/>
      <c r="AI82" s="273"/>
      <c r="AJ82" s="300"/>
      <c r="AK82" s="292"/>
      <c r="AL82" s="280"/>
      <c r="AM82" s="280"/>
      <c r="AN82" s="280"/>
      <c r="AO82" s="273"/>
      <c r="AQ82" s="261"/>
      <c r="AR82" s="261"/>
      <c r="AS82" s="261"/>
      <c r="AT82" s="273"/>
      <c r="AU82" s="289"/>
      <c r="AV82" s="277"/>
      <c r="AW82" s="266"/>
      <c r="AX82" s="285"/>
      <c r="AY82" s="273"/>
      <c r="AZ82" s="273"/>
      <c r="BA82" s="300"/>
      <c r="BB82" s="292"/>
      <c r="BC82" s="280"/>
      <c r="BD82" s="280"/>
      <c r="BE82" s="280"/>
      <c r="BF82" s="273"/>
      <c r="BH82" s="261"/>
      <c r="BI82" s="261"/>
      <c r="BJ82" s="261"/>
      <c r="BK82" s="273"/>
      <c r="BL82" s="289"/>
      <c r="BM82" s="277"/>
      <c r="BN82" s="266"/>
      <c r="BO82" s="285"/>
      <c r="BP82" s="273"/>
      <c r="BQ82" s="273"/>
      <c r="BR82" s="300"/>
      <c r="BS82" s="292"/>
      <c r="BT82" s="280"/>
      <c r="BU82" s="280"/>
      <c r="BV82" s="280"/>
      <c r="BW82" s="273"/>
      <c r="BY82" s="261"/>
      <c r="BZ82" s="261"/>
      <c r="CA82" s="261"/>
      <c r="CB82" s="273"/>
      <c r="CC82" s="289"/>
      <c r="CD82" s="277"/>
      <c r="CE82" s="266"/>
      <c r="CF82" s="285"/>
      <c r="CG82" s="273"/>
      <c r="CH82" s="273"/>
      <c r="CI82" s="300"/>
      <c r="CJ82" s="292"/>
      <c r="CK82" s="280"/>
      <c r="CL82" s="280"/>
      <c r="CM82" s="280"/>
      <c r="CN82" s="273"/>
      <c r="CP82" s="261"/>
      <c r="CQ82" s="261"/>
      <c r="CR82" s="261"/>
      <c r="CS82" s="273"/>
      <c r="CT82" s="289"/>
      <c r="CU82" s="277"/>
      <c r="CV82" s="266"/>
      <c r="CW82" s="285"/>
      <c r="CX82" s="273"/>
      <c r="CY82" s="273"/>
      <c r="CZ82" s="300"/>
      <c r="DA82" s="292"/>
      <c r="DB82" s="280"/>
      <c r="DC82" s="280"/>
      <c r="DD82" s="280"/>
      <c r="DE82" s="273"/>
      <c r="DG82" s="261"/>
      <c r="DH82" s="261"/>
      <c r="DI82" s="261"/>
      <c r="DJ82" s="273"/>
      <c r="DK82" s="289"/>
      <c r="DL82" s="277"/>
      <c r="DM82" s="266"/>
      <c r="DN82" s="285"/>
      <c r="DO82" s="273"/>
      <c r="DP82" s="273"/>
      <c r="DQ82" s="300"/>
      <c r="DR82" s="292"/>
      <c r="DS82" s="280"/>
      <c r="DT82" s="280"/>
      <c r="DU82" s="280"/>
      <c r="DV82" s="273"/>
      <c r="DX82" s="261"/>
      <c r="DY82" s="261"/>
      <c r="DZ82" s="261"/>
      <c r="EA82" s="273"/>
      <c r="EB82" s="289"/>
      <c r="EC82" s="277"/>
      <c r="ED82" s="266"/>
      <c r="EE82" s="285"/>
      <c r="EF82" s="273"/>
      <c r="EG82" s="273"/>
      <c r="EH82" s="300"/>
      <c r="EI82" s="292"/>
      <c r="EJ82" s="280"/>
      <c r="EK82" s="280"/>
      <c r="EL82" s="280"/>
      <c r="EM82" s="273"/>
      <c r="EO82" s="261"/>
      <c r="EP82" s="261"/>
      <c r="EQ82" s="261"/>
      <c r="ER82" s="273"/>
      <c r="ES82" s="289"/>
      <c r="ET82" s="277"/>
      <c r="EU82" s="266"/>
      <c r="EV82" s="285"/>
      <c r="EW82" s="273"/>
      <c r="EX82" s="273"/>
      <c r="EY82" s="300"/>
      <c r="EZ82" s="292"/>
      <c r="FA82" s="280"/>
      <c r="FB82" s="280"/>
      <c r="FC82" s="280"/>
      <c r="FD82" s="273"/>
      <c r="FF82" s="261"/>
      <c r="FG82" s="261"/>
      <c r="FH82" s="261"/>
      <c r="FI82" s="273"/>
      <c r="FJ82" s="289"/>
      <c r="FK82" s="277"/>
      <c r="FL82" s="266"/>
      <c r="FM82" s="285"/>
      <c r="FN82" s="273"/>
      <c r="FO82" s="273"/>
      <c r="FP82" s="300"/>
      <c r="FQ82" s="292"/>
      <c r="FR82" s="280"/>
      <c r="FS82" s="280"/>
      <c r="FT82" s="280"/>
      <c r="FU82" s="273"/>
      <c r="FW82" s="261"/>
      <c r="FX82" s="261"/>
      <c r="FY82" s="261"/>
      <c r="FZ82" s="273"/>
      <c r="GA82" s="289"/>
      <c r="GB82" s="277"/>
      <c r="GC82" s="266"/>
      <c r="GD82" s="285"/>
      <c r="GE82" s="273"/>
      <c r="GF82" s="273"/>
      <c r="GG82" s="300"/>
      <c r="GH82" s="292"/>
      <c r="GI82" s="280"/>
      <c r="GJ82" s="280"/>
      <c r="GK82" s="280"/>
      <c r="GL82" s="273"/>
      <c r="GN82" s="261"/>
      <c r="GO82" s="261"/>
      <c r="GP82" s="261"/>
      <c r="GQ82" s="273"/>
      <c r="GR82" s="289"/>
      <c r="GS82" s="277"/>
      <c r="GT82" s="266"/>
      <c r="GU82" s="285"/>
      <c r="GV82" s="273"/>
      <c r="GW82" s="273"/>
      <c r="GX82" s="300"/>
      <c r="GY82" s="292"/>
      <c r="GZ82" s="280"/>
      <c r="HA82" s="280"/>
      <c r="HB82" s="280"/>
      <c r="HC82" s="273"/>
      <c r="HE82" s="261"/>
      <c r="HF82" s="261"/>
      <c r="HG82" s="261"/>
      <c r="HH82" s="273"/>
      <c r="HI82" s="289"/>
      <c r="HJ82" s="277"/>
      <c r="HK82" s="266"/>
      <c r="HL82" s="285"/>
      <c r="HM82" s="273"/>
      <c r="HN82" s="273"/>
      <c r="HO82" s="300"/>
      <c r="HP82" s="292"/>
      <c r="HQ82" s="280"/>
      <c r="HR82" s="280"/>
      <c r="HS82" s="280"/>
      <c r="HT82" s="273"/>
      <c r="HV82" s="261"/>
      <c r="HW82" s="261"/>
      <c r="HX82" s="261"/>
      <c r="HY82" s="273"/>
      <c r="HZ82" s="289"/>
      <c r="IA82" s="277"/>
      <c r="IB82" s="266"/>
      <c r="IC82" s="285"/>
      <c r="ID82" s="273"/>
      <c r="IE82" s="273"/>
      <c r="IF82" s="300"/>
      <c r="IG82" s="292"/>
      <c r="IH82" s="280"/>
      <c r="II82" s="280"/>
      <c r="IJ82" s="280"/>
      <c r="IK82" s="273"/>
      <c r="IM82" s="261"/>
      <c r="IN82" s="261"/>
      <c r="IO82" s="261"/>
      <c r="IP82" s="273"/>
      <c r="IQ82" s="289"/>
      <c r="IR82" s="277"/>
      <c r="IS82" s="266"/>
      <c r="IT82" s="285"/>
      <c r="IU82" s="273"/>
      <c r="IV82" s="273"/>
      <c r="IW82" s="300"/>
      <c r="IX82" s="292"/>
      <c r="IY82" s="280"/>
      <c r="IZ82" s="280"/>
      <c r="JA82" s="280"/>
      <c r="JB82" s="273"/>
      <c r="JD82" s="261"/>
      <c r="JE82" s="261"/>
      <c r="JF82" s="261"/>
      <c r="JG82" s="273"/>
      <c r="JH82" s="289"/>
      <c r="JI82" s="277"/>
      <c r="JJ82" s="266"/>
      <c r="JK82" s="285"/>
      <c r="JL82" s="273"/>
      <c r="JM82" s="273"/>
      <c r="JN82" s="300"/>
      <c r="JO82" s="292"/>
      <c r="JP82" s="280"/>
      <c r="JQ82" s="280"/>
      <c r="JR82" s="280"/>
      <c r="JS82" s="273"/>
      <c r="JU82" s="261"/>
      <c r="JV82" s="261"/>
      <c r="JW82" s="261"/>
      <c r="JX82" s="273"/>
      <c r="JY82" s="289"/>
      <c r="JZ82" s="277"/>
      <c r="KA82" s="266"/>
      <c r="KB82" s="285"/>
      <c r="KC82" s="273"/>
      <c r="KD82" s="273"/>
      <c r="KE82" s="300"/>
      <c r="KF82" s="292"/>
      <c r="KG82" s="280"/>
      <c r="KH82" s="280"/>
      <c r="KI82" s="280"/>
      <c r="KJ82" s="273"/>
      <c r="KL82" s="261"/>
      <c r="KM82" s="261"/>
      <c r="KN82" s="261"/>
      <c r="KO82" s="273"/>
      <c r="KP82" s="289"/>
      <c r="KQ82" s="277"/>
      <c r="KR82" s="266"/>
      <c r="KS82" s="285"/>
      <c r="KT82" s="273"/>
      <c r="KU82" s="273"/>
      <c r="KV82" s="300"/>
      <c r="KW82" s="292"/>
      <c r="KX82" s="280"/>
      <c r="KY82" s="280"/>
      <c r="KZ82" s="280"/>
      <c r="LA82" s="273"/>
      <c r="LC82" s="261"/>
      <c r="LD82" s="261"/>
      <c r="LE82" s="261"/>
      <c r="LF82" s="273"/>
      <c r="LG82" s="289"/>
      <c r="LH82" s="277"/>
      <c r="LI82" s="266"/>
      <c r="LJ82" s="285"/>
      <c r="LK82" s="273"/>
      <c r="LL82" s="273"/>
      <c r="LM82" s="300"/>
      <c r="LN82" s="292"/>
      <c r="LO82" s="280"/>
      <c r="LP82" s="280"/>
      <c r="LQ82" s="280"/>
      <c r="LR82" s="273"/>
      <c r="LT82" s="261"/>
      <c r="LU82" s="261"/>
      <c r="LV82" s="261"/>
      <c r="LW82" s="273"/>
      <c r="LX82" s="289"/>
      <c r="LY82" s="277"/>
      <c r="LZ82" s="266"/>
      <c r="MA82" s="285"/>
      <c r="MB82" s="273"/>
      <c r="MC82" s="273"/>
      <c r="MD82" s="300"/>
      <c r="ME82" s="292"/>
      <c r="MF82" s="280"/>
      <c r="MG82" s="280"/>
      <c r="MH82" s="280"/>
      <c r="MI82" s="273"/>
    </row>
    <row r="83" spans="1:347" ht="14.1" hidden="1" customHeight="1" outlineLevel="1" x14ac:dyDescent="0.15">
      <c r="A83" s="14"/>
      <c r="B83" s="35"/>
      <c r="C83" s="19"/>
      <c r="D83" s="7"/>
      <c r="E83" s="7"/>
      <c r="F83" s="6"/>
      <c r="J83" s="19"/>
      <c r="K83" s="17"/>
      <c r="L83" s="35"/>
      <c r="M83" s="49"/>
      <c r="N83" s="24"/>
      <c r="O83" s="25"/>
      <c r="P83" s="40" t="s">
        <v>124</v>
      </c>
      <c r="Q83" s="17"/>
      <c r="R83" s="17"/>
      <c r="S83" s="65"/>
      <c r="T83" s="48" t="s">
        <v>131</v>
      </c>
      <c r="X83" s="17"/>
      <c r="Y83" s="22"/>
      <c r="Z83" s="261"/>
      <c r="AA83" s="274"/>
      <c r="AB83" s="273"/>
      <c r="AC83" s="269"/>
      <c r="AD83" s="293"/>
      <c r="AE83" s="277"/>
      <c r="AF83" s="266"/>
      <c r="AG83" s="290" t="s">
        <v>120</v>
      </c>
      <c r="AH83" s="273"/>
      <c r="AI83" s="273"/>
      <c r="AJ83" s="300"/>
      <c r="AK83" s="292" t="s">
        <v>131</v>
      </c>
      <c r="AL83" s="280"/>
      <c r="AM83" s="280"/>
      <c r="AN83" s="280"/>
      <c r="AO83" s="273"/>
      <c r="AQ83" s="261"/>
      <c r="AR83" s="274"/>
      <c r="AS83" s="273"/>
      <c r="AT83" s="269"/>
      <c r="AU83" s="293"/>
      <c r="AV83" s="277"/>
      <c r="AW83" s="266"/>
      <c r="AX83" s="290" t="s">
        <v>120</v>
      </c>
      <c r="AY83" s="273"/>
      <c r="AZ83" s="273"/>
      <c r="BA83" s="300"/>
      <c r="BB83" s="292" t="s">
        <v>131</v>
      </c>
      <c r="BC83" s="280"/>
      <c r="BD83" s="280"/>
      <c r="BE83" s="280"/>
      <c r="BF83" s="273"/>
      <c r="BH83" s="261"/>
      <c r="BI83" s="274"/>
      <c r="BJ83" s="273"/>
      <c r="BK83" s="269"/>
      <c r="BL83" s="293"/>
      <c r="BM83" s="277"/>
      <c r="BN83" s="266"/>
      <c r="BO83" s="290" t="s">
        <v>120</v>
      </c>
      <c r="BP83" s="273"/>
      <c r="BQ83" s="273"/>
      <c r="BR83" s="300"/>
      <c r="BS83" s="292" t="s">
        <v>131</v>
      </c>
      <c r="BT83" s="280"/>
      <c r="BU83" s="280"/>
      <c r="BV83" s="280"/>
      <c r="BW83" s="273"/>
      <c r="BY83" s="261"/>
      <c r="BZ83" s="274"/>
      <c r="CA83" s="273"/>
      <c r="CB83" s="269"/>
      <c r="CC83" s="293"/>
      <c r="CD83" s="277"/>
      <c r="CE83" s="266"/>
      <c r="CF83" s="290" t="s">
        <v>120</v>
      </c>
      <c r="CG83" s="273"/>
      <c r="CH83" s="273"/>
      <c r="CI83" s="300"/>
      <c r="CJ83" s="292" t="s">
        <v>131</v>
      </c>
      <c r="CK83" s="280"/>
      <c r="CL83" s="280"/>
      <c r="CM83" s="280"/>
      <c r="CN83" s="273"/>
      <c r="CP83" s="261"/>
      <c r="CQ83" s="274"/>
      <c r="CR83" s="273"/>
      <c r="CS83" s="269"/>
      <c r="CT83" s="293"/>
      <c r="CU83" s="277"/>
      <c r="CV83" s="266"/>
      <c r="CW83" s="290" t="s">
        <v>120</v>
      </c>
      <c r="CX83" s="273"/>
      <c r="CY83" s="273"/>
      <c r="CZ83" s="300"/>
      <c r="DA83" s="292" t="s">
        <v>131</v>
      </c>
      <c r="DB83" s="280"/>
      <c r="DC83" s="280"/>
      <c r="DD83" s="280"/>
      <c r="DE83" s="273"/>
      <c r="DG83" s="261"/>
      <c r="DH83" s="274"/>
      <c r="DI83" s="273"/>
      <c r="DJ83" s="269"/>
      <c r="DK83" s="293"/>
      <c r="DL83" s="277"/>
      <c r="DM83" s="266"/>
      <c r="DN83" s="290" t="s">
        <v>120</v>
      </c>
      <c r="DO83" s="273"/>
      <c r="DP83" s="273"/>
      <c r="DQ83" s="300"/>
      <c r="DR83" s="292" t="s">
        <v>131</v>
      </c>
      <c r="DS83" s="280"/>
      <c r="DT83" s="280"/>
      <c r="DU83" s="280"/>
      <c r="DV83" s="273"/>
      <c r="DX83" s="261"/>
      <c r="DY83" s="274"/>
      <c r="DZ83" s="273"/>
      <c r="EA83" s="269"/>
      <c r="EB83" s="293"/>
      <c r="EC83" s="277"/>
      <c r="ED83" s="266"/>
      <c r="EE83" s="290" t="s">
        <v>120</v>
      </c>
      <c r="EF83" s="273"/>
      <c r="EG83" s="273"/>
      <c r="EH83" s="300"/>
      <c r="EI83" s="292" t="s">
        <v>131</v>
      </c>
      <c r="EJ83" s="280"/>
      <c r="EK83" s="280"/>
      <c r="EL83" s="280"/>
      <c r="EM83" s="273"/>
      <c r="EO83" s="261"/>
      <c r="EP83" s="274"/>
      <c r="EQ83" s="273"/>
      <c r="ER83" s="269"/>
      <c r="ES83" s="293"/>
      <c r="ET83" s="277"/>
      <c r="EU83" s="266"/>
      <c r="EV83" s="290" t="s">
        <v>120</v>
      </c>
      <c r="EW83" s="273"/>
      <c r="EX83" s="273"/>
      <c r="EY83" s="300"/>
      <c r="EZ83" s="292" t="s">
        <v>131</v>
      </c>
      <c r="FA83" s="280"/>
      <c r="FB83" s="280"/>
      <c r="FC83" s="280"/>
      <c r="FD83" s="273"/>
      <c r="FF83" s="261"/>
      <c r="FG83" s="274"/>
      <c r="FH83" s="273"/>
      <c r="FI83" s="269"/>
      <c r="FJ83" s="293"/>
      <c r="FK83" s="277"/>
      <c r="FL83" s="266"/>
      <c r="FM83" s="290" t="s">
        <v>120</v>
      </c>
      <c r="FN83" s="273"/>
      <c r="FO83" s="273"/>
      <c r="FP83" s="300"/>
      <c r="FQ83" s="292" t="s">
        <v>131</v>
      </c>
      <c r="FR83" s="280"/>
      <c r="FS83" s="280"/>
      <c r="FT83" s="280"/>
      <c r="FU83" s="273"/>
      <c r="FW83" s="261"/>
      <c r="FX83" s="274"/>
      <c r="FY83" s="273"/>
      <c r="FZ83" s="269"/>
      <c r="GA83" s="293"/>
      <c r="GB83" s="277"/>
      <c r="GC83" s="266"/>
      <c r="GD83" s="290" t="s">
        <v>120</v>
      </c>
      <c r="GE83" s="273"/>
      <c r="GF83" s="273"/>
      <c r="GG83" s="300"/>
      <c r="GH83" s="292" t="s">
        <v>131</v>
      </c>
      <c r="GI83" s="280"/>
      <c r="GJ83" s="280"/>
      <c r="GK83" s="280"/>
      <c r="GL83" s="273"/>
      <c r="GN83" s="261"/>
      <c r="GO83" s="274"/>
      <c r="GP83" s="273"/>
      <c r="GQ83" s="269"/>
      <c r="GR83" s="293"/>
      <c r="GS83" s="277"/>
      <c r="GT83" s="266"/>
      <c r="GU83" s="290" t="s">
        <v>120</v>
      </c>
      <c r="GV83" s="273"/>
      <c r="GW83" s="273"/>
      <c r="GX83" s="300"/>
      <c r="GY83" s="292" t="s">
        <v>131</v>
      </c>
      <c r="GZ83" s="280"/>
      <c r="HA83" s="280"/>
      <c r="HB83" s="280"/>
      <c r="HC83" s="273"/>
      <c r="HE83" s="261"/>
      <c r="HF83" s="274"/>
      <c r="HG83" s="273"/>
      <c r="HH83" s="269"/>
      <c r="HI83" s="293"/>
      <c r="HJ83" s="277"/>
      <c r="HK83" s="266"/>
      <c r="HL83" s="290" t="s">
        <v>120</v>
      </c>
      <c r="HM83" s="273"/>
      <c r="HN83" s="273"/>
      <c r="HO83" s="300"/>
      <c r="HP83" s="292" t="s">
        <v>131</v>
      </c>
      <c r="HQ83" s="280"/>
      <c r="HR83" s="280"/>
      <c r="HS83" s="280"/>
      <c r="HT83" s="273"/>
      <c r="HV83" s="261"/>
      <c r="HW83" s="274"/>
      <c r="HX83" s="273"/>
      <c r="HY83" s="269"/>
      <c r="HZ83" s="293"/>
      <c r="IA83" s="277"/>
      <c r="IB83" s="266"/>
      <c r="IC83" s="290" t="s">
        <v>120</v>
      </c>
      <c r="ID83" s="273"/>
      <c r="IE83" s="273"/>
      <c r="IF83" s="300"/>
      <c r="IG83" s="292" t="s">
        <v>131</v>
      </c>
      <c r="IH83" s="280"/>
      <c r="II83" s="280"/>
      <c r="IJ83" s="280"/>
      <c r="IK83" s="273"/>
      <c r="IM83" s="261"/>
      <c r="IN83" s="274"/>
      <c r="IO83" s="273"/>
      <c r="IP83" s="269"/>
      <c r="IQ83" s="293"/>
      <c r="IR83" s="277"/>
      <c r="IS83" s="266"/>
      <c r="IT83" s="290" t="s">
        <v>120</v>
      </c>
      <c r="IU83" s="273"/>
      <c r="IV83" s="273"/>
      <c r="IW83" s="300"/>
      <c r="IX83" s="292" t="s">
        <v>131</v>
      </c>
      <c r="IY83" s="280"/>
      <c r="IZ83" s="280"/>
      <c r="JA83" s="280"/>
      <c r="JB83" s="273"/>
      <c r="JD83" s="261"/>
      <c r="JE83" s="274"/>
      <c r="JF83" s="273"/>
      <c r="JG83" s="269"/>
      <c r="JH83" s="293"/>
      <c r="JI83" s="277"/>
      <c r="JJ83" s="266"/>
      <c r="JK83" s="290" t="s">
        <v>120</v>
      </c>
      <c r="JL83" s="273"/>
      <c r="JM83" s="273"/>
      <c r="JN83" s="300"/>
      <c r="JO83" s="292" t="s">
        <v>131</v>
      </c>
      <c r="JP83" s="280"/>
      <c r="JQ83" s="280"/>
      <c r="JR83" s="280"/>
      <c r="JS83" s="273"/>
      <c r="JU83" s="261"/>
      <c r="JV83" s="274"/>
      <c r="JW83" s="273"/>
      <c r="JX83" s="269"/>
      <c r="JY83" s="293"/>
      <c r="JZ83" s="277"/>
      <c r="KA83" s="266"/>
      <c r="KB83" s="290" t="s">
        <v>120</v>
      </c>
      <c r="KC83" s="273"/>
      <c r="KD83" s="273"/>
      <c r="KE83" s="300"/>
      <c r="KF83" s="292" t="s">
        <v>131</v>
      </c>
      <c r="KG83" s="280"/>
      <c r="KH83" s="280"/>
      <c r="KI83" s="280"/>
      <c r="KJ83" s="273"/>
      <c r="KL83" s="261"/>
      <c r="KM83" s="274"/>
      <c r="KN83" s="273"/>
      <c r="KO83" s="269"/>
      <c r="KP83" s="293"/>
      <c r="KQ83" s="277"/>
      <c r="KR83" s="266"/>
      <c r="KS83" s="290" t="s">
        <v>120</v>
      </c>
      <c r="KT83" s="273"/>
      <c r="KU83" s="273"/>
      <c r="KV83" s="300"/>
      <c r="KW83" s="292" t="s">
        <v>131</v>
      </c>
      <c r="KX83" s="280"/>
      <c r="KY83" s="280"/>
      <c r="KZ83" s="280"/>
      <c r="LA83" s="273"/>
      <c r="LC83" s="261"/>
      <c r="LD83" s="274"/>
      <c r="LE83" s="273"/>
      <c r="LF83" s="269"/>
      <c r="LG83" s="293"/>
      <c r="LH83" s="277"/>
      <c r="LI83" s="266"/>
      <c r="LJ83" s="290" t="s">
        <v>120</v>
      </c>
      <c r="LK83" s="273"/>
      <c r="LL83" s="273"/>
      <c r="LM83" s="300"/>
      <c r="LN83" s="292" t="s">
        <v>131</v>
      </c>
      <c r="LO83" s="280"/>
      <c r="LP83" s="280"/>
      <c r="LQ83" s="280"/>
      <c r="LR83" s="273"/>
      <c r="LT83" s="261"/>
      <c r="LU83" s="274"/>
      <c r="LV83" s="273"/>
      <c r="LW83" s="269"/>
      <c r="LX83" s="293"/>
      <c r="LY83" s="277"/>
      <c r="LZ83" s="266"/>
      <c r="MA83" s="290" t="s">
        <v>120</v>
      </c>
      <c r="MB83" s="273"/>
      <c r="MC83" s="273"/>
      <c r="MD83" s="300"/>
      <c r="ME83" s="292" t="s">
        <v>131</v>
      </c>
      <c r="MF83" s="280"/>
      <c r="MG83" s="280"/>
      <c r="MH83" s="280"/>
      <c r="MI83" s="273"/>
    </row>
    <row r="84" spans="1:347" ht="14.1" hidden="1" customHeight="1" outlineLevel="1" thickBot="1" x14ac:dyDescent="0.2">
      <c r="A84" s="14"/>
      <c r="B84" s="58"/>
      <c r="C84" s="10"/>
      <c r="D84" s="10"/>
      <c r="E84" s="19"/>
      <c r="F84" s="19"/>
      <c r="J84" s="61"/>
      <c r="K84" s="36"/>
      <c r="M84" s="34"/>
      <c r="N84" s="22"/>
      <c r="O84" s="40"/>
      <c r="P84" s="61" t="str">
        <f>K63</f>
        <v>BugRes</v>
      </c>
      <c r="R84" s="22"/>
      <c r="S84" s="61"/>
      <c r="U84" s="61" t="str">
        <f>K3</f>
        <v>BugRes</v>
      </c>
      <c r="V84" s="63" t="s">
        <v>25</v>
      </c>
      <c r="W84" s="61" t="str">
        <f>K63</f>
        <v>BugRes</v>
      </c>
      <c r="X84" s="22"/>
      <c r="Z84" s="261"/>
      <c r="AA84" s="296"/>
      <c r="AB84" s="288"/>
      <c r="AC84" s="261"/>
      <c r="AD84" s="271"/>
      <c r="AE84" s="276"/>
      <c r="AF84" s="290"/>
      <c r="AG84" s="296" t="str">
        <f>AB63</f>
        <v>BugRes</v>
      </c>
      <c r="AH84" s="279"/>
      <c r="AI84" s="276"/>
      <c r="AJ84" s="296"/>
      <c r="AK84" s="280"/>
      <c r="AL84" s="296" t="str">
        <f>AB3</f>
        <v>BugRes</v>
      </c>
      <c r="AM84" s="298" t="s">
        <v>25</v>
      </c>
      <c r="AN84" s="296" t="str">
        <f>AB63</f>
        <v>BugRes</v>
      </c>
      <c r="AO84" s="276"/>
      <c r="AQ84" s="261"/>
      <c r="AR84" s="296"/>
      <c r="AS84" s="288"/>
      <c r="AT84" s="261"/>
      <c r="AU84" s="271"/>
      <c r="AV84" s="276"/>
      <c r="AW84" s="290"/>
      <c r="AX84" s="296" t="str">
        <f>AS63</f>
        <v>BugRes</v>
      </c>
      <c r="AY84" s="279"/>
      <c r="AZ84" s="276"/>
      <c r="BA84" s="296"/>
      <c r="BB84" s="280"/>
      <c r="BC84" s="296" t="str">
        <f>AS3</f>
        <v>BugRes</v>
      </c>
      <c r="BD84" s="298" t="s">
        <v>25</v>
      </c>
      <c r="BE84" s="296" t="str">
        <f>AS63</f>
        <v>BugRes</v>
      </c>
      <c r="BF84" s="276"/>
      <c r="BH84" s="261"/>
      <c r="BI84" s="296"/>
      <c r="BJ84" s="288"/>
      <c r="BK84" s="261"/>
      <c r="BL84" s="271"/>
      <c r="BM84" s="276"/>
      <c r="BN84" s="290"/>
      <c r="BO84" s="296" t="str">
        <f>BJ63</f>
        <v>BugRes</v>
      </c>
      <c r="BP84" s="279"/>
      <c r="BQ84" s="276"/>
      <c r="BR84" s="296"/>
      <c r="BS84" s="280"/>
      <c r="BT84" s="296" t="str">
        <f>BJ3</f>
        <v>BugRes</v>
      </c>
      <c r="BU84" s="298" t="s">
        <v>25</v>
      </c>
      <c r="BV84" s="296" t="str">
        <f>BJ63</f>
        <v>BugRes</v>
      </c>
      <c r="BW84" s="276"/>
      <c r="BY84" s="261"/>
      <c r="BZ84" s="296"/>
      <c r="CA84" s="288"/>
      <c r="CB84" s="261"/>
      <c r="CC84" s="271"/>
      <c r="CD84" s="276"/>
      <c r="CE84" s="290"/>
      <c r="CF84" s="296" t="str">
        <f>CA63</f>
        <v>BugRes</v>
      </c>
      <c r="CG84" s="279"/>
      <c r="CH84" s="276"/>
      <c r="CI84" s="296"/>
      <c r="CJ84" s="280"/>
      <c r="CK84" s="296" t="str">
        <f>CA3</f>
        <v>BugRes</v>
      </c>
      <c r="CL84" s="298" t="s">
        <v>25</v>
      </c>
      <c r="CM84" s="296" t="str">
        <f>CA63</f>
        <v>BugRes</v>
      </c>
      <c r="CN84" s="276"/>
      <c r="CP84" s="261"/>
      <c r="CQ84" s="296"/>
      <c r="CR84" s="288"/>
      <c r="CS84" s="261"/>
      <c r="CT84" s="271"/>
      <c r="CU84" s="276"/>
      <c r="CV84" s="290"/>
      <c r="CW84" s="296" t="str">
        <f>CR63</f>
        <v>BugRes</v>
      </c>
      <c r="CX84" s="279"/>
      <c r="CY84" s="276"/>
      <c r="CZ84" s="296"/>
      <c r="DA84" s="280"/>
      <c r="DB84" s="296" t="str">
        <f>CR3</f>
        <v>BugRes</v>
      </c>
      <c r="DC84" s="298" t="s">
        <v>25</v>
      </c>
      <c r="DD84" s="296" t="str">
        <f>CR63</f>
        <v>BugRes</v>
      </c>
      <c r="DE84" s="276"/>
      <c r="DG84" s="261"/>
      <c r="DH84" s="296"/>
      <c r="DI84" s="288"/>
      <c r="DJ84" s="261"/>
      <c r="DK84" s="271"/>
      <c r="DL84" s="276"/>
      <c r="DM84" s="290"/>
      <c r="DN84" s="296" t="str">
        <f>DI63</f>
        <v>BugRes</v>
      </c>
      <c r="DO84" s="279"/>
      <c r="DP84" s="276"/>
      <c r="DQ84" s="296"/>
      <c r="DR84" s="280"/>
      <c r="DS84" s="296" t="str">
        <f>DI3</f>
        <v>BugRes</v>
      </c>
      <c r="DT84" s="298" t="s">
        <v>25</v>
      </c>
      <c r="DU84" s="296" t="str">
        <f>DI63</f>
        <v>BugRes</v>
      </c>
      <c r="DV84" s="276"/>
      <c r="DX84" s="261"/>
      <c r="DY84" s="296"/>
      <c r="DZ84" s="288"/>
      <c r="EA84" s="261"/>
      <c r="EB84" s="271"/>
      <c r="EC84" s="276"/>
      <c r="ED84" s="290"/>
      <c r="EE84" s="296" t="str">
        <f>DZ63</f>
        <v>BugRes</v>
      </c>
      <c r="EF84" s="279"/>
      <c r="EG84" s="276"/>
      <c r="EH84" s="296"/>
      <c r="EI84" s="280"/>
      <c r="EJ84" s="296" t="str">
        <f>DZ3</f>
        <v>BugRes</v>
      </c>
      <c r="EK84" s="298" t="s">
        <v>25</v>
      </c>
      <c r="EL84" s="296" t="str">
        <f>DZ63</f>
        <v>BugRes</v>
      </c>
      <c r="EM84" s="276"/>
      <c r="EO84" s="261"/>
      <c r="EP84" s="296"/>
      <c r="EQ84" s="288"/>
      <c r="ER84" s="261"/>
      <c r="ES84" s="271"/>
      <c r="ET84" s="276"/>
      <c r="EU84" s="290"/>
      <c r="EV84" s="296" t="str">
        <f>EQ63</f>
        <v>BugRes</v>
      </c>
      <c r="EW84" s="279"/>
      <c r="EX84" s="276"/>
      <c r="EY84" s="296"/>
      <c r="EZ84" s="280"/>
      <c r="FA84" s="296" t="str">
        <f>EQ3</f>
        <v>BugRes</v>
      </c>
      <c r="FB84" s="298" t="s">
        <v>25</v>
      </c>
      <c r="FC84" s="296" t="str">
        <f>EQ63</f>
        <v>BugRes</v>
      </c>
      <c r="FD84" s="276"/>
      <c r="FF84" s="261"/>
      <c r="FG84" s="296"/>
      <c r="FH84" s="288"/>
      <c r="FI84" s="261"/>
      <c r="FJ84" s="271"/>
      <c r="FK84" s="276"/>
      <c r="FL84" s="290"/>
      <c r="FM84" s="296" t="str">
        <f>FH63</f>
        <v>BugRes</v>
      </c>
      <c r="FN84" s="279"/>
      <c r="FO84" s="276"/>
      <c r="FP84" s="296"/>
      <c r="FQ84" s="280"/>
      <c r="FR84" s="296" t="str">
        <f>FH3</f>
        <v>BugRes</v>
      </c>
      <c r="FS84" s="298" t="s">
        <v>25</v>
      </c>
      <c r="FT84" s="296" t="str">
        <f>FH63</f>
        <v>BugRes</v>
      </c>
      <c r="FU84" s="276"/>
      <c r="FW84" s="261"/>
      <c r="FX84" s="296"/>
      <c r="FY84" s="288"/>
      <c r="FZ84" s="261"/>
      <c r="GA84" s="271"/>
      <c r="GB84" s="276"/>
      <c r="GC84" s="290"/>
      <c r="GD84" s="296" t="str">
        <f>FY63</f>
        <v>BugRes</v>
      </c>
      <c r="GE84" s="279"/>
      <c r="GF84" s="276"/>
      <c r="GG84" s="296"/>
      <c r="GH84" s="280"/>
      <c r="GI84" s="296" t="str">
        <f>FY3</f>
        <v>BugRes</v>
      </c>
      <c r="GJ84" s="298" t="s">
        <v>25</v>
      </c>
      <c r="GK84" s="296" t="str">
        <f>FY63</f>
        <v>BugRes</v>
      </c>
      <c r="GL84" s="276"/>
      <c r="GN84" s="261"/>
      <c r="GO84" s="296"/>
      <c r="GP84" s="288"/>
      <c r="GQ84" s="261"/>
      <c r="GR84" s="271"/>
      <c r="GS84" s="276"/>
      <c r="GT84" s="290"/>
      <c r="GU84" s="296" t="str">
        <f>GP63</f>
        <v>BugRes</v>
      </c>
      <c r="GV84" s="279"/>
      <c r="GW84" s="276"/>
      <c r="GX84" s="296"/>
      <c r="GY84" s="280"/>
      <c r="GZ84" s="296" t="str">
        <f>GP3</f>
        <v>BugRes</v>
      </c>
      <c r="HA84" s="298" t="s">
        <v>25</v>
      </c>
      <c r="HB84" s="296" t="str">
        <f>GP63</f>
        <v>BugRes</v>
      </c>
      <c r="HC84" s="276"/>
      <c r="HE84" s="261"/>
      <c r="HF84" s="296"/>
      <c r="HG84" s="288"/>
      <c r="HH84" s="261"/>
      <c r="HI84" s="271"/>
      <c r="HJ84" s="276"/>
      <c r="HK84" s="290"/>
      <c r="HL84" s="296" t="str">
        <f>HG63</f>
        <v>BugRes</v>
      </c>
      <c r="HM84" s="279"/>
      <c r="HN84" s="276"/>
      <c r="HO84" s="296"/>
      <c r="HP84" s="280"/>
      <c r="HQ84" s="296" t="str">
        <f>HG3</f>
        <v>BugRes</v>
      </c>
      <c r="HR84" s="298" t="s">
        <v>25</v>
      </c>
      <c r="HS84" s="296" t="str">
        <f>HG63</f>
        <v>BugRes</v>
      </c>
      <c r="HT84" s="276"/>
      <c r="HV84" s="261"/>
      <c r="HW84" s="296"/>
      <c r="HX84" s="288"/>
      <c r="HY84" s="261"/>
      <c r="HZ84" s="271"/>
      <c r="IA84" s="276"/>
      <c r="IB84" s="290"/>
      <c r="IC84" s="296" t="str">
        <f>HX63</f>
        <v>BugRes</v>
      </c>
      <c r="ID84" s="279"/>
      <c r="IE84" s="276"/>
      <c r="IF84" s="296"/>
      <c r="IG84" s="280"/>
      <c r="IH84" s="296" t="str">
        <f>HX3</f>
        <v>BugRes</v>
      </c>
      <c r="II84" s="298" t="s">
        <v>25</v>
      </c>
      <c r="IJ84" s="296" t="str">
        <f>HX63</f>
        <v>BugRes</v>
      </c>
      <c r="IK84" s="276"/>
      <c r="IM84" s="261"/>
      <c r="IN84" s="296"/>
      <c r="IO84" s="288"/>
      <c r="IP84" s="261"/>
      <c r="IQ84" s="271"/>
      <c r="IR84" s="276"/>
      <c r="IS84" s="290"/>
      <c r="IT84" s="296" t="str">
        <f>IO63</f>
        <v>BugRes</v>
      </c>
      <c r="IU84" s="279"/>
      <c r="IV84" s="276"/>
      <c r="IW84" s="296"/>
      <c r="IX84" s="280"/>
      <c r="IY84" s="296" t="str">
        <f>IO3</f>
        <v>BugRes</v>
      </c>
      <c r="IZ84" s="298" t="s">
        <v>25</v>
      </c>
      <c r="JA84" s="296" t="str">
        <f>IO63</f>
        <v>BugRes</v>
      </c>
      <c r="JB84" s="276"/>
      <c r="JD84" s="261"/>
      <c r="JE84" s="296"/>
      <c r="JF84" s="288"/>
      <c r="JG84" s="261"/>
      <c r="JH84" s="271"/>
      <c r="JI84" s="276"/>
      <c r="JJ84" s="290"/>
      <c r="JK84" s="296" t="str">
        <f>JF63</f>
        <v>BugRes</v>
      </c>
      <c r="JL84" s="279"/>
      <c r="JM84" s="276"/>
      <c r="JN84" s="296"/>
      <c r="JO84" s="280"/>
      <c r="JP84" s="296" t="str">
        <f>JF3</f>
        <v>BugRes</v>
      </c>
      <c r="JQ84" s="298" t="s">
        <v>25</v>
      </c>
      <c r="JR84" s="296" t="str">
        <f>JF63</f>
        <v>BugRes</v>
      </c>
      <c r="JS84" s="276"/>
      <c r="JU84" s="261"/>
      <c r="JV84" s="296"/>
      <c r="JW84" s="288"/>
      <c r="JX84" s="261"/>
      <c r="JY84" s="271"/>
      <c r="JZ84" s="276"/>
      <c r="KA84" s="290"/>
      <c r="KB84" s="296" t="str">
        <f>JW63</f>
        <v>BugRes</v>
      </c>
      <c r="KC84" s="279"/>
      <c r="KD84" s="276"/>
      <c r="KE84" s="296"/>
      <c r="KF84" s="280"/>
      <c r="KG84" s="296" t="str">
        <f>JW3</f>
        <v>BugRes</v>
      </c>
      <c r="KH84" s="298" t="s">
        <v>25</v>
      </c>
      <c r="KI84" s="296" t="str">
        <f>JW63</f>
        <v>BugRes</v>
      </c>
      <c r="KJ84" s="276"/>
      <c r="KL84" s="261"/>
      <c r="KM84" s="296"/>
      <c r="KN84" s="288"/>
      <c r="KO84" s="261"/>
      <c r="KP84" s="271"/>
      <c r="KQ84" s="276"/>
      <c r="KR84" s="290"/>
      <c r="KS84" s="296" t="str">
        <f>KN63</f>
        <v>BugRes</v>
      </c>
      <c r="KT84" s="279"/>
      <c r="KU84" s="276"/>
      <c r="KV84" s="296"/>
      <c r="KW84" s="280"/>
      <c r="KX84" s="296" t="str">
        <f>KN3</f>
        <v>BugRes</v>
      </c>
      <c r="KY84" s="298" t="s">
        <v>25</v>
      </c>
      <c r="KZ84" s="296" t="str">
        <f>KN63</f>
        <v>BugRes</v>
      </c>
      <c r="LA84" s="276"/>
      <c r="LC84" s="261"/>
      <c r="LD84" s="296"/>
      <c r="LE84" s="288"/>
      <c r="LF84" s="261"/>
      <c r="LG84" s="271"/>
      <c r="LH84" s="276"/>
      <c r="LI84" s="290"/>
      <c r="LJ84" s="296" t="str">
        <f>LE63</f>
        <v>BugRes</v>
      </c>
      <c r="LK84" s="279"/>
      <c r="LL84" s="276"/>
      <c r="LM84" s="296"/>
      <c r="LN84" s="280"/>
      <c r="LO84" s="296" t="str">
        <f>LE3</f>
        <v>BugRes</v>
      </c>
      <c r="LP84" s="298" t="s">
        <v>25</v>
      </c>
      <c r="LQ84" s="296" t="str">
        <f>LE63</f>
        <v>BugRes</v>
      </c>
      <c r="LR84" s="276"/>
      <c r="LT84" s="261"/>
      <c r="LU84" s="296"/>
      <c r="LV84" s="288"/>
      <c r="LW84" s="261"/>
      <c r="LX84" s="271"/>
      <c r="LY84" s="276"/>
      <c r="LZ84" s="290"/>
      <c r="MA84" s="296" t="str">
        <f>LV63</f>
        <v>BugRes</v>
      </c>
      <c r="MB84" s="279"/>
      <c r="MC84" s="276"/>
      <c r="MD84" s="296"/>
      <c r="ME84" s="280"/>
      <c r="MF84" s="296" t="str">
        <f>LV3</f>
        <v>BugRes</v>
      </c>
      <c r="MG84" s="298" t="s">
        <v>25</v>
      </c>
      <c r="MH84" s="296" t="str">
        <f>LV63</f>
        <v>BugRes</v>
      </c>
      <c r="MI84" s="276"/>
    </row>
    <row r="85" spans="1:347" ht="14.1" hidden="1" customHeight="1" outlineLevel="1" x14ac:dyDescent="0.15">
      <c r="A85" s="14"/>
      <c r="B85" s="58"/>
      <c r="C85" s="10"/>
      <c r="D85" s="10"/>
      <c r="E85" s="19"/>
      <c r="F85" s="19"/>
      <c r="I85" s="168"/>
      <c r="J85" s="169"/>
      <c r="K85" s="169"/>
      <c r="L85" s="170"/>
      <c r="M85" s="171" t="s">
        <v>17</v>
      </c>
      <c r="N85" s="170" t="s">
        <v>56</v>
      </c>
      <c r="O85" s="220"/>
      <c r="P85" s="259"/>
      <c r="Q85" s="221" t="s">
        <v>136</v>
      </c>
      <c r="R85" s="222" t="s">
        <v>61</v>
      </c>
      <c r="S85" s="30"/>
      <c r="T85" s="172"/>
      <c r="U85" s="172"/>
      <c r="V85" s="225"/>
      <c r="W85" s="221" t="s">
        <v>136</v>
      </c>
      <c r="X85" s="222" t="s">
        <v>74</v>
      </c>
      <c r="Z85" s="378"/>
      <c r="AA85" s="379"/>
      <c r="AB85" s="379"/>
      <c r="AC85" s="380"/>
      <c r="AD85" s="381" t="s">
        <v>17</v>
      </c>
      <c r="AE85" s="380" t="s">
        <v>56</v>
      </c>
      <c r="AF85" s="220"/>
      <c r="AG85" s="259"/>
      <c r="AH85" s="221" t="s">
        <v>136</v>
      </c>
      <c r="AI85" s="222" t="s">
        <v>61</v>
      </c>
      <c r="AJ85" s="286"/>
      <c r="AK85" s="382"/>
      <c r="AL85" s="382"/>
      <c r="AM85" s="225"/>
      <c r="AN85" s="221" t="s">
        <v>136</v>
      </c>
      <c r="AO85" s="222" t="s">
        <v>74</v>
      </c>
      <c r="AQ85" s="378"/>
      <c r="AR85" s="379"/>
      <c r="AS85" s="379"/>
      <c r="AT85" s="380"/>
      <c r="AU85" s="381" t="s">
        <v>17</v>
      </c>
      <c r="AV85" s="380" t="s">
        <v>56</v>
      </c>
      <c r="AW85" s="220"/>
      <c r="AX85" s="259"/>
      <c r="AY85" s="221" t="s">
        <v>136</v>
      </c>
      <c r="AZ85" s="222" t="s">
        <v>61</v>
      </c>
      <c r="BA85" s="286"/>
      <c r="BB85" s="382"/>
      <c r="BC85" s="382"/>
      <c r="BD85" s="225"/>
      <c r="BE85" s="221" t="s">
        <v>136</v>
      </c>
      <c r="BF85" s="222" t="s">
        <v>74</v>
      </c>
      <c r="BH85" s="378"/>
      <c r="BI85" s="379"/>
      <c r="BJ85" s="379"/>
      <c r="BK85" s="380"/>
      <c r="BL85" s="381" t="s">
        <v>17</v>
      </c>
      <c r="BM85" s="380" t="s">
        <v>56</v>
      </c>
      <c r="BN85" s="220"/>
      <c r="BO85" s="259"/>
      <c r="BP85" s="221" t="s">
        <v>136</v>
      </c>
      <c r="BQ85" s="222" t="s">
        <v>61</v>
      </c>
      <c r="BR85" s="286"/>
      <c r="BS85" s="382"/>
      <c r="BT85" s="382"/>
      <c r="BU85" s="225"/>
      <c r="BV85" s="221" t="s">
        <v>136</v>
      </c>
      <c r="BW85" s="222" t="s">
        <v>74</v>
      </c>
      <c r="BY85" s="378"/>
      <c r="BZ85" s="379"/>
      <c r="CA85" s="379"/>
      <c r="CB85" s="380"/>
      <c r="CC85" s="381" t="s">
        <v>17</v>
      </c>
      <c r="CD85" s="380" t="s">
        <v>56</v>
      </c>
      <c r="CE85" s="220"/>
      <c r="CF85" s="259"/>
      <c r="CG85" s="221" t="s">
        <v>136</v>
      </c>
      <c r="CH85" s="222" t="s">
        <v>61</v>
      </c>
      <c r="CI85" s="286"/>
      <c r="CJ85" s="382"/>
      <c r="CK85" s="382"/>
      <c r="CL85" s="225"/>
      <c r="CM85" s="221" t="s">
        <v>136</v>
      </c>
      <c r="CN85" s="222" t="s">
        <v>74</v>
      </c>
      <c r="CP85" s="378"/>
      <c r="CQ85" s="379"/>
      <c r="CR85" s="379"/>
      <c r="CS85" s="380"/>
      <c r="CT85" s="381" t="s">
        <v>17</v>
      </c>
      <c r="CU85" s="380" t="s">
        <v>56</v>
      </c>
      <c r="CV85" s="220"/>
      <c r="CW85" s="259"/>
      <c r="CX85" s="221" t="s">
        <v>136</v>
      </c>
      <c r="CY85" s="222" t="s">
        <v>61</v>
      </c>
      <c r="CZ85" s="286"/>
      <c r="DA85" s="382"/>
      <c r="DB85" s="382"/>
      <c r="DC85" s="225"/>
      <c r="DD85" s="221" t="s">
        <v>136</v>
      </c>
      <c r="DE85" s="222" t="s">
        <v>74</v>
      </c>
      <c r="DG85" s="378"/>
      <c r="DH85" s="379"/>
      <c r="DI85" s="379"/>
      <c r="DJ85" s="380"/>
      <c r="DK85" s="381" t="s">
        <v>17</v>
      </c>
      <c r="DL85" s="380" t="s">
        <v>56</v>
      </c>
      <c r="DM85" s="220"/>
      <c r="DN85" s="259"/>
      <c r="DO85" s="221" t="s">
        <v>136</v>
      </c>
      <c r="DP85" s="222" t="s">
        <v>61</v>
      </c>
      <c r="DQ85" s="286"/>
      <c r="DR85" s="382"/>
      <c r="DS85" s="382"/>
      <c r="DT85" s="225"/>
      <c r="DU85" s="221" t="s">
        <v>136</v>
      </c>
      <c r="DV85" s="222" t="s">
        <v>74</v>
      </c>
      <c r="DX85" s="378"/>
      <c r="DY85" s="379"/>
      <c r="DZ85" s="379"/>
      <c r="EA85" s="380"/>
      <c r="EB85" s="381" t="s">
        <v>17</v>
      </c>
      <c r="EC85" s="380" t="s">
        <v>56</v>
      </c>
      <c r="ED85" s="220"/>
      <c r="EE85" s="259"/>
      <c r="EF85" s="221" t="s">
        <v>136</v>
      </c>
      <c r="EG85" s="222" t="s">
        <v>61</v>
      </c>
      <c r="EH85" s="286"/>
      <c r="EI85" s="382"/>
      <c r="EJ85" s="382"/>
      <c r="EK85" s="225"/>
      <c r="EL85" s="221" t="s">
        <v>136</v>
      </c>
      <c r="EM85" s="222" t="s">
        <v>74</v>
      </c>
      <c r="EO85" s="378"/>
      <c r="EP85" s="379"/>
      <c r="EQ85" s="379"/>
      <c r="ER85" s="380"/>
      <c r="ES85" s="381" t="s">
        <v>17</v>
      </c>
      <c r="ET85" s="380" t="s">
        <v>56</v>
      </c>
      <c r="EU85" s="220"/>
      <c r="EV85" s="259"/>
      <c r="EW85" s="221" t="s">
        <v>136</v>
      </c>
      <c r="EX85" s="222" t="s">
        <v>61</v>
      </c>
      <c r="EY85" s="286"/>
      <c r="EZ85" s="382"/>
      <c r="FA85" s="382"/>
      <c r="FB85" s="225"/>
      <c r="FC85" s="221" t="s">
        <v>136</v>
      </c>
      <c r="FD85" s="222" t="s">
        <v>74</v>
      </c>
      <c r="FF85" s="378"/>
      <c r="FG85" s="379"/>
      <c r="FH85" s="379"/>
      <c r="FI85" s="380"/>
      <c r="FJ85" s="381" t="s">
        <v>17</v>
      </c>
      <c r="FK85" s="380" t="s">
        <v>56</v>
      </c>
      <c r="FL85" s="220"/>
      <c r="FM85" s="259"/>
      <c r="FN85" s="221" t="s">
        <v>136</v>
      </c>
      <c r="FO85" s="222" t="s">
        <v>61</v>
      </c>
      <c r="FP85" s="286"/>
      <c r="FQ85" s="382"/>
      <c r="FR85" s="382"/>
      <c r="FS85" s="225"/>
      <c r="FT85" s="221" t="s">
        <v>136</v>
      </c>
      <c r="FU85" s="222" t="s">
        <v>74</v>
      </c>
      <c r="FW85" s="378"/>
      <c r="FX85" s="379"/>
      <c r="FY85" s="379"/>
      <c r="FZ85" s="380"/>
      <c r="GA85" s="381" t="s">
        <v>17</v>
      </c>
      <c r="GB85" s="380" t="s">
        <v>56</v>
      </c>
      <c r="GC85" s="220"/>
      <c r="GD85" s="259"/>
      <c r="GE85" s="221" t="s">
        <v>136</v>
      </c>
      <c r="GF85" s="222" t="s">
        <v>61</v>
      </c>
      <c r="GG85" s="286"/>
      <c r="GH85" s="382"/>
      <c r="GI85" s="382"/>
      <c r="GJ85" s="225"/>
      <c r="GK85" s="221" t="s">
        <v>136</v>
      </c>
      <c r="GL85" s="222" t="s">
        <v>74</v>
      </c>
      <c r="GN85" s="378"/>
      <c r="GO85" s="379"/>
      <c r="GP85" s="379"/>
      <c r="GQ85" s="380"/>
      <c r="GR85" s="381" t="s">
        <v>17</v>
      </c>
      <c r="GS85" s="380" t="s">
        <v>56</v>
      </c>
      <c r="GT85" s="220"/>
      <c r="GU85" s="259"/>
      <c r="GV85" s="221" t="s">
        <v>136</v>
      </c>
      <c r="GW85" s="222" t="s">
        <v>61</v>
      </c>
      <c r="GX85" s="286"/>
      <c r="GY85" s="382"/>
      <c r="GZ85" s="382"/>
      <c r="HA85" s="225"/>
      <c r="HB85" s="221" t="s">
        <v>136</v>
      </c>
      <c r="HC85" s="222" t="s">
        <v>74</v>
      </c>
      <c r="HE85" s="378"/>
      <c r="HF85" s="379"/>
      <c r="HG85" s="379"/>
      <c r="HH85" s="380"/>
      <c r="HI85" s="381" t="s">
        <v>17</v>
      </c>
      <c r="HJ85" s="380" t="s">
        <v>56</v>
      </c>
      <c r="HK85" s="220"/>
      <c r="HL85" s="259"/>
      <c r="HM85" s="221" t="s">
        <v>136</v>
      </c>
      <c r="HN85" s="222" t="s">
        <v>61</v>
      </c>
      <c r="HO85" s="286"/>
      <c r="HP85" s="382"/>
      <c r="HQ85" s="382"/>
      <c r="HR85" s="225"/>
      <c r="HS85" s="221" t="s">
        <v>136</v>
      </c>
      <c r="HT85" s="222" t="s">
        <v>74</v>
      </c>
      <c r="HV85" s="378"/>
      <c r="HW85" s="379"/>
      <c r="HX85" s="379"/>
      <c r="HY85" s="380"/>
      <c r="HZ85" s="381" t="s">
        <v>17</v>
      </c>
      <c r="IA85" s="380" t="s">
        <v>56</v>
      </c>
      <c r="IB85" s="220"/>
      <c r="IC85" s="259"/>
      <c r="ID85" s="221" t="s">
        <v>136</v>
      </c>
      <c r="IE85" s="222" t="s">
        <v>61</v>
      </c>
      <c r="IF85" s="286"/>
      <c r="IG85" s="382"/>
      <c r="IH85" s="382"/>
      <c r="II85" s="225"/>
      <c r="IJ85" s="221" t="s">
        <v>136</v>
      </c>
      <c r="IK85" s="222" t="s">
        <v>74</v>
      </c>
      <c r="IM85" s="378"/>
      <c r="IN85" s="379"/>
      <c r="IO85" s="379"/>
      <c r="IP85" s="380"/>
      <c r="IQ85" s="381" t="s">
        <v>17</v>
      </c>
      <c r="IR85" s="380" t="s">
        <v>56</v>
      </c>
      <c r="IS85" s="220"/>
      <c r="IT85" s="259"/>
      <c r="IU85" s="221" t="s">
        <v>136</v>
      </c>
      <c r="IV85" s="222" t="s">
        <v>61</v>
      </c>
      <c r="IW85" s="286"/>
      <c r="IX85" s="382"/>
      <c r="IY85" s="382"/>
      <c r="IZ85" s="225"/>
      <c r="JA85" s="221" t="s">
        <v>136</v>
      </c>
      <c r="JB85" s="222" t="s">
        <v>74</v>
      </c>
      <c r="JD85" s="378"/>
      <c r="JE85" s="379"/>
      <c r="JF85" s="379"/>
      <c r="JG85" s="380"/>
      <c r="JH85" s="381" t="s">
        <v>17</v>
      </c>
      <c r="JI85" s="380" t="s">
        <v>56</v>
      </c>
      <c r="JJ85" s="220"/>
      <c r="JK85" s="259"/>
      <c r="JL85" s="221" t="s">
        <v>136</v>
      </c>
      <c r="JM85" s="222" t="s">
        <v>61</v>
      </c>
      <c r="JN85" s="286"/>
      <c r="JO85" s="382"/>
      <c r="JP85" s="382"/>
      <c r="JQ85" s="225"/>
      <c r="JR85" s="221" t="s">
        <v>136</v>
      </c>
      <c r="JS85" s="222" t="s">
        <v>74</v>
      </c>
      <c r="JU85" s="378"/>
      <c r="JV85" s="379"/>
      <c r="JW85" s="379"/>
      <c r="JX85" s="380"/>
      <c r="JY85" s="381" t="s">
        <v>17</v>
      </c>
      <c r="JZ85" s="380" t="s">
        <v>56</v>
      </c>
      <c r="KA85" s="220"/>
      <c r="KB85" s="259"/>
      <c r="KC85" s="221" t="s">
        <v>136</v>
      </c>
      <c r="KD85" s="222" t="s">
        <v>61</v>
      </c>
      <c r="KE85" s="286"/>
      <c r="KF85" s="382"/>
      <c r="KG85" s="382"/>
      <c r="KH85" s="225"/>
      <c r="KI85" s="221" t="s">
        <v>136</v>
      </c>
      <c r="KJ85" s="222" t="s">
        <v>74</v>
      </c>
      <c r="KL85" s="378"/>
      <c r="KM85" s="379"/>
      <c r="KN85" s="379"/>
      <c r="KO85" s="380"/>
      <c r="KP85" s="381" t="s">
        <v>17</v>
      </c>
      <c r="KQ85" s="380" t="s">
        <v>56</v>
      </c>
      <c r="KR85" s="220"/>
      <c r="KS85" s="259"/>
      <c r="KT85" s="221" t="s">
        <v>136</v>
      </c>
      <c r="KU85" s="222" t="s">
        <v>61</v>
      </c>
      <c r="KV85" s="286"/>
      <c r="KW85" s="382"/>
      <c r="KX85" s="382"/>
      <c r="KY85" s="225"/>
      <c r="KZ85" s="221" t="s">
        <v>136</v>
      </c>
      <c r="LA85" s="222" t="s">
        <v>74</v>
      </c>
      <c r="LC85" s="378"/>
      <c r="LD85" s="379"/>
      <c r="LE85" s="379"/>
      <c r="LF85" s="380"/>
      <c r="LG85" s="381" t="s">
        <v>17</v>
      </c>
      <c r="LH85" s="380" t="s">
        <v>56</v>
      </c>
      <c r="LI85" s="220"/>
      <c r="LJ85" s="259"/>
      <c r="LK85" s="221" t="s">
        <v>136</v>
      </c>
      <c r="LL85" s="222" t="s">
        <v>61</v>
      </c>
      <c r="LM85" s="286"/>
      <c r="LN85" s="382"/>
      <c r="LO85" s="382"/>
      <c r="LP85" s="225"/>
      <c r="LQ85" s="221" t="s">
        <v>136</v>
      </c>
      <c r="LR85" s="222" t="s">
        <v>74</v>
      </c>
      <c r="LT85" s="378"/>
      <c r="LU85" s="379"/>
      <c r="LV85" s="379"/>
      <c r="LW85" s="380"/>
      <c r="LX85" s="381" t="s">
        <v>17</v>
      </c>
      <c r="LY85" s="380" t="s">
        <v>56</v>
      </c>
      <c r="LZ85" s="220"/>
      <c r="MA85" s="259"/>
      <c r="MB85" s="221" t="s">
        <v>136</v>
      </c>
      <c r="MC85" s="222" t="s">
        <v>61</v>
      </c>
      <c r="MD85" s="286"/>
      <c r="ME85" s="382"/>
      <c r="MF85" s="382"/>
      <c r="MG85" s="225"/>
      <c r="MH85" s="221" t="s">
        <v>136</v>
      </c>
      <c r="MI85" s="222" t="s">
        <v>74</v>
      </c>
    </row>
    <row r="86" spans="1:347" ht="14.1" hidden="1" customHeight="1" outlineLevel="1" x14ac:dyDescent="0.15">
      <c r="A86" s="14"/>
      <c r="B86" s="58"/>
      <c r="C86" s="10"/>
      <c r="D86" s="10"/>
      <c r="E86" s="19"/>
      <c r="F86" s="19"/>
      <c r="I86" s="173" t="s">
        <v>5</v>
      </c>
      <c r="J86" s="159" t="s">
        <v>129</v>
      </c>
      <c r="K86" s="159" t="s">
        <v>62</v>
      </c>
      <c r="L86" s="159" t="s">
        <v>63</v>
      </c>
      <c r="M86" s="159" t="s">
        <v>1</v>
      </c>
      <c r="N86" s="159" t="s">
        <v>0</v>
      </c>
      <c r="O86" s="260" t="s">
        <v>5</v>
      </c>
      <c r="P86" s="174" t="s">
        <v>64</v>
      </c>
      <c r="Q86" s="173" t="s">
        <v>1</v>
      </c>
      <c r="R86" s="223" t="s">
        <v>0</v>
      </c>
      <c r="S86" s="58"/>
      <c r="T86" s="159" t="s">
        <v>75</v>
      </c>
      <c r="U86" s="159" t="s">
        <v>76</v>
      </c>
      <c r="V86" s="226" t="s">
        <v>77</v>
      </c>
      <c r="W86" s="173" t="s">
        <v>1</v>
      </c>
      <c r="X86" s="223" t="s">
        <v>0</v>
      </c>
      <c r="Z86" s="383" t="s">
        <v>5</v>
      </c>
      <c r="AA86" s="370" t="s">
        <v>129</v>
      </c>
      <c r="AB86" s="370" t="s">
        <v>62</v>
      </c>
      <c r="AC86" s="370" t="s">
        <v>63</v>
      </c>
      <c r="AD86" s="370" t="s">
        <v>1</v>
      </c>
      <c r="AE86" s="370" t="s">
        <v>0</v>
      </c>
      <c r="AF86" s="260" t="s">
        <v>5</v>
      </c>
      <c r="AG86" s="384" t="s">
        <v>64</v>
      </c>
      <c r="AH86" s="383" t="s">
        <v>1</v>
      </c>
      <c r="AI86" s="223" t="s">
        <v>0</v>
      </c>
      <c r="AJ86" s="282"/>
      <c r="AK86" s="370" t="s">
        <v>75</v>
      </c>
      <c r="AL86" s="370" t="s">
        <v>76</v>
      </c>
      <c r="AM86" s="226" t="s">
        <v>77</v>
      </c>
      <c r="AN86" s="383" t="s">
        <v>1</v>
      </c>
      <c r="AO86" s="223" t="s">
        <v>0</v>
      </c>
      <c r="AQ86" s="383" t="s">
        <v>5</v>
      </c>
      <c r="AR86" s="370" t="s">
        <v>129</v>
      </c>
      <c r="AS86" s="370" t="s">
        <v>62</v>
      </c>
      <c r="AT86" s="370" t="s">
        <v>63</v>
      </c>
      <c r="AU86" s="370" t="s">
        <v>1</v>
      </c>
      <c r="AV86" s="370" t="s">
        <v>0</v>
      </c>
      <c r="AW86" s="260" t="s">
        <v>5</v>
      </c>
      <c r="AX86" s="384" t="s">
        <v>64</v>
      </c>
      <c r="AY86" s="383" t="s">
        <v>1</v>
      </c>
      <c r="AZ86" s="223" t="s">
        <v>0</v>
      </c>
      <c r="BA86" s="282"/>
      <c r="BB86" s="370" t="s">
        <v>75</v>
      </c>
      <c r="BC86" s="370" t="s">
        <v>76</v>
      </c>
      <c r="BD86" s="226" t="s">
        <v>77</v>
      </c>
      <c r="BE86" s="383" t="s">
        <v>1</v>
      </c>
      <c r="BF86" s="223" t="s">
        <v>0</v>
      </c>
      <c r="BH86" s="383" t="s">
        <v>5</v>
      </c>
      <c r="BI86" s="370" t="s">
        <v>129</v>
      </c>
      <c r="BJ86" s="370" t="s">
        <v>62</v>
      </c>
      <c r="BK86" s="370" t="s">
        <v>63</v>
      </c>
      <c r="BL86" s="370" t="s">
        <v>1</v>
      </c>
      <c r="BM86" s="370" t="s">
        <v>0</v>
      </c>
      <c r="BN86" s="260" t="s">
        <v>5</v>
      </c>
      <c r="BO86" s="384" t="s">
        <v>64</v>
      </c>
      <c r="BP86" s="383" t="s">
        <v>1</v>
      </c>
      <c r="BQ86" s="223" t="s">
        <v>0</v>
      </c>
      <c r="BR86" s="282"/>
      <c r="BS86" s="370" t="s">
        <v>75</v>
      </c>
      <c r="BT86" s="370" t="s">
        <v>76</v>
      </c>
      <c r="BU86" s="226" t="s">
        <v>77</v>
      </c>
      <c r="BV86" s="383" t="s">
        <v>1</v>
      </c>
      <c r="BW86" s="223" t="s">
        <v>0</v>
      </c>
      <c r="BY86" s="383" t="s">
        <v>5</v>
      </c>
      <c r="BZ86" s="370" t="s">
        <v>129</v>
      </c>
      <c r="CA86" s="370" t="s">
        <v>62</v>
      </c>
      <c r="CB86" s="370" t="s">
        <v>63</v>
      </c>
      <c r="CC86" s="370" t="s">
        <v>1</v>
      </c>
      <c r="CD86" s="370" t="s">
        <v>0</v>
      </c>
      <c r="CE86" s="260" t="s">
        <v>5</v>
      </c>
      <c r="CF86" s="384" t="s">
        <v>64</v>
      </c>
      <c r="CG86" s="383" t="s">
        <v>1</v>
      </c>
      <c r="CH86" s="223" t="s">
        <v>0</v>
      </c>
      <c r="CI86" s="282"/>
      <c r="CJ86" s="370" t="s">
        <v>75</v>
      </c>
      <c r="CK86" s="370" t="s">
        <v>76</v>
      </c>
      <c r="CL86" s="226" t="s">
        <v>77</v>
      </c>
      <c r="CM86" s="383" t="s">
        <v>1</v>
      </c>
      <c r="CN86" s="223" t="s">
        <v>0</v>
      </c>
      <c r="CP86" s="383" t="s">
        <v>5</v>
      </c>
      <c r="CQ86" s="370" t="s">
        <v>129</v>
      </c>
      <c r="CR86" s="370" t="s">
        <v>62</v>
      </c>
      <c r="CS86" s="370" t="s">
        <v>63</v>
      </c>
      <c r="CT86" s="370" t="s">
        <v>1</v>
      </c>
      <c r="CU86" s="370" t="s">
        <v>0</v>
      </c>
      <c r="CV86" s="260" t="s">
        <v>5</v>
      </c>
      <c r="CW86" s="384" t="s">
        <v>64</v>
      </c>
      <c r="CX86" s="383" t="s">
        <v>1</v>
      </c>
      <c r="CY86" s="223" t="s">
        <v>0</v>
      </c>
      <c r="CZ86" s="282"/>
      <c r="DA86" s="370" t="s">
        <v>75</v>
      </c>
      <c r="DB86" s="370" t="s">
        <v>76</v>
      </c>
      <c r="DC86" s="226" t="s">
        <v>77</v>
      </c>
      <c r="DD86" s="383" t="s">
        <v>1</v>
      </c>
      <c r="DE86" s="223" t="s">
        <v>0</v>
      </c>
      <c r="DG86" s="383" t="s">
        <v>5</v>
      </c>
      <c r="DH86" s="370" t="s">
        <v>129</v>
      </c>
      <c r="DI86" s="370" t="s">
        <v>62</v>
      </c>
      <c r="DJ86" s="370" t="s">
        <v>63</v>
      </c>
      <c r="DK86" s="370" t="s">
        <v>1</v>
      </c>
      <c r="DL86" s="370" t="s">
        <v>0</v>
      </c>
      <c r="DM86" s="260" t="s">
        <v>5</v>
      </c>
      <c r="DN86" s="384" t="s">
        <v>64</v>
      </c>
      <c r="DO86" s="383" t="s">
        <v>1</v>
      </c>
      <c r="DP86" s="223" t="s">
        <v>0</v>
      </c>
      <c r="DQ86" s="282"/>
      <c r="DR86" s="370" t="s">
        <v>75</v>
      </c>
      <c r="DS86" s="370" t="s">
        <v>76</v>
      </c>
      <c r="DT86" s="226" t="s">
        <v>77</v>
      </c>
      <c r="DU86" s="383" t="s">
        <v>1</v>
      </c>
      <c r="DV86" s="223" t="s">
        <v>0</v>
      </c>
      <c r="DX86" s="383" t="s">
        <v>5</v>
      </c>
      <c r="DY86" s="370" t="s">
        <v>129</v>
      </c>
      <c r="DZ86" s="370" t="s">
        <v>62</v>
      </c>
      <c r="EA86" s="370" t="s">
        <v>63</v>
      </c>
      <c r="EB86" s="370" t="s">
        <v>1</v>
      </c>
      <c r="EC86" s="370" t="s">
        <v>0</v>
      </c>
      <c r="ED86" s="260" t="s">
        <v>5</v>
      </c>
      <c r="EE86" s="384" t="s">
        <v>64</v>
      </c>
      <c r="EF86" s="383" t="s">
        <v>1</v>
      </c>
      <c r="EG86" s="223" t="s">
        <v>0</v>
      </c>
      <c r="EH86" s="282"/>
      <c r="EI86" s="370" t="s">
        <v>75</v>
      </c>
      <c r="EJ86" s="370" t="s">
        <v>76</v>
      </c>
      <c r="EK86" s="226" t="s">
        <v>77</v>
      </c>
      <c r="EL86" s="383" t="s">
        <v>1</v>
      </c>
      <c r="EM86" s="223" t="s">
        <v>0</v>
      </c>
      <c r="EO86" s="383" t="s">
        <v>5</v>
      </c>
      <c r="EP86" s="370" t="s">
        <v>129</v>
      </c>
      <c r="EQ86" s="370" t="s">
        <v>62</v>
      </c>
      <c r="ER86" s="370" t="s">
        <v>63</v>
      </c>
      <c r="ES86" s="370" t="s">
        <v>1</v>
      </c>
      <c r="ET86" s="370" t="s">
        <v>0</v>
      </c>
      <c r="EU86" s="260" t="s">
        <v>5</v>
      </c>
      <c r="EV86" s="384" t="s">
        <v>64</v>
      </c>
      <c r="EW86" s="383" t="s">
        <v>1</v>
      </c>
      <c r="EX86" s="223" t="s">
        <v>0</v>
      </c>
      <c r="EY86" s="282"/>
      <c r="EZ86" s="370" t="s">
        <v>75</v>
      </c>
      <c r="FA86" s="370" t="s">
        <v>76</v>
      </c>
      <c r="FB86" s="226" t="s">
        <v>77</v>
      </c>
      <c r="FC86" s="383" t="s">
        <v>1</v>
      </c>
      <c r="FD86" s="223" t="s">
        <v>0</v>
      </c>
      <c r="FF86" s="383" t="s">
        <v>5</v>
      </c>
      <c r="FG86" s="370" t="s">
        <v>129</v>
      </c>
      <c r="FH86" s="370" t="s">
        <v>62</v>
      </c>
      <c r="FI86" s="370" t="s">
        <v>63</v>
      </c>
      <c r="FJ86" s="370" t="s">
        <v>1</v>
      </c>
      <c r="FK86" s="370" t="s">
        <v>0</v>
      </c>
      <c r="FL86" s="260" t="s">
        <v>5</v>
      </c>
      <c r="FM86" s="384" t="s">
        <v>64</v>
      </c>
      <c r="FN86" s="383" t="s">
        <v>1</v>
      </c>
      <c r="FO86" s="223" t="s">
        <v>0</v>
      </c>
      <c r="FP86" s="282"/>
      <c r="FQ86" s="370" t="s">
        <v>75</v>
      </c>
      <c r="FR86" s="370" t="s">
        <v>76</v>
      </c>
      <c r="FS86" s="226" t="s">
        <v>77</v>
      </c>
      <c r="FT86" s="383" t="s">
        <v>1</v>
      </c>
      <c r="FU86" s="223" t="s">
        <v>0</v>
      </c>
      <c r="FW86" s="383" t="s">
        <v>5</v>
      </c>
      <c r="FX86" s="370" t="s">
        <v>129</v>
      </c>
      <c r="FY86" s="370" t="s">
        <v>62</v>
      </c>
      <c r="FZ86" s="370" t="s">
        <v>63</v>
      </c>
      <c r="GA86" s="370" t="s">
        <v>1</v>
      </c>
      <c r="GB86" s="370" t="s">
        <v>0</v>
      </c>
      <c r="GC86" s="260" t="s">
        <v>5</v>
      </c>
      <c r="GD86" s="384" t="s">
        <v>64</v>
      </c>
      <c r="GE86" s="383" t="s">
        <v>1</v>
      </c>
      <c r="GF86" s="223" t="s">
        <v>0</v>
      </c>
      <c r="GG86" s="282"/>
      <c r="GH86" s="370" t="s">
        <v>75</v>
      </c>
      <c r="GI86" s="370" t="s">
        <v>76</v>
      </c>
      <c r="GJ86" s="226" t="s">
        <v>77</v>
      </c>
      <c r="GK86" s="383" t="s">
        <v>1</v>
      </c>
      <c r="GL86" s="223" t="s">
        <v>0</v>
      </c>
      <c r="GN86" s="383" t="s">
        <v>5</v>
      </c>
      <c r="GO86" s="370" t="s">
        <v>129</v>
      </c>
      <c r="GP86" s="370" t="s">
        <v>62</v>
      </c>
      <c r="GQ86" s="370" t="s">
        <v>63</v>
      </c>
      <c r="GR86" s="370" t="s">
        <v>1</v>
      </c>
      <c r="GS86" s="370" t="s">
        <v>0</v>
      </c>
      <c r="GT86" s="260" t="s">
        <v>5</v>
      </c>
      <c r="GU86" s="384" t="s">
        <v>64</v>
      </c>
      <c r="GV86" s="383" t="s">
        <v>1</v>
      </c>
      <c r="GW86" s="223" t="s">
        <v>0</v>
      </c>
      <c r="GX86" s="282"/>
      <c r="GY86" s="370" t="s">
        <v>75</v>
      </c>
      <c r="GZ86" s="370" t="s">
        <v>76</v>
      </c>
      <c r="HA86" s="226" t="s">
        <v>77</v>
      </c>
      <c r="HB86" s="383" t="s">
        <v>1</v>
      </c>
      <c r="HC86" s="223" t="s">
        <v>0</v>
      </c>
      <c r="HE86" s="383" t="s">
        <v>5</v>
      </c>
      <c r="HF86" s="370" t="s">
        <v>129</v>
      </c>
      <c r="HG86" s="370" t="s">
        <v>62</v>
      </c>
      <c r="HH86" s="370" t="s">
        <v>63</v>
      </c>
      <c r="HI86" s="370" t="s">
        <v>1</v>
      </c>
      <c r="HJ86" s="370" t="s">
        <v>0</v>
      </c>
      <c r="HK86" s="260" t="s">
        <v>5</v>
      </c>
      <c r="HL86" s="384" t="s">
        <v>64</v>
      </c>
      <c r="HM86" s="383" t="s">
        <v>1</v>
      </c>
      <c r="HN86" s="223" t="s">
        <v>0</v>
      </c>
      <c r="HO86" s="282"/>
      <c r="HP86" s="370" t="s">
        <v>75</v>
      </c>
      <c r="HQ86" s="370" t="s">
        <v>76</v>
      </c>
      <c r="HR86" s="226" t="s">
        <v>77</v>
      </c>
      <c r="HS86" s="383" t="s">
        <v>1</v>
      </c>
      <c r="HT86" s="223" t="s">
        <v>0</v>
      </c>
      <c r="HV86" s="383" t="s">
        <v>5</v>
      </c>
      <c r="HW86" s="370" t="s">
        <v>129</v>
      </c>
      <c r="HX86" s="370" t="s">
        <v>62</v>
      </c>
      <c r="HY86" s="370" t="s">
        <v>63</v>
      </c>
      <c r="HZ86" s="370" t="s">
        <v>1</v>
      </c>
      <c r="IA86" s="370" t="s">
        <v>0</v>
      </c>
      <c r="IB86" s="260" t="s">
        <v>5</v>
      </c>
      <c r="IC86" s="384" t="s">
        <v>64</v>
      </c>
      <c r="ID86" s="383" t="s">
        <v>1</v>
      </c>
      <c r="IE86" s="223" t="s">
        <v>0</v>
      </c>
      <c r="IF86" s="282"/>
      <c r="IG86" s="370" t="s">
        <v>75</v>
      </c>
      <c r="IH86" s="370" t="s">
        <v>76</v>
      </c>
      <c r="II86" s="226" t="s">
        <v>77</v>
      </c>
      <c r="IJ86" s="383" t="s">
        <v>1</v>
      </c>
      <c r="IK86" s="223" t="s">
        <v>0</v>
      </c>
      <c r="IM86" s="383" t="s">
        <v>5</v>
      </c>
      <c r="IN86" s="370" t="s">
        <v>129</v>
      </c>
      <c r="IO86" s="370" t="s">
        <v>62</v>
      </c>
      <c r="IP86" s="370" t="s">
        <v>63</v>
      </c>
      <c r="IQ86" s="370" t="s">
        <v>1</v>
      </c>
      <c r="IR86" s="370" t="s">
        <v>0</v>
      </c>
      <c r="IS86" s="260" t="s">
        <v>5</v>
      </c>
      <c r="IT86" s="384" t="s">
        <v>64</v>
      </c>
      <c r="IU86" s="383" t="s">
        <v>1</v>
      </c>
      <c r="IV86" s="223" t="s">
        <v>0</v>
      </c>
      <c r="IW86" s="282"/>
      <c r="IX86" s="370" t="s">
        <v>75</v>
      </c>
      <c r="IY86" s="370" t="s">
        <v>76</v>
      </c>
      <c r="IZ86" s="226" t="s">
        <v>77</v>
      </c>
      <c r="JA86" s="383" t="s">
        <v>1</v>
      </c>
      <c r="JB86" s="223" t="s">
        <v>0</v>
      </c>
      <c r="JD86" s="383" t="s">
        <v>5</v>
      </c>
      <c r="JE86" s="370" t="s">
        <v>129</v>
      </c>
      <c r="JF86" s="370" t="s">
        <v>62</v>
      </c>
      <c r="JG86" s="370" t="s">
        <v>63</v>
      </c>
      <c r="JH86" s="370" t="s">
        <v>1</v>
      </c>
      <c r="JI86" s="370" t="s">
        <v>0</v>
      </c>
      <c r="JJ86" s="260" t="s">
        <v>5</v>
      </c>
      <c r="JK86" s="384" t="s">
        <v>64</v>
      </c>
      <c r="JL86" s="383" t="s">
        <v>1</v>
      </c>
      <c r="JM86" s="223" t="s">
        <v>0</v>
      </c>
      <c r="JN86" s="282"/>
      <c r="JO86" s="370" t="s">
        <v>75</v>
      </c>
      <c r="JP86" s="370" t="s">
        <v>76</v>
      </c>
      <c r="JQ86" s="226" t="s">
        <v>77</v>
      </c>
      <c r="JR86" s="383" t="s">
        <v>1</v>
      </c>
      <c r="JS86" s="223" t="s">
        <v>0</v>
      </c>
      <c r="JU86" s="383" t="s">
        <v>5</v>
      </c>
      <c r="JV86" s="370" t="s">
        <v>129</v>
      </c>
      <c r="JW86" s="370" t="s">
        <v>62</v>
      </c>
      <c r="JX86" s="370" t="s">
        <v>63</v>
      </c>
      <c r="JY86" s="370" t="s">
        <v>1</v>
      </c>
      <c r="JZ86" s="370" t="s">
        <v>0</v>
      </c>
      <c r="KA86" s="260" t="s">
        <v>5</v>
      </c>
      <c r="KB86" s="384" t="s">
        <v>64</v>
      </c>
      <c r="KC86" s="383" t="s">
        <v>1</v>
      </c>
      <c r="KD86" s="223" t="s">
        <v>0</v>
      </c>
      <c r="KE86" s="282"/>
      <c r="KF86" s="370" t="s">
        <v>75</v>
      </c>
      <c r="KG86" s="370" t="s">
        <v>76</v>
      </c>
      <c r="KH86" s="226" t="s">
        <v>77</v>
      </c>
      <c r="KI86" s="383" t="s">
        <v>1</v>
      </c>
      <c r="KJ86" s="223" t="s">
        <v>0</v>
      </c>
      <c r="KL86" s="383" t="s">
        <v>5</v>
      </c>
      <c r="KM86" s="370" t="s">
        <v>129</v>
      </c>
      <c r="KN86" s="370" t="s">
        <v>62</v>
      </c>
      <c r="KO86" s="370" t="s">
        <v>63</v>
      </c>
      <c r="KP86" s="370" t="s">
        <v>1</v>
      </c>
      <c r="KQ86" s="370" t="s">
        <v>0</v>
      </c>
      <c r="KR86" s="260" t="s">
        <v>5</v>
      </c>
      <c r="KS86" s="384" t="s">
        <v>64</v>
      </c>
      <c r="KT86" s="383" t="s">
        <v>1</v>
      </c>
      <c r="KU86" s="223" t="s">
        <v>0</v>
      </c>
      <c r="KV86" s="282"/>
      <c r="KW86" s="370" t="s">
        <v>75</v>
      </c>
      <c r="KX86" s="370" t="s">
        <v>76</v>
      </c>
      <c r="KY86" s="226" t="s">
        <v>77</v>
      </c>
      <c r="KZ86" s="383" t="s">
        <v>1</v>
      </c>
      <c r="LA86" s="223" t="s">
        <v>0</v>
      </c>
      <c r="LC86" s="383" t="s">
        <v>5</v>
      </c>
      <c r="LD86" s="370" t="s">
        <v>129</v>
      </c>
      <c r="LE86" s="370" t="s">
        <v>62</v>
      </c>
      <c r="LF86" s="370" t="s">
        <v>63</v>
      </c>
      <c r="LG86" s="370" t="s">
        <v>1</v>
      </c>
      <c r="LH86" s="370" t="s">
        <v>0</v>
      </c>
      <c r="LI86" s="260" t="s">
        <v>5</v>
      </c>
      <c r="LJ86" s="384" t="s">
        <v>64</v>
      </c>
      <c r="LK86" s="383" t="s">
        <v>1</v>
      </c>
      <c r="LL86" s="223" t="s">
        <v>0</v>
      </c>
      <c r="LM86" s="282"/>
      <c r="LN86" s="370" t="s">
        <v>75</v>
      </c>
      <c r="LO86" s="370" t="s">
        <v>76</v>
      </c>
      <c r="LP86" s="226" t="s">
        <v>77</v>
      </c>
      <c r="LQ86" s="383" t="s">
        <v>1</v>
      </c>
      <c r="LR86" s="223" t="s">
        <v>0</v>
      </c>
      <c r="LT86" s="383" t="s">
        <v>5</v>
      </c>
      <c r="LU86" s="370" t="s">
        <v>129</v>
      </c>
      <c r="LV86" s="370" t="s">
        <v>62</v>
      </c>
      <c r="LW86" s="370" t="s">
        <v>63</v>
      </c>
      <c r="LX86" s="370" t="s">
        <v>1</v>
      </c>
      <c r="LY86" s="370" t="s">
        <v>0</v>
      </c>
      <c r="LZ86" s="260" t="s">
        <v>5</v>
      </c>
      <c r="MA86" s="384" t="s">
        <v>64</v>
      </c>
      <c r="MB86" s="383" t="s">
        <v>1</v>
      </c>
      <c r="MC86" s="223" t="s">
        <v>0</v>
      </c>
      <c r="MD86" s="282"/>
      <c r="ME86" s="370" t="s">
        <v>75</v>
      </c>
      <c r="MF86" s="370" t="s">
        <v>76</v>
      </c>
      <c r="MG86" s="226" t="s">
        <v>77</v>
      </c>
      <c r="MH86" s="383" t="s">
        <v>1</v>
      </c>
      <c r="MI86" s="223" t="s">
        <v>0</v>
      </c>
    </row>
    <row r="87" spans="1:347" ht="14.1" hidden="1" customHeight="1" outlineLevel="1" x14ac:dyDescent="0.15">
      <c r="A87" s="14"/>
      <c r="B87" s="58"/>
      <c r="C87" s="10"/>
      <c r="D87" s="10"/>
      <c r="E87" s="19"/>
      <c r="F87" s="19"/>
      <c r="I87" s="10">
        <v>10</v>
      </c>
      <c r="J87" s="274">
        <f>_xlfn.NORM.S.INV(I87/100)</f>
        <v>-1.2815515655446006</v>
      </c>
      <c r="K87" s="92">
        <f>(J87-J81)/I81</f>
        <v>0.61912361742524935</v>
      </c>
      <c r="L87" s="92">
        <f>SQRT(1/P77+(K87-J78)^2/S77)/I81</f>
        <v>0.11246358705977876</v>
      </c>
      <c r="M87" s="92">
        <f>K87-_xlfn.T.INV.2T(0.05,O81)*L87</f>
        <v>0.26121429030790372</v>
      </c>
      <c r="N87" s="92">
        <f>K87+_xlfn.T.INV.2T(0.05,O81)*L87</f>
        <v>0.97703294454259493</v>
      </c>
      <c r="O87" s="199">
        <f>I87</f>
        <v>10</v>
      </c>
      <c r="P87" s="93">
        <f>10^K87</f>
        <v>4.1602901199080078</v>
      </c>
      <c r="Q87" s="93">
        <f t="shared" ref="Q87:R90" si="964">10^M87</f>
        <v>1.8247958740441956</v>
      </c>
      <c r="R87" s="224">
        <f t="shared" si="964"/>
        <v>9.4849041079018797</v>
      </c>
      <c r="S87" s="26"/>
      <c r="T87" s="26">
        <f>K27-K87</f>
        <v>0</v>
      </c>
      <c r="U87" s="26">
        <f>SQRT(L27^2+L87^2)</f>
        <v>0.15904753009306644</v>
      </c>
      <c r="V87" s="214">
        <f>10^T87</f>
        <v>1</v>
      </c>
      <c r="W87" s="26">
        <f>10^(T87-1.96*U87)</f>
        <v>0.48782813142518383</v>
      </c>
      <c r="X87" s="215">
        <f>10^(T87+1.96*U87)</f>
        <v>2.0499022823438091</v>
      </c>
      <c r="Z87" s="281">
        <v>10</v>
      </c>
      <c r="AA87" s="274">
        <f>_xlfn.NORM.S.INV(Z87/100)</f>
        <v>-1.2815515655446006</v>
      </c>
      <c r="AB87" s="319">
        <f>(AA87-AA81)/Z81</f>
        <v>0.63785712328871125</v>
      </c>
      <c r="AC87" s="319">
        <f>SQRT(1/AG77+(AB87-AA78)^2/AJ77)/Z81</f>
        <v>0.12404291779158365</v>
      </c>
      <c r="AD87" s="319">
        <f>AB87-_xlfn.T.INV.2T(0.05,AF81)*AC87</f>
        <v>0.24309719786627498</v>
      </c>
      <c r="AE87" s="319">
        <f>AB87+_xlfn.T.INV.2T(0.05,AF81)*AC87</f>
        <v>1.0326170487111475</v>
      </c>
      <c r="AF87" s="199">
        <f>Z87</f>
        <v>10</v>
      </c>
      <c r="AG87" s="320">
        <f>10^AB87</f>
        <v>4.3436729999544355</v>
      </c>
      <c r="AH87" s="320">
        <f t="shared" ref="AH87:AH90" si="965">10^AD87</f>
        <v>1.7502383592665738</v>
      </c>
      <c r="AI87" s="224">
        <f t="shared" ref="AI87:AI90" si="966">10^AE87</f>
        <v>10.779957501582505</v>
      </c>
      <c r="AJ87" s="267"/>
      <c r="AK87" s="267">
        <f>AB27-AB87</f>
        <v>0</v>
      </c>
      <c r="AL87" s="267">
        <f>SQRT(AC27^2+AC87^2)</f>
        <v>0.17542317665718848</v>
      </c>
      <c r="AM87" s="214">
        <f>10^AK87</f>
        <v>1</v>
      </c>
      <c r="AN87" s="267">
        <f>10^(AK87-1.96*AL87)</f>
        <v>0.45307549515582357</v>
      </c>
      <c r="AO87" s="215">
        <f>10^(AK87+1.96*AL87)</f>
        <v>2.2071376860849115</v>
      </c>
      <c r="AQ87" s="281">
        <v>10</v>
      </c>
      <c r="AR87" s="274">
        <f>_xlfn.NORM.S.INV(AQ87/100)</f>
        <v>-1.2815515655446006</v>
      </c>
      <c r="AS87" s="319">
        <f>(AR87-AR81)/AQ81</f>
        <v>0.63897992472890708</v>
      </c>
      <c r="AT87" s="319">
        <f>SQRT(1/AX77+(AS87-AR78)^2/BA77)/AQ81</f>
        <v>0.12654542489709206</v>
      </c>
      <c r="AU87" s="319">
        <f>AS87-_xlfn.T.INV.2T(0.05,AW81)*AT87</f>
        <v>0.23625590481459935</v>
      </c>
      <c r="AV87" s="319">
        <f>AS87+_xlfn.T.INV.2T(0.05,AW81)*AT87</f>
        <v>1.0417039446432148</v>
      </c>
      <c r="AW87" s="199">
        <f>AQ87</f>
        <v>10</v>
      </c>
      <c r="AX87" s="320">
        <f>10^AS87</f>
        <v>4.3549174260579964</v>
      </c>
      <c r="AY87" s="320">
        <f t="shared" ref="AY87:AY90" si="967">10^AU87</f>
        <v>1.7228834723024924</v>
      </c>
      <c r="AZ87" s="224">
        <f t="shared" ref="AZ87:AZ90" si="968">10^AV87</f>
        <v>11.007886541762472</v>
      </c>
      <c r="BA87" s="267"/>
      <c r="BB87" s="267">
        <f>AS27-AS87</f>
        <v>0</v>
      </c>
      <c r="BC87" s="267">
        <f>SQRT(AT27^2+AT87^2)</f>
        <v>0.17896225614573349</v>
      </c>
      <c r="BD87" s="214">
        <f>10^BB87</f>
        <v>1</v>
      </c>
      <c r="BE87" s="267">
        <f>10^(BB87-1.96*BC87)</f>
        <v>0.44589641223953763</v>
      </c>
      <c r="BF87" s="215">
        <f>10^(BB87+1.96*BC87)</f>
        <v>2.2426733486763184</v>
      </c>
      <c r="BH87" s="281">
        <v>10</v>
      </c>
      <c r="BI87" s="274">
        <f>_xlfn.NORM.S.INV(BH87/100)</f>
        <v>-1.2815515655446006</v>
      </c>
      <c r="BJ87" s="319">
        <f>(BI87-BI81)/BH81</f>
        <v>0.63903204771961652</v>
      </c>
      <c r="BK87" s="319">
        <f>SQRT(1/BO77+(BJ87-BI78)^2/BR77)/BH81</f>
        <v>0.12670474037067622</v>
      </c>
      <c r="BL87" s="319">
        <f>BJ87-_xlfn.T.INV.2T(0.05,BN81)*BK87</f>
        <v>0.23580101486502636</v>
      </c>
      <c r="BM87" s="319">
        <f>BJ87+_xlfn.T.INV.2T(0.05,BN81)*BK87</f>
        <v>1.0422630805742066</v>
      </c>
      <c r="BN87" s="199">
        <f>BH87</f>
        <v>10</v>
      </c>
      <c r="BO87" s="320">
        <f>10^BJ87</f>
        <v>4.3554401242547778</v>
      </c>
      <c r="BP87" s="320">
        <f t="shared" ref="BP87:BP90" si="969">10^BL87</f>
        <v>1.7210798295960064</v>
      </c>
      <c r="BQ87" s="224">
        <f t="shared" ref="BQ87:BQ90" si="970">10^BM87</f>
        <v>11.022067860978487</v>
      </c>
      <c r="BR87" s="267"/>
      <c r="BS87" s="267">
        <f>BJ27-BJ87</f>
        <v>0</v>
      </c>
      <c r="BT87" s="267">
        <f>SQRT(BK27^2+BK87^2)</f>
        <v>0.17918756224917215</v>
      </c>
      <c r="BU87" s="214">
        <f>10^BS87</f>
        <v>1</v>
      </c>
      <c r="BV87" s="267">
        <f>10^(BS87-1.96*BT87)</f>
        <v>0.4454432456185165</v>
      </c>
      <c r="BW87" s="215">
        <f>10^(BS87+1.96*BT87)</f>
        <v>2.2449549069072949</v>
      </c>
      <c r="BY87" s="281">
        <v>10</v>
      </c>
      <c r="BZ87" s="274">
        <f>_xlfn.NORM.S.INV(BY87/100)</f>
        <v>-1.2815515655446006</v>
      </c>
      <c r="CA87" s="319">
        <f>(BZ87-BZ81)/BY81</f>
        <v>0.63903442388162979</v>
      </c>
      <c r="CB87" s="319">
        <f>SQRT(1/CF77+(CA87-BZ78)^2/CI77)/BY81</f>
        <v>0.12671216317332884</v>
      </c>
      <c r="CC87" s="319">
        <f>CA87-_xlfn.T.INV.2T(0.05,CE81)*CB87</f>
        <v>0.23577976835616293</v>
      </c>
      <c r="CD87" s="319">
        <f>CA87+_xlfn.T.INV.2T(0.05,CE81)*CB87</f>
        <v>1.0422890794070967</v>
      </c>
      <c r="CE87" s="199">
        <f>BY87</f>
        <v>10</v>
      </c>
      <c r="CF87" s="320">
        <f>10^CA87</f>
        <v>4.3554639543058551</v>
      </c>
      <c r="CG87" s="320">
        <f t="shared" ref="CG87:CG90" si="971">10^CC87</f>
        <v>1.7209956331695482</v>
      </c>
      <c r="CH87" s="224">
        <f t="shared" ref="CH87:CH90" si="972">10^CD87</f>
        <v>11.022727711586654</v>
      </c>
      <c r="CI87" s="267"/>
      <c r="CJ87" s="267">
        <f>CA27-CA87</f>
        <v>0</v>
      </c>
      <c r="CK87" s="267">
        <f>SQRT(CB27^2+CB87^2)</f>
        <v>0.17919805967735428</v>
      </c>
      <c r="CL87" s="214">
        <f>10^CJ87</f>
        <v>1</v>
      </c>
      <c r="CM87" s="267">
        <f>10^(CJ87-1.96*CK87)</f>
        <v>0.44542214297985039</v>
      </c>
      <c r="CN87" s="215">
        <f>10^(CJ87+1.96*CK87)</f>
        <v>2.2450612654998543</v>
      </c>
      <c r="CP87" s="281">
        <v>10</v>
      </c>
      <c r="CQ87" s="274">
        <f>_xlfn.NORM.S.INV(CP87/100)</f>
        <v>-1.2815515655446006</v>
      </c>
      <c r="CR87" s="319">
        <f>(CQ87-CQ81)/CP81</f>
        <v>0.63903453210784988</v>
      </c>
      <c r="CS87" s="319">
        <f>SQRT(1/CW77+(CR87-CQ78)^2/CZ77)/CP81</f>
        <v>0.12671250163690029</v>
      </c>
      <c r="CT87" s="319">
        <f>CR87-_xlfn.T.INV.2T(0.05,CV81)*CS87</f>
        <v>0.23577879944024061</v>
      </c>
      <c r="CU87" s="319">
        <f>CR87+_xlfn.T.INV.2T(0.05,CV81)*CS87</f>
        <v>1.0422902647754593</v>
      </c>
      <c r="CV87" s="199">
        <f>CP87</f>
        <v>10</v>
      </c>
      <c r="CW87" s="320">
        <f>10^CR87</f>
        <v>4.3554650396879602</v>
      </c>
      <c r="CX87" s="320">
        <f t="shared" ref="CX87:CX90" si="973">10^CT87</f>
        <v>1.7209917936130246</v>
      </c>
      <c r="CY87" s="224">
        <f t="shared" ref="CY87:CY90" si="974">10^CU87</f>
        <v>11.022757797187728</v>
      </c>
      <c r="CZ87" s="267"/>
      <c r="DA87" s="267">
        <f>CR27-CR87</f>
        <v>0</v>
      </c>
      <c r="DB87" s="267">
        <f>SQRT(CS27^2+CS87^2)</f>
        <v>0.1791985383371274</v>
      </c>
      <c r="DC87" s="214">
        <f>10^DA87</f>
        <v>1</v>
      </c>
      <c r="DD87" s="267">
        <f>10^(DA87-1.96*DB87)</f>
        <v>0.44542118076949905</v>
      </c>
      <c r="DE87" s="215">
        <f>10^(DA87+1.96*DB87)</f>
        <v>2.2450661153392475</v>
      </c>
      <c r="DG87" s="281">
        <v>10</v>
      </c>
      <c r="DH87" s="274">
        <f>_xlfn.NORM.S.INV(DG87/100)</f>
        <v>-1.2815515655446006</v>
      </c>
      <c r="DI87" s="319">
        <f>(DH87-DH81)/DG81</f>
        <v>0.63903453703673585</v>
      </c>
      <c r="DJ87" s="319">
        <f>SQRT(1/DN77+(DI87-DH78)^2/DQ77)/DG81</f>
        <v>0.12671251705386963</v>
      </c>
      <c r="DK87" s="319">
        <f>DI87-_xlfn.T.INV.2T(0.05,DM81)*DJ87</f>
        <v>0.23577875530544945</v>
      </c>
      <c r="DL87" s="319">
        <f>DI87+_xlfn.T.INV.2T(0.05,DM81)*DJ87</f>
        <v>1.0422903187680221</v>
      </c>
      <c r="DM87" s="199">
        <f>DG87</f>
        <v>10</v>
      </c>
      <c r="DN87" s="320">
        <f>10^DI87</f>
        <v>4.3554650891189146</v>
      </c>
      <c r="DO87" s="320">
        <f t="shared" ref="DO87:DO90" si="975">10^DK87</f>
        <v>1.7209916187187702</v>
      </c>
      <c r="DP87" s="224">
        <f t="shared" ref="DP87:DP90" si="976">10^DL87</f>
        <v>11.02275916756429</v>
      </c>
      <c r="DQ87" s="267"/>
      <c r="DR87" s="267">
        <f>DI27-DI87</f>
        <v>0</v>
      </c>
      <c r="DS87" s="267">
        <f>SQRT(DJ27^2+DJ87^2)</f>
        <v>0.17919856014001453</v>
      </c>
      <c r="DT87" s="214">
        <f>10^DR87</f>
        <v>1</v>
      </c>
      <c r="DU87" s="267">
        <f>10^(DR87-1.96*DS87)</f>
        <v>0.44542113694099883</v>
      </c>
      <c r="DV87" s="215">
        <f>10^(DR87+1.96*DS87)</f>
        <v>2.2450663362490171</v>
      </c>
      <c r="DX87" s="281">
        <v>10</v>
      </c>
      <c r="DY87" s="274">
        <f>_xlfn.NORM.S.INV(DX87/100)</f>
        <v>-1.2815515655446006</v>
      </c>
      <c r="DZ87" s="319">
        <f>(DY87-DY81)/DX81</f>
        <v>0.63903453726119619</v>
      </c>
      <c r="EA87" s="319">
        <f>SQRT(1/EE77+(DZ87-DY78)^2/EH77)/DX81</f>
        <v>0.12671251775604475</v>
      </c>
      <c r="EB87" s="319">
        <f>DZ87-_xlfn.T.INV.2T(0.05,ED81)*EA87</f>
        <v>0.2357787532952752</v>
      </c>
      <c r="EC87" s="319">
        <f>DZ87+_xlfn.T.INV.2T(0.05,ED81)*EA87</f>
        <v>1.0422903212271173</v>
      </c>
      <c r="ED87" s="199">
        <f>DX87</f>
        <v>10</v>
      </c>
      <c r="EE87" s="320">
        <f>10^DZ87</f>
        <v>4.3554650913699886</v>
      </c>
      <c r="EF87" s="320">
        <f t="shared" ref="EF87:EF90" si="977">10^EB87</f>
        <v>1.7209916107529932</v>
      </c>
      <c r="EG87" s="224">
        <f t="shared" ref="EG87:EG90" si="978">10^EC87</f>
        <v>11.022759229978194</v>
      </c>
      <c r="EH87" s="267"/>
      <c r="EI87" s="267">
        <f>DZ27-DZ87</f>
        <v>0</v>
      </c>
      <c r="EJ87" s="267">
        <f>SQRT(EA27^2+EA87^2)</f>
        <v>0.17919856113304011</v>
      </c>
      <c r="EK87" s="214">
        <f>10^EI87</f>
        <v>1</v>
      </c>
      <c r="EL87" s="267">
        <f>10^(EI87-1.96*EJ87)</f>
        <v>0.44542113494480362</v>
      </c>
      <c r="EM87" s="215">
        <f>10^(EI87+1.96*EJ87)</f>
        <v>2.2450663463104856</v>
      </c>
      <c r="EO87" s="281">
        <v>10</v>
      </c>
      <c r="EP87" s="274">
        <f>_xlfn.NORM.S.INV(EO87/100)</f>
        <v>-1.2815515655446006</v>
      </c>
      <c r="EQ87" s="319">
        <f>(EP87-EP81)/EO81</f>
        <v>0.63903453727141701</v>
      </c>
      <c r="ER87" s="319">
        <f>SQRT(1/EV77+(EQ87-EP78)^2/EY77)/EO81</f>
        <v>0.12671251778802409</v>
      </c>
      <c r="ES87" s="319">
        <f>EQ87-_xlfn.T.INV.2T(0.05,EU81)*ER87</f>
        <v>0.23577875320372349</v>
      </c>
      <c r="ET87" s="319">
        <f>EQ87+_xlfn.T.INV.2T(0.05,EU81)*ER87</f>
        <v>1.0422903213391106</v>
      </c>
      <c r="EU87" s="199">
        <f>EO87</f>
        <v>10</v>
      </c>
      <c r="EV87" s="320">
        <f>10^EQ87</f>
        <v>4.3554650914724915</v>
      </c>
      <c r="EW87" s="320">
        <f t="shared" ref="EW87:EW90" si="979">10^ES87</f>
        <v>1.7209916103901985</v>
      </c>
      <c r="EX87" s="224">
        <f t="shared" ref="EX87:EX90" si="980">10^ET87</f>
        <v>11.022759232820679</v>
      </c>
      <c r="EY87" s="267"/>
      <c r="EZ87" s="267">
        <f>EQ27-EQ87</f>
        <v>0</v>
      </c>
      <c r="FA87" s="267">
        <f>SQRT(ER27^2+ER87^2)</f>
        <v>0.17919856117826571</v>
      </c>
      <c r="FB87" s="214">
        <f>10^EZ87</f>
        <v>1</v>
      </c>
      <c r="FC87" s="267">
        <f>10^(EZ87-1.96*FA87)</f>
        <v>0.44542113485389045</v>
      </c>
      <c r="FD87" s="215">
        <f>10^(EZ87+1.96*FA87)</f>
        <v>2.2450663467687173</v>
      </c>
      <c r="FF87" s="281">
        <v>10</v>
      </c>
      <c r="FG87" s="274">
        <f>_xlfn.NORM.S.INV(FF87/100)</f>
        <v>-1.2815515655446006</v>
      </c>
      <c r="FH87" s="319">
        <f>(FG87-FG81)/FF81</f>
        <v>0.63903453727188242</v>
      </c>
      <c r="FI87" s="319">
        <f>SQRT(1/FM77+(FH87-FG78)^2/FP77)/FF81</f>
        <v>0.12671251778948039</v>
      </c>
      <c r="FJ87" s="319">
        <f>FH87-_xlfn.T.INV.2T(0.05,FL81)*FI87</f>
        <v>0.23577875319955427</v>
      </c>
      <c r="FK87" s="319">
        <f>FH87+_xlfn.T.INV.2T(0.05,FL81)*FI87</f>
        <v>1.0422903213442105</v>
      </c>
      <c r="FL87" s="199">
        <f>FF87</f>
        <v>10</v>
      </c>
      <c r="FM87" s="320">
        <f>10^FH87</f>
        <v>4.3554650914771598</v>
      </c>
      <c r="FN87" s="320">
        <f t="shared" ref="FN87:FN90" si="981">10^FJ87</f>
        <v>1.7209916103736769</v>
      </c>
      <c r="FO87" s="224">
        <f t="shared" ref="FO87:FO90" si="982">10^FK87</f>
        <v>11.02275923295012</v>
      </c>
      <c r="FP87" s="267"/>
      <c r="FQ87" s="267">
        <f>FH27-FH87</f>
        <v>0</v>
      </c>
      <c r="FR87" s="267">
        <f>SQRT(FI27^2+FI87^2)</f>
        <v>0.17919856118032523</v>
      </c>
      <c r="FS87" s="214">
        <f>10^FQ87</f>
        <v>1</v>
      </c>
      <c r="FT87" s="267">
        <f>10^(FQ87-1.96*FR87)</f>
        <v>0.44542113484975027</v>
      </c>
      <c r="FU87" s="215">
        <f>10^(FQ87+1.96*FR87)</f>
        <v>2.2450663467895851</v>
      </c>
      <c r="FW87" s="281">
        <v>10</v>
      </c>
      <c r="FX87" s="274">
        <f>_xlfn.NORM.S.INV(FW87/100)</f>
        <v>-1.2815515655446006</v>
      </c>
      <c r="FY87" s="319">
        <f>(FX87-FX81)/FW81</f>
        <v>0.63903453727190351</v>
      </c>
      <c r="FZ87" s="319">
        <f>SQRT(1/GD77+(FY87-FX78)^2/GG77)/FW81</f>
        <v>0.1267125177895467</v>
      </c>
      <c r="GA87" s="319">
        <f>FY87-_xlfn.T.INV.2T(0.05,GC81)*FZ87</f>
        <v>0.23577875319936437</v>
      </c>
      <c r="GB87" s="319">
        <f>FY87+_xlfn.T.INV.2T(0.05,GC81)*FZ87</f>
        <v>1.0422903213444425</v>
      </c>
      <c r="GC87" s="199">
        <f>FW87</f>
        <v>10</v>
      </c>
      <c r="GD87" s="320">
        <f>10^FY87</f>
        <v>4.3554650914773712</v>
      </c>
      <c r="GE87" s="320">
        <f t="shared" ref="GE87:GE90" si="983">10^GA87</f>
        <v>1.7209916103729246</v>
      </c>
      <c r="GF87" s="224">
        <f t="shared" ref="GF87:GF90" si="984">10^GB87</f>
        <v>11.022759232956009</v>
      </c>
      <c r="GG87" s="267"/>
      <c r="GH87" s="267">
        <f>FY27-FY87</f>
        <v>0</v>
      </c>
      <c r="GI87" s="267">
        <f>SQRT(FZ27^2+FZ87^2)</f>
        <v>0.17919856118041902</v>
      </c>
      <c r="GJ87" s="214">
        <f>10^GH87</f>
        <v>1</v>
      </c>
      <c r="GK87" s="267">
        <f>10^(GH87-1.96*GI87)</f>
        <v>0.44542113484956175</v>
      </c>
      <c r="GL87" s="215">
        <f>10^(GH87+1.96*GI87)</f>
        <v>2.2450663467905354</v>
      </c>
      <c r="GN87" s="281">
        <v>10</v>
      </c>
      <c r="GO87" s="274">
        <f>_xlfn.NORM.S.INV(GN87/100)</f>
        <v>-1.2815515655446006</v>
      </c>
      <c r="GP87" s="319">
        <f>(GO87-GO81)/GN81</f>
        <v>0.63903453727190485</v>
      </c>
      <c r="GQ87" s="319">
        <f>SQRT(1/GU77+(GP87-GO78)^2/GX77)/GN81</f>
        <v>0.12671251778954962</v>
      </c>
      <c r="GR87" s="319">
        <f>GP87-_xlfn.T.INV.2T(0.05,GT81)*GQ87</f>
        <v>0.23577875319935643</v>
      </c>
      <c r="GS87" s="319">
        <f>GP87+_xlfn.T.INV.2T(0.05,GT81)*GQ87</f>
        <v>1.0422903213444532</v>
      </c>
      <c r="GT87" s="199">
        <f>GN87</f>
        <v>10</v>
      </c>
      <c r="GU87" s="320">
        <f>10^GP87</f>
        <v>4.3554650914773845</v>
      </c>
      <c r="GV87" s="320">
        <f t="shared" ref="GV87:GV90" si="985">10^GR87</f>
        <v>1.7209916103728931</v>
      </c>
      <c r="GW87" s="224">
        <f t="shared" ref="GW87:GW90" si="986">10^GS87</f>
        <v>11.022759232956277</v>
      </c>
      <c r="GX87" s="267"/>
      <c r="GY87" s="267">
        <f>GP27-GP87</f>
        <v>0</v>
      </c>
      <c r="GZ87" s="267">
        <f>SQRT(GQ27^2+GQ87^2)</f>
        <v>0.17919856118042315</v>
      </c>
      <c r="HA87" s="214">
        <f>10^GY87</f>
        <v>1</v>
      </c>
      <c r="HB87" s="267">
        <f>10^(GY87-1.96*GZ87)</f>
        <v>0.44542113484955348</v>
      </c>
      <c r="HC87" s="215">
        <f>10^(GY87+1.96*GZ87)</f>
        <v>2.2450663467905771</v>
      </c>
      <c r="HE87" s="281">
        <v>10</v>
      </c>
      <c r="HF87" s="274">
        <f>_xlfn.NORM.S.INV(HE87/100)</f>
        <v>-1.2815515655446006</v>
      </c>
      <c r="HG87" s="319">
        <f>(HF87-HF81)/HE81</f>
        <v>0.63903453727190496</v>
      </c>
      <c r="HH87" s="319">
        <f>SQRT(1/HL77+(HG87-HF78)^2/HO77)/HE81</f>
        <v>0.12671251778954978</v>
      </c>
      <c r="HI87" s="319">
        <f>HG87-_xlfn.T.INV.2T(0.05,HK81)*HH87</f>
        <v>0.23577875319935598</v>
      </c>
      <c r="HJ87" s="319">
        <f>HG87+_xlfn.T.INV.2T(0.05,HK81)*HH87</f>
        <v>1.0422903213444539</v>
      </c>
      <c r="HK87" s="199">
        <f>HE87</f>
        <v>10</v>
      </c>
      <c r="HL87" s="320">
        <f>10^HG87</f>
        <v>4.3554650914773854</v>
      </c>
      <c r="HM87" s="320">
        <f t="shared" ref="HM87:HM90" si="987">10^HI87</f>
        <v>1.7209916103728913</v>
      </c>
      <c r="HN87" s="224">
        <f t="shared" ref="HN87:HN90" si="988">10^HJ87</f>
        <v>11.022759232956293</v>
      </c>
      <c r="HO87" s="267"/>
      <c r="HP87" s="267">
        <f>HG27-HG87</f>
        <v>0</v>
      </c>
      <c r="HQ87" s="267">
        <f>SQRT(HH27^2+HH87^2)</f>
        <v>0.17919856118042338</v>
      </c>
      <c r="HR87" s="214">
        <f>10^HP87</f>
        <v>1</v>
      </c>
      <c r="HS87" s="267">
        <f>10^(HP87-1.96*HQ87)</f>
        <v>0.44542113484955304</v>
      </c>
      <c r="HT87" s="215">
        <f>10^(HP87+1.96*HQ87)</f>
        <v>2.2450663467905794</v>
      </c>
      <c r="HV87" s="281">
        <v>10</v>
      </c>
      <c r="HW87" s="274">
        <f>_xlfn.NORM.S.INV(HV87/100)</f>
        <v>-1.2815515655446006</v>
      </c>
      <c r="HX87" s="319">
        <f>(HW87-HW81)/HV81</f>
        <v>0.63903453727190429</v>
      </c>
      <c r="HY87" s="319">
        <f>SQRT(1/IC77+(HX87-HW78)^2/IF77)/HV81</f>
        <v>0.12671251778954992</v>
      </c>
      <c r="HZ87" s="319">
        <f>HX87-_xlfn.T.INV.2T(0.05,IB81)*HY87</f>
        <v>0.23577875319935487</v>
      </c>
      <c r="IA87" s="319">
        <f>HX87+_xlfn.T.INV.2T(0.05,IB81)*HY87</f>
        <v>1.0422903213444537</v>
      </c>
      <c r="IB87" s="199">
        <f>HV87</f>
        <v>10</v>
      </c>
      <c r="IC87" s="320">
        <f>10^HX87</f>
        <v>4.3554650914773783</v>
      </c>
      <c r="ID87" s="320">
        <f t="shared" ref="ID87:ID90" si="989">10^HZ87</f>
        <v>1.7209916103728868</v>
      </c>
      <c r="IE87" s="224">
        <f t="shared" ref="IE87:IE90" si="990">10^IA87</f>
        <v>11.022759232956288</v>
      </c>
      <c r="IF87" s="267"/>
      <c r="IG87" s="267">
        <f>HX27-HX87</f>
        <v>0</v>
      </c>
      <c r="IH87" s="267">
        <f>SQRT(HY27^2+HY87^2)</f>
        <v>0.17919856118042357</v>
      </c>
      <c r="II87" s="214">
        <f>10^IG87</f>
        <v>1</v>
      </c>
      <c r="IJ87" s="267">
        <f>10^(IG87-1.96*IH87)</f>
        <v>0.44542113484955265</v>
      </c>
      <c r="IK87" s="215">
        <f>10^(IG87+1.96*IH87)</f>
        <v>2.2450663467905811</v>
      </c>
      <c r="IM87" s="281">
        <v>10</v>
      </c>
      <c r="IN87" s="274">
        <f>_xlfn.NORM.S.INV(IM87/100)</f>
        <v>-1.2815515655446006</v>
      </c>
      <c r="IO87" s="319">
        <f>(IN87-IN81)/IM81</f>
        <v>0.63903453727190496</v>
      </c>
      <c r="IP87" s="319">
        <f>SQRT(1/IT77+(IO87-IN78)^2/IW77)/IM81</f>
        <v>0.12671251778954978</v>
      </c>
      <c r="IQ87" s="319">
        <f>IO87-_xlfn.T.INV.2T(0.05,IS81)*IP87</f>
        <v>0.23577875319935598</v>
      </c>
      <c r="IR87" s="319">
        <f>IO87+_xlfn.T.INV.2T(0.05,IS81)*IP87</f>
        <v>1.0422903213444539</v>
      </c>
      <c r="IS87" s="199">
        <f>IM87</f>
        <v>10</v>
      </c>
      <c r="IT87" s="320">
        <f>10^IO87</f>
        <v>4.3554650914773854</v>
      </c>
      <c r="IU87" s="320">
        <f t="shared" ref="IU87:IU90" si="991">10^IQ87</f>
        <v>1.7209916103728913</v>
      </c>
      <c r="IV87" s="224">
        <f t="shared" ref="IV87:IV90" si="992">10^IR87</f>
        <v>11.022759232956293</v>
      </c>
      <c r="IW87" s="267"/>
      <c r="IX87" s="267">
        <f>IO27-IO87</f>
        <v>0</v>
      </c>
      <c r="IY87" s="267">
        <f>SQRT(IP27^2+IP87^2)</f>
        <v>0.17919856118042338</v>
      </c>
      <c r="IZ87" s="214">
        <f>10^IX87</f>
        <v>1</v>
      </c>
      <c r="JA87" s="267">
        <f>10^(IX87-1.96*IY87)</f>
        <v>0.44542113484955304</v>
      </c>
      <c r="JB87" s="215">
        <f>10^(IX87+1.96*IY87)</f>
        <v>2.2450663467905794</v>
      </c>
      <c r="JD87" s="281">
        <v>10</v>
      </c>
      <c r="JE87" s="274">
        <f>_xlfn.NORM.S.INV(JD87/100)</f>
        <v>-1.2815515655446006</v>
      </c>
      <c r="JF87" s="319">
        <f>(JE87-JE81)/JD81</f>
        <v>0.63903453727190496</v>
      </c>
      <c r="JG87" s="319">
        <f>SQRT(1/JK77+(JF87-JE78)^2/JN77)/JD81</f>
        <v>0.12671251778954978</v>
      </c>
      <c r="JH87" s="319">
        <f>JF87-_xlfn.T.INV.2T(0.05,JJ81)*JG87</f>
        <v>0.23577875319935598</v>
      </c>
      <c r="JI87" s="319">
        <f>JF87+_xlfn.T.INV.2T(0.05,JJ81)*JG87</f>
        <v>1.0422903213444539</v>
      </c>
      <c r="JJ87" s="199">
        <f>JD87</f>
        <v>10</v>
      </c>
      <c r="JK87" s="320">
        <f>10^JF87</f>
        <v>4.3554650914773854</v>
      </c>
      <c r="JL87" s="320">
        <f t="shared" ref="JL87:JL90" si="993">10^JH87</f>
        <v>1.7209916103728913</v>
      </c>
      <c r="JM87" s="224">
        <f t="shared" ref="JM87:JM90" si="994">10^JI87</f>
        <v>11.022759232956293</v>
      </c>
      <c r="JN87" s="267"/>
      <c r="JO87" s="267">
        <f>JF27-JF87</f>
        <v>0</v>
      </c>
      <c r="JP87" s="267">
        <f>SQRT(JG27^2+JG87^2)</f>
        <v>0.17919856118042338</v>
      </c>
      <c r="JQ87" s="214">
        <f>10^JO87</f>
        <v>1</v>
      </c>
      <c r="JR87" s="267">
        <f>10^(JO87-1.96*JP87)</f>
        <v>0.44542113484955304</v>
      </c>
      <c r="JS87" s="215">
        <f>10^(JO87+1.96*JP87)</f>
        <v>2.2450663467905794</v>
      </c>
      <c r="JU87" s="281">
        <v>10</v>
      </c>
      <c r="JV87" s="274">
        <f>_xlfn.NORM.S.INV(JU87/100)</f>
        <v>-1.2815515655446006</v>
      </c>
      <c r="JW87" s="319">
        <f>(JV87-JV81)/JU81</f>
        <v>0.63903453727190429</v>
      </c>
      <c r="JX87" s="319">
        <f>SQRT(1/KB77+(JW87-JV78)^2/KE77)/JU81</f>
        <v>0.12671251778954992</v>
      </c>
      <c r="JY87" s="319">
        <f>JW87-_xlfn.T.INV.2T(0.05,KA81)*JX87</f>
        <v>0.23577875319935487</v>
      </c>
      <c r="JZ87" s="319">
        <f>JW87+_xlfn.T.INV.2T(0.05,KA81)*JX87</f>
        <v>1.0422903213444537</v>
      </c>
      <c r="KA87" s="199">
        <f>JU87</f>
        <v>10</v>
      </c>
      <c r="KB87" s="320">
        <f>10^JW87</f>
        <v>4.3554650914773783</v>
      </c>
      <c r="KC87" s="320">
        <f t="shared" ref="KC87:KC90" si="995">10^JY87</f>
        <v>1.7209916103728868</v>
      </c>
      <c r="KD87" s="224">
        <f t="shared" ref="KD87:KD90" si="996">10^JZ87</f>
        <v>11.022759232956288</v>
      </c>
      <c r="KE87" s="267"/>
      <c r="KF87" s="267">
        <f>JW27-JW87</f>
        <v>0</v>
      </c>
      <c r="KG87" s="267">
        <f>SQRT(JX27^2+JX87^2)</f>
        <v>0.17919856118042357</v>
      </c>
      <c r="KH87" s="214">
        <f>10^KF87</f>
        <v>1</v>
      </c>
      <c r="KI87" s="267">
        <f>10^(KF87-1.96*KG87)</f>
        <v>0.44542113484955265</v>
      </c>
      <c r="KJ87" s="215">
        <f>10^(KF87+1.96*KG87)</f>
        <v>2.2450663467905811</v>
      </c>
      <c r="KL87" s="281">
        <v>10</v>
      </c>
      <c r="KM87" s="274">
        <f>_xlfn.NORM.S.INV(KL87/100)</f>
        <v>-1.2815515655446006</v>
      </c>
      <c r="KN87" s="319">
        <f>(KM87-KM81)/KL81</f>
        <v>0.63903453727190496</v>
      </c>
      <c r="KO87" s="319">
        <f>SQRT(1/KS77+(KN87-KM78)^2/KV77)/KL81</f>
        <v>0.12671251778954978</v>
      </c>
      <c r="KP87" s="319">
        <f>KN87-_xlfn.T.INV.2T(0.05,KR81)*KO87</f>
        <v>0.23577875319935598</v>
      </c>
      <c r="KQ87" s="319">
        <f>KN87+_xlfn.T.INV.2T(0.05,KR81)*KO87</f>
        <v>1.0422903213444539</v>
      </c>
      <c r="KR87" s="199">
        <f>KL87</f>
        <v>10</v>
      </c>
      <c r="KS87" s="320">
        <f>10^KN87</f>
        <v>4.3554650914773854</v>
      </c>
      <c r="KT87" s="320">
        <f t="shared" ref="KT87:KT90" si="997">10^KP87</f>
        <v>1.7209916103728913</v>
      </c>
      <c r="KU87" s="224">
        <f t="shared" ref="KU87:KU90" si="998">10^KQ87</f>
        <v>11.022759232956293</v>
      </c>
      <c r="KV87" s="267"/>
      <c r="KW87" s="267">
        <f>KN27-KN87</f>
        <v>0</v>
      </c>
      <c r="KX87" s="267">
        <f>SQRT(KO27^2+KO87^2)</f>
        <v>0.17919856118042338</v>
      </c>
      <c r="KY87" s="214">
        <f>10^KW87</f>
        <v>1</v>
      </c>
      <c r="KZ87" s="267">
        <f>10^(KW87-1.96*KX87)</f>
        <v>0.44542113484955304</v>
      </c>
      <c r="LA87" s="215">
        <f>10^(KW87+1.96*KX87)</f>
        <v>2.2450663467905794</v>
      </c>
      <c r="LC87" s="281">
        <v>10</v>
      </c>
      <c r="LD87" s="274">
        <f>_xlfn.NORM.S.INV(LC87/100)</f>
        <v>-1.2815515655446006</v>
      </c>
      <c r="LE87" s="319">
        <f>(LD87-LD81)/LC81</f>
        <v>0.63903453727190496</v>
      </c>
      <c r="LF87" s="319">
        <f>SQRT(1/LJ77+(LE87-LD78)^2/LM77)/LC81</f>
        <v>0.12671251778954978</v>
      </c>
      <c r="LG87" s="319">
        <f>LE87-_xlfn.T.INV.2T(0.05,LI81)*LF87</f>
        <v>0.23577875319935598</v>
      </c>
      <c r="LH87" s="319">
        <f>LE87+_xlfn.T.INV.2T(0.05,LI81)*LF87</f>
        <v>1.0422903213444539</v>
      </c>
      <c r="LI87" s="199">
        <f>LC87</f>
        <v>10</v>
      </c>
      <c r="LJ87" s="320">
        <f>10^LE87</f>
        <v>4.3554650914773854</v>
      </c>
      <c r="LK87" s="320">
        <f t="shared" ref="LK87:LK90" si="999">10^LG87</f>
        <v>1.7209916103728913</v>
      </c>
      <c r="LL87" s="224">
        <f t="shared" ref="LL87:LL90" si="1000">10^LH87</f>
        <v>11.022759232956293</v>
      </c>
      <c r="LM87" s="267"/>
      <c r="LN87" s="267">
        <f>LE27-LE87</f>
        <v>0</v>
      </c>
      <c r="LO87" s="267">
        <f>SQRT(LF27^2+LF87^2)</f>
        <v>0.17919856118042338</v>
      </c>
      <c r="LP87" s="214">
        <f>10^LN87</f>
        <v>1</v>
      </c>
      <c r="LQ87" s="267">
        <f>10^(LN87-1.96*LO87)</f>
        <v>0.44542113484955304</v>
      </c>
      <c r="LR87" s="215">
        <f>10^(LN87+1.96*LO87)</f>
        <v>2.2450663467905794</v>
      </c>
      <c r="LT87" s="281">
        <v>10</v>
      </c>
      <c r="LU87" s="274">
        <f>_xlfn.NORM.S.INV(LT87/100)</f>
        <v>-1.2815515655446006</v>
      </c>
      <c r="LV87" s="319">
        <f>(LU87-LU81)/LT81</f>
        <v>0.63903453727190429</v>
      </c>
      <c r="LW87" s="319">
        <f>SQRT(1/MA77+(LV87-LU78)^2/MD77)/LT81</f>
        <v>0.12671251778954992</v>
      </c>
      <c r="LX87" s="319">
        <f>LV87-_xlfn.T.INV.2T(0.05,LZ81)*LW87</f>
        <v>0.23577875319935487</v>
      </c>
      <c r="LY87" s="319">
        <f>LV87+_xlfn.T.INV.2T(0.05,LZ81)*LW87</f>
        <v>1.0422903213444537</v>
      </c>
      <c r="LZ87" s="199">
        <f>LT87</f>
        <v>10</v>
      </c>
      <c r="MA87" s="320">
        <f>10^LV87</f>
        <v>4.3554650914773783</v>
      </c>
      <c r="MB87" s="320">
        <f t="shared" ref="MB87:MB90" si="1001">10^LX87</f>
        <v>1.7209916103728868</v>
      </c>
      <c r="MC87" s="224">
        <f t="shared" ref="MC87:MC90" si="1002">10^LY87</f>
        <v>11.022759232956288</v>
      </c>
      <c r="MD87" s="267"/>
      <c r="ME87" s="267">
        <f>LV27-LV87</f>
        <v>0</v>
      </c>
      <c r="MF87" s="267">
        <f>SQRT(LW27^2+LW87^2)</f>
        <v>0.17919856118042357</v>
      </c>
      <c r="MG87" s="214">
        <f>10^ME87</f>
        <v>1</v>
      </c>
      <c r="MH87" s="267">
        <f>10^(ME87-1.96*MF87)</f>
        <v>0.44542113484955265</v>
      </c>
      <c r="MI87" s="215">
        <f>10^(ME87+1.96*MF87)</f>
        <v>2.2450663467905811</v>
      </c>
    </row>
    <row r="88" spans="1:347" ht="14.1" hidden="1" customHeight="1" outlineLevel="1" x14ac:dyDescent="0.15">
      <c r="A88" s="14"/>
      <c r="B88" s="58"/>
      <c r="C88" s="10"/>
      <c r="D88" s="10"/>
      <c r="E88" s="19"/>
      <c r="F88" s="19"/>
      <c r="I88" s="99">
        <v>50</v>
      </c>
      <c r="J88" s="324">
        <f t="shared" ref="J88:J90" si="1003">_xlfn.NORM.S.INV(I88/100)</f>
        <v>0</v>
      </c>
      <c r="K88" s="100">
        <f>(J88-J81)/I81</f>
        <v>1.3753708659265567</v>
      </c>
      <c r="L88" s="100">
        <f>SQRT(1/P77+(K88-J78)^2/S77)/I81</f>
        <v>4.9952282045205659E-2</v>
      </c>
      <c r="M88" s="100">
        <f>K88-_xlfn.T.INV.2T(0.05,O81)*L88</f>
        <v>1.2164004104913022</v>
      </c>
      <c r="N88" s="100">
        <f>K88+_xlfn.T.INV.2T(0.05,O81)*L88</f>
        <v>1.5343413213618111</v>
      </c>
      <c r="O88" s="201">
        <f>I88</f>
        <v>50</v>
      </c>
      <c r="P88" s="94">
        <f>10^K88</f>
        <v>23.73399605963073</v>
      </c>
      <c r="Q88" s="94">
        <f t="shared" si="964"/>
        <v>16.458884988978163</v>
      </c>
      <c r="R88" s="202">
        <f t="shared" si="964"/>
        <v>34.22483171465062</v>
      </c>
      <c r="S88" s="26"/>
      <c r="T88" s="94">
        <f>K28-K88</f>
        <v>0</v>
      </c>
      <c r="U88" s="94">
        <f>SQRT(L28^2+L88^2)</f>
        <v>7.0643194739815882E-2</v>
      </c>
      <c r="V88" s="216">
        <f>10^T88</f>
        <v>1</v>
      </c>
      <c r="W88" s="94">
        <f>10^(T88-1.96*U88)</f>
        <v>0.72700824849794843</v>
      </c>
      <c r="X88" s="217">
        <f>10^(T88+1.96*U88)</f>
        <v>1.3755002120898521</v>
      </c>
      <c r="Z88" s="323">
        <v>50</v>
      </c>
      <c r="AA88" s="324">
        <f t="shared" ref="AA88:AA90" si="1004">_xlfn.NORM.S.INV(Z88/100)</f>
        <v>0</v>
      </c>
      <c r="AB88" s="324">
        <f>(AA88-AA81)/Z81</f>
        <v>1.3796179673057625</v>
      </c>
      <c r="AC88" s="324">
        <f>SQRT(1/AG77+(AB88-AA78)^2/AJ77)/Z81</f>
        <v>5.0089190921458138E-2</v>
      </c>
      <c r="AD88" s="324">
        <f>AB88-_xlfn.T.INV.2T(0.05,AF81)*AC88</f>
        <v>1.2202118067231178</v>
      </c>
      <c r="AE88" s="324">
        <f>AB88+_xlfn.T.INV.2T(0.05,AF81)*AC88</f>
        <v>1.5390241278884071</v>
      </c>
      <c r="AF88" s="201">
        <f>Z88</f>
        <v>50</v>
      </c>
      <c r="AG88" s="321">
        <f>10^AB88</f>
        <v>23.967236828132197</v>
      </c>
      <c r="AH88" s="321">
        <f t="shared" si="965"/>
        <v>16.603964903584316</v>
      </c>
      <c r="AI88" s="202">
        <f t="shared" si="966"/>
        <v>34.595859754664609</v>
      </c>
      <c r="AJ88" s="267"/>
      <c r="AK88" s="321">
        <f>AB28-AB88</f>
        <v>0</v>
      </c>
      <c r="AL88" s="321">
        <f>SQRT(AC28^2+AC88^2)</f>
        <v>7.0836813129421403E-2</v>
      </c>
      <c r="AM88" s="216">
        <f>10^AK88</f>
        <v>1</v>
      </c>
      <c r="AN88" s="321">
        <f>10^(AK88-1.96*AL88)</f>
        <v>0.72637325691326793</v>
      </c>
      <c r="AO88" s="217">
        <f>10^(AK88+1.96*AL88)</f>
        <v>1.3767026669587372</v>
      </c>
      <c r="AQ88" s="323">
        <v>50</v>
      </c>
      <c r="AR88" s="324">
        <f t="shared" ref="AR88:AR90" si="1005">_xlfn.NORM.S.INV(AQ88/100)</f>
        <v>0</v>
      </c>
      <c r="AS88" s="324">
        <f>(AR88-AR81)/AQ81</f>
        <v>1.379857605205737</v>
      </c>
      <c r="AT88" s="324">
        <f>SQRT(1/AX77+(AS88-AR78)^2/BA77)/AQ81</f>
        <v>5.0245046528456995E-2</v>
      </c>
      <c r="AU88" s="324">
        <f>AS88-_xlfn.T.INV.2T(0.05,AW81)*AT88</f>
        <v>1.219955442522441</v>
      </c>
      <c r="AV88" s="324">
        <f>AS88+_xlfn.T.INV.2T(0.05,AW81)*AT88</f>
        <v>1.5397597678890329</v>
      </c>
      <c r="AW88" s="201">
        <f>AQ88</f>
        <v>50</v>
      </c>
      <c r="AX88" s="321">
        <f>10^AS88</f>
        <v>23.980465278905562</v>
      </c>
      <c r="AY88" s="321">
        <f t="shared" si="967"/>
        <v>16.594166468972791</v>
      </c>
      <c r="AZ88" s="202">
        <f t="shared" si="968"/>
        <v>34.654510431001647</v>
      </c>
      <c r="BA88" s="267"/>
      <c r="BB88" s="321">
        <f>AS28-AS88</f>
        <v>0</v>
      </c>
      <c r="BC88" s="321">
        <f>SQRT(AT28^2+AT88^2)</f>
        <v>7.1057226242611085E-2</v>
      </c>
      <c r="BD88" s="216">
        <f>10^BB88</f>
        <v>1</v>
      </c>
      <c r="BE88" s="321">
        <f>10^(BB88-1.96*BC88)</f>
        <v>0.72565106428994697</v>
      </c>
      <c r="BF88" s="217">
        <f>10^(BB88+1.96*BC88)</f>
        <v>1.378072808283558</v>
      </c>
      <c r="BH88" s="323">
        <v>50</v>
      </c>
      <c r="BI88" s="324">
        <f t="shared" ref="BI88:BI90" si="1006">_xlfn.NORM.S.INV(BH88/100)</f>
        <v>0</v>
      </c>
      <c r="BJ88" s="324">
        <f>(BI88-BI81)/BH81</f>
        <v>1.3798687966896837</v>
      </c>
      <c r="BK88" s="324">
        <f>SQRT(1/BO77+(BJ88-BI78)^2/BR77)/BH81</f>
        <v>5.0255813288079536E-2</v>
      </c>
      <c r="BL88" s="324">
        <f>BJ88-_xlfn.T.INV.2T(0.05,BN81)*BK88</f>
        <v>1.219932369372007</v>
      </c>
      <c r="BM88" s="324">
        <f>BJ88+_xlfn.T.INV.2T(0.05,BN81)*BK88</f>
        <v>1.5398052240073603</v>
      </c>
      <c r="BN88" s="201">
        <f>BH88</f>
        <v>50</v>
      </c>
      <c r="BO88" s="321">
        <f>10^BJ88</f>
        <v>23.981083247729398</v>
      </c>
      <c r="BP88" s="321">
        <f t="shared" si="969"/>
        <v>16.59328487930356</v>
      </c>
      <c r="BQ88" s="202">
        <f t="shared" si="970"/>
        <v>34.658137789933804</v>
      </c>
      <c r="BR88" s="267"/>
      <c r="BS88" s="321">
        <f>BJ28-BJ88</f>
        <v>0</v>
      </c>
      <c r="BT88" s="321">
        <f>SQRT(BK28^2+BK88^2)</f>
        <v>7.1072452740092079E-2</v>
      </c>
      <c r="BU88" s="216">
        <f>10^BS88</f>
        <v>1</v>
      </c>
      <c r="BV88" s="321">
        <f>10^(BS88-1.96*BT88)</f>
        <v>0.72560120056827915</v>
      </c>
      <c r="BW88" s="217">
        <f>10^(BS88+1.96*BT88)</f>
        <v>1.3781675102202369</v>
      </c>
      <c r="BY88" s="323">
        <v>50</v>
      </c>
      <c r="BZ88" s="324">
        <f t="shared" ref="BZ88:BZ90" si="1007">_xlfn.NORM.S.INV(BY88/100)</f>
        <v>0</v>
      </c>
      <c r="CA88" s="324">
        <f>(BZ88-BZ81)/BY81</f>
        <v>1.3798693125753836</v>
      </c>
      <c r="CB88" s="324">
        <f>SQRT(1/CF77+(CA88-BZ78)^2/CI77)/BY81</f>
        <v>5.025631725021916E-2</v>
      </c>
      <c r="CC88" s="324">
        <f>CA88-_xlfn.T.INV.2T(0.05,CE81)*CB88</f>
        <v>1.2199312814252576</v>
      </c>
      <c r="CD88" s="324">
        <f>CA88+_xlfn.T.INV.2T(0.05,CE81)*CB88</f>
        <v>1.5398073437255095</v>
      </c>
      <c r="CE88" s="201">
        <f>BY88</f>
        <v>50</v>
      </c>
      <c r="CF88" s="321">
        <f>10^CA88</f>
        <v>23.981111734173005</v>
      </c>
      <c r="CG88" s="321">
        <f t="shared" si="971"/>
        <v>16.593243311684155</v>
      </c>
      <c r="CH88" s="202">
        <f t="shared" si="972"/>
        <v>34.658306950874227</v>
      </c>
      <c r="CI88" s="267"/>
      <c r="CJ88" s="321">
        <f>CA28-CA88</f>
        <v>0</v>
      </c>
      <c r="CK88" s="321">
        <f>SQRT(CB28^2+CB88^2)</f>
        <v>7.1073165450184869E-2</v>
      </c>
      <c r="CL88" s="216">
        <f>10^CJ88</f>
        <v>1</v>
      </c>
      <c r="CM88" s="321">
        <f>10^(CJ88-1.96*CK88)</f>
        <v>0.72559886666978823</v>
      </c>
      <c r="CN88" s="217">
        <f>10^(CJ88+1.96*CK88)</f>
        <v>1.3781719431145261</v>
      </c>
      <c r="CP88" s="323">
        <v>50</v>
      </c>
      <c r="CQ88" s="324">
        <f t="shared" ref="CQ88:CQ90" si="1008">_xlfn.NORM.S.INV(CP88/100)</f>
        <v>0</v>
      </c>
      <c r="CR88" s="324">
        <f>(CQ88-CQ81)/CP81</f>
        <v>1.3798693363618286</v>
      </c>
      <c r="CS88" s="324">
        <f>SQRT(1/CW77+(CR88-CQ78)^2/CZ77)/CP81</f>
        <v>5.0256340235922008E-2</v>
      </c>
      <c r="CT88" s="324">
        <f>CR88-_xlfn.T.INV.2T(0.05,CV81)*CS88</f>
        <v>1.2199312320609377</v>
      </c>
      <c r="CU88" s="324">
        <f>CR88+_xlfn.T.INV.2T(0.05,CV81)*CS88</f>
        <v>1.5398074406627196</v>
      </c>
      <c r="CV88" s="201">
        <f>CP88</f>
        <v>50</v>
      </c>
      <c r="CW88" s="321">
        <f>10^CR88</f>
        <v>23.981113047626053</v>
      </c>
      <c r="CX88" s="321">
        <f t="shared" si="973"/>
        <v>16.593241425604177</v>
      </c>
      <c r="CY88" s="202">
        <f t="shared" si="974"/>
        <v>34.658314686823211</v>
      </c>
      <c r="CZ88" s="267"/>
      <c r="DA88" s="321">
        <f>CR28-CR88</f>
        <v>0</v>
      </c>
      <c r="DB88" s="321">
        <f>SQRT(CS28^2+CS88^2)</f>
        <v>7.1073197956877582E-2</v>
      </c>
      <c r="DC88" s="216">
        <f>10^DA88</f>
        <v>1</v>
      </c>
      <c r="DD88" s="321">
        <f>10^(DA88-1.96*DB88)</f>
        <v>0.72559876022090497</v>
      </c>
      <c r="DE88" s="217">
        <f>10^(DA88+1.96*DB88)</f>
        <v>1.3781721452990836</v>
      </c>
      <c r="DG88" s="323">
        <v>50</v>
      </c>
      <c r="DH88" s="324">
        <f t="shared" ref="DH88:DH90" si="1009">_xlfn.NORM.S.INV(DG88/100)</f>
        <v>0</v>
      </c>
      <c r="DI88" s="324">
        <f>(DH88-DH81)/DG81</f>
        <v>1.3798693374595998</v>
      </c>
      <c r="DJ88" s="324">
        <f>SQRT(1/DN77+(DI88-DH78)^2/DQ77)/DG81</f>
        <v>5.025634128299189E-2</v>
      </c>
      <c r="DK88" s="324">
        <f>DI88-_xlfn.T.INV.2T(0.05,DM81)*DJ88</f>
        <v>1.2199312298264651</v>
      </c>
      <c r="DL88" s="324">
        <f>DI88+_xlfn.T.INV.2T(0.05,DM81)*DJ88</f>
        <v>1.5398074450927346</v>
      </c>
      <c r="DM88" s="201">
        <f>DG88</f>
        <v>50</v>
      </c>
      <c r="DN88" s="321">
        <f>10^DI88</f>
        <v>23.981113108243395</v>
      </c>
      <c r="DO88" s="321">
        <f t="shared" si="975"/>
        <v>16.5932413402309</v>
      </c>
      <c r="DP88" s="202">
        <f t="shared" si="976"/>
        <v>34.658315040354879</v>
      </c>
      <c r="DQ88" s="267"/>
      <c r="DR88" s="321">
        <f>DI28-DI88</f>
        <v>0</v>
      </c>
      <c r="DS88" s="321">
        <f>SQRT(DJ28^2+DJ88^2)</f>
        <v>7.1073199437657997E-2</v>
      </c>
      <c r="DT88" s="216">
        <f>10^DR88</f>
        <v>1</v>
      </c>
      <c r="DU88" s="321">
        <f>10^(DR88-1.96*DS88)</f>
        <v>0.7255987553718295</v>
      </c>
      <c r="DV88" s="217">
        <f>10^(DR88+1.96*DS88)</f>
        <v>1.3781721545092163</v>
      </c>
      <c r="DX88" s="323">
        <v>50</v>
      </c>
      <c r="DY88" s="324">
        <f t="shared" ref="DY88:DY90" si="1010">_xlfn.NORM.S.INV(DX88/100)</f>
        <v>0</v>
      </c>
      <c r="DZ88" s="324">
        <f>(DY88-DY81)/DX81</f>
        <v>1.3798693375103159</v>
      </c>
      <c r="EA88" s="324">
        <f>SQRT(1/EE77+(DZ88-DY78)^2/EH77)/DX81</f>
        <v>5.0256341330684538E-2</v>
      </c>
      <c r="EB88" s="324">
        <f>DZ88-_xlfn.T.INV.2T(0.05,ED81)*EA88</f>
        <v>1.2199312297254019</v>
      </c>
      <c r="EC88" s="324">
        <f>DZ88+_xlfn.T.INV.2T(0.05,ED81)*EA88</f>
        <v>1.5398074452952299</v>
      </c>
      <c r="ED88" s="201">
        <f>DX88</f>
        <v>50</v>
      </c>
      <c r="EE88" s="321">
        <f>10^DZ88</f>
        <v>23.981113111043864</v>
      </c>
      <c r="EF88" s="321">
        <f t="shared" si="977"/>
        <v>16.593241336369545</v>
      </c>
      <c r="EG88" s="202">
        <f t="shared" si="978"/>
        <v>34.658315056514766</v>
      </c>
      <c r="EH88" s="267"/>
      <c r="EI88" s="321">
        <f>DZ28-DZ88</f>
        <v>0</v>
      </c>
      <c r="EJ88" s="321">
        <f>SQRT(EA28^2+EA88^2)</f>
        <v>7.10731995051056E-2</v>
      </c>
      <c r="EK88" s="216">
        <f>10^EI88</f>
        <v>1</v>
      </c>
      <c r="EL88" s="321">
        <f>10^(EI88-1.96*EJ88)</f>
        <v>0.72559875515096039</v>
      </c>
      <c r="EM88" s="217">
        <f>10^(EI88+1.96*EJ88)</f>
        <v>1.3781721549287258</v>
      </c>
      <c r="EO88" s="323">
        <v>50</v>
      </c>
      <c r="EP88" s="324">
        <f t="shared" ref="EP88:EP90" si="1011">_xlfn.NORM.S.INV(EO88/100)</f>
        <v>0</v>
      </c>
      <c r="EQ88" s="324">
        <f>(EP88-EP81)/EO81</f>
        <v>1.3798693375126612</v>
      </c>
      <c r="ER88" s="324">
        <f>SQRT(1/EV77+(EQ88-EP78)^2/EY77)/EO81</f>
        <v>5.025634133285678E-2</v>
      </c>
      <c r="ES88" s="324">
        <f>EQ88-_xlfn.T.INV.2T(0.05,EU81)*ER88</f>
        <v>1.2199312297208342</v>
      </c>
      <c r="ET88" s="324">
        <f>EQ88+_xlfn.T.INV.2T(0.05,EU81)*ER88</f>
        <v>1.5398074453044881</v>
      </c>
      <c r="EU88" s="201">
        <f>EO88</f>
        <v>50</v>
      </c>
      <c r="EV88" s="321">
        <f>10^EQ88</f>
        <v>23.981113111173357</v>
      </c>
      <c r="EW88" s="321">
        <f t="shared" si="979"/>
        <v>16.593241336195025</v>
      </c>
      <c r="EX88" s="202">
        <f t="shared" si="980"/>
        <v>34.658315057253603</v>
      </c>
      <c r="EY88" s="267"/>
      <c r="EZ88" s="321">
        <f>EQ28-EQ88</f>
        <v>0</v>
      </c>
      <c r="FA88" s="321">
        <f>SQRT(ER28^2+ER88^2)</f>
        <v>7.1073199508177601E-2</v>
      </c>
      <c r="FB88" s="216">
        <f>10^EZ88</f>
        <v>1</v>
      </c>
      <c r="FC88" s="321">
        <f>10^(EZ88-1.96*FA88)</f>
        <v>0.72559875514090066</v>
      </c>
      <c r="FD88" s="217">
        <f>10^(EZ88+1.96*FA88)</f>
        <v>1.378172154947833</v>
      </c>
      <c r="FF88" s="323">
        <v>50</v>
      </c>
      <c r="FG88" s="324">
        <f t="shared" ref="FG88:FG90" si="1012">_xlfn.NORM.S.INV(FF88/100)</f>
        <v>0</v>
      </c>
      <c r="FH88" s="324">
        <f>(FG88-FG81)/FF81</f>
        <v>1.37986933751277</v>
      </c>
      <c r="FI88" s="324">
        <f>SQRT(1/FM77+(FH88-FG78)^2/FP77)/FF81</f>
        <v>5.0256341332955715E-2</v>
      </c>
      <c r="FJ88" s="324">
        <f>FH88-_xlfn.T.INV.2T(0.05,FL81)*FI88</f>
        <v>1.2199312297206282</v>
      </c>
      <c r="FK88" s="324">
        <f>FH88+_xlfn.T.INV.2T(0.05,FL81)*FI88</f>
        <v>1.5398074453049118</v>
      </c>
      <c r="FL88" s="201">
        <f>FF88</f>
        <v>50</v>
      </c>
      <c r="FM88" s="321">
        <f>10^FH88</f>
        <v>23.981113111179372</v>
      </c>
      <c r="FN88" s="321">
        <f t="shared" si="981"/>
        <v>16.593241336187155</v>
      </c>
      <c r="FO88" s="202">
        <f t="shared" si="982"/>
        <v>34.658315057287417</v>
      </c>
      <c r="FP88" s="267"/>
      <c r="FQ88" s="321">
        <f>FH28-FH88</f>
        <v>0</v>
      </c>
      <c r="FR88" s="321">
        <f>SQRT(FI28^2+FI88^2)</f>
        <v>7.1073199508317517E-2</v>
      </c>
      <c r="FS88" s="216">
        <f>10^FQ88</f>
        <v>1</v>
      </c>
      <c r="FT88" s="321">
        <f>10^(FQ88-1.96*FR88)</f>
        <v>0.72559875514044248</v>
      </c>
      <c r="FU88" s="217">
        <f>10^(FQ88+1.96*FR88)</f>
        <v>1.3781721549487032</v>
      </c>
      <c r="FW88" s="323">
        <v>50</v>
      </c>
      <c r="FX88" s="324">
        <f t="shared" ref="FX88:FX90" si="1013">_xlfn.NORM.S.INV(FW88/100)</f>
        <v>0</v>
      </c>
      <c r="FY88" s="324">
        <f>(FX88-FX81)/FW81</f>
        <v>1.3798693375127746</v>
      </c>
      <c r="FZ88" s="324">
        <f>SQRT(1/GD77+(FY88-FX78)^2/GG77)/FW81</f>
        <v>5.0256341332960211E-2</v>
      </c>
      <c r="GA88" s="324">
        <f>FY88-_xlfn.T.INV.2T(0.05,GC81)*FZ88</f>
        <v>1.2199312297206184</v>
      </c>
      <c r="GB88" s="324">
        <f>FY88+_xlfn.T.INV.2T(0.05,GC81)*FZ88</f>
        <v>1.5398074453049309</v>
      </c>
      <c r="GC88" s="201">
        <f>FW88</f>
        <v>50</v>
      </c>
      <c r="GD88" s="321">
        <f>10^FY88</f>
        <v>23.981113111179628</v>
      </c>
      <c r="GE88" s="321">
        <f t="shared" si="983"/>
        <v>16.593241336186779</v>
      </c>
      <c r="GF88" s="202">
        <f t="shared" si="984"/>
        <v>34.658315057288938</v>
      </c>
      <c r="GG88" s="267"/>
      <c r="GH88" s="321">
        <f>FY28-FY88</f>
        <v>0</v>
      </c>
      <c r="GI88" s="321">
        <f>SQRT(FZ28^2+FZ88^2)</f>
        <v>7.1073199508323873E-2</v>
      </c>
      <c r="GJ88" s="216">
        <f>10^GH88</f>
        <v>1</v>
      </c>
      <c r="GK88" s="321">
        <f>10^(GH88-1.96*GI88)</f>
        <v>0.72559875514042171</v>
      </c>
      <c r="GL88" s="217">
        <f>10^(GH88+1.96*GI88)</f>
        <v>1.3781721549487427</v>
      </c>
      <c r="GN88" s="323">
        <v>50</v>
      </c>
      <c r="GO88" s="324">
        <f t="shared" ref="GO88:GO90" si="1014">_xlfn.NORM.S.INV(GN88/100)</f>
        <v>0</v>
      </c>
      <c r="GP88" s="324">
        <f>(GO88-GO81)/GN81</f>
        <v>1.3798693375127751</v>
      </c>
      <c r="GQ88" s="324">
        <f>SQRT(1/GU77+(GP88-GO78)^2/GX77)/GN81</f>
        <v>5.0256341332960405E-2</v>
      </c>
      <c r="GR88" s="324">
        <f>GP88-_xlfn.T.INV.2T(0.05,GT81)*GQ88</f>
        <v>1.2199312297206182</v>
      </c>
      <c r="GS88" s="324">
        <f>GP88+_xlfn.T.INV.2T(0.05,GT81)*GQ88</f>
        <v>1.539807445304932</v>
      </c>
      <c r="GT88" s="201">
        <f>GN88</f>
        <v>50</v>
      </c>
      <c r="GU88" s="321">
        <f>10^GP88</f>
        <v>23.981113111179649</v>
      </c>
      <c r="GV88" s="321">
        <f t="shared" si="985"/>
        <v>16.593241336186772</v>
      </c>
      <c r="GW88" s="202">
        <f t="shared" si="986"/>
        <v>34.658315057289016</v>
      </c>
      <c r="GX88" s="267"/>
      <c r="GY88" s="321">
        <f>GP28-GP88</f>
        <v>0</v>
      </c>
      <c r="GZ88" s="321">
        <f>SQRT(GQ28^2+GQ88^2)</f>
        <v>7.107319950832415E-2</v>
      </c>
      <c r="HA88" s="216">
        <f>10^GY88</f>
        <v>1</v>
      </c>
      <c r="HB88" s="321">
        <f>10^(GY88-1.96*GZ88)</f>
        <v>0.72559875514042071</v>
      </c>
      <c r="HC88" s="217">
        <f>10^(GY88+1.96*GZ88)</f>
        <v>1.3781721549487445</v>
      </c>
      <c r="HE88" s="323">
        <v>50</v>
      </c>
      <c r="HF88" s="324">
        <f t="shared" ref="HF88:HF90" si="1015">_xlfn.NORM.S.INV(HE88/100)</f>
        <v>0</v>
      </c>
      <c r="HG88" s="324">
        <f>(HF88-HF81)/HE81</f>
        <v>1.3798693375127749</v>
      </c>
      <c r="HH88" s="324">
        <f>SQRT(1/HL77+(HG88-HF78)^2/HO77)/HE81</f>
        <v>5.0256341332960405E-2</v>
      </c>
      <c r="HI88" s="324">
        <f>HG88-_xlfn.T.INV.2T(0.05,HK81)*HH88</f>
        <v>1.219931229720618</v>
      </c>
      <c r="HJ88" s="324">
        <f>HG88+_xlfn.T.INV.2T(0.05,HK81)*HH88</f>
        <v>1.5398074453049317</v>
      </c>
      <c r="HK88" s="201">
        <f>HE88</f>
        <v>50</v>
      </c>
      <c r="HL88" s="321">
        <f>10^HG88</f>
        <v>23.981113111179639</v>
      </c>
      <c r="HM88" s="321">
        <f t="shared" si="987"/>
        <v>16.593241336186765</v>
      </c>
      <c r="HN88" s="202">
        <f t="shared" si="988"/>
        <v>34.658315057289002</v>
      </c>
      <c r="HO88" s="267"/>
      <c r="HP88" s="321">
        <f>HG28-HG88</f>
        <v>0</v>
      </c>
      <c r="HQ88" s="321">
        <f>SQRT(HH28^2+HH88^2)</f>
        <v>7.107319950832415E-2</v>
      </c>
      <c r="HR88" s="216">
        <f>10^HP88</f>
        <v>1</v>
      </c>
      <c r="HS88" s="321">
        <f>10^(HP88-1.96*HQ88)</f>
        <v>0.72559875514042071</v>
      </c>
      <c r="HT88" s="217">
        <f>10^(HP88+1.96*HQ88)</f>
        <v>1.3781721549487445</v>
      </c>
      <c r="HV88" s="323">
        <v>50</v>
      </c>
      <c r="HW88" s="324">
        <f t="shared" ref="HW88:HW90" si="1016">_xlfn.NORM.S.INV(HV88/100)</f>
        <v>0</v>
      </c>
      <c r="HX88" s="324">
        <f>(HW88-HW81)/HV81</f>
        <v>1.3798693375127749</v>
      </c>
      <c r="HY88" s="324">
        <f>SQRT(1/IC77+(HX88-HW78)^2/IF77)/HV81</f>
        <v>5.0256341332960433E-2</v>
      </c>
      <c r="HZ88" s="324">
        <f>HX88-_xlfn.T.INV.2T(0.05,IB81)*HY88</f>
        <v>1.219931229720618</v>
      </c>
      <c r="IA88" s="324">
        <f>HX88+_xlfn.T.INV.2T(0.05,IB81)*HY88</f>
        <v>1.5398074453049317</v>
      </c>
      <c r="IB88" s="201">
        <f>HV88</f>
        <v>50</v>
      </c>
      <c r="IC88" s="321">
        <f>10^HX88</f>
        <v>23.981113111179639</v>
      </c>
      <c r="ID88" s="321">
        <f t="shared" si="989"/>
        <v>16.593241336186765</v>
      </c>
      <c r="IE88" s="202">
        <f t="shared" si="990"/>
        <v>34.658315057289002</v>
      </c>
      <c r="IF88" s="267"/>
      <c r="IG88" s="321">
        <f>HX28-HX88</f>
        <v>0</v>
      </c>
      <c r="IH88" s="321">
        <f>SQRT(HY28^2+HY88^2)</f>
        <v>7.1073199508324192E-2</v>
      </c>
      <c r="II88" s="216">
        <f>10^IG88</f>
        <v>1</v>
      </c>
      <c r="IJ88" s="321">
        <f>10^(IG88-1.96*IH88)</f>
        <v>0.7255987551404206</v>
      </c>
      <c r="IK88" s="217">
        <f>10^(IG88+1.96*IH88)</f>
        <v>1.3781721549487447</v>
      </c>
      <c r="IM88" s="323">
        <v>50</v>
      </c>
      <c r="IN88" s="324">
        <f t="shared" ref="IN88:IN90" si="1017">_xlfn.NORM.S.INV(IM88/100)</f>
        <v>0</v>
      </c>
      <c r="IO88" s="324">
        <f>(IN88-IN81)/IM81</f>
        <v>1.3798693375127753</v>
      </c>
      <c r="IP88" s="324">
        <f>SQRT(1/IT77+(IO88-IN78)^2/IW77)/IM81</f>
        <v>5.0256341332960426E-2</v>
      </c>
      <c r="IQ88" s="324">
        <f>IO88-_xlfn.T.INV.2T(0.05,IS81)*IP88</f>
        <v>1.2199312297206184</v>
      </c>
      <c r="IR88" s="324">
        <f>IO88+_xlfn.T.INV.2T(0.05,IS81)*IP88</f>
        <v>1.5398074453049322</v>
      </c>
      <c r="IS88" s="201">
        <f>IM88</f>
        <v>50</v>
      </c>
      <c r="IT88" s="321">
        <f>10^IO88</f>
        <v>23.98111311117966</v>
      </c>
      <c r="IU88" s="321">
        <f t="shared" si="991"/>
        <v>16.593241336186779</v>
      </c>
      <c r="IV88" s="202">
        <f t="shared" si="992"/>
        <v>34.658315057289045</v>
      </c>
      <c r="IW88" s="267"/>
      <c r="IX88" s="321">
        <f>IO28-IO88</f>
        <v>0</v>
      </c>
      <c r="IY88" s="321">
        <f>SQRT(IP28^2+IP88^2)</f>
        <v>7.1073199508324178E-2</v>
      </c>
      <c r="IZ88" s="216">
        <f>10^IX88</f>
        <v>1</v>
      </c>
      <c r="JA88" s="321">
        <f>10^(IX88-1.96*IY88)</f>
        <v>0.7255987551404206</v>
      </c>
      <c r="JB88" s="217">
        <f>10^(IX88+1.96*IY88)</f>
        <v>1.3781721549487447</v>
      </c>
      <c r="JD88" s="323">
        <v>50</v>
      </c>
      <c r="JE88" s="324">
        <f t="shared" ref="JE88:JE90" si="1018">_xlfn.NORM.S.INV(JD88/100)</f>
        <v>0</v>
      </c>
      <c r="JF88" s="324">
        <f>(JE88-JE81)/JD81</f>
        <v>1.3798693375127749</v>
      </c>
      <c r="JG88" s="324">
        <f>SQRT(1/JK77+(JF88-JE78)^2/JN77)/JD81</f>
        <v>5.0256341332960412E-2</v>
      </c>
      <c r="JH88" s="324">
        <f>JF88-_xlfn.T.INV.2T(0.05,JJ81)*JG88</f>
        <v>1.219931229720618</v>
      </c>
      <c r="JI88" s="324">
        <f>JF88+_xlfn.T.INV.2T(0.05,JJ81)*JG88</f>
        <v>1.5398074453049317</v>
      </c>
      <c r="JJ88" s="201">
        <f>JD88</f>
        <v>50</v>
      </c>
      <c r="JK88" s="321">
        <f>10^JF88</f>
        <v>23.981113111179639</v>
      </c>
      <c r="JL88" s="321">
        <f t="shared" si="993"/>
        <v>16.593241336186765</v>
      </c>
      <c r="JM88" s="202">
        <f t="shared" si="994"/>
        <v>34.658315057289002</v>
      </c>
      <c r="JN88" s="267"/>
      <c r="JO88" s="321">
        <f>JF28-JF88</f>
        <v>0</v>
      </c>
      <c r="JP88" s="321">
        <f>SQRT(JG28^2+JG88^2)</f>
        <v>7.1073199508324164E-2</v>
      </c>
      <c r="JQ88" s="216">
        <f>10^JO88</f>
        <v>1</v>
      </c>
      <c r="JR88" s="321">
        <f>10^(JO88-1.96*JP88)</f>
        <v>0.72559875514042071</v>
      </c>
      <c r="JS88" s="217">
        <f>10^(JO88+1.96*JP88)</f>
        <v>1.3781721549487445</v>
      </c>
      <c r="JU88" s="323">
        <v>50</v>
      </c>
      <c r="JV88" s="324">
        <f t="shared" ref="JV88:JV90" si="1019">_xlfn.NORM.S.INV(JU88/100)</f>
        <v>0</v>
      </c>
      <c r="JW88" s="324">
        <f>(JV88-JV81)/JU81</f>
        <v>1.3798693375127749</v>
      </c>
      <c r="JX88" s="324">
        <f>SQRT(1/KB77+(JW88-JV78)^2/KE77)/JU81</f>
        <v>5.0256341332960433E-2</v>
      </c>
      <c r="JY88" s="324">
        <f>JW88-_xlfn.T.INV.2T(0.05,KA81)*JX88</f>
        <v>1.219931229720618</v>
      </c>
      <c r="JZ88" s="324">
        <f>JW88+_xlfn.T.INV.2T(0.05,KA81)*JX88</f>
        <v>1.5398074453049317</v>
      </c>
      <c r="KA88" s="201">
        <f>JU88</f>
        <v>50</v>
      </c>
      <c r="KB88" s="321">
        <f>10^JW88</f>
        <v>23.981113111179639</v>
      </c>
      <c r="KC88" s="321">
        <f t="shared" si="995"/>
        <v>16.593241336186765</v>
      </c>
      <c r="KD88" s="202">
        <f t="shared" si="996"/>
        <v>34.658315057289002</v>
      </c>
      <c r="KE88" s="267"/>
      <c r="KF88" s="321">
        <f>JW28-JW88</f>
        <v>0</v>
      </c>
      <c r="KG88" s="321">
        <f>SQRT(JX28^2+JX88^2)</f>
        <v>7.1073199508324192E-2</v>
      </c>
      <c r="KH88" s="216">
        <f>10^KF88</f>
        <v>1</v>
      </c>
      <c r="KI88" s="321">
        <f>10^(KF88-1.96*KG88)</f>
        <v>0.7255987551404206</v>
      </c>
      <c r="KJ88" s="217">
        <f>10^(KF88+1.96*KG88)</f>
        <v>1.3781721549487447</v>
      </c>
      <c r="KL88" s="323">
        <v>50</v>
      </c>
      <c r="KM88" s="324">
        <f t="shared" ref="KM88:KM90" si="1020">_xlfn.NORM.S.INV(KL88/100)</f>
        <v>0</v>
      </c>
      <c r="KN88" s="324">
        <f>(KM88-KM81)/KL81</f>
        <v>1.3798693375127753</v>
      </c>
      <c r="KO88" s="324">
        <f>SQRT(1/KS77+(KN88-KM78)^2/KV77)/KL81</f>
        <v>5.0256341332960426E-2</v>
      </c>
      <c r="KP88" s="324">
        <f>KN88-_xlfn.T.INV.2T(0.05,KR81)*KO88</f>
        <v>1.2199312297206184</v>
      </c>
      <c r="KQ88" s="324">
        <f>KN88+_xlfn.T.INV.2T(0.05,KR81)*KO88</f>
        <v>1.5398074453049322</v>
      </c>
      <c r="KR88" s="201">
        <f>KL88</f>
        <v>50</v>
      </c>
      <c r="KS88" s="321">
        <f>10^KN88</f>
        <v>23.98111311117966</v>
      </c>
      <c r="KT88" s="321">
        <f t="shared" si="997"/>
        <v>16.593241336186779</v>
      </c>
      <c r="KU88" s="202">
        <f t="shared" si="998"/>
        <v>34.658315057289045</v>
      </c>
      <c r="KV88" s="267"/>
      <c r="KW88" s="321">
        <f>KN28-KN88</f>
        <v>0</v>
      </c>
      <c r="KX88" s="321">
        <f>SQRT(KO28^2+KO88^2)</f>
        <v>7.1073199508324178E-2</v>
      </c>
      <c r="KY88" s="216">
        <f>10^KW88</f>
        <v>1</v>
      </c>
      <c r="KZ88" s="321">
        <f>10^(KW88-1.96*KX88)</f>
        <v>0.7255987551404206</v>
      </c>
      <c r="LA88" s="217">
        <f>10^(KW88+1.96*KX88)</f>
        <v>1.3781721549487447</v>
      </c>
      <c r="LC88" s="323">
        <v>50</v>
      </c>
      <c r="LD88" s="324">
        <f t="shared" ref="LD88:LD90" si="1021">_xlfn.NORM.S.INV(LC88/100)</f>
        <v>0</v>
      </c>
      <c r="LE88" s="324">
        <f>(LD88-LD81)/LC81</f>
        <v>1.3798693375127749</v>
      </c>
      <c r="LF88" s="324">
        <f>SQRT(1/LJ77+(LE88-LD78)^2/LM77)/LC81</f>
        <v>5.0256341332960412E-2</v>
      </c>
      <c r="LG88" s="324">
        <f>LE88-_xlfn.T.INV.2T(0.05,LI81)*LF88</f>
        <v>1.219931229720618</v>
      </c>
      <c r="LH88" s="324">
        <f>LE88+_xlfn.T.INV.2T(0.05,LI81)*LF88</f>
        <v>1.5398074453049317</v>
      </c>
      <c r="LI88" s="201">
        <f>LC88</f>
        <v>50</v>
      </c>
      <c r="LJ88" s="321">
        <f>10^LE88</f>
        <v>23.981113111179639</v>
      </c>
      <c r="LK88" s="321">
        <f t="shared" si="999"/>
        <v>16.593241336186765</v>
      </c>
      <c r="LL88" s="202">
        <f t="shared" si="1000"/>
        <v>34.658315057289002</v>
      </c>
      <c r="LM88" s="267"/>
      <c r="LN88" s="321">
        <f>LE28-LE88</f>
        <v>0</v>
      </c>
      <c r="LO88" s="321">
        <f>SQRT(LF28^2+LF88^2)</f>
        <v>7.1073199508324164E-2</v>
      </c>
      <c r="LP88" s="216">
        <f>10^LN88</f>
        <v>1</v>
      </c>
      <c r="LQ88" s="321">
        <f>10^(LN88-1.96*LO88)</f>
        <v>0.72559875514042071</v>
      </c>
      <c r="LR88" s="217">
        <f>10^(LN88+1.96*LO88)</f>
        <v>1.3781721549487445</v>
      </c>
      <c r="LT88" s="323">
        <v>50</v>
      </c>
      <c r="LU88" s="324">
        <f t="shared" ref="LU88:LU90" si="1022">_xlfn.NORM.S.INV(LT88/100)</f>
        <v>0</v>
      </c>
      <c r="LV88" s="324">
        <f>(LU88-LU81)/LT81</f>
        <v>1.3798693375127749</v>
      </c>
      <c r="LW88" s="324">
        <f>SQRT(1/MA77+(LV88-LU78)^2/MD77)/LT81</f>
        <v>5.0256341332960433E-2</v>
      </c>
      <c r="LX88" s="324">
        <f>LV88-_xlfn.T.INV.2T(0.05,LZ81)*LW88</f>
        <v>1.219931229720618</v>
      </c>
      <c r="LY88" s="324">
        <f>LV88+_xlfn.T.INV.2T(0.05,LZ81)*LW88</f>
        <v>1.5398074453049317</v>
      </c>
      <c r="LZ88" s="201">
        <f>LT88</f>
        <v>50</v>
      </c>
      <c r="MA88" s="321">
        <f>10^LV88</f>
        <v>23.981113111179639</v>
      </c>
      <c r="MB88" s="321">
        <f t="shared" si="1001"/>
        <v>16.593241336186765</v>
      </c>
      <c r="MC88" s="202">
        <f t="shared" si="1002"/>
        <v>34.658315057289002</v>
      </c>
      <c r="MD88" s="267"/>
      <c r="ME88" s="321">
        <f>LV28-LV88</f>
        <v>0</v>
      </c>
      <c r="MF88" s="321">
        <f>SQRT(LW28^2+LW88^2)</f>
        <v>7.1073199508324192E-2</v>
      </c>
      <c r="MG88" s="216">
        <f>10^ME88</f>
        <v>1</v>
      </c>
      <c r="MH88" s="321">
        <f>10^(ME88-1.96*MF88)</f>
        <v>0.7255987551404206</v>
      </c>
      <c r="MI88" s="217">
        <f>10^(ME88+1.96*MF88)</f>
        <v>1.3781721549487447</v>
      </c>
    </row>
    <row r="89" spans="1:347" ht="14.1" hidden="1" customHeight="1" outlineLevel="1" x14ac:dyDescent="0.15">
      <c r="A89" s="14"/>
      <c r="B89" s="58"/>
      <c r="C89" s="35"/>
      <c r="D89" s="35"/>
      <c r="E89" s="14"/>
      <c r="F89" s="19"/>
      <c r="I89" s="10">
        <v>90</v>
      </c>
      <c r="J89" s="274">
        <f t="shared" si="1003"/>
        <v>1.2815515655446006</v>
      </c>
      <c r="K89" s="19">
        <f>(J89-J81)/I81</f>
        <v>2.1316181144278641</v>
      </c>
      <c r="L89" s="19">
        <f>SQRT(1/P77+(K89-J78)^2/S77)/I81</f>
        <v>0.12083383775788291</v>
      </c>
      <c r="M89" s="19">
        <f>K89-_xlfn.T.INV.2T(0.05,O81)*L89</f>
        <v>1.7470709139020384</v>
      </c>
      <c r="N89" s="19">
        <f>K89+_xlfn.T.INV.2T(0.05,O81)*L89</f>
        <v>2.5161653149536898</v>
      </c>
      <c r="O89" s="199">
        <f>I89</f>
        <v>90</v>
      </c>
      <c r="P89" s="26">
        <f>10^K89</f>
        <v>135.39982855114508</v>
      </c>
      <c r="Q89" s="26">
        <f t="shared" si="964"/>
        <v>55.856139215200784</v>
      </c>
      <c r="R89" s="200">
        <f t="shared" si="964"/>
        <v>328.22020693278199</v>
      </c>
      <c r="S89" s="26"/>
      <c r="T89" s="26">
        <f>K29-K89</f>
        <v>0</v>
      </c>
      <c r="U89" s="26">
        <f>SQRT(L29^2+L89^2)</f>
        <v>0.17088485215078819</v>
      </c>
      <c r="V89" s="214">
        <f>10^T89</f>
        <v>1</v>
      </c>
      <c r="W89" s="26">
        <f>10^(T89-1.96*U89)</f>
        <v>0.46245096473983033</v>
      </c>
      <c r="X89" s="215">
        <f>10^(T89+1.96*U89)</f>
        <v>2.1623914236238835</v>
      </c>
      <c r="Z89" s="281">
        <v>90</v>
      </c>
      <c r="AA89" s="274">
        <f t="shared" si="1004"/>
        <v>1.2815515655446006</v>
      </c>
      <c r="AB89" s="274">
        <f>(AA89-AA81)/Z81</f>
        <v>2.1213788113228138</v>
      </c>
      <c r="AC89" s="274">
        <f>SQRT(1/AG77+(AB89-AA78)^2/AJ77)/Z81</f>
        <v>0.12439589345917799</v>
      </c>
      <c r="AD89" s="274">
        <f>AB89-_xlfn.T.INV.2T(0.05,AF81)*AC89</f>
        <v>1.725495559791187</v>
      </c>
      <c r="AE89" s="274">
        <f>AB89+_xlfn.T.INV.2T(0.05,AF81)*AC89</f>
        <v>2.5172620628544409</v>
      </c>
      <c r="AF89" s="199">
        <f>Z89</f>
        <v>90</v>
      </c>
      <c r="AG89" s="267">
        <f>10^AB89</f>
        <v>132.24486308748428</v>
      </c>
      <c r="AH89" s="267">
        <f t="shared" si="965"/>
        <v>53.149056554131931</v>
      </c>
      <c r="AI89" s="200">
        <f t="shared" si="966"/>
        <v>329.05012707451095</v>
      </c>
      <c r="AJ89" s="267"/>
      <c r="AK89" s="267">
        <f>AB29-AB89</f>
        <v>0</v>
      </c>
      <c r="AL89" s="267">
        <f>SQRT(AC29^2+AC89^2)</f>
        <v>0.1759223596334881</v>
      </c>
      <c r="AM89" s="214">
        <f>10^AK89</f>
        <v>1</v>
      </c>
      <c r="AN89" s="267">
        <f>10^(AK89-1.96*AL89)</f>
        <v>0.45205593467729877</v>
      </c>
      <c r="AO89" s="215">
        <f>10^(AK89+1.96*AL89)</f>
        <v>2.2121156328007339</v>
      </c>
      <c r="AQ89" s="281">
        <v>90</v>
      </c>
      <c r="AR89" s="274">
        <f t="shared" si="1005"/>
        <v>1.2815515655446006</v>
      </c>
      <c r="AS89" s="274">
        <f>(AR89-AR81)/AQ81</f>
        <v>2.1207352856825672</v>
      </c>
      <c r="AT89" s="274">
        <f>SQRT(1/AX77+(AS89-AR78)^2/BA77)/AQ81</f>
        <v>0.12552132772289248</v>
      </c>
      <c r="AU89" s="274">
        <f>AS89-_xlfn.T.INV.2T(0.05,AW81)*AT89</f>
        <v>1.7212704000365424</v>
      </c>
      <c r="AV89" s="274">
        <f>AS89+_xlfn.T.INV.2T(0.05,AW81)*AT89</f>
        <v>2.5202001713285922</v>
      </c>
      <c r="AW89" s="199">
        <f>AQ89</f>
        <v>90</v>
      </c>
      <c r="AX89" s="267">
        <f>10^AS89</f>
        <v>132.04905139001309</v>
      </c>
      <c r="AY89" s="267">
        <f t="shared" si="967"/>
        <v>52.634487676181294</v>
      </c>
      <c r="AZ89" s="200">
        <f t="shared" si="968"/>
        <v>331.28377880826355</v>
      </c>
      <c r="BA89" s="267"/>
      <c r="BB89" s="267">
        <f>AS29-AS89</f>
        <v>0</v>
      </c>
      <c r="BC89" s="267">
        <f>SQRT(AT29^2+AT89^2)</f>
        <v>0.17751396403279252</v>
      </c>
      <c r="BD89" s="214">
        <f>10^BB89</f>
        <v>1</v>
      </c>
      <c r="BE89" s="267">
        <f>10^(BB89-1.96*BC89)</f>
        <v>0.44882044344404465</v>
      </c>
      <c r="BF89" s="215">
        <f>10^(BB89+1.96*BC89)</f>
        <v>2.2280625016241533</v>
      </c>
      <c r="BH89" s="281">
        <v>90</v>
      </c>
      <c r="BI89" s="274">
        <f t="shared" si="1006"/>
        <v>1.2815515655446006</v>
      </c>
      <c r="BJ89" s="274">
        <f>(BI89-BI81)/BH81</f>
        <v>2.1207055456597508</v>
      </c>
      <c r="BK89" s="274">
        <f>SQRT(1/BO77+(BJ89-BI78)^2/BR77)/BH81</f>
        <v>0.12559518226070637</v>
      </c>
      <c r="BL89" s="274">
        <f>BJ89-_xlfn.T.INV.2T(0.05,BN81)*BK89</f>
        <v>1.7210056219127319</v>
      </c>
      <c r="BM89" s="274">
        <f>BJ89+_xlfn.T.INV.2T(0.05,BN81)*BK89</f>
        <v>2.5204054694067697</v>
      </c>
      <c r="BN89" s="199">
        <f>BH89</f>
        <v>90</v>
      </c>
      <c r="BO89" s="267">
        <f>10^BJ89</f>
        <v>132.0400091214494</v>
      </c>
      <c r="BP89" s="267">
        <f t="shared" si="969"/>
        <v>52.60240756927606</v>
      </c>
      <c r="BQ89" s="200">
        <f t="shared" si="970"/>
        <v>331.44041906887207</v>
      </c>
      <c r="BR89" s="267"/>
      <c r="BS89" s="267">
        <f>BJ29-BJ89</f>
        <v>0</v>
      </c>
      <c r="BT89" s="267">
        <f>SQRT(BK29^2+BK89^2)</f>
        <v>0.1776184101218117</v>
      </c>
      <c r="BU89" s="214">
        <f>10^BS89</f>
        <v>1</v>
      </c>
      <c r="BV89" s="267">
        <f>10^(BS89-1.96*BT89)</f>
        <v>0.44860893182974437</v>
      </c>
      <c r="BW89" s="215">
        <f>10^(BS89+1.96*BT89)</f>
        <v>2.2291129958587605</v>
      </c>
      <c r="BY89" s="281">
        <v>90</v>
      </c>
      <c r="BZ89" s="274">
        <f t="shared" si="1007"/>
        <v>1.2815515655446006</v>
      </c>
      <c r="CA89" s="274">
        <f>(BZ89-BZ81)/BY81</f>
        <v>2.1207042012691373</v>
      </c>
      <c r="CB89" s="274">
        <f>SQRT(1/CF77+(CA89-BZ78)^2/CI77)/BY81</f>
        <v>0.12559862740656219</v>
      </c>
      <c r="CC89" s="274">
        <f>CA89-_xlfn.T.INV.2T(0.05,CE81)*CB89</f>
        <v>1.7209933135304183</v>
      </c>
      <c r="CD89" s="274">
        <f>CA89+_xlfn.T.INV.2T(0.05,CE81)*CB89</f>
        <v>2.5204150890078565</v>
      </c>
      <c r="CE89" s="199">
        <f>BY89</f>
        <v>90</v>
      </c>
      <c r="CF89" s="267">
        <f>10^CA89</f>
        <v>132.03960038249116</v>
      </c>
      <c r="CG89" s="267">
        <f t="shared" si="971"/>
        <v>52.600916780432726</v>
      </c>
      <c r="CH89" s="200">
        <f t="shared" si="972"/>
        <v>331.44776053890945</v>
      </c>
      <c r="CI89" s="267"/>
      <c r="CJ89" s="267">
        <f>CA29-CA89</f>
        <v>0</v>
      </c>
      <c r="CK89" s="267">
        <f>SQRT(CB29^2+CB89^2)</f>
        <v>0.17762328229380536</v>
      </c>
      <c r="CL89" s="214">
        <f>10^CJ89</f>
        <v>1</v>
      </c>
      <c r="CM89" s="267">
        <f>10^(CJ89-1.96*CK89)</f>
        <v>0.44859906772869651</v>
      </c>
      <c r="CN89" s="215">
        <f>10^(CJ89+1.96*CK89)</f>
        <v>2.229162011109616</v>
      </c>
      <c r="CP89" s="281">
        <v>90</v>
      </c>
      <c r="CQ89" s="274">
        <f t="shared" si="1008"/>
        <v>1.2815515655446006</v>
      </c>
      <c r="CR89" s="274">
        <f>(CQ89-CQ81)/CP81</f>
        <v>2.1207041406158074</v>
      </c>
      <c r="CS89" s="274">
        <f>SQRT(1/CW77+(CR89-CQ78)^2/CZ77)/CP81</f>
        <v>0.12559878441214464</v>
      </c>
      <c r="CT89" s="274">
        <f>CR89-_xlfn.T.INV.2T(0.05,CV81)*CS89</f>
        <v>1.7209927532152525</v>
      </c>
      <c r="CU89" s="274">
        <f>CR89+_xlfn.T.INV.2T(0.05,CV81)*CS89</f>
        <v>2.520415528016362</v>
      </c>
      <c r="CV89" s="199">
        <f>CP89</f>
        <v>90</v>
      </c>
      <c r="CW89" s="267">
        <f>10^CR89</f>
        <v>132.03958194191409</v>
      </c>
      <c r="CX89" s="267">
        <f t="shared" si="973"/>
        <v>52.600848916175586</v>
      </c>
      <c r="CY89" s="200">
        <f t="shared" si="974"/>
        <v>331.44809558451954</v>
      </c>
      <c r="CZ89" s="267"/>
      <c r="DA89" s="267">
        <f>CR29-CR89</f>
        <v>0</v>
      </c>
      <c r="DB89" s="267">
        <f>SQRT(CS29^2+CS89^2)</f>
        <v>0.17762350433322943</v>
      </c>
      <c r="DC89" s="214">
        <f>10^DA89</f>
        <v>1</v>
      </c>
      <c r="DD89" s="267">
        <f>10^(DA89-1.96*DB89)</f>
        <v>0.4485986181973291</v>
      </c>
      <c r="DE89" s="215">
        <f>10^(DA89+1.96*DB89)</f>
        <v>2.2291642449066149</v>
      </c>
      <c r="DG89" s="281">
        <v>90</v>
      </c>
      <c r="DH89" s="274">
        <f t="shared" si="1009"/>
        <v>1.2815515655446006</v>
      </c>
      <c r="DI89" s="274">
        <f>(DH89-DH81)/DG81</f>
        <v>2.1207041378824636</v>
      </c>
      <c r="DJ89" s="274">
        <f>SQRT(1/DN77+(DI89-DH78)^2/DQ77)/DG81</f>
        <v>0.12559879155883477</v>
      </c>
      <c r="DK89" s="274">
        <f>DI89-_xlfn.T.INV.2T(0.05,DM81)*DJ89</f>
        <v>1.7209927277379511</v>
      </c>
      <c r="DL89" s="274">
        <f>DI89+_xlfn.T.INV.2T(0.05,DM81)*DJ89</f>
        <v>2.5204155480269761</v>
      </c>
      <c r="DM89" s="199">
        <f>DG89</f>
        <v>90</v>
      </c>
      <c r="DN89" s="267">
        <f>10^DI89</f>
        <v>132.03958111088909</v>
      </c>
      <c r="DO89" s="267">
        <f t="shared" si="975"/>
        <v>52.600845830417654</v>
      </c>
      <c r="DP89" s="200">
        <f t="shared" si="976"/>
        <v>331.44811085636911</v>
      </c>
      <c r="DQ89" s="267"/>
      <c r="DR89" s="267">
        <f>DI29-DI89</f>
        <v>0</v>
      </c>
      <c r="DS89" s="267">
        <f>SQRT(DJ29^2+DJ89^2)</f>
        <v>0.17762351444017555</v>
      </c>
      <c r="DT89" s="214">
        <f>10^DR89</f>
        <v>1</v>
      </c>
      <c r="DU89" s="267">
        <f>10^(DR89-1.96*DS89)</f>
        <v>0.44859859773525601</v>
      </c>
      <c r="DV89" s="215">
        <f>10^(DR89+1.96*DS89)</f>
        <v>2.2291643465862054</v>
      </c>
      <c r="DX89" s="281">
        <v>90</v>
      </c>
      <c r="DY89" s="274">
        <f t="shared" si="1010"/>
        <v>1.2815515655446006</v>
      </c>
      <c r="DZ89" s="274">
        <f>(DY89-DY81)/DX81</f>
        <v>2.1207041377594353</v>
      </c>
      <c r="EA89" s="274">
        <f>SQRT(1/EE77+(DZ89-DY78)^2/EH77)/DX81</f>
        <v>0.12559879188408932</v>
      </c>
      <c r="EB89" s="274">
        <f>DZ89-_xlfn.T.INV.2T(0.05,ED81)*EA89</f>
        <v>1.7209927265798177</v>
      </c>
      <c r="EC89" s="274">
        <f>DZ89+_xlfn.T.INV.2T(0.05,ED81)*EA89</f>
        <v>2.5204155489390527</v>
      </c>
      <c r="ED89" s="199">
        <f>DX89</f>
        <v>90</v>
      </c>
      <c r="EE89" s="267">
        <f>10^DZ89</f>
        <v>132.03958107348456</v>
      </c>
      <c r="EF89" s="267">
        <f t="shared" si="977"/>
        <v>52.600845690146947</v>
      </c>
      <c r="EG89" s="200">
        <f t="shared" si="978"/>
        <v>331.44811155245463</v>
      </c>
      <c r="EH89" s="267"/>
      <c r="EI89" s="267">
        <f>DZ29-DZ89</f>
        <v>0</v>
      </c>
      <c r="EJ89" s="267">
        <f>SQRT(EA29^2+EA89^2)</f>
        <v>0.17762351490015493</v>
      </c>
      <c r="EK89" s="214">
        <f>10^EI89</f>
        <v>1</v>
      </c>
      <c r="EL89" s="267">
        <f>10^(EI89-1.96*EJ89)</f>
        <v>0.44859859680400233</v>
      </c>
      <c r="EM89" s="215">
        <f>10^(EI89+1.96*EJ89)</f>
        <v>2.2291643512137669</v>
      </c>
      <c r="EO89" s="281">
        <v>90</v>
      </c>
      <c r="EP89" s="274">
        <f t="shared" si="1011"/>
        <v>1.2815515655446006</v>
      </c>
      <c r="EQ89" s="274">
        <f>(EP89-EP81)/EO81</f>
        <v>2.1207041377539055</v>
      </c>
      <c r="ER89" s="274">
        <f>SQRT(1/EV77+(EQ89-EP78)^2/EY77)/EO81</f>
        <v>0.12559879189889031</v>
      </c>
      <c r="ES89" s="274">
        <f>EQ89-_xlfn.T.INV.2T(0.05,EU81)*ER89</f>
        <v>1.7209927265271845</v>
      </c>
      <c r="ET89" s="274">
        <f>EQ89+_xlfn.T.INV.2T(0.05,EU81)*ER89</f>
        <v>2.5204155489806266</v>
      </c>
      <c r="EU89" s="199">
        <f>EO89</f>
        <v>90</v>
      </c>
      <c r="EV89" s="267">
        <f>10^EQ89</f>
        <v>132.0395810718033</v>
      </c>
      <c r="EW89" s="267">
        <f t="shared" si="979"/>
        <v>52.600845683772128</v>
      </c>
      <c r="EX89" s="200">
        <f t="shared" si="980"/>
        <v>331.44811158418315</v>
      </c>
      <c r="EY89" s="267"/>
      <c r="EZ89" s="267">
        <f>EQ29-EQ89</f>
        <v>0</v>
      </c>
      <c r="FA89" s="267">
        <f>SQRT(ER29^2+ER89^2)</f>
        <v>0.17762351492108672</v>
      </c>
      <c r="FB89" s="214">
        <f>10^EZ89</f>
        <v>1</v>
      </c>
      <c r="FC89" s="267">
        <f>10^(EZ89-1.96*FA89)</f>
        <v>0.44859859676162467</v>
      </c>
      <c r="FD89" s="215">
        <f>10^(EZ89+1.96*FA89)</f>
        <v>2.2291643514243487</v>
      </c>
      <c r="FF89" s="281">
        <v>90</v>
      </c>
      <c r="FG89" s="274">
        <f t="shared" si="1012"/>
        <v>1.2815515655446006</v>
      </c>
      <c r="FH89" s="274">
        <f>(FG89-FG81)/FF81</f>
        <v>2.1207041377536573</v>
      </c>
      <c r="FI89" s="274">
        <f>SQRT(1/FM77+(FH89-FG78)^2/FP77)/FF81</f>
        <v>0.12559879189956369</v>
      </c>
      <c r="FJ89" s="274">
        <f>FH89-_xlfn.T.INV.2T(0.05,FL81)*FI89</f>
        <v>1.7209927265247935</v>
      </c>
      <c r="FK89" s="274">
        <f>FH89+_xlfn.T.INV.2T(0.05,FL81)*FI89</f>
        <v>2.5204155489825211</v>
      </c>
      <c r="FL89" s="199">
        <f>FF89</f>
        <v>90</v>
      </c>
      <c r="FM89" s="267">
        <f>10^FH89</f>
        <v>132.03958107172778</v>
      </c>
      <c r="FN89" s="267">
        <f t="shared" si="981"/>
        <v>52.60084568348254</v>
      </c>
      <c r="FO89" s="200">
        <f t="shared" si="982"/>
        <v>331.44811158562919</v>
      </c>
      <c r="FP89" s="267"/>
      <c r="FQ89" s="267">
        <f>FH29-FH89</f>
        <v>0</v>
      </c>
      <c r="FR89" s="267">
        <f>SQRT(FI29^2+FI89^2)</f>
        <v>0.17762351492203901</v>
      </c>
      <c r="FS89" s="214">
        <f>10^FQ89</f>
        <v>1</v>
      </c>
      <c r="FT89" s="267">
        <f>10^(FQ89-1.96*FR89)</f>
        <v>0.44859859675969671</v>
      </c>
      <c r="FU89" s="215">
        <f>10^(FQ89+1.96*FR89)</f>
        <v>2.229164351433929</v>
      </c>
      <c r="FW89" s="281">
        <v>90</v>
      </c>
      <c r="FX89" s="274">
        <f t="shared" si="1013"/>
        <v>1.2815515655446006</v>
      </c>
      <c r="FY89" s="274">
        <f>(FX89-FX81)/FW81</f>
        <v>2.1207041377536457</v>
      </c>
      <c r="FZ89" s="274">
        <f>SQRT(1/GD77+(FY89-FX78)^2/GG77)/FW81</f>
        <v>0.12559879189959425</v>
      </c>
      <c r="GA89" s="274">
        <f>FY89-_xlfn.T.INV.2T(0.05,GC81)*FZ89</f>
        <v>1.7209927265246847</v>
      </c>
      <c r="GB89" s="274">
        <f>FY89+_xlfn.T.INV.2T(0.05,GC81)*FZ89</f>
        <v>2.5204155489826068</v>
      </c>
      <c r="GC89" s="199">
        <f>FW89</f>
        <v>90</v>
      </c>
      <c r="GD89" s="267">
        <f>10^FY89</f>
        <v>132.03958107172426</v>
      </c>
      <c r="GE89" s="267">
        <f t="shared" si="983"/>
        <v>52.600845683469366</v>
      </c>
      <c r="GF89" s="200">
        <f t="shared" si="984"/>
        <v>331.44811158569456</v>
      </c>
      <c r="GG89" s="267"/>
      <c r="GH89" s="267">
        <f>FY29-FY89</f>
        <v>0</v>
      </c>
      <c r="GI89" s="267">
        <f>SQRT(FZ29^2+FZ89^2)</f>
        <v>0.1776235149220822</v>
      </c>
      <c r="GJ89" s="214">
        <f>10^GH89</f>
        <v>1</v>
      </c>
      <c r="GK89" s="267">
        <f>10^(GH89-1.96*GI89)</f>
        <v>0.44859859675960922</v>
      </c>
      <c r="GL89" s="215">
        <f>10^(GH89+1.96*GI89)</f>
        <v>2.2291643514343638</v>
      </c>
      <c r="GN89" s="281">
        <v>90</v>
      </c>
      <c r="GO89" s="274">
        <f t="shared" si="1014"/>
        <v>1.2815515655446006</v>
      </c>
      <c r="GP89" s="274">
        <f>(GO89-GO81)/GN81</f>
        <v>2.1207041377536453</v>
      </c>
      <c r="GQ89" s="274">
        <f>SQRT(1/GU77+(GP89-GO78)^2/GX77)/GN81</f>
        <v>0.12559879189959561</v>
      </c>
      <c r="GR89" s="274">
        <f>GP89-_xlfn.T.INV.2T(0.05,GT81)*GQ89</f>
        <v>1.7209927265246798</v>
      </c>
      <c r="GS89" s="274">
        <f>GP89+_xlfn.T.INV.2T(0.05,GT81)*GQ89</f>
        <v>2.5204155489826108</v>
      </c>
      <c r="GT89" s="199">
        <f>GN89</f>
        <v>90</v>
      </c>
      <c r="GU89" s="267">
        <f>10^GP89</f>
        <v>132.03958107172414</v>
      </c>
      <c r="GV89" s="267">
        <f t="shared" si="985"/>
        <v>52.600845683468776</v>
      </c>
      <c r="GW89" s="200">
        <f t="shared" si="986"/>
        <v>331.44811158569752</v>
      </c>
      <c r="GX89" s="267"/>
      <c r="GY89" s="267">
        <f>GP29-GP89</f>
        <v>0</v>
      </c>
      <c r="GZ89" s="267">
        <f>SQRT(GQ29^2+GQ89^2)</f>
        <v>0.17762351492208414</v>
      </c>
      <c r="HA89" s="214">
        <f>10^GY89</f>
        <v>1</v>
      </c>
      <c r="HB89" s="267">
        <f>10^(GY89-1.96*GZ89)</f>
        <v>0.44859859675960539</v>
      </c>
      <c r="HC89" s="215">
        <f>10^(GY89+1.96*GZ89)</f>
        <v>2.2291643514343829</v>
      </c>
      <c r="HE89" s="281">
        <v>90</v>
      </c>
      <c r="HF89" s="274">
        <f t="shared" si="1015"/>
        <v>1.2815515655446006</v>
      </c>
      <c r="HG89" s="274">
        <f>(HF89-HF81)/HE81</f>
        <v>2.1207041377536453</v>
      </c>
      <c r="HH89" s="274">
        <f>SQRT(1/HL77+(HG89-HF78)^2/HO77)/HE81</f>
        <v>0.12559879189959569</v>
      </c>
      <c r="HI89" s="274">
        <f>HG89-_xlfn.T.INV.2T(0.05,HK81)*HH89</f>
        <v>1.7209927265246796</v>
      </c>
      <c r="HJ89" s="274">
        <f>HG89+_xlfn.T.INV.2T(0.05,HK81)*HH89</f>
        <v>2.5204155489826112</v>
      </c>
      <c r="HK89" s="199">
        <f>HE89</f>
        <v>90</v>
      </c>
      <c r="HL89" s="267">
        <f>10^HG89</f>
        <v>132.03958107172414</v>
      </c>
      <c r="HM89" s="267">
        <f t="shared" si="987"/>
        <v>52.600845683468734</v>
      </c>
      <c r="HN89" s="200">
        <f t="shared" si="988"/>
        <v>331.4481115856978</v>
      </c>
      <c r="HO89" s="267"/>
      <c r="HP89" s="267">
        <f>HG29-HG89</f>
        <v>0</v>
      </c>
      <c r="HQ89" s="267">
        <f>SQRT(HH29^2+HH89^2)</f>
        <v>0.17762351492208425</v>
      </c>
      <c r="HR89" s="214">
        <f>10^HP89</f>
        <v>1</v>
      </c>
      <c r="HS89" s="267">
        <f>10^(HP89-1.96*HQ89)</f>
        <v>0.44859859675960512</v>
      </c>
      <c r="HT89" s="215">
        <f>10^(HP89+1.96*HQ89)</f>
        <v>2.2291643514343842</v>
      </c>
      <c r="HV89" s="281">
        <v>90</v>
      </c>
      <c r="HW89" s="274">
        <f t="shared" si="1016"/>
        <v>1.2815515655446006</v>
      </c>
      <c r="HX89" s="274">
        <f>(HW89-HW81)/HV81</f>
        <v>2.1207041377536453</v>
      </c>
      <c r="HY89" s="274">
        <f>SQRT(1/IC77+(HX89-HW78)^2/IF77)/HV81</f>
        <v>0.1255987918995958</v>
      </c>
      <c r="HZ89" s="274">
        <f>HX89-_xlfn.T.INV.2T(0.05,IB81)*HY89</f>
        <v>1.7209927265246792</v>
      </c>
      <c r="IA89" s="274">
        <f>HX89+_xlfn.T.INV.2T(0.05,IB81)*HY89</f>
        <v>2.5204155489826112</v>
      </c>
      <c r="IB89" s="199">
        <f>HV89</f>
        <v>90</v>
      </c>
      <c r="IC89" s="267">
        <f>10^HX89</f>
        <v>132.03958107172414</v>
      </c>
      <c r="ID89" s="267">
        <f t="shared" si="989"/>
        <v>52.600845683468684</v>
      </c>
      <c r="IE89" s="200">
        <f t="shared" si="990"/>
        <v>331.4481115856978</v>
      </c>
      <c r="IF89" s="267"/>
      <c r="IG89" s="267">
        <f>HX29-HX89</f>
        <v>0</v>
      </c>
      <c r="IH89" s="267">
        <f>SQRT(HY29^2+HY89^2)</f>
        <v>0.17762351492208442</v>
      </c>
      <c r="II89" s="214">
        <f>10^IG89</f>
        <v>1</v>
      </c>
      <c r="IJ89" s="267">
        <f>10^(IG89-1.96*IH89)</f>
        <v>0.44859859675960478</v>
      </c>
      <c r="IK89" s="215">
        <f>10^(IG89+1.96*IH89)</f>
        <v>2.229164351434386</v>
      </c>
      <c r="IM89" s="281">
        <v>90</v>
      </c>
      <c r="IN89" s="274">
        <f t="shared" si="1017"/>
        <v>1.2815515655446006</v>
      </c>
      <c r="IO89" s="274">
        <f>(IN89-IN81)/IM81</f>
        <v>2.1207041377536453</v>
      </c>
      <c r="IP89" s="274">
        <f>SQRT(1/IT77+(IO89-IN78)^2/IW77)/IM81</f>
        <v>0.12559879189959566</v>
      </c>
      <c r="IQ89" s="274">
        <f>IO89-_xlfn.T.INV.2T(0.05,IS81)*IP89</f>
        <v>1.7209927265246796</v>
      </c>
      <c r="IR89" s="274">
        <f>IO89+_xlfn.T.INV.2T(0.05,IS81)*IP89</f>
        <v>2.5204155489826108</v>
      </c>
      <c r="IS89" s="199">
        <f>IM89</f>
        <v>90</v>
      </c>
      <c r="IT89" s="267">
        <f>10^IO89</f>
        <v>132.03958107172414</v>
      </c>
      <c r="IU89" s="267">
        <f t="shared" si="991"/>
        <v>52.600845683468734</v>
      </c>
      <c r="IV89" s="200">
        <f t="shared" si="992"/>
        <v>331.44811158569752</v>
      </c>
      <c r="IW89" s="267"/>
      <c r="IX89" s="267">
        <f>IO29-IO89</f>
        <v>0</v>
      </c>
      <c r="IY89" s="267">
        <f>SQRT(IP29^2+IP89^2)</f>
        <v>0.17762351492208422</v>
      </c>
      <c r="IZ89" s="214">
        <f>10^IX89</f>
        <v>1</v>
      </c>
      <c r="JA89" s="267">
        <f>10^(IX89-1.96*IY89)</f>
        <v>0.44859859675960523</v>
      </c>
      <c r="JB89" s="215">
        <f>10^(IX89+1.96*IY89)</f>
        <v>2.2291643514343837</v>
      </c>
      <c r="JD89" s="281">
        <v>90</v>
      </c>
      <c r="JE89" s="274">
        <f t="shared" si="1018"/>
        <v>1.2815515655446006</v>
      </c>
      <c r="JF89" s="274">
        <f>(JE89-JE81)/JD81</f>
        <v>2.1207041377536453</v>
      </c>
      <c r="JG89" s="274">
        <f>SQRT(1/JK77+(JF89-JE78)^2/JN77)/JD81</f>
        <v>0.12559879189959569</v>
      </c>
      <c r="JH89" s="274">
        <f>JF89-_xlfn.T.INV.2T(0.05,JJ81)*JG89</f>
        <v>1.7209927265246796</v>
      </c>
      <c r="JI89" s="274">
        <f>JF89+_xlfn.T.INV.2T(0.05,JJ81)*JG89</f>
        <v>2.5204155489826112</v>
      </c>
      <c r="JJ89" s="199">
        <f>JD89</f>
        <v>90</v>
      </c>
      <c r="JK89" s="267">
        <f>10^JF89</f>
        <v>132.03958107172414</v>
      </c>
      <c r="JL89" s="267">
        <f t="shared" si="993"/>
        <v>52.600845683468734</v>
      </c>
      <c r="JM89" s="200">
        <f t="shared" si="994"/>
        <v>331.4481115856978</v>
      </c>
      <c r="JN89" s="267"/>
      <c r="JO89" s="267">
        <f>JF29-JF89</f>
        <v>0</v>
      </c>
      <c r="JP89" s="267">
        <f>SQRT(JG29^2+JG89^2)</f>
        <v>0.17762351492208425</v>
      </c>
      <c r="JQ89" s="214">
        <f>10^JO89</f>
        <v>1</v>
      </c>
      <c r="JR89" s="267">
        <f>10^(JO89-1.96*JP89)</f>
        <v>0.44859859675960512</v>
      </c>
      <c r="JS89" s="215">
        <f>10^(JO89+1.96*JP89)</f>
        <v>2.2291643514343842</v>
      </c>
      <c r="JU89" s="281">
        <v>90</v>
      </c>
      <c r="JV89" s="274">
        <f t="shared" si="1019"/>
        <v>1.2815515655446006</v>
      </c>
      <c r="JW89" s="274">
        <f>(JV89-JV81)/JU81</f>
        <v>2.1207041377536453</v>
      </c>
      <c r="JX89" s="274">
        <f>SQRT(1/KB77+(JW89-JV78)^2/KE77)/JU81</f>
        <v>0.1255987918995958</v>
      </c>
      <c r="JY89" s="274">
        <f>JW89-_xlfn.T.INV.2T(0.05,KA81)*JX89</f>
        <v>1.7209927265246792</v>
      </c>
      <c r="JZ89" s="274">
        <f>JW89+_xlfn.T.INV.2T(0.05,KA81)*JX89</f>
        <v>2.5204155489826112</v>
      </c>
      <c r="KA89" s="199">
        <f>JU89</f>
        <v>90</v>
      </c>
      <c r="KB89" s="267">
        <f>10^JW89</f>
        <v>132.03958107172414</v>
      </c>
      <c r="KC89" s="267">
        <f t="shared" si="995"/>
        <v>52.600845683468684</v>
      </c>
      <c r="KD89" s="200">
        <f t="shared" si="996"/>
        <v>331.4481115856978</v>
      </c>
      <c r="KE89" s="267"/>
      <c r="KF89" s="267">
        <f>JW29-JW89</f>
        <v>0</v>
      </c>
      <c r="KG89" s="267">
        <f>SQRT(JX29^2+JX89^2)</f>
        <v>0.17762351492208442</v>
      </c>
      <c r="KH89" s="214">
        <f>10^KF89</f>
        <v>1</v>
      </c>
      <c r="KI89" s="267">
        <f>10^(KF89-1.96*KG89)</f>
        <v>0.44859859675960478</v>
      </c>
      <c r="KJ89" s="215">
        <f>10^(KF89+1.96*KG89)</f>
        <v>2.229164351434386</v>
      </c>
      <c r="KL89" s="281">
        <v>90</v>
      </c>
      <c r="KM89" s="274">
        <f t="shared" si="1020"/>
        <v>1.2815515655446006</v>
      </c>
      <c r="KN89" s="274">
        <f>(KM89-KM81)/KL81</f>
        <v>2.1207041377536453</v>
      </c>
      <c r="KO89" s="274">
        <f>SQRT(1/KS77+(KN89-KM78)^2/KV77)/KL81</f>
        <v>0.12559879189959566</v>
      </c>
      <c r="KP89" s="274">
        <f>KN89-_xlfn.T.INV.2T(0.05,KR81)*KO89</f>
        <v>1.7209927265246796</v>
      </c>
      <c r="KQ89" s="274">
        <f>KN89+_xlfn.T.INV.2T(0.05,KR81)*KO89</f>
        <v>2.5204155489826108</v>
      </c>
      <c r="KR89" s="199">
        <f>KL89</f>
        <v>90</v>
      </c>
      <c r="KS89" s="267">
        <f>10^KN89</f>
        <v>132.03958107172414</v>
      </c>
      <c r="KT89" s="267">
        <f t="shared" si="997"/>
        <v>52.600845683468734</v>
      </c>
      <c r="KU89" s="200">
        <f t="shared" si="998"/>
        <v>331.44811158569752</v>
      </c>
      <c r="KV89" s="267"/>
      <c r="KW89" s="267">
        <f>KN29-KN89</f>
        <v>0</v>
      </c>
      <c r="KX89" s="267">
        <f>SQRT(KO29^2+KO89^2)</f>
        <v>0.17762351492208422</v>
      </c>
      <c r="KY89" s="214">
        <f>10^KW89</f>
        <v>1</v>
      </c>
      <c r="KZ89" s="267">
        <f>10^(KW89-1.96*KX89)</f>
        <v>0.44859859675960523</v>
      </c>
      <c r="LA89" s="215">
        <f>10^(KW89+1.96*KX89)</f>
        <v>2.2291643514343837</v>
      </c>
      <c r="LC89" s="281">
        <v>90</v>
      </c>
      <c r="LD89" s="274">
        <f t="shared" si="1021"/>
        <v>1.2815515655446006</v>
      </c>
      <c r="LE89" s="274">
        <f>(LD89-LD81)/LC81</f>
        <v>2.1207041377536453</v>
      </c>
      <c r="LF89" s="274">
        <f>SQRT(1/LJ77+(LE89-LD78)^2/LM77)/LC81</f>
        <v>0.12559879189959569</v>
      </c>
      <c r="LG89" s="274">
        <f>LE89-_xlfn.T.INV.2T(0.05,LI81)*LF89</f>
        <v>1.7209927265246796</v>
      </c>
      <c r="LH89" s="274">
        <f>LE89+_xlfn.T.INV.2T(0.05,LI81)*LF89</f>
        <v>2.5204155489826112</v>
      </c>
      <c r="LI89" s="199">
        <f>LC89</f>
        <v>90</v>
      </c>
      <c r="LJ89" s="267">
        <f>10^LE89</f>
        <v>132.03958107172414</v>
      </c>
      <c r="LK89" s="267">
        <f t="shared" si="999"/>
        <v>52.600845683468734</v>
      </c>
      <c r="LL89" s="200">
        <f t="shared" si="1000"/>
        <v>331.4481115856978</v>
      </c>
      <c r="LM89" s="267"/>
      <c r="LN89" s="267">
        <f>LE29-LE89</f>
        <v>0</v>
      </c>
      <c r="LO89" s="267">
        <f>SQRT(LF29^2+LF89^2)</f>
        <v>0.17762351492208425</v>
      </c>
      <c r="LP89" s="214">
        <f>10^LN89</f>
        <v>1</v>
      </c>
      <c r="LQ89" s="267">
        <f>10^(LN89-1.96*LO89)</f>
        <v>0.44859859675960512</v>
      </c>
      <c r="LR89" s="215">
        <f>10^(LN89+1.96*LO89)</f>
        <v>2.2291643514343842</v>
      </c>
      <c r="LT89" s="281">
        <v>90</v>
      </c>
      <c r="LU89" s="274">
        <f t="shared" si="1022"/>
        <v>1.2815515655446006</v>
      </c>
      <c r="LV89" s="274">
        <f>(LU89-LU81)/LT81</f>
        <v>2.1207041377536453</v>
      </c>
      <c r="LW89" s="274">
        <f>SQRT(1/MA77+(LV89-LU78)^2/MD77)/LT81</f>
        <v>0.1255987918995958</v>
      </c>
      <c r="LX89" s="274">
        <f>LV89-_xlfn.T.INV.2T(0.05,LZ81)*LW89</f>
        <v>1.7209927265246792</v>
      </c>
      <c r="LY89" s="274">
        <f>LV89+_xlfn.T.INV.2T(0.05,LZ81)*LW89</f>
        <v>2.5204155489826112</v>
      </c>
      <c r="LZ89" s="199">
        <f>LT89</f>
        <v>90</v>
      </c>
      <c r="MA89" s="267">
        <f>10^LV89</f>
        <v>132.03958107172414</v>
      </c>
      <c r="MB89" s="267">
        <f t="shared" si="1001"/>
        <v>52.600845683468684</v>
      </c>
      <c r="MC89" s="200">
        <f t="shared" si="1002"/>
        <v>331.4481115856978</v>
      </c>
      <c r="MD89" s="267"/>
      <c r="ME89" s="267">
        <f>LV29-LV89</f>
        <v>0</v>
      </c>
      <c r="MF89" s="267">
        <f>SQRT(LW29^2+LW89^2)</f>
        <v>0.17762351492208442</v>
      </c>
      <c r="MG89" s="214">
        <f>10^ME89</f>
        <v>1</v>
      </c>
      <c r="MH89" s="267">
        <f>10^(ME89-1.96*MF89)</f>
        <v>0.44859859675960478</v>
      </c>
      <c r="MI89" s="215">
        <f>10^(ME89+1.96*MF89)</f>
        <v>2.229164351434386</v>
      </c>
    </row>
    <row r="90" spans="1:347" ht="14.1" hidden="1" customHeight="1" outlineLevel="1" thickBot="1" x14ac:dyDescent="0.2">
      <c r="A90" s="22"/>
      <c r="B90" s="12"/>
      <c r="C90" s="12"/>
      <c r="D90" s="12"/>
      <c r="E90" s="12"/>
      <c r="F90" s="12"/>
      <c r="G90" s="12"/>
      <c r="H90" s="12"/>
      <c r="I90" s="192">
        <v>99</v>
      </c>
      <c r="J90" s="324">
        <f t="shared" si="1003"/>
        <v>2.3263478740408408</v>
      </c>
      <c r="K90" s="100">
        <f>(J90-J81)/I81</f>
        <v>2.748155407805394</v>
      </c>
      <c r="L90" s="100">
        <f>SQRT(1/P77+(K90-J78)^2/S77)/I81</f>
        <v>0.20233680431748124</v>
      </c>
      <c r="M90" s="100">
        <f>K90-_xlfn.T.INV.2T(0.05,O81)*L90</f>
        <v>2.104229392482313</v>
      </c>
      <c r="N90" s="100">
        <f>K90+_xlfn.T.INV.2T(0.05,O81)*L90</f>
        <v>3.392081423128475</v>
      </c>
      <c r="O90" s="203">
        <f>I90</f>
        <v>99</v>
      </c>
      <c r="P90" s="204">
        <f>10^K90</f>
        <v>559.95794082762779</v>
      </c>
      <c r="Q90" s="204">
        <f t="shared" si="964"/>
        <v>127.12453942708231</v>
      </c>
      <c r="R90" s="205">
        <f t="shared" si="964"/>
        <v>2466.5017227123881</v>
      </c>
      <c r="S90" s="26"/>
      <c r="T90" s="94">
        <f>K30-K90</f>
        <v>0</v>
      </c>
      <c r="U90" s="94">
        <f>SQRT(L30^2+L90^2)</f>
        <v>0.28614745283301302</v>
      </c>
      <c r="V90" s="218">
        <f>10^T90</f>
        <v>1</v>
      </c>
      <c r="W90" s="204">
        <f>10^(T90-1.96*U90)</f>
        <v>0.27488496876888308</v>
      </c>
      <c r="X90" s="219">
        <f>10^(T90+1.96*U90)</f>
        <v>3.6378853470186541</v>
      </c>
      <c r="Y90" s="12"/>
      <c r="Z90" s="192">
        <v>99</v>
      </c>
      <c r="AA90" s="324">
        <f t="shared" si="1004"/>
        <v>2.3263478740408408</v>
      </c>
      <c r="AB90" s="324">
        <f>(AA90-AA81)/Z81</f>
        <v>2.7261059346412857</v>
      </c>
      <c r="AC90" s="324">
        <f>SQRT(1/AG77+(AB90-AA78)^2/AJ77)/Z81</f>
        <v>0.21252577683294058</v>
      </c>
      <c r="AD90" s="324">
        <f>AB90-_xlfn.T.INV.2T(0.05,AF81)*AC90</f>
        <v>2.0497540613817438</v>
      </c>
      <c r="AE90" s="324">
        <f>AB90+_xlfn.T.INV.2T(0.05,AF81)*AC90</f>
        <v>3.4024578079008276</v>
      </c>
      <c r="AF90" s="203">
        <f>Z90</f>
        <v>99</v>
      </c>
      <c r="AG90" s="204">
        <f>10^AB90</f>
        <v>532.23806882069027</v>
      </c>
      <c r="AH90" s="204">
        <f t="shared" si="965"/>
        <v>112.13832411903213</v>
      </c>
      <c r="AI90" s="205">
        <f t="shared" si="966"/>
        <v>2526.1422812176688</v>
      </c>
      <c r="AJ90" s="267"/>
      <c r="AK90" s="321">
        <f>AB30-AB90</f>
        <v>0</v>
      </c>
      <c r="AL90" s="321">
        <f>SQRT(AC30^2+AC90^2)</f>
        <v>0.30055683595102228</v>
      </c>
      <c r="AM90" s="218">
        <f>10^AK90</f>
        <v>1</v>
      </c>
      <c r="AN90" s="204">
        <f>10^(AK90-1.96*AL90)</f>
        <v>0.25757790202031522</v>
      </c>
      <c r="AO90" s="219">
        <f>10^(AK90+1.96*AL90)</f>
        <v>3.8823206189525132</v>
      </c>
      <c r="AQ90" s="192">
        <v>99</v>
      </c>
      <c r="AR90" s="324">
        <f t="shared" si="1005"/>
        <v>2.3263478740408408</v>
      </c>
      <c r="AS90" s="324">
        <f>(AR90-AR81)/AQ81</f>
        <v>2.7247424020723834</v>
      </c>
      <c r="AT90" s="324">
        <f>SQRT(1/AX77+(AS90-AR78)^2/BA77)/AQ81</f>
        <v>0.21520695010753838</v>
      </c>
      <c r="AU90" s="324">
        <f>AS90-_xlfn.T.INV.2T(0.05,AW81)*AT90</f>
        <v>2.0398578388312725</v>
      </c>
      <c r="AV90" s="324">
        <f>AS90+_xlfn.T.INV.2T(0.05,AW81)*AT90</f>
        <v>3.4096269653134943</v>
      </c>
      <c r="AW90" s="203">
        <f>AQ90</f>
        <v>99</v>
      </c>
      <c r="AX90" s="204">
        <f>10^AS90</f>
        <v>530.56964819069185</v>
      </c>
      <c r="AY90" s="204">
        <f t="shared" si="967"/>
        <v>109.61193356949406</v>
      </c>
      <c r="AZ90" s="205">
        <f t="shared" si="968"/>
        <v>2568.1889043834894</v>
      </c>
      <c r="BA90" s="267"/>
      <c r="BB90" s="321">
        <f>AS30-AS90</f>
        <v>0</v>
      </c>
      <c r="BC90" s="321">
        <f>SQRT(AT30^2+AT90^2)</f>
        <v>0.30434858755903077</v>
      </c>
      <c r="BD90" s="218">
        <f>10^BB90</f>
        <v>1</v>
      </c>
      <c r="BE90" s="204">
        <f>10^(BB90-1.96*BC90)</f>
        <v>0.25320761838840417</v>
      </c>
      <c r="BF90" s="219">
        <f>10^(BB90+1.96*BC90)</f>
        <v>3.9493282483549308</v>
      </c>
      <c r="BH90" s="192">
        <v>99</v>
      </c>
      <c r="BI90" s="324">
        <f t="shared" si="1006"/>
        <v>2.3263478740408408</v>
      </c>
      <c r="BJ90" s="324">
        <f>(BI90-BI81)/BH81</f>
        <v>2.7246792922747436</v>
      </c>
      <c r="BK90" s="324">
        <f>SQRT(1/BO77+(BJ90-BI78)^2/BR77)/BH81</f>
        <v>0.21538057406886144</v>
      </c>
      <c r="BL90" s="324">
        <f>BJ90-_xlfn.T.INV.2T(0.05,BN81)*BK90</f>
        <v>2.0392421800994112</v>
      </c>
      <c r="BM90" s="324">
        <f>BJ90+_xlfn.T.INV.2T(0.05,BN81)*BK90</f>
        <v>3.410116404450076</v>
      </c>
      <c r="BN90" s="203">
        <f>BH90</f>
        <v>99</v>
      </c>
      <c r="BO90" s="204">
        <f>10^BJ90</f>
        <v>530.49255370352137</v>
      </c>
      <c r="BP90" s="204">
        <f t="shared" si="969"/>
        <v>109.45665705352729</v>
      </c>
      <c r="BQ90" s="205">
        <f t="shared" si="970"/>
        <v>2571.0848212481037</v>
      </c>
      <c r="BR90" s="267"/>
      <c r="BS90" s="321">
        <f>BJ30-BJ90</f>
        <v>0</v>
      </c>
      <c r="BT90" s="321">
        <f>SQRT(BK30^2+BK90^2)</f>
        <v>0.3045941289198868</v>
      </c>
      <c r="BU90" s="218">
        <f>10^BS90</f>
        <v>1</v>
      </c>
      <c r="BV90" s="204">
        <f>10^(BS90-1.96*BT90)</f>
        <v>0.25292718315378782</v>
      </c>
      <c r="BW90" s="219">
        <f>10^(BS90+1.96*BT90)</f>
        <v>3.9537071007190558</v>
      </c>
      <c r="BY90" s="192">
        <v>99</v>
      </c>
      <c r="BZ90" s="324">
        <f t="shared" si="1007"/>
        <v>2.3263478740408408</v>
      </c>
      <c r="CA90" s="324">
        <f>(BZ90-BZ81)/BY81</f>
        <v>2.7246764312773255</v>
      </c>
      <c r="CB90" s="324">
        <f>SQRT(1/CF77+(CA90-BZ78)^2/CI77)/BY81</f>
        <v>0.21538866869799028</v>
      </c>
      <c r="CC90" s="324">
        <f>CA90-_xlfn.T.INV.2T(0.05,CE81)*CB90</f>
        <v>2.0392135583794295</v>
      </c>
      <c r="CD90" s="324">
        <f>CA90+_xlfn.T.INV.2T(0.05,CE81)*CB90</f>
        <v>3.4101393041752215</v>
      </c>
      <c r="CE90" s="203">
        <f>BY90</f>
        <v>99</v>
      </c>
      <c r="CF90" s="204">
        <f>10^CA90</f>
        <v>530.48905899453814</v>
      </c>
      <c r="CG90" s="204">
        <f t="shared" si="971"/>
        <v>109.44944366563513</v>
      </c>
      <c r="CH90" s="205">
        <f t="shared" si="972"/>
        <v>2571.2203944374178</v>
      </c>
      <c r="CI90" s="267"/>
      <c r="CJ90" s="321">
        <f>CA30-CA90</f>
        <v>0</v>
      </c>
      <c r="CK90" s="321">
        <f>SQRT(CB30^2+CB90^2)</f>
        <v>0.30460557645418318</v>
      </c>
      <c r="CL90" s="218">
        <f>10^CJ90</f>
        <v>1</v>
      </c>
      <c r="CM90" s="204">
        <f>10^(CJ90-1.96*CK90)</f>
        <v>0.2529141163911468</v>
      </c>
      <c r="CN90" s="219">
        <f>10^(CJ90+1.96*CK90)</f>
        <v>3.9539113682900964</v>
      </c>
      <c r="CP90" s="192">
        <v>99</v>
      </c>
      <c r="CQ90" s="324">
        <f t="shared" si="1008"/>
        <v>2.3263478740408408</v>
      </c>
      <c r="CR90" s="324">
        <f>(CQ90-CQ81)/CP81</f>
        <v>2.7246763017837181</v>
      </c>
      <c r="CS90" s="324">
        <f>SQRT(1/CW77+(CR90-CQ78)^2/CZ77)/CP81</f>
        <v>0.21538903766519987</v>
      </c>
      <c r="CT90" s="324">
        <f>CR90-_xlfn.T.INV.2T(0.05,CV81)*CS90</f>
        <v>2.0392122546674889</v>
      </c>
      <c r="CU90" s="324">
        <f>CR90+_xlfn.T.INV.2T(0.05,CV81)*CS90</f>
        <v>3.4101403488999473</v>
      </c>
      <c r="CV90" s="203">
        <f>CP90</f>
        <v>99</v>
      </c>
      <c r="CW90" s="204">
        <f>10^CR90</f>
        <v>530.48890081861225</v>
      </c>
      <c r="CX90" s="204">
        <f t="shared" si="973"/>
        <v>109.44911510900279</v>
      </c>
      <c r="CY90" s="205">
        <f t="shared" si="974"/>
        <v>2571.2265796892789</v>
      </c>
      <c r="CZ90" s="267"/>
      <c r="DA90" s="321">
        <f>CR30-CR90</f>
        <v>0</v>
      </c>
      <c r="DB90" s="321">
        <f>SQRT(CS30^2+CS90^2)</f>
        <v>0.30460609825261509</v>
      </c>
      <c r="DC90" s="218">
        <f>10^DA90</f>
        <v>1</v>
      </c>
      <c r="DD90" s="204">
        <f>10^(DA90-1.96*DB90)</f>
        <v>0.25291352080157031</v>
      </c>
      <c r="DE90" s="219">
        <f>10^(DA90+1.96*DB90)</f>
        <v>3.9539206794111066</v>
      </c>
      <c r="DG90" s="192">
        <v>99</v>
      </c>
      <c r="DH90" s="324">
        <f t="shared" si="1009"/>
        <v>2.3263478740408408</v>
      </c>
      <c r="DI90" s="324">
        <f>(DH90-DH81)/DG81</f>
        <v>2.7246762959270243</v>
      </c>
      <c r="DJ90" s="324">
        <f>SQRT(1/DN77+(DI90-DH78)^2/DQ77)/DG81</f>
        <v>0.21538905446427709</v>
      </c>
      <c r="DK90" s="324">
        <f>DI90-_xlfn.T.INV.2T(0.05,DM81)*DJ90</f>
        <v>2.0392121953486342</v>
      </c>
      <c r="DL90" s="324">
        <f>DI90+_xlfn.T.INV.2T(0.05,DM81)*DJ90</f>
        <v>3.4101403965054145</v>
      </c>
      <c r="DM90" s="203">
        <f>DG90</f>
        <v>99</v>
      </c>
      <c r="DN90" s="204">
        <f>10^DI90</f>
        <v>530.48889366468541</v>
      </c>
      <c r="DO90" s="204">
        <f t="shared" si="975"/>
        <v>109.44910015970918</v>
      </c>
      <c r="DP90" s="205">
        <f t="shared" si="976"/>
        <v>2571.2268615359394</v>
      </c>
      <c r="DQ90" s="267"/>
      <c r="DR90" s="321">
        <f>DI30-DI90</f>
        <v>0</v>
      </c>
      <c r="DS90" s="321">
        <f>SQRT(DJ30^2+DJ90^2)</f>
        <v>0.3046061220100979</v>
      </c>
      <c r="DT90" s="218">
        <f>10^DR90</f>
        <v>1</v>
      </c>
      <c r="DU90" s="204">
        <f>10^(DR90-1.96*DS90)</f>
        <v>0.25291349368441002</v>
      </c>
      <c r="DV90" s="219">
        <f>10^(DR90+1.96*DS90)</f>
        <v>3.9539211033469726</v>
      </c>
      <c r="DX90" s="192">
        <v>99</v>
      </c>
      <c r="DY90" s="324">
        <f t="shared" si="1010"/>
        <v>2.3263478740408408</v>
      </c>
      <c r="DZ90" s="324">
        <f>(DY90-DY81)/DX81</f>
        <v>2.7246762956623494</v>
      </c>
      <c r="EA90" s="324">
        <f>SQRT(1/EE77+(DZ90-DY78)^2/EH77)/DX81</f>
        <v>0.21538905522903326</v>
      </c>
      <c r="EB90" s="324">
        <f>DZ90-_xlfn.T.INV.2T(0.05,ED81)*EA90</f>
        <v>2.0392121926501638</v>
      </c>
      <c r="EC90" s="324">
        <f>DZ90+_xlfn.T.INV.2T(0.05,ED81)*EA90</f>
        <v>3.4101403986745349</v>
      </c>
      <c r="ED90" s="203">
        <f>DX90</f>
        <v>99</v>
      </c>
      <c r="EE90" s="204">
        <f>10^DZ90</f>
        <v>530.48889334138596</v>
      </c>
      <c r="EF90" s="204">
        <f t="shared" si="977"/>
        <v>109.44909947965188</v>
      </c>
      <c r="EG90" s="205">
        <f t="shared" si="978"/>
        <v>2571.2268743781488</v>
      </c>
      <c r="EH90" s="267"/>
      <c r="EI90" s="321">
        <f>DZ30-DZ90</f>
        <v>0</v>
      </c>
      <c r="EJ90" s="321">
        <f>SQRT(EA30^2+EA90^2)</f>
        <v>0.30460612309162644</v>
      </c>
      <c r="EK90" s="218">
        <f>10^EI90</f>
        <v>1</v>
      </c>
      <c r="EL90" s="204">
        <f>10^(EI90-1.96*EJ90)</f>
        <v>0.25291349244993666</v>
      </c>
      <c r="EM90" s="219">
        <f>10^(EI90+1.96*EJ90)</f>
        <v>3.953921122646102</v>
      </c>
      <c r="EO90" s="192">
        <v>99</v>
      </c>
      <c r="EP90" s="324">
        <f t="shared" si="1011"/>
        <v>2.3263478740408408</v>
      </c>
      <c r="EQ90" s="324">
        <f>(EP90-EP81)/EO81</f>
        <v>2.7246762956503985</v>
      </c>
      <c r="ER90" s="324">
        <f>SQRT(1/EV77+(EQ90-EP78)^2/EY77)/EO81</f>
        <v>0.21538905526384439</v>
      </c>
      <c r="ES90" s="324">
        <f>EQ90-_xlfn.T.INV.2T(0.05,EU81)*ER90</f>
        <v>2.0392121925274282</v>
      </c>
      <c r="ET90" s="324">
        <f>EQ90+_xlfn.T.INV.2T(0.05,EU81)*ER90</f>
        <v>3.4101403987733687</v>
      </c>
      <c r="EU90" s="203">
        <f>EO90</f>
        <v>99</v>
      </c>
      <c r="EV90" s="204">
        <f>10^EQ90</f>
        <v>530.48889332678823</v>
      </c>
      <c r="EW90" s="204">
        <f t="shared" si="979"/>
        <v>109.44909944872052</v>
      </c>
      <c r="EX90" s="205">
        <f t="shared" si="980"/>
        <v>2571.2268749632917</v>
      </c>
      <c r="EY90" s="267"/>
      <c r="EZ90" s="321">
        <f>EQ30-EQ90</f>
        <v>0</v>
      </c>
      <c r="FA90" s="321">
        <f>SQRT(ER30^2+ER90^2)</f>
        <v>0.30460612314085678</v>
      </c>
      <c r="FB90" s="218">
        <f>10^EZ90</f>
        <v>1</v>
      </c>
      <c r="FC90" s="204">
        <f>10^(EZ90-1.96*FA90)</f>
        <v>0.25291349239374439</v>
      </c>
      <c r="FD90" s="219">
        <f>10^(EZ90+1.96*FA90)</f>
        <v>3.9539211235245837</v>
      </c>
      <c r="FF90" s="192">
        <v>99</v>
      </c>
      <c r="FG90" s="324">
        <f t="shared" si="1012"/>
        <v>2.3263478740408408</v>
      </c>
      <c r="FH90" s="324">
        <f>(FG90-FG81)/FF81</f>
        <v>2.7246762956498594</v>
      </c>
      <c r="FI90" s="324">
        <f>SQRT(1/FM77+(FH90-FG78)^2/FP77)/FF81</f>
        <v>0.2153890552654287</v>
      </c>
      <c r="FJ90" s="324">
        <f>FH90-_xlfn.T.INV.2T(0.05,FL81)*FI90</f>
        <v>2.0392121925218474</v>
      </c>
      <c r="FK90" s="324">
        <f>FH90+_xlfn.T.INV.2T(0.05,FL81)*FI90</f>
        <v>3.4101403987778713</v>
      </c>
      <c r="FL90" s="203">
        <f>FF90</f>
        <v>99</v>
      </c>
      <c r="FM90" s="204">
        <f>10^FH90</f>
        <v>530.48889332612953</v>
      </c>
      <c r="FN90" s="204">
        <f t="shared" si="981"/>
        <v>109.44909944731408</v>
      </c>
      <c r="FO90" s="205">
        <f t="shared" si="982"/>
        <v>2571.2268749899495</v>
      </c>
      <c r="FP90" s="267"/>
      <c r="FQ90" s="321">
        <f>FH30-FH90</f>
        <v>0</v>
      </c>
      <c r="FR90" s="321">
        <f>SQRT(FI30^2+FI90^2)</f>
        <v>0.30460612314309737</v>
      </c>
      <c r="FS90" s="218">
        <f>10^FQ90</f>
        <v>1</v>
      </c>
      <c r="FT90" s="204">
        <f>10^(FQ90-1.96*FR90)</f>
        <v>0.25291349239118688</v>
      </c>
      <c r="FU90" s="219">
        <f>10^(FQ90+1.96*FR90)</f>
        <v>3.9539211235645659</v>
      </c>
      <c r="FW90" s="192">
        <v>99</v>
      </c>
      <c r="FX90" s="324">
        <f t="shared" si="1013"/>
        <v>2.3263478740408408</v>
      </c>
      <c r="FY90" s="324">
        <f>(FX90-FX81)/FW81</f>
        <v>2.7246762956498349</v>
      </c>
      <c r="FZ90" s="324">
        <f>SQRT(1/GD77+(FY90-FX78)^2/GG77)/FW81</f>
        <v>0.21538905526550081</v>
      </c>
      <c r="GA90" s="324">
        <f>FY90-_xlfn.T.INV.2T(0.05,GC81)*FZ90</f>
        <v>2.0392121925215934</v>
      </c>
      <c r="GB90" s="324">
        <f>FY90+_xlfn.T.INV.2T(0.05,GC81)*FZ90</f>
        <v>3.4101403987780765</v>
      </c>
      <c r="GC90" s="203">
        <f>FW90</f>
        <v>99</v>
      </c>
      <c r="GD90" s="204">
        <f>10^FY90</f>
        <v>530.48889332609986</v>
      </c>
      <c r="GE90" s="204">
        <f t="shared" si="983"/>
        <v>109.44909944725012</v>
      </c>
      <c r="GF90" s="205">
        <f t="shared" si="984"/>
        <v>2571.2268749911623</v>
      </c>
      <c r="GG90" s="267"/>
      <c r="GH90" s="321">
        <f>FY30-FY90</f>
        <v>0</v>
      </c>
      <c r="GI90" s="321">
        <f>SQRT(FZ30^2+FZ90^2)</f>
        <v>0.30460612314319935</v>
      </c>
      <c r="GJ90" s="218">
        <f>10^GH90</f>
        <v>1</v>
      </c>
      <c r="GK90" s="204">
        <f>10^(GH90-1.96*GI90)</f>
        <v>0.25291349239107053</v>
      </c>
      <c r="GL90" s="219">
        <f>10^(GH90+1.96*GI90)</f>
        <v>3.9539211235663854</v>
      </c>
      <c r="GN90" s="192">
        <v>99</v>
      </c>
      <c r="GO90" s="324">
        <f t="shared" si="1014"/>
        <v>2.3263478740408408</v>
      </c>
      <c r="GP90" s="324">
        <f>(GO90-GO81)/GN81</f>
        <v>2.7246762956498336</v>
      </c>
      <c r="GQ90" s="324">
        <f>SQRT(1/GU77+(GP90-GO78)^2/GX77)/GN81</f>
        <v>0.21538905526550395</v>
      </c>
      <c r="GR90" s="324">
        <f>GP90-_xlfn.T.INV.2T(0.05,GT81)*GQ90</f>
        <v>2.0392121925215818</v>
      </c>
      <c r="GS90" s="324">
        <f>GP90+_xlfn.T.INV.2T(0.05,GT81)*GQ90</f>
        <v>3.4101403987780854</v>
      </c>
      <c r="GT90" s="203">
        <f>GN90</f>
        <v>99</v>
      </c>
      <c r="GU90" s="204">
        <f>10^GP90</f>
        <v>530.48889332609792</v>
      </c>
      <c r="GV90" s="204">
        <f t="shared" si="985"/>
        <v>109.44909944724719</v>
      </c>
      <c r="GW90" s="205">
        <f t="shared" si="986"/>
        <v>2571.2268749912146</v>
      </c>
      <c r="GX90" s="267"/>
      <c r="GY90" s="321">
        <f>GP30-GP90</f>
        <v>0</v>
      </c>
      <c r="GZ90" s="321">
        <f>SQRT(GQ30^2+GQ90^2)</f>
        <v>0.30460612314320379</v>
      </c>
      <c r="HA90" s="218">
        <f>10^GY90</f>
        <v>1</v>
      </c>
      <c r="HB90" s="204">
        <f>10^(GY90-1.96*GZ90)</f>
        <v>0.25291349239106542</v>
      </c>
      <c r="HC90" s="219">
        <f>10^(GY90+1.96*GZ90)</f>
        <v>3.9539211235664649</v>
      </c>
      <c r="HE90" s="192">
        <v>99</v>
      </c>
      <c r="HF90" s="324">
        <f t="shared" si="1015"/>
        <v>2.3263478740408408</v>
      </c>
      <c r="HG90" s="324">
        <f>(HF90-HF81)/HE81</f>
        <v>2.7246762956498332</v>
      </c>
      <c r="HH90" s="324">
        <f>SQRT(1/HL77+(HG90-HF78)^2/HO77)/HE81</f>
        <v>0.21538905526550403</v>
      </c>
      <c r="HI90" s="324">
        <f>HG90-_xlfn.T.INV.2T(0.05,HK81)*HH90</f>
        <v>2.0392121925215814</v>
      </c>
      <c r="HJ90" s="324">
        <f>HG90+_xlfn.T.INV.2T(0.05,HK81)*HH90</f>
        <v>3.4101403987780849</v>
      </c>
      <c r="HK90" s="203">
        <f>HE90</f>
        <v>99</v>
      </c>
      <c r="HL90" s="204">
        <f>10^HG90</f>
        <v>530.48889332609747</v>
      </c>
      <c r="HM90" s="204">
        <f t="shared" si="987"/>
        <v>109.44909944724709</v>
      </c>
      <c r="HN90" s="205">
        <f t="shared" si="988"/>
        <v>2571.2268749912123</v>
      </c>
      <c r="HO90" s="267"/>
      <c r="HP90" s="321">
        <f>HG30-HG90</f>
        <v>0</v>
      </c>
      <c r="HQ90" s="321">
        <f>SQRT(HH30^2+HH90^2)</f>
        <v>0.3046061231432039</v>
      </c>
      <c r="HR90" s="218">
        <f>10^HP90</f>
        <v>1</v>
      </c>
      <c r="HS90" s="204">
        <f>10^(HP90-1.96*HQ90)</f>
        <v>0.25291349239106531</v>
      </c>
      <c r="HT90" s="219">
        <f>10^(HP90+1.96*HQ90)</f>
        <v>3.9539211235664666</v>
      </c>
      <c r="HV90" s="192">
        <v>99</v>
      </c>
      <c r="HW90" s="324">
        <f t="shared" si="1016"/>
        <v>2.3263478740408408</v>
      </c>
      <c r="HX90" s="324">
        <f>(HW90-HW81)/HV81</f>
        <v>2.7246762956498336</v>
      </c>
      <c r="HY90" s="324">
        <f>SQRT(1/IC77+(HX90-HW78)^2/IF77)/HV81</f>
        <v>0.21538905526550431</v>
      </c>
      <c r="HZ90" s="324">
        <f>HX90-_xlfn.T.INV.2T(0.05,IB81)*HY90</f>
        <v>2.0392121925215809</v>
      </c>
      <c r="IA90" s="324">
        <f>HX90+_xlfn.T.INV.2T(0.05,IB81)*HY90</f>
        <v>3.4101403987780863</v>
      </c>
      <c r="IB90" s="203">
        <f>HV90</f>
        <v>99</v>
      </c>
      <c r="IC90" s="204">
        <f>10^HX90</f>
        <v>530.48889332609792</v>
      </c>
      <c r="ID90" s="204">
        <f t="shared" si="989"/>
        <v>109.44909944724691</v>
      </c>
      <c r="IE90" s="205">
        <f t="shared" si="990"/>
        <v>2571.2268749912214</v>
      </c>
      <c r="IF90" s="267"/>
      <c r="IG90" s="321">
        <f>HX30-HX90</f>
        <v>0</v>
      </c>
      <c r="IH90" s="321">
        <f>SQRT(HY30^2+HY90^2)</f>
        <v>0.30460612314320429</v>
      </c>
      <c r="II90" s="218">
        <f>10^IG90</f>
        <v>1</v>
      </c>
      <c r="IJ90" s="204">
        <f>10^(IG90-1.96*IH90)</f>
        <v>0.25291349239106492</v>
      </c>
      <c r="IK90" s="219">
        <f>10^(IG90+1.96*IH90)</f>
        <v>3.9539211235664729</v>
      </c>
      <c r="IM90" s="192">
        <v>99</v>
      </c>
      <c r="IN90" s="324">
        <f t="shared" si="1017"/>
        <v>2.3263478740408408</v>
      </c>
      <c r="IO90" s="324">
        <f>(IN90-IN81)/IM81</f>
        <v>2.724676295649834</v>
      </c>
      <c r="IP90" s="324">
        <f>SQRT(1/IT77+(IO90-IN78)^2/IW77)/IM81</f>
        <v>0.21538905526550414</v>
      </c>
      <c r="IQ90" s="324">
        <f>IO90-_xlfn.T.INV.2T(0.05,IS81)*IP90</f>
        <v>2.0392121925215818</v>
      </c>
      <c r="IR90" s="324">
        <f>IO90+_xlfn.T.INV.2T(0.05,IS81)*IP90</f>
        <v>3.4101403987780863</v>
      </c>
      <c r="IS90" s="203">
        <f>IM90</f>
        <v>99</v>
      </c>
      <c r="IT90" s="204">
        <f>10^IO90</f>
        <v>530.48889332609838</v>
      </c>
      <c r="IU90" s="204">
        <f t="shared" si="991"/>
        <v>109.44909944724719</v>
      </c>
      <c r="IV90" s="205">
        <f t="shared" si="992"/>
        <v>2571.2268749912214</v>
      </c>
      <c r="IW90" s="267"/>
      <c r="IX90" s="321">
        <f>IO30-IO90</f>
        <v>0</v>
      </c>
      <c r="IY90" s="321">
        <f>SQRT(IP30^2+IP90^2)</f>
        <v>0.30460612314320407</v>
      </c>
      <c r="IZ90" s="218">
        <f>10^IX90</f>
        <v>1</v>
      </c>
      <c r="JA90" s="204">
        <f>10^(IX90-1.96*IY90)</f>
        <v>0.25291349239106514</v>
      </c>
      <c r="JB90" s="219">
        <f>10^(IX90+1.96*IY90)</f>
        <v>3.9539211235664693</v>
      </c>
      <c r="JD90" s="192">
        <v>99</v>
      </c>
      <c r="JE90" s="324">
        <f t="shared" si="1018"/>
        <v>2.3263478740408408</v>
      </c>
      <c r="JF90" s="324">
        <f>(JE90-JE81)/JD81</f>
        <v>2.7246762956498332</v>
      </c>
      <c r="JG90" s="324">
        <f>SQRT(1/JK77+(JF90-JE78)^2/JN77)/JD81</f>
        <v>0.21538905526550409</v>
      </c>
      <c r="JH90" s="324">
        <f>JF90-_xlfn.T.INV.2T(0.05,JJ81)*JG90</f>
        <v>2.0392121925215809</v>
      </c>
      <c r="JI90" s="324">
        <f>JF90+_xlfn.T.INV.2T(0.05,JJ81)*JG90</f>
        <v>3.4101403987780854</v>
      </c>
      <c r="JJ90" s="203">
        <f>JD90</f>
        <v>99</v>
      </c>
      <c r="JK90" s="204">
        <f>10^JF90</f>
        <v>530.48889332609747</v>
      </c>
      <c r="JL90" s="204">
        <f t="shared" si="993"/>
        <v>109.44909944724691</v>
      </c>
      <c r="JM90" s="205">
        <f t="shared" si="994"/>
        <v>2571.2268749912146</v>
      </c>
      <c r="JN90" s="267"/>
      <c r="JO90" s="321">
        <f>JF30-JF90</f>
        <v>0</v>
      </c>
      <c r="JP90" s="321">
        <f>SQRT(JG30^2+JG90^2)</f>
        <v>0.30460612314320396</v>
      </c>
      <c r="JQ90" s="218">
        <f>10^JO90</f>
        <v>1</v>
      </c>
      <c r="JR90" s="204">
        <f>10^(JO90-1.96*JP90)</f>
        <v>0.2529134923910652</v>
      </c>
      <c r="JS90" s="219">
        <f>10^(JO90+1.96*JP90)</f>
        <v>3.9539211235664684</v>
      </c>
      <c r="JU90" s="192">
        <v>99</v>
      </c>
      <c r="JV90" s="324">
        <f t="shared" si="1019"/>
        <v>2.3263478740408408</v>
      </c>
      <c r="JW90" s="324">
        <f>(JV90-JV81)/JU81</f>
        <v>2.7246762956498336</v>
      </c>
      <c r="JX90" s="324">
        <f>SQRT(1/KB77+(JW90-JV78)^2/KE77)/JU81</f>
        <v>0.21538905526550431</v>
      </c>
      <c r="JY90" s="324">
        <f>JW90-_xlfn.T.INV.2T(0.05,KA81)*JX90</f>
        <v>2.0392121925215809</v>
      </c>
      <c r="JZ90" s="324">
        <f>JW90+_xlfn.T.INV.2T(0.05,KA81)*JX90</f>
        <v>3.4101403987780863</v>
      </c>
      <c r="KA90" s="203">
        <f>JU90</f>
        <v>99</v>
      </c>
      <c r="KB90" s="204">
        <f>10^JW90</f>
        <v>530.48889332609792</v>
      </c>
      <c r="KC90" s="204">
        <f t="shared" si="995"/>
        <v>109.44909944724691</v>
      </c>
      <c r="KD90" s="205">
        <f t="shared" si="996"/>
        <v>2571.2268749912214</v>
      </c>
      <c r="KE90" s="267"/>
      <c r="KF90" s="321">
        <f>JW30-JW90</f>
        <v>0</v>
      </c>
      <c r="KG90" s="321">
        <f>SQRT(JX30^2+JX90^2)</f>
        <v>0.30460612314320429</v>
      </c>
      <c r="KH90" s="218">
        <f>10^KF90</f>
        <v>1</v>
      </c>
      <c r="KI90" s="204">
        <f>10^(KF90-1.96*KG90)</f>
        <v>0.25291349239106492</v>
      </c>
      <c r="KJ90" s="219">
        <f>10^(KF90+1.96*KG90)</f>
        <v>3.9539211235664729</v>
      </c>
      <c r="KL90" s="192">
        <v>99</v>
      </c>
      <c r="KM90" s="324">
        <f t="shared" si="1020"/>
        <v>2.3263478740408408</v>
      </c>
      <c r="KN90" s="324">
        <f>(KM90-KM81)/KL81</f>
        <v>2.724676295649834</v>
      </c>
      <c r="KO90" s="324">
        <f>SQRT(1/KS77+(KN90-KM78)^2/KV77)/KL81</f>
        <v>0.21538905526550414</v>
      </c>
      <c r="KP90" s="324">
        <f>KN90-_xlfn.T.INV.2T(0.05,KR81)*KO90</f>
        <v>2.0392121925215818</v>
      </c>
      <c r="KQ90" s="324">
        <f>KN90+_xlfn.T.INV.2T(0.05,KR81)*KO90</f>
        <v>3.4101403987780863</v>
      </c>
      <c r="KR90" s="203">
        <f>KL90</f>
        <v>99</v>
      </c>
      <c r="KS90" s="204">
        <f>10^KN90</f>
        <v>530.48889332609838</v>
      </c>
      <c r="KT90" s="204">
        <f t="shared" si="997"/>
        <v>109.44909944724719</v>
      </c>
      <c r="KU90" s="205">
        <f t="shared" si="998"/>
        <v>2571.2268749912214</v>
      </c>
      <c r="KV90" s="267"/>
      <c r="KW90" s="321">
        <f>KN30-KN90</f>
        <v>0</v>
      </c>
      <c r="KX90" s="321">
        <f>SQRT(KO30^2+KO90^2)</f>
        <v>0.30460612314320407</v>
      </c>
      <c r="KY90" s="218">
        <f>10^KW90</f>
        <v>1</v>
      </c>
      <c r="KZ90" s="204">
        <f>10^(KW90-1.96*KX90)</f>
        <v>0.25291349239106514</v>
      </c>
      <c r="LA90" s="219">
        <f>10^(KW90+1.96*KX90)</f>
        <v>3.9539211235664693</v>
      </c>
      <c r="LC90" s="192">
        <v>99</v>
      </c>
      <c r="LD90" s="324">
        <f t="shared" si="1021"/>
        <v>2.3263478740408408</v>
      </c>
      <c r="LE90" s="324">
        <f>(LD90-LD81)/LC81</f>
        <v>2.7246762956498332</v>
      </c>
      <c r="LF90" s="324">
        <f>SQRT(1/LJ77+(LE90-LD78)^2/LM77)/LC81</f>
        <v>0.21538905526550409</v>
      </c>
      <c r="LG90" s="324">
        <f>LE90-_xlfn.T.INV.2T(0.05,LI81)*LF90</f>
        <v>2.0392121925215809</v>
      </c>
      <c r="LH90" s="324">
        <f>LE90+_xlfn.T.INV.2T(0.05,LI81)*LF90</f>
        <v>3.4101403987780854</v>
      </c>
      <c r="LI90" s="203">
        <f>LC90</f>
        <v>99</v>
      </c>
      <c r="LJ90" s="204">
        <f>10^LE90</f>
        <v>530.48889332609747</v>
      </c>
      <c r="LK90" s="204">
        <f t="shared" si="999"/>
        <v>109.44909944724691</v>
      </c>
      <c r="LL90" s="205">
        <f t="shared" si="1000"/>
        <v>2571.2268749912146</v>
      </c>
      <c r="LM90" s="267"/>
      <c r="LN90" s="321">
        <f>LE30-LE90</f>
        <v>0</v>
      </c>
      <c r="LO90" s="321">
        <f>SQRT(LF30^2+LF90^2)</f>
        <v>0.30460612314320396</v>
      </c>
      <c r="LP90" s="218">
        <f>10^LN90</f>
        <v>1</v>
      </c>
      <c r="LQ90" s="204">
        <f>10^(LN90-1.96*LO90)</f>
        <v>0.2529134923910652</v>
      </c>
      <c r="LR90" s="219">
        <f>10^(LN90+1.96*LO90)</f>
        <v>3.9539211235664684</v>
      </c>
      <c r="LT90" s="192">
        <v>99</v>
      </c>
      <c r="LU90" s="324">
        <f t="shared" si="1022"/>
        <v>2.3263478740408408</v>
      </c>
      <c r="LV90" s="324">
        <f>(LU90-LU81)/LT81</f>
        <v>2.7246762956498336</v>
      </c>
      <c r="LW90" s="324">
        <f>SQRT(1/MA77+(LV90-LU78)^2/MD77)/LT81</f>
        <v>0.21538905526550431</v>
      </c>
      <c r="LX90" s="324">
        <f>LV90-_xlfn.T.INV.2T(0.05,LZ81)*LW90</f>
        <v>2.0392121925215809</v>
      </c>
      <c r="LY90" s="324">
        <f>LV90+_xlfn.T.INV.2T(0.05,LZ81)*LW90</f>
        <v>3.4101403987780863</v>
      </c>
      <c r="LZ90" s="203">
        <f>LT90</f>
        <v>99</v>
      </c>
      <c r="MA90" s="204">
        <f>10^LV90</f>
        <v>530.48889332609792</v>
      </c>
      <c r="MB90" s="204">
        <f t="shared" si="1001"/>
        <v>109.44909944724691</v>
      </c>
      <c r="MC90" s="205">
        <f t="shared" si="1002"/>
        <v>2571.2268749912214</v>
      </c>
      <c r="MD90" s="267"/>
      <c r="ME90" s="321">
        <f>LV30-LV90</f>
        <v>0</v>
      </c>
      <c r="MF90" s="321">
        <f>SQRT(LW30^2+LW90^2)</f>
        <v>0.30460612314320429</v>
      </c>
      <c r="MG90" s="218">
        <f>10^ME90</f>
        <v>1</v>
      </c>
      <c r="MH90" s="204">
        <f>10^(ME90-1.96*MF90)</f>
        <v>0.25291349239106492</v>
      </c>
      <c r="MI90" s="219">
        <f>10^(ME90+1.96*MF90)</f>
        <v>3.9539211235664729</v>
      </c>
    </row>
    <row r="91" spans="1:347" ht="14.1" customHeight="1" collapsed="1" x14ac:dyDescent="0.2">
      <c r="A91" s="22"/>
      <c r="B91" s="12"/>
      <c r="C91" s="12"/>
      <c r="D91" s="12"/>
      <c r="E91" s="12"/>
      <c r="F91" s="12"/>
      <c r="G91" s="12"/>
      <c r="H91" s="12"/>
      <c r="I91" s="12"/>
      <c r="J91" s="31"/>
      <c r="K91" s="17"/>
      <c r="L91" s="17"/>
      <c r="M91" s="19"/>
      <c r="N91" s="19"/>
      <c r="O91" s="19"/>
      <c r="P91" s="26"/>
      <c r="Q91" s="26"/>
      <c r="R91" s="26"/>
      <c r="S91" s="26"/>
      <c r="T91" s="26"/>
      <c r="U91" s="26"/>
      <c r="V91" s="37"/>
      <c r="W91" s="26"/>
      <c r="X91" s="19"/>
      <c r="Y91" s="12"/>
      <c r="Z91" s="278"/>
      <c r="AA91" s="287"/>
      <c r="AB91" s="273"/>
      <c r="AC91" s="273"/>
      <c r="AD91" s="274"/>
      <c r="AE91" s="274"/>
      <c r="AF91" s="274"/>
      <c r="AG91" s="267"/>
      <c r="AH91" s="267"/>
      <c r="AI91" s="267"/>
      <c r="AJ91" s="267"/>
      <c r="AK91" s="267"/>
      <c r="AL91" s="267"/>
      <c r="AM91" s="264"/>
      <c r="AN91" s="267"/>
      <c r="AO91" s="274"/>
      <c r="AQ91" s="278"/>
      <c r="AR91" s="287"/>
      <c r="AS91" s="273"/>
      <c r="AT91" s="273"/>
      <c r="AU91" s="274"/>
      <c r="AV91" s="274"/>
      <c r="AW91" s="274"/>
      <c r="AX91" s="267"/>
      <c r="AY91" s="267"/>
      <c r="AZ91" s="267"/>
      <c r="BA91" s="267"/>
      <c r="BB91" s="267"/>
      <c r="BC91" s="267"/>
      <c r="BD91" s="264"/>
      <c r="BE91" s="267"/>
      <c r="BF91" s="274"/>
      <c r="BH91" s="278"/>
      <c r="BI91" s="287"/>
      <c r="BJ91" s="273"/>
      <c r="BK91" s="273"/>
      <c r="BL91" s="274"/>
      <c r="BM91" s="274"/>
      <c r="BN91" s="274"/>
      <c r="BO91" s="267"/>
      <c r="BP91" s="267"/>
      <c r="BQ91" s="267"/>
      <c r="BR91" s="267"/>
      <c r="BS91" s="267"/>
      <c r="BT91" s="267"/>
      <c r="BU91" s="264"/>
      <c r="BV91" s="267"/>
      <c r="BW91" s="274"/>
      <c r="BY91" s="278"/>
      <c r="BZ91" s="287"/>
      <c r="CA91" s="273"/>
      <c r="CB91" s="273"/>
      <c r="CC91" s="274"/>
      <c r="CD91" s="274"/>
      <c r="CE91" s="274"/>
      <c r="CF91" s="267"/>
      <c r="CG91" s="267"/>
      <c r="CH91" s="267"/>
      <c r="CI91" s="267"/>
      <c r="CJ91" s="267"/>
      <c r="CK91" s="267"/>
      <c r="CL91" s="264"/>
      <c r="CM91" s="267"/>
      <c r="CN91" s="274"/>
      <c r="CP91" s="278"/>
      <c r="CQ91" s="287"/>
      <c r="CR91" s="273"/>
      <c r="CS91" s="273"/>
      <c r="CT91" s="274"/>
      <c r="CU91" s="274"/>
      <c r="CV91" s="274"/>
      <c r="CW91" s="267"/>
      <c r="CX91" s="267"/>
      <c r="CY91" s="267"/>
      <c r="CZ91" s="267"/>
      <c r="DA91" s="267"/>
      <c r="DB91" s="267"/>
      <c r="DC91" s="264"/>
      <c r="DD91" s="267"/>
      <c r="DE91" s="274"/>
      <c r="DG91" s="278"/>
      <c r="DH91" s="287"/>
      <c r="DI91" s="273"/>
      <c r="DJ91" s="273"/>
      <c r="DK91" s="274"/>
      <c r="DL91" s="274"/>
      <c r="DM91" s="274"/>
      <c r="DN91" s="267"/>
      <c r="DO91" s="267"/>
      <c r="DP91" s="267"/>
      <c r="DQ91" s="267"/>
      <c r="DR91" s="267"/>
      <c r="DS91" s="267"/>
      <c r="DT91" s="264"/>
      <c r="DU91" s="267"/>
      <c r="DV91" s="274"/>
      <c r="DX91" s="278"/>
      <c r="DY91" s="287"/>
      <c r="DZ91" s="273"/>
      <c r="EA91" s="273"/>
      <c r="EB91" s="274"/>
      <c r="EC91" s="274"/>
      <c r="ED91" s="274"/>
      <c r="EE91" s="267"/>
      <c r="EF91" s="267"/>
      <c r="EG91" s="267"/>
      <c r="EH91" s="267"/>
      <c r="EI91" s="267"/>
      <c r="EJ91" s="267"/>
      <c r="EK91" s="264"/>
      <c r="EL91" s="267"/>
      <c r="EM91" s="274"/>
      <c r="EO91" s="278"/>
      <c r="EP91" s="287"/>
      <c r="EQ91" s="273"/>
      <c r="ER91" s="273"/>
      <c r="ES91" s="274"/>
      <c r="ET91" s="274"/>
      <c r="EU91" s="274"/>
      <c r="EV91" s="267"/>
      <c r="EW91" s="267"/>
      <c r="EX91" s="267"/>
      <c r="EY91" s="267"/>
      <c r="EZ91" s="267"/>
      <c r="FA91" s="267"/>
      <c r="FB91" s="264"/>
      <c r="FC91" s="267"/>
      <c r="FD91" s="274"/>
      <c r="FF91" s="278"/>
      <c r="FG91" s="287"/>
      <c r="FH91" s="273"/>
      <c r="FI91" s="273"/>
      <c r="FJ91" s="274"/>
      <c r="FK91" s="274"/>
      <c r="FL91" s="274"/>
      <c r="FM91" s="267"/>
      <c r="FN91" s="267"/>
      <c r="FO91" s="267"/>
      <c r="FP91" s="267"/>
      <c r="FQ91" s="267"/>
      <c r="FR91" s="267"/>
      <c r="FS91" s="264"/>
      <c r="FT91" s="267"/>
      <c r="FU91" s="274"/>
      <c r="FW91" s="278"/>
      <c r="FX91" s="287"/>
      <c r="FY91" s="273"/>
      <c r="FZ91" s="273"/>
      <c r="GA91" s="274"/>
      <c r="GB91" s="274"/>
      <c r="GC91" s="274"/>
      <c r="GD91" s="267"/>
      <c r="GE91" s="267"/>
      <c r="GF91" s="267"/>
      <c r="GG91" s="267"/>
      <c r="GH91" s="267"/>
      <c r="GI91" s="267"/>
      <c r="GJ91" s="264"/>
      <c r="GK91" s="267"/>
      <c r="GL91" s="274"/>
      <c r="GN91" s="278"/>
      <c r="GO91" s="287"/>
      <c r="GP91" s="273"/>
      <c r="GQ91" s="273"/>
      <c r="GR91" s="274"/>
      <c r="GS91" s="274"/>
      <c r="GT91" s="274"/>
      <c r="GU91" s="267"/>
      <c r="GV91" s="267"/>
      <c r="GW91" s="267"/>
      <c r="GX91" s="267"/>
      <c r="GY91" s="267"/>
      <c r="GZ91" s="267"/>
      <c r="HA91" s="264"/>
      <c r="HB91" s="267"/>
      <c r="HC91" s="274"/>
      <c r="HE91" s="278"/>
      <c r="HF91" s="287"/>
      <c r="HG91" s="273"/>
      <c r="HH91" s="273"/>
      <c r="HI91" s="274"/>
      <c r="HJ91" s="274"/>
      <c r="HK91" s="274"/>
      <c r="HL91" s="267"/>
      <c r="HM91" s="267"/>
      <c r="HN91" s="267"/>
      <c r="HO91" s="267"/>
      <c r="HP91" s="267"/>
      <c r="HQ91" s="267"/>
      <c r="HR91" s="264"/>
      <c r="HS91" s="267"/>
      <c r="HT91" s="274"/>
      <c r="HV91" s="278"/>
      <c r="HW91" s="287"/>
      <c r="HX91" s="273"/>
      <c r="HY91" s="273"/>
      <c r="HZ91" s="274"/>
      <c r="IA91" s="274"/>
      <c r="IB91" s="274"/>
      <c r="IC91" s="267"/>
      <c r="ID91" s="267"/>
      <c r="IE91" s="267"/>
      <c r="IF91" s="267"/>
      <c r="IG91" s="267"/>
      <c r="IH91" s="267"/>
      <c r="II91" s="264"/>
      <c r="IJ91" s="267"/>
      <c r="IK91" s="274"/>
      <c r="IM91" s="278"/>
      <c r="IN91" s="287"/>
      <c r="IO91" s="273"/>
      <c r="IP91" s="273"/>
      <c r="IQ91" s="274"/>
      <c r="IR91" s="274"/>
      <c r="IS91" s="274"/>
      <c r="IT91" s="267"/>
      <c r="IU91" s="267"/>
      <c r="IV91" s="267"/>
      <c r="IW91" s="267"/>
      <c r="IX91" s="267"/>
      <c r="IY91" s="267"/>
      <c r="IZ91" s="264"/>
      <c r="JA91" s="267"/>
      <c r="JB91" s="274"/>
      <c r="JD91" s="278"/>
      <c r="JE91" s="287"/>
      <c r="JF91" s="273"/>
      <c r="JG91" s="273"/>
      <c r="JH91" s="274"/>
      <c r="JI91" s="274"/>
      <c r="JJ91" s="274"/>
      <c r="JK91" s="267"/>
      <c r="JL91" s="267"/>
      <c r="JM91" s="267"/>
      <c r="JN91" s="267"/>
      <c r="JO91" s="267"/>
      <c r="JP91" s="267"/>
      <c r="JQ91" s="264"/>
      <c r="JR91" s="267"/>
      <c r="JS91" s="274"/>
      <c r="JU91" s="278"/>
      <c r="JV91" s="287"/>
      <c r="JW91" s="273"/>
      <c r="JX91" s="273"/>
      <c r="JY91" s="274"/>
      <c r="JZ91" s="274"/>
      <c r="KA91" s="274"/>
      <c r="KB91" s="267"/>
      <c r="KC91" s="267"/>
      <c r="KD91" s="267"/>
      <c r="KE91" s="267"/>
      <c r="KF91" s="267"/>
      <c r="KG91" s="267"/>
      <c r="KH91" s="264"/>
      <c r="KI91" s="267"/>
      <c r="KJ91" s="274"/>
      <c r="KL91" s="278"/>
      <c r="KM91" s="287"/>
      <c r="KN91" s="273"/>
      <c r="KO91" s="273"/>
      <c r="KP91" s="274"/>
      <c r="KQ91" s="274"/>
      <c r="KR91" s="274"/>
      <c r="KS91" s="267"/>
      <c r="KT91" s="267"/>
      <c r="KU91" s="267"/>
      <c r="KV91" s="267"/>
      <c r="KW91" s="267"/>
      <c r="KX91" s="267"/>
      <c r="KY91" s="264"/>
      <c r="KZ91" s="267"/>
      <c r="LA91" s="274"/>
      <c r="LC91" s="278"/>
      <c r="LD91" s="287"/>
      <c r="LE91" s="273"/>
      <c r="LF91" s="273"/>
      <c r="LG91" s="274"/>
      <c r="LH91" s="274"/>
      <c r="LI91" s="274"/>
      <c r="LJ91" s="267"/>
      <c r="LK91" s="267"/>
      <c r="LL91" s="267"/>
      <c r="LM91" s="267"/>
      <c r="LN91" s="267"/>
      <c r="LO91" s="267"/>
      <c r="LP91" s="264"/>
      <c r="LQ91" s="267"/>
      <c r="LR91" s="274"/>
      <c r="LT91" s="278"/>
      <c r="LU91" s="287"/>
      <c r="LV91" s="273"/>
      <c r="LW91" s="273"/>
      <c r="LX91" s="274"/>
      <c r="LY91" s="274"/>
      <c r="LZ91" s="274"/>
      <c r="MA91" s="267"/>
      <c r="MB91" s="267"/>
      <c r="MC91" s="267"/>
      <c r="MD91" s="267"/>
      <c r="ME91" s="267"/>
      <c r="MF91" s="267"/>
      <c r="MG91" s="264"/>
      <c r="MH91" s="267"/>
      <c r="MI91" s="274"/>
    </row>
    <row r="92" spans="1:347" ht="14.1" hidden="1" customHeight="1" outlineLevel="1" x14ac:dyDescent="0.15">
      <c r="A92" s="14"/>
      <c r="B92" s="42" t="s">
        <v>29</v>
      </c>
      <c r="C92" s="14"/>
      <c r="D92" s="297" t="s">
        <v>113</v>
      </c>
      <c r="E92" s="14"/>
      <c r="F92" s="14"/>
      <c r="G92" s="32"/>
      <c r="H92" s="32"/>
      <c r="I92" s="42" t="s">
        <v>29</v>
      </c>
      <c r="J92" s="14"/>
      <c r="K92" s="64" t="str">
        <f>D92</f>
        <v>BugRes</v>
      </c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291" t="s">
        <v>29</v>
      </c>
      <c r="AA92" s="272"/>
      <c r="AB92" s="299" t="str">
        <f>K92</f>
        <v>BugRes</v>
      </c>
      <c r="AC92" s="261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Q92" s="291" t="s">
        <v>29</v>
      </c>
      <c r="AR92" s="272"/>
      <c r="AS92" s="299" t="str">
        <f>AB92</f>
        <v>BugRes</v>
      </c>
      <c r="AT92" s="261"/>
      <c r="AU92" s="272"/>
      <c r="AV92" s="272"/>
      <c r="AW92" s="272"/>
      <c r="AX92" s="272"/>
      <c r="AY92" s="272"/>
      <c r="AZ92" s="272"/>
      <c r="BA92" s="272"/>
      <c r="BB92" s="272"/>
      <c r="BC92" s="272"/>
      <c r="BD92" s="272"/>
      <c r="BE92" s="272"/>
      <c r="BF92" s="272"/>
      <c r="BH92" s="291" t="s">
        <v>29</v>
      </c>
      <c r="BI92" s="272"/>
      <c r="BJ92" s="299" t="str">
        <f>AS92</f>
        <v>BugRes</v>
      </c>
      <c r="BK92" s="261"/>
      <c r="BL92" s="272"/>
      <c r="BM92" s="272"/>
      <c r="BN92" s="272"/>
      <c r="BO92" s="272"/>
      <c r="BP92" s="272"/>
      <c r="BQ92" s="272"/>
      <c r="BR92" s="272"/>
      <c r="BS92" s="272"/>
      <c r="BT92" s="272"/>
      <c r="BU92" s="272"/>
      <c r="BV92" s="272"/>
      <c r="BW92" s="272"/>
      <c r="BY92" s="291" t="s">
        <v>29</v>
      </c>
      <c r="BZ92" s="272"/>
      <c r="CA92" s="299" t="str">
        <f>BJ92</f>
        <v>BugRes</v>
      </c>
      <c r="CB92" s="261"/>
      <c r="CC92" s="272"/>
      <c r="CD92" s="272"/>
      <c r="CE92" s="272"/>
      <c r="CF92" s="272"/>
      <c r="CG92" s="272"/>
      <c r="CH92" s="272"/>
      <c r="CI92" s="272"/>
      <c r="CJ92" s="272"/>
      <c r="CK92" s="272"/>
      <c r="CL92" s="272"/>
      <c r="CM92" s="272"/>
      <c r="CN92" s="272"/>
      <c r="CP92" s="291" t="s">
        <v>29</v>
      </c>
      <c r="CQ92" s="272"/>
      <c r="CR92" s="299" t="str">
        <f>CA92</f>
        <v>BugRes</v>
      </c>
      <c r="CS92" s="261"/>
      <c r="CT92" s="272"/>
      <c r="CU92" s="272"/>
      <c r="CV92" s="272"/>
      <c r="CW92" s="272"/>
      <c r="CX92" s="272"/>
      <c r="CY92" s="272"/>
      <c r="CZ92" s="272"/>
      <c r="DA92" s="272"/>
      <c r="DB92" s="272"/>
      <c r="DC92" s="272"/>
      <c r="DD92" s="272"/>
      <c r="DE92" s="272"/>
      <c r="DG92" s="291" t="s">
        <v>29</v>
      </c>
      <c r="DH92" s="272"/>
      <c r="DI92" s="299" t="str">
        <f>CR92</f>
        <v>BugRes</v>
      </c>
      <c r="DJ92" s="261"/>
      <c r="DK92" s="272"/>
      <c r="DL92" s="272"/>
      <c r="DM92" s="272"/>
      <c r="DN92" s="272"/>
      <c r="DO92" s="272"/>
      <c r="DP92" s="272"/>
      <c r="DQ92" s="272"/>
      <c r="DR92" s="272"/>
      <c r="DS92" s="272"/>
      <c r="DT92" s="272"/>
      <c r="DU92" s="272"/>
      <c r="DV92" s="272"/>
      <c r="DX92" s="291" t="s">
        <v>29</v>
      </c>
      <c r="DY92" s="272"/>
      <c r="DZ92" s="299" t="str">
        <f>DI92</f>
        <v>BugRes</v>
      </c>
      <c r="EA92" s="261"/>
      <c r="EB92" s="272"/>
      <c r="EC92" s="272"/>
      <c r="ED92" s="272"/>
      <c r="EE92" s="272"/>
      <c r="EF92" s="272"/>
      <c r="EG92" s="272"/>
      <c r="EH92" s="272"/>
      <c r="EI92" s="272"/>
      <c r="EJ92" s="272"/>
      <c r="EK92" s="272"/>
      <c r="EL92" s="272"/>
      <c r="EM92" s="272"/>
      <c r="EO92" s="291" t="s">
        <v>29</v>
      </c>
      <c r="EP92" s="272"/>
      <c r="EQ92" s="299" t="str">
        <f>DZ92</f>
        <v>BugRes</v>
      </c>
      <c r="ER92" s="261"/>
      <c r="ES92" s="272"/>
      <c r="ET92" s="272"/>
      <c r="EU92" s="272"/>
      <c r="EV92" s="272"/>
      <c r="EW92" s="272"/>
      <c r="EX92" s="272"/>
      <c r="EY92" s="272"/>
      <c r="EZ92" s="272"/>
      <c r="FA92" s="272"/>
      <c r="FB92" s="272"/>
      <c r="FC92" s="272"/>
      <c r="FD92" s="272"/>
      <c r="FF92" s="291" t="s">
        <v>29</v>
      </c>
      <c r="FG92" s="272"/>
      <c r="FH92" s="299" t="str">
        <f>EQ92</f>
        <v>BugRes</v>
      </c>
      <c r="FI92" s="261"/>
      <c r="FJ92" s="272"/>
      <c r="FK92" s="272"/>
      <c r="FL92" s="272"/>
      <c r="FM92" s="272"/>
      <c r="FN92" s="272"/>
      <c r="FO92" s="272"/>
      <c r="FP92" s="272"/>
      <c r="FQ92" s="272"/>
      <c r="FR92" s="272"/>
      <c r="FS92" s="272"/>
      <c r="FT92" s="272"/>
      <c r="FU92" s="272"/>
      <c r="FW92" s="291" t="s">
        <v>29</v>
      </c>
      <c r="FX92" s="272"/>
      <c r="FY92" s="299" t="str">
        <f>FH92</f>
        <v>BugRes</v>
      </c>
      <c r="FZ92" s="261"/>
      <c r="GA92" s="272"/>
      <c r="GB92" s="272"/>
      <c r="GC92" s="272"/>
      <c r="GD92" s="272"/>
      <c r="GE92" s="272"/>
      <c r="GF92" s="272"/>
      <c r="GG92" s="272"/>
      <c r="GH92" s="272"/>
      <c r="GI92" s="272"/>
      <c r="GJ92" s="272"/>
      <c r="GK92" s="272"/>
      <c r="GL92" s="272"/>
      <c r="GN92" s="291" t="s">
        <v>29</v>
      </c>
      <c r="GO92" s="272"/>
      <c r="GP92" s="299" t="str">
        <f>FY92</f>
        <v>BugRes</v>
      </c>
      <c r="GQ92" s="261"/>
      <c r="GR92" s="272"/>
      <c r="GS92" s="272"/>
      <c r="GT92" s="272"/>
      <c r="GU92" s="272"/>
      <c r="GV92" s="272"/>
      <c r="GW92" s="272"/>
      <c r="GX92" s="272"/>
      <c r="GY92" s="272"/>
      <c r="GZ92" s="272"/>
      <c r="HA92" s="272"/>
      <c r="HB92" s="272"/>
      <c r="HC92" s="272"/>
      <c r="HE92" s="291" t="s">
        <v>29</v>
      </c>
      <c r="HF92" s="272"/>
      <c r="HG92" s="299" t="str">
        <f>GP92</f>
        <v>BugRes</v>
      </c>
      <c r="HH92" s="261"/>
      <c r="HI92" s="272"/>
      <c r="HJ92" s="272"/>
      <c r="HK92" s="272"/>
      <c r="HL92" s="272"/>
      <c r="HM92" s="272"/>
      <c r="HN92" s="272"/>
      <c r="HO92" s="272"/>
      <c r="HP92" s="272"/>
      <c r="HQ92" s="272"/>
      <c r="HR92" s="272"/>
      <c r="HS92" s="272"/>
      <c r="HT92" s="272"/>
      <c r="HV92" s="291" t="s">
        <v>29</v>
      </c>
      <c r="HW92" s="272"/>
      <c r="HX92" s="299" t="str">
        <f>HG92</f>
        <v>BugRes</v>
      </c>
      <c r="HY92" s="261"/>
      <c r="HZ92" s="272"/>
      <c r="IA92" s="272"/>
      <c r="IB92" s="272"/>
      <c r="IC92" s="272"/>
      <c r="ID92" s="272"/>
      <c r="IE92" s="272"/>
      <c r="IF92" s="272"/>
      <c r="IG92" s="272"/>
      <c r="IH92" s="272"/>
      <c r="II92" s="272"/>
      <c r="IJ92" s="272"/>
      <c r="IK92" s="272"/>
      <c r="IM92" s="291" t="s">
        <v>29</v>
      </c>
      <c r="IN92" s="272"/>
      <c r="IO92" s="299" t="str">
        <f>HX92</f>
        <v>BugRes</v>
      </c>
      <c r="IP92" s="261"/>
      <c r="IQ92" s="272"/>
      <c r="IR92" s="272"/>
      <c r="IS92" s="272"/>
      <c r="IT92" s="272"/>
      <c r="IU92" s="272"/>
      <c r="IV92" s="272"/>
      <c r="IW92" s="272"/>
      <c r="IX92" s="272"/>
      <c r="IY92" s="272"/>
      <c r="IZ92" s="272"/>
      <c r="JA92" s="272"/>
      <c r="JB92" s="272"/>
      <c r="JD92" s="291" t="s">
        <v>29</v>
      </c>
      <c r="JE92" s="272"/>
      <c r="JF92" s="299" t="str">
        <f>IO92</f>
        <v>BugRes</v>
      </c>
      <c r="JG92" s="261"/>
      <c r="JH92" s="272"/>
      <c r="JI92" s="272"/>
      <c r="JJ92" s="272"/>
      <c r="JK92" s="272"/>
      <c r="JL92" s="272"/>
      <c r="JM92" s="272"/>
      <c r="JN92" s="272"/>
      <c r="JO92" s="272"/>
      <c r="JP92" s="272"/>
      <c r="JQ92" s="272"/>
      <c r="JR92" s="272"/>
      <c r="JS92" s="272"/>
      <c r="JU92" s="291" t="s">
        <v>29</v>
      </c>
      <c r="JV92" s="272"/>
      <c r="JW92" s="299" t="str">
        <f>JF92</f>
        <v>BugRes</v>
      </c>
      <c r="JX92" s="261"/>
      <c r="JY92" s="272"/>
      <c r="JZ92" s="272"/>
      <c r="KA92" s="272"/>
      <c r="KB92" s="272"/>
      <c r="KC92" s="272"/>
      <c r="KD92" s="272"/>
      <c r="KE92" s="272"/>
      <c r="KF92" s="272"/>
      <c r="KG92" s="272"/>
      <c r="KH92" s="272"/>
      <c r="KI92" s="272"/>
      <c r="KJ92" s="272"/>
      <c r="KL92" s="291" t="s">
        <v>29</v>
      </c>
      <c r="KM92" s="272"/>
      <c r="KN92" s="299" t="str">
        <f>JW92</f>
        <v>BugRes</v>
      </c>
      <c r="KO92" s="261"/>
      <c r="KP92" s="272"/>
      <c r="KQ92" s="272"/>
      <c r="KR92" s="272"/>
      <c r="KS92" s="272"/>
      <c r="KT92" s="272"/>
      <c r="KU92" s="272"/>
      <c r="KV92" s="272"/>
      <c r="KW92" s="272"/>
      <c r="KX92" s="272"/>
      <c r="KY92" s="272"/>
      <c r="KZ92" s="272"/>
      <c r="LA92" s="272"/>
      <c r="LC92" s="291" t="s">
        <v>29</v>
      </c>
      <c r="LD92" s="272"/>
      <c r="LE92" s="299" t="str">
        <f>KN92</f>
        <v>BugRes</v>
      </c>
      <c r="LF92" s="261"/>
      <c r="LG92" s="272"/>
      <c r="LH92" s="272"/>
      <c r="LI92" s="272"/>
      <c r="LJ92" s="272"/>
      <c r="LK92" s="272"/>
      <c r="LL92" s="272"/>
      <c r="LM92" s="272"/>
      <c r="LN92" s="272"/>
      <c r="LO92" s="272"/>
      <c r="LP92" s="272"/>
      <c r="LQ92" s="272"/>
      <c r="LR92" s="272"/>
      <c r="LT92" s="291" t="s">
        <v>29</v>
      </c>
      <c r="LU92" s="272"/>
      <c r="LV92" s="299" t="str">
        <f>LE92</f>
        <v>BugRes</v>
      </c>
      <c r="LW92" s="261"/>
      <c r="LX92" s="272"/>
      <c r="LY92" s="272"/>
      <c r="LZ92" s="272"/>
      <c r="MA92" s="272"/>
      <c r="MB92" s="272"/>
      <c r="MC92" s="272"/>
      <c r="MD92" s="272"/>
      <c r="ME92" s="272"/>
      <c r="MF92" s="272"/>
      <c r="MG92" s="272"/>
      <c r="MH92" s="272"/>
      <c r="MI92" s="272"/>
    </row>
    <row r="93" spans="1:347" ht="14.1" hidden="1" customHeight="1" outlineLevel="1" x14ac:dyDescent="0.15">
      <c r="A93" s="14"/>
      <c r="B93" s="41" t="s">
        <v>15</v>
      </c>
      <c r="C93" s="14"/>
      <c r="D93" s="14"/>
      <c r="E93" s="14"/>
      <c r="F93" s="14"/>
      <c r="G93" s="14"/>
      <c r="H93" s="14"/>
      <c r="I93" s="290" t="s">
        <v>82</v>
      </c>
      <c r="J93" s="299"/>
      <c r="K93" s="299"/>
      <c r="L93" s="280"/>
      <c r="M93" s="299"/>
      <c r="N93" s="299"/>
      <c r="O93" s="299"/>
      <c r="P93" s="299"/>
      <c r="Q93" s="304"/>
      <c r="R93" s="304"/>
      <c r="S93" s="299"/>
      <c r="T93" s="299"/>
      <c r="U93" s="299"/>
      <c r="V93" s="299"/>
      <c r="W93" s="299"/>
      <c r="X93" s="299"/>
      <c r="Y93" s="299"/>
      <c r="Z93" s="290" t="s">
        <v>84</v>
      </c>
      <c r="AA93" s="299"/>
      <c r="AB93" s="299"/>
      <c r="AC93" s="280"/>
      <c r="AD93" s="299"/>
      <c r="AE93" s="299"/>
      <c r="AF93" s="299"/>
      <c r="AG93" s="299"/>
      <c r="AH93" s="304"/>
      <c r="AI93" s="304"/>
      <c r="AJ93" s="299"/>
      <c r="AK93" s="299"/>
      <c r="AL93" s="299"/>
      <c r="AM93" s="299"/>
      <c r="AN93" s="299"/>
      <c r="AO93" s="299"/>
      <c r="AP93" s="303"/>
      <c r="AQ93" s="290" t="s">
        <v>85</v>
      </c>
      <c r="AR93" s="299"/>
      <c r="AS93" s="299"/>
      <c r="AT93" s="280"/>
      <c r="AU93" s="299"/>
      <c r="AV93" s="299"/>
      <c r="AW93" s="299"/>
      <c r="AX93" s="299"/>
      <c r="AY93" s="304"/>
      <c r="AZ93" s="304"/>
      <c r="BA93" s="299"/>
      <c r="BB93" s="299"/>
      <c r="BC93" s="299"/>
      <c r="BD93" s="299"/>
      <c r="BE93" s="299"/>
      <c r="BF93" s="299"/>
      <c r="BG93" s="303"/>
      <c r="BH93" s="290" t="s">
        <v>100</v>
      </c>
      <c r="BI93" s="299"/>
      <c r="BJ93" s="299"/>
      <c r="BK93" s="280"/>
      <c r="BL93" s="299"/>
      <c r="BM93" s="299"/>
      <c r="BN93" s="299"/>
      <c r="BO93" s="299"/>
      <c r="BP93" s="304"/>
      <c r="BQ93" s="304"/>
      <c r="BR93" s="299"/>
      <c r="BS93" s="299"/>
      <c r="BT93" s="299"/>
      <c r="BU93" s="299"/>
      <c r="BV93" s="299"/>
      <c r="BW93" s="299"/>
      <c r="BX93" s="303"/>
      <c r="BY93" s="290" t="s">
        <v>86</v>
      </c>
      <c r="BZ93" s="299"/>
      <c r="CA93" s="299"/>
      <c r="CB93" s="280"/>
      <c r="CC93" s="299"/>
      <c r="CD93" s="299"/>
      <c r="CE93" s="299"/>
      <c r="CF93" s="299"/>
      <c r="CG93" s="304"/>
      <c r="CH93" s="304"/>
      <c r="CI93" s="299"/>
      <c r="CJ93" s="299"/>
      <c r="CK93" s="299"/>
      <c r="CL93" s="299"/>
      <c r="CM93" s="299"/>
      <c r="CN93" s="299"/>
      <c r="CO93" s="303"/>
      <c r="CP93" s="290" t="s">
        <v>87</v>
      </c>
      <c r="CQ93" s="299"/>
      <c r="CR93" s="299"/>
      <c r="CS93" s="280"/>
      <c r="CT93" s="299"/>
      <c r="CU93" s="299"/>
      <c r="CV93" s="299"/>
      <c r="CW93" s="299"/>
      <c r="CX93" s="304"/>
      <c r="CY93" s="304"/>
      <c r="CZ93" s="299"/>
      <c r="DA93" s="299"/>
      <c r="DB93" s="299"/>
      <c r="DC93" s="299"/>
      <c r="DD93" s="299"/>
      <c r="DE93" s="299"/>
      <c r="DF93" s="303"/>
      <c r="DG93" s="290" t="s">
        <v>88</v>
      </c>
      <c r="DH93" s="299"/>
      <c r="DI93" s="299"/>
      <c r="DJ93" s="280"/>
      <c r="DK93" s="299"/>
      <c r="DL93" s="299"/>
      <c r="DM93" s="299"/>
      <c r="DN93" s="299"/>
      <c r="DO93" s="304"/>
      <c r="DP93" s="304"/>
      <c r="DQ93" s="299"/>
      <c r="DR93" s="299"/>
      <c r="DS93" s="299"/>
      <c r="DT93" s="299"/>
      <c r="DU93" s="299"/>
      <c r="DV93" s="299"/>
      <c r="DW93" s="303"/>
      <c r="DX93" s="290" t="s">
        <v>101</v>
      </c>
      <c r="DY93" s="299"/>
      <c r="DZ93" s="299"/>
      <c r="EA93" s="280"/>
      <c r="EB93" s="299"/>
      <c r="EC93" s="299"/>
      <c r="ED93" s="299"/>
      <c r="EE93" s="299"/>
      <c r="EF93" s="304"/>
      <c r="EG93" s="304"/>
      <c r="EH93" s="299"/>
      <c r="EI93" s="299"/>
      <c r="EJ93" s="299"/>
      <c r="EK93" s="299"/>
      <c r="EL93" s="299"/>
      <c r="EM93" s="299"/>
      <c r="EN93" s="303"/>
      <c r="EO93" s="290" t="s">
        <v>102</v>
      </c>
      <c r="EP93" s="299"/>
      <c r="EQ93" s="299"/>
      <c r="ER93" s="280"/>
      <c r="ES93" s="299"/>
      <c r="ET93" s="299"/>
      <c r="EU93" s="299"/>
      <c r="EV93" s="299"/>
      <c r="EW93" s="304"/>
      <c r="EX93" s="304"/>
      <c r="EY93" s="299"/>
      <c r="EZ93" s="299"/>
      <c r="FA93" s="299"/>
      <c r="FB93" s="299"/>
      <c r="FC93" s="299"/>
      <c r="FD93" s="299"/>
      <c r="FE93" s="303"/>
      <c r="FF93" s="290" t="s">
        <v>89</v>
      </c>
      <c r="FG93" s="299"/>
      <c r="FH93" s="299"/>
      <c r="FI93" s="280"/>
      <c r="FJ93" s="299"/>
      <c r="FK93" s="299"/>
      <c r="FL93" s="299"/>
      <c r="FM93" s="299"/>
      <c r="FN93" s="304"/>
      <c r="FO93" s="304"/>
      <c r="FP93" s="299"/>
      <c r="FQ93" s="299"/>
      <c r="FR93" s="299"/>
      <c r="FS93" s="299"/>
      <c r="FT93" s="299"/>
      <c r="FU93" s="299"/>
      <c r="FV93" s="303"/>
      <c r="FW93" s="290" t="s">
        <v>103</v>
      </c>
      <c r="FX93" s="299"/>
      <c r="FY93" s="299"/>
      <c r="FZ93" s="280"/>
      <c r="GA93" s="299"/>
      <c r="GB93" s="299"/>
      <c r="GC93" s="299"/>
      <c r="GD93" s="299"/>
      <c r="GE93" s="304"/>
      <c r="GF93" s="304"/>
      <c r="GG93" s="299"/>
      <c r="GH93" s="299"/>
      <c r="GI93" s="299"/>
      <c r="GJ93" s="299"/>
      <c r="GK93" s="299"/>
      <c r="GL93" s="299"/>
      <c r="GM93" s="303"/>
      <c r="GN93" s="290" t="s">
        <v>104</v>
      </c>
      <c r="GO93" s="299"/>
      <c r="GP93" s="299"/>
      <c r="GQ93" s="280"/>
      <c r="GR93" s="299"/>
      <c r="GS93" s="299"/>
      <c r="GT93" s="299"/>
      <c r="GU93" s="299"/>
      <c r="GV93" s="304"/>
      <c r="GW93" s="304"/>
      <c r="GX93" s="299"/>
      <c r="GY93" s="299"/>
      <c r="GZ93" s="299"/>
      <c r="HA93" s="299"/>
      <c r="HB93" s="299"/>
      <c r="HC93" s="299"/>
      <c r="HD93" s="303"/>
      <c r="HE93" s="290" t="s">
        <v>94</v>
      </c>
      <c r="HF93" s="299"/>
      <c r="HG93" s="299"/>
      <c r="HH93" s="280"/>
      <c r="HI93" s="299"/>
      <c r="HJ93" s="299"/>
      <c r="HK93" s="299"/>
      <c r="HL93" s="299"/>
      <c r="HM93" s="304"/>
      <c r="HN93" s="304"/>
      <c r="HO93" s="299"/>
      <c r="HP93" s="299"/>
      <c r="HQ93" s="299"/>
      <c r="HR93" s="299"/>
      <c r="HS93" s="299"/>
      <c r="HT93" s="299"/>
      <c r="HU93" s="303"/>
      <c r="HV93" s="290" t="s">
        <v>105</v>
      </c>
      <c r="HW93" s="299"/>
      <c r="HX93" s="299"/>
      <c r="HY93" s="280"/>
      <c r="HZ93" s="299"/>
      <c r="IA93" s="299"/>
      <c r="IB93" s="299"/>
      <c r="IC93" s="299"/>
      <c r="ID93" s="304"/>
      <c r="IE93" s="304"/>
      <c r="IF93" s="299"/>
      <c r="IG93" s="299"/>
      <c r="IH93" s="299"/>
      <c r="II93" s="299"/>
      <c r="IJ93" s="299"/>
      <c r="IK93" s="299"/>
      <c r="IL93" s="303"/>
      <c r="IM93" s="290" t="s">
        <v>93</v>
      </c>
      <c r="IN93" s="299"/>
      <c r="IO93" s="299"/>
      <c r="IP93" s="280"/>
      <c r="IQ93" s="299"/>
      <c r="IR93" s="299"/>
      <c r="IS93" s="299"/>
      <c r="IT93" s="299"/>
      <c r="IU93" s="304"/>
      <c r="IV93" s="304"/>
      <c r="IW93" s="299"/>
      <c r="IX93" s="299"/>
      <c r="IY93" s="299"/>
      <c r="IZ93" s="299"/>
      <c r="JA93" s="299"/>
      <c r="JB93" s="299"/>
      <c r="JC93" s="303"/>
      <c r="JD93" s="290" t="s">
        <v>92</v>
      </c>
      <c r="JE93" s="299"/>
      <c r="JF93" s="299"/>
      <c r="JG93" s="280"/>
      <c r="JH93" s="299"/>
      <c r="JI93" s="299"/>
      <c r="JJ93" s="299"/>
      <c r="JK93" s="299"/>
      <c r="JL93" s="304"/>
      <c r="JM93" s="304"/>
      <c r="JN93" s="299"/>
      <c r="JO93" s="299"/>
      <c r="JP93" s="299"/>
      <c r="JQ93" s="299"/>
      <c r="JR93" s="299"/>
      <c r="JS93" s="299"/>
      <c r="JT93" s="303"/>
      <c r="JU93" s="290" t="s">
        <v>91</v>
      </c>
      <c r="JV93" s="299"/>
      <c r="JW93" s="299"/>
      <c r="JX93" s="280"/>
      <c r="JY93" s="299"/>
      <c r="JZ93" s="299"/>
      <c r="KA93" s="299"/>
      <c r="KB93" s="299"/>
      <c r="KC93" s="304"/>
      <c r="KD93" s="304"/>
      <c r="KE93" s="299"/>
      <c r="KF93" s="299"/>
      <c r="KG93" s="299"/>
      <c r="KH93" s="299"/>
      <c r="KI93" s="299"/>
      <c r="KJ93" s="299"/>
      <c r="KK93" s="303"/>
      <c r="KL93" s="290" t="s">
        <v>106</v>
      </c>
      <c r="KM93" s="299"/>
      <c r="KN93" s="299"/>
      <c r="KO93" s="280"/>
      <c r="KP93" s="299"/>
      <c r="KQ93" s="299"/>
      <c r="KR93" s="299"/>
      <c r="KS93" s="299"/>
      <c r="KT93" s="304"/>
      <c r="KU93" s="304"/>
      <c r="KV93" s="299"/>
      <c r="KW93" s="299"/>
      <c r="KX93" s="299"/>
      <c r="KY93" s="299"/>
      <c r="KZ93" s="299"/>
      <c r="LA93" s="299"/>
      <c r="LB93" s="303"/>
      <c r="LC93" s="290" t="s">
        <v>90</v>
      </c>
      <c r="LD93" s="299"/>
      <c r="LE93" s="299"/>
      <c r="LF93" s="280"/>
      <c r="LG93" s="299"/>
      <c r="LH93" s="299"/>
      <c r="LI93" s="299"/>
      <c r="LJ93" s="299"/>
      <c r="LK93" s="304"/>
      <c r="LL93" s="304"/>
      <c r="LM93" s="299"/>
      <c r="LN93" s="299"/>
      <c r="LO93" s="299"/>
      <c r="LP93" s="299"/>
      <c r="LQ93" s="299"/>
      <c r="LR93" s="299"/>
      <c r="LS93" s="303"/>
      <c r="LT93" s="290" t="s">
        <v>107</v>
      </c>
      <c r="LU93" s="299"/>
      <c r="LV93" s="299"/>
      <c r="LW93" s="280"/>
      <c r="LX93" s="299"/>
      <c r="LY93" s="299"/>
      <c r="LZ93" s="299"/>
      <c r="MA93" s="299"/>
      <c r="MB93" s="304"/>
      <c r="MC93" s="304"/>
      <c r="MD93" s="299"/>
      <c r="ME93" s="299"/>
      <c r="MF93" s="299"/>
      <c r="MG93" s="299"/>
      <c r="MH93" s="299"/>
      <c r="MI93" s="299"/>
    </row>
    <row r="94" spans="1:347" ht="24" hidden="1" customHeight="1" outlineLevel="1" x14ac:dyDescent="0.15">
      <c r="A94" s="258" t="s">
        <v>122</v>
      </c>
      <c r="B94" s="419" t="s">
        <v>31</v>
      </c>
      <c r="C94" s="420" t="s">
        <v>9</v>
      </c>
      <c r="D94" s="420" t="s">
        <v>8</v>
      </c>
      <c r="E94" s="421" t="s">
        <v>34</v>
      </c>
      <c r="F94" s="422" t="s">
        <v>35</v>
      </c>
      <c r="G94" s="422" t="s">
        <v>36</v>
      </c>
      <c r="H94" s="38"/>
      <c r="I94" s="423" t="s">
        <v>118</v>
      </c>
      <c r="J94" s="423" t="s">
        <v>7</v>
      </c>
      <c r="K94" s="424" t="s">
        <v>13</v>
      </c>
      <c r="L94" s="424" t="s">
        <v>12</v>
      </c>
      <c r="M94" s="424" t="s">
        <v>14</v>
      </c>
      <c r="N94" s="424" t="s">
        <v>10</v>
      </c>
      <c r="O94" s="424" t="s">
        <v>11</v>
      </c>
      <c r="P94" s="424" t="s">
        <v>32</v>
      </c>
      <c r="Q94" s="424" t="s">
        <v>142</v>
      </c>
      <c r="R94" s="424" t="s">
        <v>141</v>
      </c>
      <c r="S94" s="425" t="s">
        <v>37</v>
      </c>
      <c r="T94" s="425" t="s">
        <v>38</v>
      </c>
      <c r="U94" s="425" t="s">
        <v>39</v>
      </c>
      <c r="V94" s="426" t="s">
        <v>97</v>
      </c>
      <c r="W94" s="396" t="s">
        <v>23</v>
      </c>
      <c r="X94" s="396" t="s">
        <v>30</v>
      </c>
      <c r="Y94" s="44"/>
      <c r="Z94" s="423" t="s">
        <v>118</v>
      </c>
      <c r="AA94" s="423" t="s">
        <v>7</v>
      </c>
      <c r="AB94" s="424" t="s">
        <v>13</v>
      </c>
      <c r="AC94" s="424" t="s">
        <v>12</v>
      </c>
      <c r="AD94" s="424" t="s">
        <v>14</v>
      </c>
      <c r="AE94" s="424" t="s">
        <v>10</v>
      </c>
      <c r="AF94" s="424" t="s">
        <v>11</v>
      </c>
      <c r="AG94" s="424" t="s">
        <v>32</v>
      </c>
      <c r="AH94" s="424" t="s">
        <v>142</v>
      </c>
      <c r="AI94" s="424" t="s">
        <v>141</v>
      </c>
      <c r="AJ94" s="425" t="s">
        <v>37</v>
      </c>
      <c r="AK94" s="425" t="s">
        <v>38</v>
      </c>
      <c r="AL94" s="425" t="s">
        <v>39</v>
      </c>
      <c r="AM94" s="426" t="s">
        <v>97</v>
      </c>
      <c r="AN94" s="396" t="s">
        <v>23</v>
      </c>
      <c r="AO94" s="396" t="s">
        <v>30</v>
      </c>
      <c r="AQ94" s="423" t="s">
        <v>118</v>
      </c>
      <c r="AR94" s="423" t="s">
        <v>7</v>
      </c>
      <c r="AS94" s="424" t="s">
        <v>13</v>
      </c>
      <c r="AT94" s="424" t="s">
        <v>12</v>
      </c>
      <c r="AU94" s="424" t="s">
        <v>14</v>
      </c>
      <c r="AV94" s="424" t="s">
        <v>10</v>
      </c>
      <c r="AW94" s="424" t="s">
        <v>11</v>
      </c>
      <c r="AX94" s="424" t="s">
        <v>32</v>
      </c>
      <c r="AY94" s="424" t="s">
        <v>142</v>
      </c>
      <c r="AZ94" s="424" t="s">
        <v>141</v>
      </c>
      <c r="BA94" s="425" t="s">
        <v>37</v>
      </c>
      <c r="BB94" s="425" t="s">
        <v>38</v>
      </c>
      <c r="BC94" s="425" t="s">
        <v>39</v>
      </c>
      <c r="BD94" s="426" t="s">
        <v>97</v>
      </c>
      <c r="BE94" s="396" t="s">
        <v>23</v>
      </c>
      <c r="BF94" s="396" t="s">
        <v>30</v>
      </c>
      <c r="BH94" s="423" t="s">
        <v>118</v>
      </c>
      <c r="BI94" s="423" t="s">
        <v>7</v>
      </c>
      <c r="BJ94" s="424" t="s">
        <v>13</v>
      </c>
      <c r="BK94" s="424" t="s">
        <v>12</v>
      </c>
      <c r="BL94" s="424" t="s">
        <v>14</v>
      </c>
      <c r="BM94" s="424" t="s">
        <v>10</v>
      </c>
      <c r="BN94" s="424" t="s">
        <v>11</v>
      </c>
      <c r="BO94" s="424" t="s">
        <v>32</v>
      </c>
      <c r="BP94" s="424" t="s">
        <v>142</v>
      </c>
      <c r="BQ94" s="424" t="s">
        <v>141</v>
      </c>
      <c r="BR94" s="425" t="s">
        <v>37</v>
      </c>
      <c r="BS94" s="425" t="s">
        <v>38</v>
      </c>
      <c r="BT94" s="425" t="s">
        <v>39</v>
      </c>
      <c r="BU94" s="426" t="s">
        <v>97</v>
      </c>
      <c r="BV94" s="396" t="s">
        <v>23</v>
      </c>
      <c r="BW94" s="396" t="s">
        <v>30</v>
      </c>
      <c r="BY94" s="423" t="s">
        <v>118</v>
      </c>
      <c r="BZ94" s="423" t="s">
        <v>7</v>
      </c>
      <c r="CA94" s="424" t="s">
        <v>13</v>
      </c>
      <c r="CB94" s="424" t="s">
        <v>12</v>
      </c>
      <c r="CC94" s="424" t="s">
        <v>14</v>
      </c>
      <c r="CD94" s="424" t="s">
        <v>10</v>
      </c>
      <c r="CE94" s="424" t="s">
        <v>11</v>
      </c>
      <c r="CF94" s="424" t="s">
        <v>32</v>
      </c>
      <c r="CG94" s="424" t="s">
        <v>142</v>
      </c>
      <c r="CH94" s="424" t="s">
        <v>141</v>
      </c>
      <c r="CI94" s="425" t="s">
        <v>37</v>
      </c>
      <c r="CJ94" s="425" t="s">
        <v>38</v>
      </c>
      <c r="CK94" s="425" t="s">
        <v>39</v>
      </c>
      <c r="CL94" s="426" t="s">
        <v>97</v>
      </c>
      <c r="CM94" s="396" t="s">
        <v>23</v>
      </c>
      <c r="CN94" s="396" t="s">
        <v>30</v>
      </c>
      <c r="CP94" s="423" t="s">
        <v>118</v>
      </c>
      <c r="CQ94" s="423" t="s">
        <v>7</v>
      </c>
      <c r="CR94" s="424" t="s">
        <v>13</v>
      </c>
      <c r="CS94" s="424" t="s">
        <v>12</v>
      </c>
      <c r="CT94" s="424" t="s">
        <v>14</v>
      </c>
      <c r="CU94" s="424" t="s">
        <v>10</v>
      </c>
      <c r="CV94" s="424" t="s">
        <v>11</v>
      </c>
      <c r="CW94" s="424" t="s">
        <v>32</v>
      </c>
      <c r="CX94" s="424" t="s">
        <v>142</v>
      </c>
      <c r="CY94" s="424" t="s">
        <v>141</v>
      </c>
      <c r="CZ94" s="425" t="s">
        <v>37</v>
      </c>
      <c r="DA94" s="425" t="s">
        <v>38</v>
      </c>
      <c r="DB94" s="425" t="s">
        <v>39</v>
      </c>
      <c r="DC94" s="426" t="s">
        <v>97</v>
      </c>
      <c r="DD94" s="396" t="s">
        <v>23</v>
      </c>
      <c r="DE94" s="396" t="s">
        <v>30</v>
      </c>
      <c r="DG94" s="423" t="s">
        <v>118</v>
      </c>
      <c r="DH94" s="423" t="s">
        <v>7</v>
      </c>
      <c r="DI94" s="424" t="s">
        <v>13</v>
      </c>
      <c r="DJ94" s="424" t="s">
        <v>12</v>
      </c>
      <c r="DK94" s="424" t="s">
        <v>14</v>
      </c>
      <c r="DL94" s="424" t="s">
        <v>10</v>
      </c>
      <c r="DM94" s="424" t="s">
        <v>11</v>
      </c>
      <c r="DN94" s="424" t="s">
        <v>32</v>
      </c>
      <c r="DO94" s="424" t="s">
        <v>142</v>
      </c>
      <c r="DP94" s="424" t="s">
        <v>141</v>
      </c>
      <c r="DQ94" s="425" t="s">
        <v>37</v>
      </c>
      <c r="DR94" s="425" t="s">
        <v>38</v>
      </c>
      <c r="DS94" s="425" t="s">
        <v>39</v>
      </c>
      <c r="DT94" s="426" t="s">
        <v>97</v>
      </c>
      <c r="DU94" s="396" t="s">
        <v>23</v>
      </c>
      <c r="DV94" s="396" t="s">
        <v>30</v>
      </c>
      <c r="DX94" s="423" t="s">
        <v>118</v>
      </c>
      <c r="DY94" s="423" t="s">
        <v>7</v>
      </c>
      <c r="DZ94" s="424" t="s">
        <v>13</v>
      </c>
      <c r="EA94" s="424" t="s">
        <v>12</v>
      </c>
      <c r="EB94" s="424" t="s">
        <v>14</v>
      </c>
      <c r="EC94" s="424" t="s">
        <v>10</v>
      </c>
      <c r="ED94" s="424" t="s">
        <v>11</v>
      </c>
      <c r="EE94" s="424" t="s">
        <v>32</v>
      </c>
      <c r="EF94" s="424" t="s">
        <v>32</v>
      </c>
      <c r="EG94" s="424" t="s">
        <v>33</v>
      </c>
      <c r="EH94" s="425" t="s">
        <v>37</v>
      </c>
      <c r="EI94" s="425" t="s">
        <v>38</v>
      </c>
      <c r="EJ94" s="425" t="s">
        <v>39</v>
      </c>
      <c r="EK94" s="426" t="s">
        <v>97</v>
      </c>
      <c r="EL94" s="396" t="s">
        <v>23</v>
      </c>
      <c r="EM94" s="396" t="s">
        <v>30</v>
      </c>
      <c r="EO94" s="423" t="s">
        <v>118</v>
      </c>
      <c r="EP94" s="423" t="s">
        <v>7</v>
      </c>
      <c r="EQ94" s="424" t="s">
        <v>13</v>
      </c>
      <c r="ER94" s="424" t="s">
        <v>12</v>
      </c>
      <c r="ES94" s="424" t="s">
        <v>14</v>
      </c>
      <c r="ET94" s="424" t="s">
        <v>10</v>
      </c>
      <c r="EU94" s="424" t="s">
        <v>11</v>
      </c>
      <c r="EV94" s="424" t="s">
        <v>32</v>
      </c>
      <c r="EW94" s="424" t="s">
        <v>142</v>
      </c>
      <c r="EX94" s="424" t="s">
        <v>141</v>
      </c>
      <c r="EY94" s="425" t="s">
        <v>37</v>
      </c>
      <c r="EZ94" s="425" t="s">
        <v>38</v>
      </c>
      <c r="FA94" s="425" t="s">
        <v>39</v>
      </c>
      <c r="FB94" s="426" t="s">
        <v>97</v>
      </c>
      <c r="FC94" s="396" t="s">
        <v>23</v>
      </c>
      <c r="FD94" s="396" t="s">
        <v>30</v>
      </c>
      <c r="FF94" s="423" t="s">
        <v>118</v>
      </c>
      <c r="FG94" s="423" t="s">
        <v>7</v>
      </c>
      <c r="FH94" s="424" t="s">
        <v>13</v>
      </c>
      <c r="FI94" s="424" t="s">
        <v>12</v>
      </c>
      <c r="FJ94" s="424" t="s">
        <v>14</v>
      </c>
      <c r="FK94" s="424" t="s">
        <v>10</v>
      </c>
      <c r="FL94" s="424" t="s">
        <v>11</v>
      </c>
      <c r="FM94" s="424" t="s">
        <v>32</v>
      </c>
      <c r="FN94" s="424" t="s">
        <v>142</v>
      </c>
      <c r="FO94" s="424" t="s">
        <v>141</v>
      </c>
      <c r="FP94" s="425" t="s">
        <v>37</v>
      </c>
      <c r="FQ94" s="425" t="s">
        <v>38</v>
      </c>
      <c r="FR94" s="425" t="s">
        <v>39</v>
      </c>
      <c r="FS94" s="426" t="s">
        <v>97</v>
      </c>
      <c r="FT94" s="396" t="s">
        <v>23</v>
      </c>
      <c r="FU94" s="396" t="s">
        <v>30</v>
      </c>
      <c r="FW94" s="423" t="s">
        <v>118</v>
      </c>
      <c r="FX94" s="423" t="s">
        <v>7</v>
      </c>
      <c r="FY94" s="424" t="s">
        <v>13</v>
      </c>
      <c r="FZ94" s="424" t="s">
        <v>12</v>
      </c>
      <c r="GA94" s="424" t="s">
        <v>14</v>
      </c>
      <c r="GB94" s="424" t="s">
        <v>10</v>
      </c>
      <c r="GC94" s="424" t="s">
        <v>11</v>
      </c>
      <c r="GD94" s="424" t="s">
        <v>32</v>
      </c>
      <c r="GE94" s="424" t="s">
        <v>142</v>
      </c>
      <c r="GF94" s="424" t="s">
        <v>141</v>
      </c>
      <c r="GG94" s="425" t="s">
        <v>37</v>
      </c>
      <c r="GH94" s="425" t="s">
        <v>38</v>
      </c>
      <c r="GI94" s="425" t="s">
        <v>39</v>
      </c>
      <c r="GJ94" s="426" t="s">
        <v>97</v>
      </c>
      <c r="GK94" s="396" t="s">
        <v>23</v>
      </c>
      <c r="GL94" s="396" t="s">
        <v>30</v>
      </c>
      <c r="GN94" s="423" t="s">
        <v>118</v>
      </c>
      <c r="GO94" s="423" t="s">
        <v>7</v>
      </c>
      <c r="GP94" s="424" t="s">
        <v>13</v>
      </c>
      <c r="GQ94" s="424" t="s">
        <v>12</v>
      </c>
      <c r="GR94" s="424" t="s">
        <v>14</v>
      </c>
      <c r="GS94" s="424" t="s">
        <v>10</v>
      </c>
      <c r="GT94" s="424" t="s">
        <v>11</v>
      </c>
      <c r="GU94" s="424" t="s">
        <v>32</v>
      </c>
      <c r="GV94" s="424" t="s">
        <v>142</v>
      </c>
      <c r="GW94" s="424" t="s">
        <v>141</v>
      </c>
      <c r="GX94" s="425" t="s">
        <v>37</v>
      </c>
      <c r="GY94" s="425" t="s">
        <v>38</v>
      </c>
      <c r="GZ94" s="425" t="s">
        <v>39</v>
      </c>
      <c r="HA94" s="426" t="s">
        <v>97</v>
      </c>
      <c r="HB94" s="396" t="s">
        <v>23</v>
      </c>
      <c r="HC94" s="396" t="s">
        <v>30</v>
      </c>
      <c r="HE94" s="423" t="s">
        <v>118</v>
      </c>
      <c r="HF94" s="423" t="s">
        <v>7</v>
      </c>
      <c r="HG94" s="424" t="s">
        <v>13</v>
      </c>
      <c r="HH94" s="424" t="s">
        <v>12</v>
      </c>
      <c r="HI94" s="424" t="s">
        <v>14</v>
      </c>
      <c r="HJ94" s="424" t="s">
        <v>10</v>
      </c>
      <c r="HK94" s="424" t="s">
        <v>11</v>
      </c>
      <c r="HL94" s="424" t="s">
        <v>32</v>
      </c>
      <c r="HM94" s="424" t="s">
        <v>142</v>
      </c>
      <c r="HN94" s="424" t="s">
        <v>141</v>
      </c>
      <c r="HO94" s="425" t="s">
        <v>37</v>
      </c>
      <c r="HP94" s="425" t="s">
        <v>38</v>
      </c>
      <c r="HQ94" s="425" t="s">
        <v>39</v>
      </c>
      <c r="HR94" s="426" t="s">
        <v>97</v>
      </c>
      <c r="HS94" s="396" t="s">
        <v>23</v>
      </c>
      <c r="HT94" s="396" t="s">
        <v>30</v>
      </c>
      <c r="HV94" s="423" t="s">
        <v>118</v>
      </c>
      <c r="HW94" s="423" t="s">
        <v>7</v>
      </c>
      <c r="HX94" s="424" t="s">
        <v>13</v>
      </c>
      <c r="HY94" s="424" t="s">
        <v>12</v>
      </c>
      <c r="HZ94" s="424" t="s">
        <v>14</v>
      </c>
      <c r="IA94" s="424" t="s">
        <v>10</v>
      </c>
      <c r="IB94" s="424" t="s">
        <v>11</v>
      </c>
      <c r="IC94" s="424" t="s">
        <v>32</v>
      </c>
      <c r="ID94" s="424" t="s">
        <v>142</v>
      </c>
      <c r="IE94" s="424" t="s">
        <v>141</v>
      </c>
      <c r="IF94" s="425" t="s">
        <v>37</v>
      </c>
      <c r="IG94" s="425" t="s">
        <v>38</v>
      </c>
      <c r="IH94" s="425" t="s">
        <v>39</v>
      </c>
      <c r="II94" s="426" t="s">
        <v>97</v>
      </c>
      <c r="IJ94" s="396" t="s">
        <v>23</v>
      </c>
      <c r="IK94" s="396" t="s">
        <v>30</v>
      </c>
      <c r="IM94" s="423" t="s">
        <v>118</v>
      </c>
      <c r="IN94" s="423" t="s">
        <v>7</v>
      </c>
      <c r="IO94" s="424" t="s">
        <v>13</v>
      </c>
      <c r="IP94" s="424" t="s">
        <v>12</v>
      </c>
      <c r="IQ94" s="424" t="s">
        <v>14</v>
      </c>
      <c r="IR94" s="424" t="s">
        <v>10</v>
      </c>
      <c r="IS94" s="424" t="s">
        <v>11</v>
      </c>
      <c r="IT94" s="424" t="s">
        <v>32</v>
      </c>
      <c r="IU94" s="424" t="s">
        <v>142</v>
      </c>
      <c r="IV94" s="424" t="s">
        <v>141</v>
      </c>
      <c r="IW94" s="425" t="s">
        <v>37</v>
      </c>
      <c r="IX94" s="425" t="s">
        <v>38</v>
      </c>
      <c r="IY94" s="425" t="s">
        <v>39</v>
      </c>
      <c r="IZ94" s="426" t="s">
        <v>97</v>
      </c>
      <c r="JA94" s="396" t="s">
        <v>23</v>
      </c>
      <c r="JB94" s="396" t="s">
        <v>30</v>
      </c>
      <c r="JD94" s="423" t="s">
        <v>118</v>
      </c>
      <c r="JE94" s="423" t="s">
        <v>7</v>
      </c>
      <c r="JF94" s="424" t="s">
        <v>13</v>
      </c>
      <c r="JG94" s="424" t="s">
        <v>12</v>
      </c>
      <c r="JH94" s="424" t="s">
        <v>14</v>
      </c>
      <c r="JI94" s="424" t="s">
        <v>10</v>
      </c>
      <c r="JJ94" s="424" t="s">
        <v>11</v>
      </c>
      <c r="JK94" s="424" t="s">
        <v>32</v>
      </c>
      <c r="JL94" s="424" t="s">
        <v>142</v>
      </c>
      <c r="JM94" s="424" t="s">
        <v>141</v>
      </c>
      <c r="JN94" s="425" t="s">
        <v>37</v>
      </c>
      <c r="JO94" s="425" t="s">
        <v>38</v>
      </c>
      <c r="JP94" s="425" t="s">
        <v>39</v>
      </c>
      <c r="JQ94" s="426" t="s">
        <v>97</v>
      </c>
      <c r="JR94" s="396" t="s">
        <v>23</v>
      </c>
      <c r="JS94" s="396" t="s">
        <v>30</v>
      </c>
      <c r="JU94" s="423" t="s">
        <v>118</v>
      </c>
      <c r="JV94" s="423" t="s">
        <v>7</v>
      </c>
      <c r="JW94" s="424" t="s">
        <v>13</v>
      </c>
      <c r="JX94" s="424" t="s">
        <v>12</v>
      </c>
      <c r="JY94" s="424" t="s">
        <v>14</v>
      </c>
      <c r="JZ94" s="424" t="s">
        <v>10</v>
      </c>
      <c r="KA94" s="424" t="s">
        <v>11</v>
      </c>
      <c r="KB94" s="424" t="s">
        <v>32</v>
      </c>
      <c r="KC94" s="424" t="s">
        <v>142</v>
      </c>
      <c r="KD94" s="424" t="s">
        <v>141</v>
      </c>
      <c r="KE94" s="425" t="s">
        <v>37</v>
      </c>
      <c r="KF94" s="425" t="s">
        <v>38</v>
      </c>
      <c r="KG94" s="425" t="s">
        <v>39</v>
      </c>
      <c r="KH94" s="426" t="s">
        <v>97</v>
      </c>
      <c r="KI94" s="396" t="s">
        <v>23</v>
      </c>
      <c r="KJ94" s="396" t="s">
        <v>30</v>
      </c>
      <c r="KL94" s="423" t="s">
        <v>118</v>
      </c>
      <c r="KM94" s="423" t="s">
        <v>7</v>
      </c>
      <c r="KN94" s="424" t="s">
        <v>13</v>
      </c>
      <c r="KO94" s="424" t="s">
        <v>12</v>
      </c>
      <c r="KP94" s="424" t="s">
        <v>14</v>
      </c>
      <c r="KQ94" s="424" t="s">
        <v>10</v>
      </c>
      <c r="KR94" s="424" t="s">
        <v>11</v>
      </c>
      <c r="KS94" s="424" t="s">
        <v>32</v>
      </c>
      <c r="KT94" s="424" t="s">
        <v>142</v>
      </c>
      <c r="KU94" s="424" t="s">
        <v>141</v>
      </c>
      <c r="KV94" s="425" t="s">
        <v>37</v>
      </c>
      <c r="KW94" s="425" t="s">
        <v>38</v>
      </c>
      <c r="KX94" s="425" t="s">
        <v>39</v>
      </c>
      <c r="KY94" s="426" t="s">
        <v>97</v>
      </c>
      <c r="KZ94" s="396" t="s">
        <v>23</v>
      </c>
      <c r="LA94" s="396" t="s">
        <v>30</v>
      </c>
      <c r="LC94" s="423" t="s">
        <v>118</v>
      </c>
      <c r="LD94" s="423" t="s">
        <v>7</v>
      </c>
      <c r="LE94" s="424" t="s">
        <v>13</v>
      </c>
      <c r="LF94" s="424" t="s">
        <v>12</v>
      </c>
      <c r="LG94" s="424" t="s">
        <v>14</v>
      </c>
      <c r="LH94" s="424" t="s">
        <v>10</v>
      </c>
      <c r="LI94" s="424" t="s">
        <v>11</v>
      </c>
      <c r="LJ94" s="424" t="s">
        <v>32</v>
      </c>
      <c r="LK94" s="424" t="s">
        <v>142</v>
      </c>
      <c r="LL94" s="424" t="s">
        <v>141</v>
      </c>
      <c r="LM94" s="425" t="s">
        <v>37</v>
      </c>
      <c r="LN94" s="425" t="s">
        <v>38</v>
      </c>
      <c r="LO94" s="425" t="s">
        <v>39</v>
      </c>
      <c r="LP94" s="426" t="s">
        <v>97</v>
      </c>
      <c r="LQ94" s="396" t="s">
        <v>23</v>
      </c>
      <c r="LR94" s="396" t="s">
        <v>30</v>
      </c>
      <c r="LT94" s="423" t="s">
        <v>118</v>
      </c>
      <c r="LU94" s="423" t="s">
        <v>7</v>
      </c>
      <c r="LV94" s="424" t="s">
        <v>13</v>
      </c>
      <c r="LW94" s="424" t="s">
        <v>12</v>
      </c>
      <c r="LX94" s="424" t="s">
        <v>14</v>
      </c>
      <c r="LY94" s="424" t="s">
        <v>10</v>
      </c>
      <c r="LZ94" s="424" t="s">
        <v>11</v>
      </c>
      <c r="MA94" s="424" t="s">
        <v>32</v>
      </c>
      <c r="MB94" s="424" t="s">
        <v>142</v>
      </c>
      <c r="MC94" s="424" t="s">
        <v>141</v>
      </c>
      <c r="MD94" s="425" t="s">
        <v>37</v>
      </c>
      <c r="ME94" s="425" t="s">
        <v>38</v>
      </c>
      <c r="MF94" s="425" t="s">
        <v>39</v>
      </c>
      <c r="MG94" s="426" t="s">
        <v>97</v>
      </c>
      <c r="MH94" s="396" t="s">
        <v>23</v>
      </c>
      <c r="MI94" s="396" t="s">
        <v>30</v>
      </c>
    </row>
    <row r="95" spans="1:347" ht="14.1" hidden="1" customHeight="1" outlineLevel="1" x14ac:dyDescent="0.15">
      <c r="A95" s="15" t="s">
        <v>22</v>
      </c>
      <c r="B95" s="468">
        <v>0</v>
      </c>
      <c r="C95" s="52">
        <v>60</v>
      </c>
      <c r="D95" s="55">
        <v>3</v>
      </c>
      <c r="E95" s="23">
        <f>D95/C95</f>
        <v>0.05</v>
      </c>
      <c r="F95" s="14" t="s">
        <v>4</v>
      </c>
      <c r="G95" s="14" t="s">
        <v>4</v>
      </c>
      <c r="H95" s="14"/>
      <c r="I95" s="14"/>
      <c r="J95" s="58" t="s">
        <v>4</v>
      </c>
      <c r="K95" s="14"/>
      <c r="L95" s="17"/>
      <c r="M95" s="17"/>
      <c r="N95" s="17"/>
      <c r="O95" s="17"/>
      <c r="P95" s="34"/>
      <c r="Q95" s="16"/>
      <c r="R95" s="16"/>
      <c r="S95" s="17"/>
      <c r="T95" s="34"/>
      <c r="U95" s="34"/>
      <c r="V95" s="34"/>
      <c r="W95" s="34"/>
      <c r="X95" s="34"/>
      <c r="Y95" s="44"/>
      <c r="Z95" s="272"/>
      <c r="AA95" s="282" t="s">
        <v>4</v>
      </c>
      <c r="AB95" s="272"/>
      <c r="AC95" s="273"/>
      <c r="AD95" s="273"/>
      <c r="AE95" s="273"/>
      <c r="AF95" s="273"/>
      <c r="AG95" s="271"/>
      <c r="AH95" s="262"/>
      <c r="AI95" s="262"/>
      <c r="AJ95" s="273"/>
      <c r="AK95" s="271"/>
      <c r="AL95" s="271"/>
      <c r="AM95" s="271"/>
      <c r="AN95" s="271"/>
      <c r="AO95" s="271"/>
      <c r="AQ95" s="272"/>
      <c r="AR95" s="282" t="s">
        <v>4</v>
      </c>
      <c r="AS95" s="272"/>
      <c r="AT95" s="273"/>
      <c r="AU95" s="273"/>
      <c r="AV95" s="273"/>
      <c r="AW95" s="273"/>
      <c r="AX95" s="271"/>
      <c r="AY95" s="262"/>
      <c r="AZ95" s="262"/>
      <c r="BA95" s="273"/>
      <c r="BB95" s="271"/>
      <c r="BC95" s="271"/>
      <c r="BD95" s="271"/>
      <c r="BE95" s="271"/>
      <c r="BF95" s="271"/>
      <c r="BH95" s="272"/>
      <c r="BI95" s="282" t="s">
        <v>4</v>
      </c>
      <c r="BJ95" s="272"/>
      <c r="BK95" s="273"/>
      <c r="BL95" s="273"/>
      <c r="BM95" s="273"/>
      <c r="BN95" s="273"/>
      <c r="BO95" s="271"/>
      <c r="BP95" s="262"/>
      <c r="BQ95" s="262"/>
      <c r="BR95" s="273"/>
      <c r="BS95" s="271"/>
      <c r="BT95" s="271"/>
      <c r="BU95" s="271"/>
      <c r="BV95" s="271"/>
      <c r="BW95" s="271"/>
      <c r="BY95" s="272"/>
      <c r="BZ95" s="282" t="s">
        <v>4</v>
      </c>
      <c r="CA95" s="272"/>
      <c r="CB95" s="273"/>
      <c r="CC95" s="273"/>
      <c r="CD95" s="273"/>
      <c r="CE95" s="273"/>
      <c r="CF95" s="271"/>
      <c r="CG95" s="262"/>
      <c r="CH95" s="262"/>
      <c r="CI95" s="273"/>
      <c r="CJ95" s="271"/>
      <c r="CK95" s="271"/>
      <c r="CL95" s="271"/>
      <c r="CM95" s="271"/>
      <c r="CN95" s="271"/>
      <c r="CP95" s="272"/>
      <c r="CQ95" s="282" t="s">
        <v>4</v>
      </c>
      <c r="CR95" s="272"/>
      <c r="CS95" s="273"/>
      <c r="CT95" s="273"/>
      <c r="CU95" s="273"/>
      <c r="CV95" s="273"/>
      <c r="CW95" s="271"/>
      <c r="CX95" s="262"/>
      <c r="CY95" s="262"/>
      <c r="CZ95" s="273"/>
      <c r="DA95" s="271"/>
      <c r="DB95" s="271"/>
      <c r="DC95" s="271"/>
      <c r="DD95" s="271"/>
      <c r="DE95" s="271"/>
      <c r="DG95" s="272"/>
      <c r="DH95" s="282" t="s">
        <v>4</v>
      </c>
      <c r="DI95" s="272"/>
      <c r="DJ95" s="273"/>
      <c r="DK95" s="273"/>
      <c r="DL95" s="273"/>
      <c r="DM95" s="273"/>
      <c r="DN95" s="271"/>
      <c r="DO95" s="262"/>
      <c r="DP95" s="262"/>
      <c r="DQ95" s="273"/>
      <c r="DR95" s="271"/>
      <c r="DS95" s="271"/>
      <c r="DT95" s="271"/>
      <c r="DU95" s="271"/>
      <c r="DV95" s="271"/>
      <c r="DX95" s="272"/>
      <c r="DY95" s="282" t="s">
        <v>4</v>
      </c>
      <c r="DZ95" s="272"/>
      <c r="EA95" s="273"/>
      <c r="EB95" s="273"/>
      <c r="EC95" s="273"/>
      <c r="ED95" s="273"/>
      <c r="EE95" s="271"/>
      <c r="EF95" s="262"/>
      <c r="EG95" s="262"/>
      <c r="EH95" s="273"/>
      <c r="EI95" s="271"/>
      <c r="EJ95" s="271"/>
      <c r="EK95" s="271"/>
      <c r="EL95" s="271"/>
      <c r="EM95" s="271"/>
      <c r="EO95" s="272"/>
      <c r="EP95" s="282" t="s">
        <v>4</v>
      </c>
      <c r="EQ95" s="272"/>
      <c r="ER95" s="273"/>
      <c r="ES95" s="273"/>
      <c r="ET95" s="273"/>
      <c r="EU95" s="273"/>
      <c r="EV95" s="271"/>
      <c r="EW95" s="262"/>
      <c r="EX95" s="262"/>
      <c r="EY95" s="273"/>
      <c r="EZ95" s="271"/>
      <c r="FA95" s="271"/>
      <c r="FB95" s="271"/>
      <c r="FC95" s="271"/>
      <c r="FD95" s="271"/>
      <c r="FF95" s="272"/>
      <c r="FG95" s="282" t="s">
        <v>4</v>
      </c>
      <c r="FH95" s="272"/>
      <c r="FI95" s="273"/>
      <c r="FJ95" s="273"/>
      <c r="FK95" s="273"/>
      <c r="FL95" s="273"/>
      <c r="FM95" s="271"/>
      <c r="FN95" s="262"/>
      <c r="FO95" s="262"/>
      <c r="FP95" s="273"/>
      <c r="FQ95" s="271"/>
      <c r="FR95" s="271"/>
      <c r="FS95" s="271"/>
      <c r="FT95" s="271"/>
      <c r="FU95" s="271"/>
      <c r="FW95" s="272"/>
      <c r="FX95" s="282" t="s">
        <v>4</v>
      </c>
      <c r="FY95" s="272"/>
      <c r="FZ95" s="273"/>
      <c r="GA95" s="273"/>
      <c r="GB95" s="273"/>
      <c r="GC95" s="273"/>
      <c r="GD95" s="271"/>
      <c r="GE95" s="262"/>
      <c r="GF95" s="262"/>
      <c r="GG95" s="273"/>
      <c r="GH95" s="271"/>
      <c r="GI95" s="271"/>
      <c r="GJ95" s="271"/>
      <c r="GK95" s="271"/>
      <c r="GL95" s="271"/>
      <c r="GN95" s="272"/>
      <c r="GO95" s="282" t="s">
        <v>4</v>
      </c>
      <c r="GP95" s="272"/>
      <c r="GQ95" s="273"/>
      <c r="GR95" s="273"/>
      <c r="GS95" s="273"/>
      <c r="GT95" s="273"/>
      <c r="GU95" s="271"/>
      <c r="GV95" s="262"/>
      <c r="GW95" s="262"/>
      <c r="GX95" s="273"/>
      <c r="GY95" s="271"/>
      <c r="GZ95" s="271"/>
      <c r="HA95" s="271"/>
      <c r="HB95" s="271"/>
      <c r="HC95" s="271"/>
      <c r="HE95" s="272"/>
      <c r="HF95" s="282" t="s">
        <v>4</v>
      </c>
      <c r="HG95" s="272"/>
      <c r="HH95" s="273"/>
      <c r="HI95" s="273"/>
      <c r="HJ95" s="273"/>
      <c r="HK95" s="273"/>
      <c r="HL95" s="271"/>
      <c r="HM95" s="262"/>
      <c r="HN95" s="262"/>
      <c r="HO95" s="273"/>
      <c r="HP95" s="271"/>
      <c r="HQ95" s="271"/>
      <c r="HR95" s="271"/>
      <c r="HS95" s="271"/>
      <c r="HT95" s="271"/>
      <c r="HV95" s="272"/>
      <c r="HW95" s="282" t="s">
        <v>4</v>
      </c>
      <c r="HX95" s="272"/>
      <c r="HY95" s="273"/>
      <c r="HZ95" s="273"/>
      <c r="IA95" s="273"/>
      <c r="IB95" s="273"/>
      <c r="IC95" s="271"/>
      <c r="ID95" s="262"/>
      <c r="IE95" s="262"/>
      <c r="IF95" s="273"/>
      <c r="IG95" s="271"/>
      <c r="IH95" s="271"/>
      <c r="II95" s="271"/>
      <c r="IJ95" s="271"/>
      <c r="IK95" s="271"/>
      <c r="IM95" s="272"/>
      <c r="IN95" s="282" t="s">
        <v>4</v>
      </c>
      <c r="IO95" s="272"/>
      <c r="IP95" s="273"/>
      <c r="IQ95" s="273"/>
      <c r="IR95" s="273"/>
      <c r="IS95" s="273"/>
      <c r="IT95" s="271"/>
      <c r="IU95" s="262"/>
      <c r="IV95" s="262"/>
      <c r="IW95" s="273"/>
      <c r="IX95" s="271"/>
      <c r="IY95" s="271"/>
      <c r="IZ95" s="271"/>
      <c r="JA95" s="271"/>
      <c r="JB95" s="271"/>
      <c r="JD95" s="272"/>
      <c r="JE95" s="282" t="s">
        <v>4</v>
      </c>
      <c r="JF95" s="272"/>
      <c r="JG95" s="273"/>
      <c r="JH95" s="273"/>
      <c r="JI95" s="273"/>
      <c r="JJ95" s="273"/>
      <c r="JK95" s="271"/>
      <c r="JL95" s="262"/>
      <c r="JM95" s="262"/>
      <c r="JN95" s="273"/>
      <c r="JO95" s="271"/>
      <c r="JP95" s="271"/>
      <c r="JQ95" s="271"/>
      <c r="JR95" s="271"/>
      <c r="JS95" s="271"/>
      <c r="JU95" s="272"/>
      <c r="JV95" s="282" t="s">
        <v>4</v>
      </c>
      <c r="JW95" s="272"/>
      <c r="JX95" s="273"/>
      <c r="JY95" s="273"/>
      <c r="JZ95" s="273"/>
      <c r="KA95" s="273"/>
      <c r="KB95" s="271"/>
      <c r="KC95" s="262"/>
      <c r="KD95" s="262"/>
      <c r="KE95" s="273"/>
      <c r="KF95" s="271"/>
      <c r="KG95" s="271"/>
      <c r="KH95" s="271"/>
      <c r="KI95" s="271"/>
      <c r="KJ95" s="271"/>
      <c r="KL95" s="272"/>
      <c r="KM95" s="282" t="s">
        <v>4</v>
      </c>
      <c r="KN95" s="272"/>
      <c r="KO95" s="273"/>
      <c r="KP95" s="273"/>
      <c r="KQ95" s="273"/>
      <c r="KR95" s="273"/>
      <c r="KS95" s="271"/>
      <c r="KT95" s="262"/>
      <c r="KU95" s="262"/>
      <c r="KV95" s="273"/>
      <c r="KW95" s="271"/>
      <c r="KX95" s="271"/>
      <c r="KY95" s="271"/>
      <c r="KZ95" s="271"/>
      <c r="LA95" s="271"/>
      <c r="LC95" s="272"/>
      <c r="LD95" s="282" t="s">
        <v>4</v>
      </c>
      <c r="LE95" s="272"/>
      <c r="LF95" s="273"/>
      <c r="LG95" s="273"/>
      <c r="LH95" s="273"/>
      <c r="LI95" s="273"/>
      <c r="LJ95" s="271"/>
      <c r="LK95" s="262"/>
      <c r="LL95" s="262"/>
      <c r="LM95" s="273"/>
      <c r="LN95" s="271"/>
      <c r="LO95" s="271"/>
      <c r="LP95" s="271"/>
      <c r="LQ95" s="271"/>
      <c r="LR95" s="271"/>
      <c r="LT95" s="272"/>
      <c r="LU95" s="282" t="s">
        <v>4</v>
      </c>
      <c r="LV95" s="272"/>
      <c r="LW95" s="273"/>
      <c r="LX95" s="273"/>
      <c r="LY95" s="273"/>
      <c r="LZ95" s="273"/>
      <c r="MA95" s="271"/>
      <c r="MB95" s="262"/>
      <c r="MC95" s="262"/>
      <c r="MD95" s="273"/>
      <c r="ME95" s="271"/>
      <c r="MF95" s="271"/>
      <c r="MG95" s="271"/>
      <c r="MH95" s="271"/>
      <c r="MI95" s="271"/>
    </row>
    <row r="96" spans="1:347" ht="14.1" hidden="1" customHeight="1" outlineLevel="1" x14ac:dyDescent="0.2">
      <c r="A96" s="14">
        <v>1</v>
      </c>
      <c r="B96" s="469">
        <v>3</v>
      </c>
      <c r="C96" s="50">
        <v>60</v>
      </c>
      <c r="D96" s="54">
        <v>9</v>
      </c>
      <c r="E96" s="17">
        <f t="shared" ref="E96:E105" si="1023">IFERROR(D96/C96,"")</f>
        <v>0.15</v>
      </c>
      <c r="F96" s="34">
        <f>IFERROR((E96-E95)/(1-E95),"")</f>
        <v>0.10526315789473684</v>
      </c>
      <c r="G96" s="17">
        <f t="shared" ref="G96:G105" si="1024">IFERROR(_xlfn.NORM.S.INV(F96),"")</f>
        <v>-1.2521195202652196</v>
      </c>
      <c r="H96" s="17"/>
      <c r="I96" s="34"/>
      <c r="J96" s="18">
        <f>IFERROR(LOG10($B96),"")</f>
        <v>0.47712125471966244</v>
      </c>
      <c r="K96" s="17">
        <f>IFERROR(C110+B110*J96,"")</f>
        <v>-1.2922857951956512</v>
      </c>
      <c r="L96" s="37">
        <f>IFERROR((_xlfn.NORM.S.DIST(K96,TRUE))*(1-$E$95)+$E$95,"")</f>
        <v>0.1432226399491392</v>
      </c>
      <c r="M96" s="37">
        <f t="shared" ref="M96:M105" si="1025">IFERROR(1/SQRT(2*PI())*EXP(-0.5*(K96)^2),"")</f>
        <v>0.17309065204976645</v>
      </c>
      <c r="N96" s="37">
        <f>IFERROR(K96-L96/M96+$F96/M96,"")</f>
        <v>-1.5115898512199384</v>
      </c>
      <c r="O96" s="37">
        <f>IFERROR(M96^2/((1-L96)*(L96+$E$95/(1-$E$95))),"")</f>
        <v>0.17854443356616134</v>
      </c>
      <c r="P96" s="17">
        <f>IFERROR($C96*O96,"")</f>
        <v>10.712666013969681</v>
      </c>
      <c r="Q96" s="17">
        <f t="shared" ref="Q96:Q105" si="1026">IFERROR(P96*J96,"")</f>
        <v>5.1112406499778986</v>
      </c>
      <c r="R96" s="17">
        <f>IFERROR(P96*N96,"")</f>
        <v>-16.19315722622532</v>
      </c>
      <c r="S96" s="34">
        <f t="shared" ref="S96:S105" si="1027">IFERROR(P96*(J96-J$107)^2,"")</f>
        <v>8.016899801845371</v>
      </c>
      <c r="T96" s="34">
        <f>IFERROR(P96*(N96-N107)^2,"")</f>
        <v>22.690636245328673</v>
      </c>
      <c r="U96" s="34">
        <f>IFERROR(P96*(J96-E107)*(N96-N107),"")</f>
        <v>-7.4387657589618987</v>
      </c>
      <c r="V96" s="34">
        <f>IFERROR($C96*($F96-L96)^2/(L96*(1-L96)),"")</f>
        <v>0.70455053627978403</v>
      </c>
      <c r="W96" s="39">
        <f>IFERROR($D96-$C96*L96,"")</f>
        <v>0.4066416030516482</v>
      </c>
      <c r="X96" s="34">
        <f>IFERROR(W96/SQRT($C96*L96*(1-L96)),"")</f>
        <v>0.14986366706922008</v>
      </c>
      <c r="Y96" s="44"/>
      <c r="Z96" s="271"/>
      <c r="AA96" s="263">
        <f>IFERROR(LOG10($B96),"")</f>
        <v>0.47712125471966244</v>
      </c>
      <c r="AB96" s="273">
        <f>IFERROR(J110+I110*AA96,"")</f>
        <v>-1.5221915818845246</v>
      </c>
      <c r="AC96" s="264">
        <f>IFERROR((_xlfn.NORM.S.DIST(AB96,TRUE))*(1-$E$95)+$E$95,"")</f>
        <v>0.11078151480736451</v>
      </c>
      <c r="AD96" s="264">
        <f t="shared" ref="AD96:AD105" si="1028">IFERROR(1/SQRT(2*PI())*EXP(-0.5*(AB96)^2),"")</f>
        <v>0.12524641788023727</v>
      </c>
      <c r="AE96" s="264">
        <f>IFERROR(AB96-AC96/AD96+$F96/AD96,"")</f>
        <v>-1.5662515798151992</v>
      </c>
      <c r="AF96" s="264">
        <f>IFERROR(AD96^2/((1-AC96)*(AC96+$E$95/(1-$E$95))),"")</f>
        <v>0.10795314342272459</v>
      </c>
      <c r="AG96" s="273">
        <f>IFERROR($C96*AF96,"")</f>
        <v>6.4771886053634757</v>
      </c>
      <c r="AH96" s="273">
        <f t="shared" ref="AH96:AH105" si="1029">IFERROR(AG96*AA96,"")</f>
        <v>3.090404354446922</v>
      </c>
      <c r="AI96" s="273">
        <f>IFERROR(AG96*AE96,"")</f>
        <v>-10.144906885911551</v>
      </c>
      <c r="AJ96" s="271">
        <f t="shared" ref="AJ96:AJ105" si="1030">IFERROR(AG96*(AA96-AA$107)^2,"")</f>
        <v>5.260968953608117</v>
      </c>
      <c r="AK96" s="271">
        <f>IFERROR(AG96*(AE96-AE107)^2,"")</f>
        <v>15.84539033541861</v>
      </c>
      <c r="AL96" s="271">
        <f>IFERROR(AG96*(AA96-L107)*(AE96-AE107),"")</f>
        <v>-4.8336311476055673</v>
      </c>
      <c r="AM96" s="271">
        <f>IFERROR($C96*($F96-AC96)^2/(AC96*(1-AC96)),"")</f>
        <v>1.8547912604919906E-2</v>
      </c>
      <c r="AN96" s="289">
        <f>IFERROR($D96-$C96*AC96,"")</f>
        <v>2.3531091115581297</v>
      </c>
      <c r="AO96" s="271">
        <f>IFERROR(AN96/SQRT($C96*AC96*(1-AC96)),"")</f>
        <v>0.96789567556624378</v>
      </c>
      <c r="AQ96" s="271"/>
      <c r="AR96" s="263">
        <f>IFERROR(LOG10($B96),"")</f>
        <v>0.47712125471966244</v>
      </c>
      <c r="AS96" s="273">
        <f>IFERROR(AA110+Z110*AR96,"")</f>
        <v>-1.5592573863159926</v>
      </c>
      <c r="AT96" s="264">
        <f>IFERROR((_xlfn.NORM.S.DIST(AS96,TRUE))*(1-$E$95)+$E$95,"")</f>
        <v>0.10649434982315945</v>
      </c>
      <c r="AU96" s="264">
        <f t="shared" ref="AU96:AU105" si="1031">IFERROR(1/SQRT(2*PI())*EXP(-0.5*(AS96)^2),"")</f>
        <v>0.11829422430942763</v>
      </c>
      <c r="AV96" s="264">
        <f>IFERROR(AS96-AT96/AU96+$F96/AU96,"")</f>
        <v>-1.5696652649390617</v>
      </c>
      <c r="AW96" s="264">
        <f>IFERROR(AU96^2/((1-AT96)*(AT96+$E$95/(1-$E$95))),"")</f>
        <v>9.8421238770903891E-2</v>
      </c>
      <c r="AX96" s="273">
        <f>IFERROR($C96*AW96,"")</f>
        <v>5.9052743262542338</v>
      </c>
      <c r="AY96" s="273">
        <f t="shared" ref="AY96:AY105" si="1032">IFERROR(AX96*AR96,"")</f>
        <v>2.8175318960062294</v>
      </c>
      <c r="AZ96" s="273">
        <f>IFERROR(AX96*AV96,"")</f>
        <v>-9.2693039898576899</v>
      </c>
      <c r="BA96" s="271">
        <f t="shared" ref="BA96:BA105" si="1033">IFERROR(AX96*(AR96-AR$107)^2,"")</f>
        <v>4.8506341965342381</v>
      </c>
      <c r="BB96" s="271">
        <f>IFERROR(AX96*(AV96-AV107)^2,"")</f>
        <v>14.664693285996139</v>
      </c>
      <c r="BC96" s="271">
        <f>IFERROR(AX96*(AR96-AC107)*(AV96-AV107),"")</f>
        <v>-4.4400237641431604</v>
      </c>
      <c r="BD96" s="271">
        <f>IFERROR($C96*($F96-AT96)^2/(AT96*(1-AT96)),"")</f>
        <v>9.5582613259570374E-4</v>
      </c>
      <c r="BE96" s="289">
        <f>IFERROR($D96-$C96*AT96,"")</f>
        <v>2.6103390106104332</v>
      </c>
      <c r="BF96" s="271">
        <f>IFERROR(BE96/SQRT($C96*AT96*(1-AT96)),"")</f>
        <v>1.0924695825736008</v>
      </c>
      <c r="BH96" s="271"/>
      <c r="BI96" s="263">
        <f>IFERROR(LOG10($B96),"")</f>
        <v>0.47712125471966244</v>
      </c>
      <c r="BJ96" s="273">
        <f>IFERROR(AR110+AQ110*BI96,"")</f>
        <v>-1.5615306193255325</v>
      </c>
      <c r="BK96" s="264">
        <f>IFERROR((_xlfn.NORM.S.DIST(BJ96,TRUE))*(1-$E$95)+$E$95,"")</f>
        <v>0.10623933744396906</v>
      </c>
      <c r="BL96" s="264">
        <f t="shared" ref="BL96:BL105" si="1034">IFERROR(1/SQRT(2*PI())*EXP(-0.5*(BJ96)^2),"")</f>
        <v>0.11787536155597848</v>
      </c>
      <c r="BM96" s="264">
        <f>IFERROR(BJ96-BK96/BL96+$F96/BL96,"")</f>
        <v>-1.5698120747233908</v>
      </c>
      <c r="BN96" s="264">
        <f>IFERROR(BL96^2/((1-BK96)*(BK96+$E$95/(1-$E$95))),"")</f>
        <v>9.7854418187244899E-2</v>
      </c>
      <c r="BO96" s="273">
        <f>IFERROR($C96*BN96,"")</f>
        <v>5.8712650912346938</v>
      </c>
      <c r="BP96" s="273">
        <f t="shared" ref="BP96:BP105" si="1035">IFERROR(BO96*BI96,"")</f>
        <v>2.8013053671216506</v>
      </c>
      <c r="BQ96" s="273">
        <f>IFERROR(BO96*BM96,"")</f>
        <v>-9.2167828341221529</v>
      </c>
      <c r="BR96" s="271">
        <f t="shared" ref="BR96:BR105" si="1036">IFERROR(BO96*(BI96-BI$107)^2,"")</f>
        <v>4.8259451534591999</v>
      </c>
      <c r="BS96" s="271">
        <f>IFERROR(BO96*(BM96-BM107)^2,"")</f>
        <v>14.59236755426136</v>
      </c>
      <c r="BT96" s="271">
        <f>IFERROR(BO96*(BI96-AT107)*(BM96-BM107),"")</f>
        <v>-4.4162890306333145</v>
      </c>
      <c r="BU96" s="271">
        <f>IFERROR($C96*($F96-BK96)^2/(BK96*(1-BK96)),"")</f>
        <v>6.0214914066492986E-4</v>
      </c>
      <c r="BV96" s="289">
        <f>IFERROR($D96-$C96*BK96,"")</f>
        <v>2.6256397533618561</v>
      </c>
      <c r="BW96" s="271">
        <f>IFERROR(BV96/SQRT($C96*BK96*(1-BK96)),"")</f>
        <v>1.1000342801619292</v>
      </c>
      <c r="BY96" s="271"/>
      <c r="BZ96" s="263">
        <f>IFERROR(LOG10($B96),"")</f>
        <v>0.47712125471966244</v>
      </c>
      <c r="CA96" s="273">
        <f>IFERROR(BI110+BH110*BZ96,"")</f>
        <v>-1.5616362542916526</v>
      </c>
      <c r="CB96" s="264">
        <f>IFERROR((_xlfn.NORM.S.DIST(CA96,TRUE))*(1-$E$95)+$E$95,"")</f>
        <v>0.10622750924772839</v>
      </c>
      <c r="CC96" s="264">
        <f t="shared" ref="CC96:CC105" si="1037">IFERROR(1/SQRT(2*PI())*EXP(-0.5*(CA96)^2),"")</f>
        <v>0.11785591869774741</v>
      </c>
      <c r="CD96" s="264">
        <f>IFERROR(CA96-CB96/CC96+$F96/CC96,"")</f>
        <v>-1.5698187143975786</v>
      </c>
      <c r="CE96" s="264">
        <f>IFERROR(CC96^2/((1-CB96)*(CB96+$E$95/(1-$E$95))),"")</f>
        <v>9.7828128693111749E-2</v>
      </c>
      <c r="CF96" s="273">
        <f>IFERROR($C96*CE96,"")</f>
        <v>5.8696877215867049</v>
      </c>
      <c r="CG96" s="273">
        <f t="shared" ref="CG96:CG105" si="1038">IFERROR(CF96*BZ96,"")</f>
        <v>2.8005527705360453</v>
      </c>
      <c r="CH96" s="273">
        <f>IFERROR(CF96*CD96,"")</f>
        <v>-9.2143456330164941</v>
      </c>
      <c r="CI96" s="271">
        <f t="shared" ref="CI96:CI105" si="1039">IFERROR(CF96*(BZ96-BZ$107)^2,"")</f>
        <v>4.824799458884427</v>
      </c>
      <c r="CJ96" s="271">
        <f>IFERROR(CF96*(CD96-CD107)^2,"")</f>
        <v>14.589007595154852</v>
      </c>
      <c r="CK96" s="271">
        <f>IFERROR(CF96*(BZ96-BK107)*(CD96-CD107),"")</f>
        <v>-4.4151873560459487</v>
      </c>
      <c r="CL96" s="271">
        <f>IFERROR($C96*($F96-CB96)^2/(CB96*(1-CB96)),"")</f>
        <v>5.8770293100349961E-4</v>
      </c>
      <c r="CM96" s="289">
        <f>IFERROR($D96-$C96*CB96,"")</f>
        <v>2.626349445136297</v>
      </c>
      <c r="CN96" s="271">
        <f>IFERROR(CM96/SQRT($C96*CB96*(1-CB96)),"")</f>
        <v>1.1003855883136446</v>
      </c>
      <c r="CP96" s="271"/>
      <c r="CQ96" s="263">
        <f>IFERROR(LOG10($B96),"")</f>
        <v>0.47712125471966244</v>
      </c>
      <c r="CR96" s="273">
        <f>IFERROR(BZ110+BY110*CQ96,"")</f>
        <v>-1.5616410680620556</v>
      </c>
      <c r="CS96" s="264">
        <f>IFERROR((_xlfn.NORM.S.DIST(CR96,TRUE))*(1-$E$95)+$E$95,"")</f>
        <v>0.10622697028498765</v>
      </c>
      <c r="CT96" s="264">
        <f t="shared" ref="CT96:CT105" si="1040">IFERROR(1/SQRT(2*PI())*EXP(-0.5*(CR96)^2),"")</f>
        <v>0.11785503273453379</v>
      </c>
      <c r="CU96" s="264">
        <f>IFERROR(CR96-CS96/CT96+$F96/CT96,"")</f>
        <v>-1.569819016579721</v>
      </c>
      <c r="CV96" s="264">
        <f>IFERROR(CT96^2/((1-CS96)*(CS96+$E$95/(1-$E$95))),"")</f>
        <v>9.7826930790653036E-2</v>
      </c>
      <c r="CW96" s="273">
        <f>IFERROR($C96*CV96,"")</f>
        <v>5.8696158474391824</v>
      </c>
      <c r="CX96" s="273">
        <f t="shared" ref="CX96:CX105" si="1041">IFERROR(CW96*CQ96,"")</f>
        <v>2.8005184778525973</v>
      </c>
      <c r="CY96" s="273">
        <f>IFERROR(CW96*CU96,"")</f>
        <v>-9.2142345773277228</v>
      </c>
      <c r="CZ96" s="271">
        <f t="shared" ref="CZ96:CZ105" si="1042">IFERROR(CW96*(CQ96-CQ$107)^2,"")</f>
        <v>4.8247472629345518</v>
      </c>
      <c r="DA96" s="271">
        <f>IFERROR(CW96*(CU96-CU107)^2,"")</f>
        <v>14.588854504721956</v>
      </c>
      <c r="DB96" s="271">
        <f>IFERROR(CW96*(CQ96-CB107)*(CU96-CU107),"")</f>
        <v>-4.4151371586394363</v>
      </c>
      <c r="DC96" s="271">
        <f>IFERROR($C96*($F96-CS96)^2/(CS96*(1-CS96)),"")</f>
        <v>5.8704882085285689E-4</v>
      </c>
      <c r="DD96" s="289">
        <f>IFERROR($D96-$C96*CS96,"")</f>
        <v>2.626381782900741</v>
      </c>
      <c r="DE96" s="271">
        <f>IFERROR(DD96/SQRT($C96*CS96*(1-CS96)),"")</f>
        <v>1.1004015969184082</v>
      </c>
      <c r="DG96" s="271"/>
      <c r="DH96" s="263">
        <f>IFERROR(LOG10($B96),"")</f>
        <v>0.47712125471966244</v>
      </c>
      <c r="DI96" s="273">
        <f>IFERROR(CQ110+CP110*DH96,"")</f>
        <v>-1.561641287204266</v>
      </c>
      <c r="DJ96" s="264">
        <f>IFERROR((_xlfn.NORM.S.DIST(DI96,TRUE))*(1-$E$95)+$E$95,"")</f>
        <v>0.10622694574933006</v>
      </c>
      <c r="DK96" s="264">
        <f t="shared" ref="DK96:DK105" si="1043">IFERROR(1/SQRT(2*PI())*EXP(-0.5*(DI96)^2),"")</f>
        <v>0.11785499240201465</v>
      </c>
      <c r="DL96" s="264">
        <f>IFERROR(DI96-DJ96/DK96+$F96/DK96,"")</f>
        <v>-1.5698190303354664</v>
      </c>
      <c r="DM96" s="264">
        <f>IFERROR(DK96^2/((1-DJ96)*(DJ96+$E$95/(1-$E$95))),"")</f>
        <v>9.7826876257530032E-2</v>
      </c>
      <c r="DN96" s="273">
        <f>IFERROR($C96*DM96,"")</f>
        <v>5.8696125754518018</v>
      </c>
      <c r="DO96" s="273">
        <f t="shared" ref="DO96:DO105" si="1044">IFERROR(DN96*DH96,"")</f>
        <v>2.8005169167178732</v>
      </c>
      <c r="DP96" s="273">
        <f>IFERROR(DN96*DL96,"")</f>
        <v>-9.2142295216406076</v>
      </c>
      <c r="DQ96" s="271">
        <f t="shared" ref="DQ96:DQ105" si="1045">IFERROR(DN96*(DH96-DH$107)^2,"")</f>
        <v>4.8247448872846395</v>
      </c>
      <c r="DR96" s="271">
        <f>IFERROR(DN96*(DL96-DL107)^2,"")</f>
        <v>14.588847536495965</v>
      </c>
      <c r="DS96" s="271">
        <f>IFERROR(DN96*(DH96-CS107)*(DL96-DL107),"")</f>
        <v>-4.4151348736177098</v>
      </c>
      <c r="DT96" s="271">
        <f>IFERROR($C96*($F96-DJ96)^2/(DJ96*(1-DJ96)),"")</f>
        <v>5.8701905184039421E-4</v>
      </c>
      <c r="DU96" s="289">
        <f>IFERROR($D96-$C96*DJ96,"")</f>
        <v>2.6263832550401967</v>
      </c>
      <c r="DV96" s="271">
        <f>IFERROR(DU96/SQRT($C96*DJ96*(1-DJ96)),"")</f>
        <v>1.1004023256936037</v>
      </c>
      <c r="DX96" s="271"/>
      <c r="DY96" s="263">
        <f>IFERROR(LOG10($B96),"")</f>
        <v>0.47712125471966244</v>
      </c>
      <c r="DZ96" s="273">
        <f>IFERROR(DH110+DG110*DY96,"")</f>
        <v>-1.5616412971790636</v>
      </c>
      <c r="EA96" s="264">
        <f>IFERROR((_xlfn.NORM.S.DIST(DZ96,TRUE))*(1-$E$95)+$E$95,"")</f>
        <v>0.10622694463252938</v>
      </c>
      <c r="EB96" s="264">
        <f t="shared" ref="EB96:EB105" si="1046">IFERROR(1/SQRT(2*PI())*EXP(-0.5*(DZ96)^2),"")</f>
        <v>0.11785499056618087</v>
      </c>
      <c r="EC96" s="264">
        <f>IFERROR(DZ96-EA96/EB96+$F96/EB96,"")</f>
        <v>-1.5698190309615916</v>
      </c>
      <c r="ED96" s="264">
        <f>IFERROR(EB96^2/((1-EA96)*(EA96+$E$95/(1-$E$95))),"")</f>
        <v>9.782687377532101E-2</v>
      </c>
      <c r="EE96" s="273">
        <f>IFERROR($C96*ED96,"")</f>
        <v>5.8696124265192609</v>
      </c>
      <c r="EF96" s="273">
        <f t="shared" ref="EF96:EF105" si="1047">IFERROR(EE96*DY96,"")</f>
        <v>2.8005168456589922</v>
      </c>
      <c r="EG96" s="273">
        <f>IFERROR(EE96*EC96,"")</f>
        <v>-9.2142292915185831</v>
      </c>
      <c r="EH96" s="271">
        <f t="shared" ref="EH96:EH105" si="1048">IFERROR(EE96*(DY96-DY$107)^2,"")</f>
        <v>4.8247447791767799</v>
      </c>
      <c r="EI96" s="271">
        <f>IFERROR(EE96*(EC96-EC107)^2,"")</f>
        <v>14.588847219373205</v>
      </c>
      <c r="EJ96" s="271">
        <f>IFERROR(EE96*(DY96-DJ107)*(EC96-EC107),"")</f>
        <v>-4.4151347696173779</v>
      </c>
      <c r="EK96" s="271">
        <f>IFERROR($C96*($F96-EA96)^2/(EA96*(1-EA96)),"")</f>
        <v>5.870176968485383E-4</v>
      </c>
      <c r="EL96" s="289">
        <f>IFERROR($D96-$C96*EA96,"")</f>
        <v>2.6263833220482375</v>
      </c>
      <c r="EM96" s="271">
        <f>IFERROR(EL96/SQRT($C96*EA96*(1-EA96)),"")</f>
        <v>1.1004023588655996</v>
      </c>
      <c r="EO96" s="271"/>
      <c r="EP96" s="263">
        <f>IFERROR(LOG10($B96),"")</f>
        <v>0.47712125471966244</v>
      </c>
      <c r="EQ96" s="273">
        <f>IFERROR(DY110+DX110*EP96,"")</f>
        <v>-1.5616412976330394</v>
      </c>
      <c r="ER96" s="264">
        <f>IFERROR((_xlfn.NORM.S.DIST(EQ96,TRUE))*(1-$E$95)+$E$95,"")</f>
        <v>0.10622694458170123</v>
      </c>
      <c r="ES96" s="264">
        <f t="shared" ref="ES96:ES105" si="1049">IFERROR(1/SQRT(2*PI())*EXP(-0.5*(EQ96)^2),"")</f>
        <v>0.11785499048262792</v>
      </c>
      <c r="ET96" s="264">
        <f>IFERROR(EQ96-ER96/ES96+$F96/ES96,"")</f>
        <v>-1.5698190309900879</v>
      </c>
      <c r="EU96" s="264">
        <f>IFERROR(ES96^2/((1-ER96)*(ER96+$E$95/(1-$E$95))),"")</f>
        <v>9.7826873662350086E-2</v>
      </c>
      <c r="EV96" s="273">
        <f>IFERROR($C96*EU96,"")</f>
        <v>5.8696124197410056</v>
      </c>
      <c r="EW96" s="273">
        <f t="shared" ref="EW96:EW105" si="1050">IFERROR(EV96*EP96,"")</f>
        <v>2.8005168424249427</v>
      </c>
      <c r="EX96" s="273">
        <f>IFERROR(EV96*ET96,"")</f>
        <v>-9.2142292810452098</v>
      </c>
      <c r="EY96" s="271">
        <f t="shared" ref="EY96:EY105" si="1051">IFERROR(EV96*(EP96-EP$107)^2,"")</f>
        <v>4.824744774257832</v>
      </c>
      <c r="EZ96" s="271">
        <f>IFERROR(EV96*(ET96-ET107)^2,"")</f>
        <v>14.588847204942896</v>
      </c>
      <c r="FA96" s="271">
        <f>IFERROR(EV96*(EP96-EA107)*(ET96-ET107),"")</f>
        <v>-4.415134764884491</v>
      </c>
      <c r="FB96" s="271">
        <f>IFERROR($C96*($F96-ER96)^2/(ER96*(1-ER96)),"")</f>
        <v>5.8701763517980394E-4</v>
      </c>
      <c r="FC96" s="289">
        <f>IFERROR($D96-$C96*ER96,"")</f>
        <v>2.626383325097926</v>
      </c>
      <c r="FD96" s="271">
        <f>IFERROR(FC96/SQRT($C96*ER96*(1-ER96)),"")</f>
        <v>1.1004023603753326</v>
      </c>
      <c r="FF96" s="271"/>
      <c r="FG96" s="263">
        <f>IFERROR(LOG10($B96),"")</f>
        <v>0.47712125471966244</v>
      </c>
      <c r="FH96" s="273">
        <f>IFERROR(EP110+EO110*FG96,"")</f>
        <v>-1.5616412976536966</v>
      </c>
      <c r="FI96" s="264">
        <f>IFERROR((_xlfn.NORM.S.DIST(FH96,TRUE))*(1-$E$95)+$E$95,"")</f>
        <v>0.10622694457938839</v>
      </c>
      <c r="FJ96" s="264">
        <f t="shared" ref="FJ96:FJ105" si="1052">IFERROR(1/SQRT(2*PI())*EXP(-0.5*(FH96)^2),"")</f>
        <v>0.11785499047882599</v>
      </c>
      <c r="FK96" s="264">
        <f>IFERROR(FH96-FI96/FJ96+$F96/FJ96,"")</f>
        <v>-1.5698190309913844</v>
      </c>
      <c r="FL96" s="264">
        <f>IFERROR(FJ96^2/((1-FI96)*(FI96+$E$95/(1-$E$95))),"")</f>
        <v>9.7826873657209545E-2</v>
      </c>
      <c r="FM96" s="273">
        <f>IFERROR($C96*FL96,"")</f>
        <v>5.8696124194325723</v>
      </c>
      <c r="FN96" s="273">
        <f t="shared" ref="FN96:FN105" si="1053">IFERROR(FM96*FG96,"")</f>
        <v>2.8005168422777826</v>
      </c>
      <c r="FO96" s="273">
        <f>IFERROR(FM96*FK96,"")</f>
        <v>-9.2142292805686363</v>
      </c>
      <c r="FP96" s="271">
        <f t="shared" ref="FP96:FP105" si="1054">IFERROR(FM96*(FG96-FG$107)^2,"")</f>
        <v>4.8247447740340643</v>
      </c>
      <c r="FQ96" s="271">
        <f>IFERROR(FM96*(FK96-FK107)^2,"")</f>
        <v>14.588847204286397</v>
      </c>
      <c r="FR96" s="271">
        <f>IFERROR(FM96*(FG96-ER107)*(FK96-FK107),"")</f>
        <v>-4.4151347646691486</v>
      </c>
      <c r="FS96" s="271">
        <f>IFERROR($C96*($F96-FI96)^2/(FI96*(1-FI96)),"")</f>
        <v>5.8701763237367817E-4</v>
      </c>
      <c r="FT96" s="289">
        <f>IFERROR($D96-$C96*FI96,"")</f>
        <v>2.6263833252366968</v>
      </c>
      <c r="FU96" s="271">
        <f>IFERROR(FT96/SQRT($C96*FI96*(1-FI96)),"")</f>
        <v>1.1004023604440303</v>
      </c>
      <c r="FW96" s="271"/>
      <c r="FX96" s="263">
        <f>IFERROR(LOG10($B96),"")</f>
        <v>0.47712125471966244</v>
      </c>
      <c r="FY96" s="273">
        <f>IFERROR(FG110+FF110*FX96,"")</f>
        <v>-1.5616412976546372</v>
      </c>
      <c r="FZ96" s="264">
        <f>IFERROR((_xlfn.NORM.S.DIST(FY96,TRUE))*(1-$E$95)+$E$95,"")</f>
        <v>0.10622694457928308</v>
      </c>
      <c r="GA96" s="264">
        <f t="shared" ref="GA96:GA105" si="1055">IFERROR(1/SQRT(2*PI())*EXP(-0.5*(FY96)^2),"")</f>
        <v>0.11785499047865289</v>
      </c>
      <c r="GB96" s="264">
        <f>IFERROR(FY96-FZ96/GA96+$F96/GA96,"")</f>
        <v>-1.5698190309914435</v>
      </c>
      <c r="GC96" s="264">
        <f>IFERROR(GA96^2/((1-FZ96)*(FZ96+$E$95/(1-$E$95))),"")</f>
        <v>9.7826873656975483E-2</v>
      </c>
      <c r="GD96" s="273">
        <f>IFERROR($C96*GC96,"")</f>
        <v>5.8696124194185293</v>
      </c>
      <c r="GE96" s="273">
        <f t="shared" ref="GE96:GE105" si="1056">IFERROR(GD96*FX96,"")</f>
        <v>2.8005168422710822</v>
      </c>
      <c r="GF96" s="273">
        <f>IFERROR(GD96*GB96,"")</f>
        <v>-9.2142292805469381</v>
      </c>
      <c r="GG96" s="271">
        <f t="shared" ref="GG96:GG105" si="1057">IFERROR(GD96*(FX96-FX$107)^2,"")</f>
        <v>4.8247447740238796</v>
      </c>
      <c r="GH96" s="271">
        <f>IFERROR(GD96*(GB96-GB107)^2,"")</f>
        <v>14.588847204256515</v>
      </c>
      <c r="GI96" s="271">
        <f>IFERROR(GD96*(FX96-FI107)*(GB96-GB107),"")</f>
        <v>-4.4151347646593448</v>
      </c>
      <c r="GJ96" s="271">
        <f>IFERROR($C96*($F96-FZ96)^2/(FZ96*(1-FZ96)),"")</f>
        <v>5.8701763224591416E-4</v>
      </c>
      <c r="GK96" s="289">
        <f>IFERROR($D96-$C96*FZ96,"")</f>
        <v>2.6263833252430153</v>
      </c>
      <c r="GL96" s="271">
        <f>IFERROR(GK96/SQRT($C96*FZ96*(1-FZ96)),"")</f>
        <v>1.1004023604471584</v>
      </c>
      <c r="GN96" s="271"/>
      <c r="GO96" s="263">
        <f>IFERROR(LOG10($B96),"")</f>
        <v>0.47712125471966244</v>
      </c>
      <c r="GP96" s="273">
        <f>IFERROR(FX110+FW110*GO96,"")</f>
        <v>-1.5616412976546798</v>
      </c>
      <c r="GQ96" s="264">
        <f>IFERROR((_xlfn.NORM.S.DIST(GP96,TRUE))*(1-$E$95)+$E$95,"")</f>
        <v>0.1062269445792783</v>
      </c>
      <c r="GR96" s="264">
        <f t="shared" ref="GR96:GR105" si="1058">IFERROR(1/SQRT(2*PI())*EXP(-0.5*(GP96)^2),"")</f>
        <v>0.11785499047864503</v>
      </c>
      <c r="GS96" s="264">
        <f>IFERROR(GP96-GQ96/GR96+$F96/GR96,"")</f>
        <v>-1.5698190309914457</v>
      </c>
      <c r="GT96" s="264">
        <f>IFERROR(GR96^2/((1-GQ96)*(GQ96+$E$95/(1-$E$95))),"")</f>
        <v>9.7826873656964866E-2</v>
      </c>
      <c r="GU96" s="273">
        <f>IFERROR($C96*GT96,"")</f>
        <v>5.8696124194178916</v>
      </c>
      <c r="GV96" s="273">
        <f t="shared" ref="GV96:GV105" si="1059">IFERROR(GU96*GO96,"")</f>
        <v>2.800516842270778</v>
      </c>
      <c r="GW96" s="273">
        <f>IFERROR(GU96*GS96,"")</f>
        <v>-9.2142292805459505</v>
      </c>
      <c r="GX96" s="271">
        <f t="shared" ref="GX96:GX105" si="1060">IFERROR(GU96*(GO96-GO$107)^2,"")</f>
        <v>4.8247447740234168</v>
      </c>
      <c r="GY96" s="271">
        <f>IFERROR(GU96*(GS96-GS107)^2,"")</f>
        <v>14.588847204255149</v>
      </c>
      <c r="GZ96" s="271">
        <f>IFERROR(GU96*(GO96-FZ107)*(GS96-GS107),"")</f>
        <v>-4.415134764658899</v>
      </c>
      <c r="HA96" s="271">
        <f>IFERROR($C96*($F96-GQ96)^2/(GQ96*(1-GQ96)),"")</f>
        <v>5.8701763224010522E-4</v>
      </c>
      <c r="HB96" s="289">
        <f>IFERROR($D96-$C96*GQ96,"")</f>
        <v>2.6263833252433022</v>
      </c>
      <c r="HC96" s="271">
        <f>IFERROR(HB96/SQRT($C96*GQ96*(1-GQ96)),"")</f>
        <v>1.1004023604473003</v>
      </c>
      <c r="HE96" s="271"/>
      <c r="HF96" s="263">
        <f>IFERROR(LOG10($B96),"")</f>
        <v>0.47712125471966244</v>
      </c>
      <c r="HG96" s="273">
        <f>IFERROR(GO110+GN110*HF96,"")</f>
        <v>-1.5616412976546821</v>
      </c>
      <c r="HH96" s="264">
        <f>IFERROR((_xlfn.NORM.S.DIST(HG96,TRUE))*(1-$E$95)+$E$95,"")</f>
        <v>0.10622694457927803</v>
      </c>
      <c r="HI96" s="264">
        <f t="shared" ref="HI96:HI105" si="1061">IFERROR(1/SQRT(2*PI())*EXP(-0.5*(HG96)^2),"")</f>
        <v>0.1178549904786446</v>
      </c>
      <c r="HJ96" s="264">
        <f>IFERROR(HG96-HH96/HI96+$F96/HI96,"")</f>
        <v>-1.5698190309914462</v>
      </c>
      <c r="HK96" s="264">
        <f>IFERROR(HI96^2/((1-HH96)*(HH96+$E$95/(1-$E$95))),"")</f>
        <v>9.7826873656964297E-2</v>
      </c>
      <c r="HL96" s="273">
        <f>IFERROR($C96*HK96,"")</f>
        <v>5.8696124194178578</v>
      </c>
      <c r="HM96" s="273">
        <f t="shared" ref="HM96:HM105" si="1062">IFERROR(HL96*HF96,"")</f>
        <v>2.800516842270762</v>
      </c>
      <c r="HN96" s="273">
        <f>IFERROR(HL96*HJ96,"")</f>
        <v>-9.214229280545899</v>
      </c>
      <c r="HO96" s="271">
        <f t="shared" ref="HO96:HO105" si="1063">IFERROR(HL96*(HF96-HF$107)^2,"")</f>
        <v>4.8247447740233937</v>
      </c>
      <c r="HP96" s="271">
        <f>IFERROR(HL96*(HJ96-HJ107)^2,"")</f>
        <v>14.588847204255085</v>
      </c>
      <c r="HQ96" s="271">
        <f>IFERROR(HL96*(HF96-GQ107)*(HJ96-HJ107),"")</f>
        <v>-4.4151347646588768</v>
      </c>
      <c r="HR96" s="271">
        <f>IFERROR($C96*($F96-HH96)^2/(HH96*(1-HH96)),"")</f>
        <v>5.8701763223978527E-4</v>
      </c>
      <c r="HS96" s="289">
        <f>IFERROR($D96-$C96*HH96,"")</f>
        <v>2.6263833252433182</v>
      </c>
      <c r="HT96" s="271">
        <f>IFERROR(HS96/SQRT($C96*HH96*(1-HH96)),"")</f>
        <v>1.1004023604473083</v>
      </c>
      <c r="HV96" s="271"/>
      <c r="HW96" s="263">
        <f>IFERROR(LOG10($B96),"")</f>
        <v>0.47712125471966244</v>
      </c>
      <c r="HX96" s="273">
        <f>IFERROR(HF110+HE110*HW96,"")</f>
        <v>-1.5616412976546812</v>
      </c>
      <c r="HY96" s="264">
        <f>IFERROR((_xlfn.NORM.S.DIST(HX96,TRUE))*(1-$E$95)+$E$95,"")</f>
        <v>0.10622694457927814</v>
      </c>
      <c r="HZ96" s="264">
        <f t="shared" ref="HZ96:HZ105" si="1064">IFERROR(1/SQRT(2*PI())*EXP(-0.5*(HX96)^2),"")</f>
        <v>0.11785499047864478</v>
      </c>
      <c r="IA96" s="264">
        <f>IFERROR(HX96-HY96/HZ96+$F96/HZ96,"")</f>
        <v>-1.5698190309914462</v>
      </c>
      <c r="IB96" s="264">
        <f>IFERROR(HZ96^2/((1-HY96)*(HY96+$E$95/(1-$E$95))),"")</f>
        <v>9.7826873656964547E-2</v>
      </c>
      <c r="IC96" s="273">
        <f>IFERROR($C96*IB96,"")</f>
        <v>5.8696124194178729</v>
      </c>
      <c r="ID96" s="273">
        <f t="shared" ref="ID96:ID105" si="1065">IFERROR(IC96*HW96,"")</f>
        <v>2.8005168422707691</v>
      </c>
      <c r="IE96" s="273">
        <f>IFERROR(IC96*IA96,"")</f>
        <v>-9.2142292805459238</v>
      </c>
      <c r="IF96" s="271">
        <f t="shared" ref="IF96:IF105" si="1066">IFERROR(IC96*(HW96-HW$107)^2,"")</f>
        <v>4.8247447740234088</v>
      </c>
      <c r="IG96" s="271">
        <f>IFERROR(IC96*(IA96-IA107)^2,"")</f>
        <v>14.588847204255117</v>
      </c>
      <c r="IH96" s="271">
        <f>IFERROR(IC96*(HW96-HH107)*(IA96-IA107),"")</f>
        <v>-4.4151347646588874</v>
      </c>
      <c r="II96" s="271">
        <f>IFERROR($C96*($F96-HY96)^2/(HY96*(1-HY96)),"")</f>
        <v>5.8701763223992015E-4</v>
      </c>
      <c r="IJ96" s="289">
        <f>IFERROR($D96-$C96*HY96,"")</f>
        <v>2.6263833252433111</v>
      </c>
      <c r="IK96" s="271">
        <f>IFERROR(IJ96/SQRT($C96*HY96*(1-HY96)),"")</f>
        <v>1.1004023604473048</v>
      </c>
      <c r="IM96" s="271"/>
      <c r="IN96" s="263">
        <f>IFERROR(LOG10($B96),"")</f>
        <v>0.47712125471966244</v>
      </c>
      <c r="IO96" s="273">
        <f>IFERROR(HW110+HV110*IN96,"")</f>
        <v>-1.5616412976546825</v>
      </c>
      <c r="IP96" s="264">
        <f>IFERROR((_xlfn.NORM.S.DIST(IO96,TRUE))*(1-$E$95)+$E$95,"")</f>
        <v>0.10622694457927802</v>
      </c>
      <c r="IQ96" s="264">
        <f t="shared" ref="IQ96:IQ105" si="1067">IFERROR(1/SQRT(2*PI())*EXP(-0.5*(IO96)^2),"")</f>
        <v>0.11785499047864453</v>
      </c>
      <c r="IR96" s="264">
        <f>IFERROR(IO96-IP96/IQ96+$F96/IQ96,"")</f>
        <v>-1.5698190309914464</v>
      </c>
      <c r="IS96" s="264">
        <f>IFERROR(IQ96^2/((1-IP96)*(IP96+$E$95/(1-$E$95))),"")</f>
        <v>9.7826873656964186E-2</v>
      </c>
      <c r="IT96" s="273">
        <f>IFERROR($C96*IS96,"")</f>
        <v>5.8696124194178516</v>
      </c>
      <c r="IU96" s="273">
        <f t="shared" ref="IU96:IU105" si="1068">IFERROR(IT96*IN96,"")</f>
        <v>2.8005168422707589</v>
      </c>
      <c r="IV96" s="273">
        <f>IFERROR(IT96*IR96,"")</f>
        <v>-9.2142292805458901</v>
      </c>
      <c r="IW96" s="271">
        <f t="shared" ref="IW96:IW105" si="1069">IFERROR(IT96*(IN96-IN$107)^2,"")</f>
        <v>4.8247447740233911</v>
      </c>
      <c r="IX96" s="271">
        <f>IFERROR(IT96*(IR96-IR107)^2,"")</f>
        <v>14.588847204255073</v>
      </c>
      <c r="IY96" s="271">
        <f>IFERROR(IT96*(IN96-HY107)*(IR96-IR107),"")</f>
        <v>-4.4151347646588723</v>
      </c>
      <c r="IZ96" s="271">
        <f>IFERROR($C96*($F96-IP96)^2/(IP96*(1-IP96)),"")</f>
        <v>5.8701763223976858E-4</v>
      </c>
      <c r="JA96" s="289">
        <f>IFERROR($D96-$C96*IP96,"")</f>
        <v>2.6263833252433191</v>
      </c>
      <c r="JB96" s="271">
        <f>IFERROR(JA96/SQRT($C96*IP96*(1-IP96)),"")</f>
        <v>1.1004023604473088</v>
      </c>
      <c r="JD96" s="271"/>
      <c r="JE96" s="263">
        <f>IFERROR(LOG10($B96),"")</f>
        <v>0.47712125471966244</v>
      </c>
      <c r="JF96" s="273">
        <f>IFERROR(IN110+IM110*JE96,"")</f>
        <v>-1.5616412976546821</v>
      </c>
      <c r="JG96" s="264">
        <f>IFERROR((_xlfn.NORM.S.DIST(JF96,TRUE))*(1-$E$95)+$E$95,"")</f>
        <v>0.10622694457927803</v>
      </c>
      <c r="JH96" s="264">
        <f t="shared" ref="JH96:JH105" si="1070">IFERROR(1/SQRT(2*PI())*EXP(-0.5*(JF96)^2),"")</f>
        <v>0.1178549904786446</v>
      </c>
      <c r="JI96" s="264">
        <f>IFERROR(JF96-JG96/JH96+$F96/JH96,"")</f>
        <v>-1.5698190309914462</v>
      </c>
      <c r="JJ96" s="264">
        <f>IFERROR(JH96^2/((1-JG96)*(JG96+$E$95/(1-$E$95))),"")</f>
        <v>9.7826873656964297E-2</v>
      </c>
      <c r="JK96" s="273">
        <f>IFERROR($C96*JJ96,"")</f>
        <v>5.8696124194178578</v>
      </c>
      <c r="JL96" s="273">
        <f t="shared" ref="JL96:JL105" si="1071">IFERROR(JK96*JE96,"")</f>
        <v>2.800516842270762</v>
      </c>
      <c r="JM96" s="273">
        <f>IFERROR(JK96*JI96,"")</f>
        <v>-9.214229280545899</v>
      </c>
      <c r="JN96" s="271">
        <f t="shared" ref="JN96:JN105" si="1072">IFERROR(JK96*(JE96-JE$107)^2,"")</f>
        <v>4.8247447740233937</v>
      </c>
      <c r="JO96" s="271">
        <f>IFERROR(JK96*(JI96-JI107)^2,"")</f>
        <v>14.588847204255085</v>
      </c>
      <c r="JP96" s="271">
        <f>IFERROR(JK96*(JE96-IP107)*(JI96-JI107),"")</f>
        <v>-4.4151347646588768</v>
      </c>
      <c r="JQ96" s="271">
        <f>IFERROR($C96*($F96-JG96)^2/(JG96*(1-JG96)),"")</f>
        <v>5.8701763223978527E-4</v>
      </c>
      <c r="JR96" s="289">
        <f>IFERROR($D96-$C96*JG96,"")</f>
        <v>2.6263833252433182</v>
      </c>
      <c r="JS96" s="271">
        <f>IFERROR(JR96/SQRT($C96*JG96*(1-JG96)),"")</f>
        <v>1.1004023604473083</v>
      </c>
      <c r="JU96" s="271"/>
      <c r="JV96" s="263">
        <f>IFERROR(LOG10($B96),"")</f>
        <v>0.47712125471966244</v>
      </c>
      <c r="JW96" s="273">
        <f>IFERROR(JE110+JD110*JV96,"")</f>
        <v>-1.5616412976546814</v>
      </c>
      <c r="JX96" s="264">
        <f>IFERROR((_xlfn.NORM.S.DIST(JW96,TRUE))*(1-$E$95)+$E$95,"")</f>
        <v>0.10622694457927812</v>
      </c>
      <c r="JY96" s="264">
        <f t="shared" ref="JY96:JY105" si="1073">IFERROR(1/SQRT(2*PI())*EXP(-0.5*(JW96)^2),"")</f>
        <v>0.11785499047864474</v>
      </c>
      <c r="JZ96" s="264">
        <f>IFERROR(JW96-JX96/JY96+$F96/JY96,"")</f>
        <v>-1.5698190309914462</v>
      </c>
      <c r="KA96" s="264">
        <f>IFERROR(JY96^2/((1-JX96)*(JX96+$E$95/(1-$E$95))),"")</f>
        <v>9.7826873656964478E-2</v>
      </c>
      <c r="KB96" s="273">
        <f>IFERROR($C96*KA96,"")</f>
        <v>5.8696124194178685</v>
      </c>
      <c r="KC96" s="273">
        <f t="shared" ref="KC96:KC105" si="1074">IFERROR(KB96*JV96,"")</f>
        <v>2.8005168422707669</v>
      </c>
      <c r="KD96" s="273">
        <f>IFERROR(KB96*JZ96,"")</f>
        <v>-9.2142292805459167</v>
      </c>
      <c r="KE96" s="271">
        <f t="shared" ref="KE96:KE105" si="1075">IFERROR(KB96*(JV96-JV$107)^2,"")</f>
        <v>4.8247447740234044</v>
      </c>
      <c r="KF96" s="271">
        <f>IFERROR(KB96*(JZ96-JZ107)^2,"")</f>
        <v>14.588847204255107</v>
      </c>
      <c r="KG96" s="271">
        <f>IFERROR(KB96*(JV96-JG107)*(JZ96-JZ107),"")</f>
        <v>-4.4151347646588839</v>
      </c>
      <c r="KH96" s="271">
        <f>IFERROR($C96*($F96-JX96)^2/(JX96*(1-JX96)),"")</f>
        <v>5.8701763223988632E-4</v>
      </c>
      <c r="KI96" s="289">
        <f>IFERROR($D96-$C96*JX96,"")</f>
        <v>2.6263833252433129</v>
      </c>
      <c r="KJ96" s="271">
        <f>IFERROR(KI96/SQRT($C96*JX96*(1-JX96)),"")</f>
        <v>1.1004023604473057</v>
      </c>
      <c r="KL96" s="271"/>
      <c r="KM96" s="263">
        <f>IFERROR(LOG10($B96),"")</f>
        <v>0.47712125471966244</v>
      </c>
      <c r="KN96" s="273">
        <f>IFERROR(JV110+JU110*KM96,"")</f>
        <v>-1.561641297654683</v>
      </c>
      <c r="KO96" s="264">
        <f>IFERROR((_xlfn.NORM.S.DIST(KN96,TRUE))*(1-$E$95)+$E$95,"")</f>
        <v>0.10622694457927792</v>
      </c>
      <c r="KP96" s="264">
        <f t="shared" ref="KP96:KP105" si="1076">IFERROR(1/SQRT(2*PI())*EXP(-0.5*(KN96)^2),"")</f>
        <v>0.11785499047864445</v>
      </c>
      <c r="KQ96" s="264">
        <f>IFERROR(KN96-KO96/KP96+$F96/KP96,"")</f>
        <v>-1.5698190309914457</v>
      </c>
      <c r="KR96" s="264">
        <f>IFERROR(KP96^2/((1-KO96)*(KO96+$E$95/(1-$E$95))),"")</f>
        <v>9.7826873656964089E-2</v>
      </c>
      <c r="KS96" s="273">
        <f>IFERROR($C96*KR96,"")</f>
        <v>5.8696124194178454</v>
      </c>
      <c r="KT96" s="273">
        <f t="shared" ref="KT96:KT105" si="1077">IFERROR(KS96*KM96,"")</f>
        <v>2.8005168422707558</v>
      </c>
      <c r="KU96" s="273">
        <f>IFERROR(KS96*KQ96,"")</f>
        <v>-9.2142292805458776</v>
      </c>
      <c r="KV96" s="271">
        <f t="shared" ref="KV96:KV105" si="1078">IFERROR(KS96*(KM96-KM$107)^2,"")</f>
        <v>4.8247447740233858</v>
      </c>
      <c r="KW96" s="271">
        <f>IFERROR(KS96*(KQ96-KQ107)^2,"")</f>
        <v>14.58884720425505</v>
      </c>
      <c r="KX96" s="271">
        <f>IFERROR(KS96*(KM96-JX107)*(KQ96-KQ107),"")</f>
        <v>-4.4151347646588661</v>
      </c>
      <c r="KY96" s="271">
        <f>IFERROR($C96*($F96-KO96)^2/(KO96*(1-KO96)),"")</f>
        <v>5.8701763223965061E-4</v>
      </c>
      <c r="KZ96" s="289">
        <f>IFERROR($D96-$C96*KO96,"")</f>
        <v>2.6263833252433244</v>
      </c>
      <c r="LA96" s="271">
        <f>IFERROR(KZ96/SQRT($C96*KO96*(1-KO96)),"")</f>
        <v>1.1004023604473112</v>
      </c>
      <c r="LC96" s="271"/>
      <c r="LD96" s="263">
        <f>IFERROR(LOG10($B96),"")</f>
        <v>0.47712125471966244</v>
      </c>
      <c r="LE96" s="273">
        <f>IFERROR(KM110+KL110*LD96,"")</f>
        <v>-1.561641297654683</v>
      </c>
      <c r="LF96" s="264">
        <f>IFERROR((_xlfn.NORM.S.DIST(LE96,TRUE))*(1-$E$95)+$E$95,"")</f>
        <v>0.10622694457927792</v>
      </c>
      <c r="LG96" s="264">
        <f t="shared" ref="LG96:LG105" si="1079">IFERROR(1/SQRT(2*PI())*EXP(-0.5*(LE96)^2),"")</f>
        <v>0.11785499047864445</v>
      </c>
      <c r="LH96" s="264">
        <f>IFERROR(LE96-LF96/LG96+$F96/LG96,"")</f>
        <v>-1.5698190309914457</v>
      </c>
      <c r="LI96" s="264">
        <f>IFERROR(LG96^2/((1-LF96)*(LF96+$E$95/(1-$E$95))),"")</f>
        <v>9.7826873656964089E-2</v>
      </c>
      <c r="LJ96" s="273">
        <f>IFERROR($C96*LI96,"")</f>
        <v>5.8696124194178454</v>
      </c>
      <c r="LK96" s="273">
        <f t="shared" ref="LK96:LK105" si="1080">IFERROR(LJ96*LD96,"")</f>
        <v>2.8005168422707558</v>
      </c>
      <c r="LL96" s="273">
        <f>IFERROR(LJ96*LH96,"")</f>
        <v>-9.2142292805458776</v>
      </c>
      <c r="LM96" s="271">
        <f t="shared" ref="LM96:LM105" si="1081">IFERROR(LJ96*(LD96-LD$107)^2,"")</f>
        <v>4.824744774023384</v>
      </c>
      <c r="LN96" s="271">
        <f>IFERROR(LJ96*(LH96-LH107)^2,"")</f>
        <v>14.58884720425505</v>
      </c>
      <c r="LO96" s="271">
        <f>IFERROR(LJ96*(LD96-KO107)*(LH96-LH107),"")</f>
        <v>-4.4151347646588661</v>
      </c>
      <c r="LP96" s="271">
        <f>IFERROR($C96*($F96-LF96)^2/(LF96*(1-LF96)),"")</f>
        <v>5.8701763223965061E-4</v>
      </c>
      <c r="LQ96" s="289">
        <f>IFERROR($D96-$C96*LF96,"")</f>
        <v>2.6263833252433244</v>
      </c>
      <c r="LR96" s="271">
        <f>IFERROR(LQ96/SQRT($C96*LF96*(1-LF96)),"")</f>
        <v>1.1004023604473112</v>
      </c>
      <c r="LT96" s="271"/>
      <c r="LU96" s="475">
        <f>IFERROR(LOG10($B96),"")</f>
        <v>0.47712125471966244</v>
      </c>
      <c r="LV96" s="474">
        <f>IFERROR(LD110+LC110*LU96,"")</f>
        <v>-1.5616412976546816</v>
      </c>
      <c r="LW96" s="477">
        <f>IFERROR((_xlfn.NORM.S.DIST(LV96,TRUE))*(1-$E$95)+$E$95,"")</f>
        <v>0.10622694457927812</v>
      </c>
      <c r="LX96" s="264">
        <f t="shared" ref="LX96:LX105" si="1082">IFERROR(1/SQRT(2*PI())*EXP(-0.5*(LV96)^2),"")</f>
        <v>0.11785499047864471</v>
      </c>
      <c r="LY96" s="264">
        <f>IFERROR(LV96-LW96/LX96+$F96/LX96,"")</f>
        <v>-1.5698190309914459</v>
      </c>
      <c r="LZ96" s="264">
        <f>IFERROR(LX96^2/((1-LW96)*(LW96+$E$95/(1-$E$95))),"")</f>
        <v>9.7826873656964422E-2</v>
      </c>
      <c r="MA96" s="273">
        <f>IFERROR($C96*LZ96,"")</f>
        <v>5.8696124194178649</v>
      </c>
      <c r="MB96" s="273">
        <f t="shared" ref="MB96:MB105" si="1083">IFERROR(MA96*LU96,"")</f>
        <v>2.8005168422707651</v>
      </c>
      <c r="MC96" s="273">
        <f>IFERROR(MA96*LY96,"")</f>
        <v>-9.2142292805459096</v>
      </c>
      <c r="MD96" s="271">
        <f t="shared" ref="MD96:MD105" si="1084">IFERROR(MA96*(LU96-LU$107)^2,"")</f>
        <v>4.8247447740234</v>
      </c>
      <c r="ME96" s="271">
        <f>IFERROR(MA96*(LY96-LY107)^2,"")</f>
        <v>14.588847204255096</v>
      </c>
      <c r="MF96" s="271">
        <f>IFERROR(MA96*(LU96-LF107)*(LY96-LY107),"")</f>
        <v>-4.4151347646588803</v>
      </c>
      <c r="MG96" s="271">
        <f>IFERROR($C96*($F96-LW96)^2/(LW96*(1-LW96)),"")</f>
        <v>5.8701763223988632E-4</v>
      </c>
      <c r="MH96" s="289">
        <f>IFERROR($D96-$C96*LW96,"")</f>
        <v>2.6263833252433129</v>
      </c>
      <c r="MI96" s="476">
        <f>IFERROR(MH96/SQRT($C96*LW96*(1-LW96)),"")</f>
        <v>1.1004023604473057</v>
      </c>
    </row>
    <row r="97" spans="1:347" ht="14.1" hidden="1" customHeight="1" outlineLevel="1" x14ac:dyDescent="0.2">
      <c r="A97" s="14">
        <v>2</v>
      </c>
      <c r="B97" s="469">
        <v>10</v>
      </c>
      <c r="C97" s="50">
        <v>60</v>
      </c>
      <c r="D97" s="54">
        <v>19</v>
      </c>
      <c r="E97" s="17">
        <f t="shared" si="1023"/>
        <v>0.31666666666666665</v>
      </c>
      <c r="F97" s="34">
        <f>IFERROR((E97-E95)/(1-E95),"")</f>
        <v>0.2807017543859649</v>
      </c>
      <c r="G97" s="17">
        <f t="shared" si="1024"/>
        <v>-0.58075808400855022</v>
      </c>
      <c r="H97" s="17"/>
      <c r="I97" s="34"/>
      <c r="J97" s="18">
        <f t="shared" ref="J97:J105" si="1085">IFERROR(LOG10($B97),"")</f>
        <v>1</v>
      </c>
      <c r="K97" s="17">
        <f>IFERROR(C110+B110*J97,"")</f>
        <v>-0.49545521531802206</v>
      </c>
      <c r="L97" s="37">
        <f t="shared" ref="L97:L105" si="1086">IFERROR((_xlfn.NORM.S.DIST(K97,TRUE))*(1-$E$95)+$E$95,"")</f>
        <v>0.34463244298996948</v>
      </c>
      <c r="M97" s="37">
        <f t="shared" si="1025"/>
        <v>0.35286262277741826</v>
      </c>
      <c r="N97" s="37">
        <f t="shared" ref="N97:N105" si="1087">IFERROR(K97-L97/M97+$F97/M97,"")</f>
        <v>-0.67663249077100018</v>
      </c>
      <c r="O97" s="37">
        <f t="shared" ref="O97:O105" si="1088">IFERROR(M97^2/((1-L97)*(L97+$E$95/(1-$E$95))),"")</f>
        <v>0.47824137031318575</v>
      </c>
      <c r="P97" s="17">
        <f t="shared" ref="P97:P105" si="1089">IFERROR($C97*O97,"")</f>
        <v>28.694482218791144</v>
      </c>
      <c r="Q97" s="17">
        <f t="shared" si="1026"/>
        <v>28.694482218791144</v>
      </c>
      <c r="R97" s="17">
        <f t="shared" ref="R97:R105" si="1090">IFERROR(P97*N97,"")</f>
        <v>-19.415618975084829</v>
      </c>
      <c r="S97" s="34">
        <f t="shared" si="1027"/>
        <v>3.3601011681725499</v>
      </c>
      <c r="T97" s="34">
        <f>IFERROR(P97*(N97-N107)^2,"")</f>
        <v>11.044981561952421</v>
      </c>
      <c r="U97" s="34">
        <f>IFERROR(P97*(J97-E107)*(N97-N107),"")</f>
        <v>-17.802528669723291</v>
      </c>
      <c r="V97" s="34">
        <f t="shared" ref="V97:V105" si="1091">IFERROR($C97*($F97-L97)^2/(L97*(1-L97)),"")</f>
        <v>1.0857476995271615</v>
      </c>
      <c r="W97" s="39">
        <f t="shared" ref="W97:W105" si="1092">IFERROR($D97-$C97*L97,"")</f>
        <v>-1.6779465793981672</v>
      </c>
      <c r="X97" s="34">
        <f t="shared" ref="X97:X105" si="1093">IFERROR(W97/SQRT($C97*L97*(1-L97)),"")</f>
        <v>-0.45580801370644153</v>
      </c>
      <c r="Y97" s="44"/>
      <c r="Z97" s="271"/>
      <c r="AA97" s="263">
        <f t="shared" ref="AA97:AA105" si="1094">IFERROR(LOG10($B97),"")</f>
        <v>1</v>
      </c>
      <c r="AB97" s="273">
        <f>IFERROR(J110+I110*AA97,"")</f>
        <v>-0.63611090399514958</v>
      </c>
      <c r="AC97" s="264">
        <f t="shared" ref="AC97:AC105" si="1095">IFERROR((_xlfn.NORM.S.DIST(AB97,TRUE))*(1-$E$95)+$E$95,"")</f>
        <v>0.29923446599383297</v>
      </c>
      <c r="AD97" s="264">
        <f t="shared" si="1028"/>
        <v>0.3258698943716119</v>
      </c>
      <c r="AE97" s="264">
        <f t="shared" ref="AE97:AE105" si="1096">IFERROR(AB97-AC97/AD97+$F97/AD97,"")</f>
        <v>-0.69298240985673099</v>
      </c>
      <c r="AF97" s="264">
        <f t="shared" ref="AF97:AF105" si="1097">IFERROR(AD97^2/((1-AC97)*(AC97+$E$95/(1-$E$95))),"")</f>
        <v>0.43066381832036915</v>
      </c>
      <c r="AG97" s="273">
        <f t="shared" ref="AG97:AG105" si="1098">IFERROR($C97*AF97,"")</f>
        <v>25.83982909922215</v>
      </c>
      <c r="AH97" s="273">
        <f t="shared" si="1029"/>
        <v>25.83982909922215</v>
      </c>
      <c r="AI97" s="273">
        <f t="shared" ref="AI97:AI105" si="1099">IFERROR(AG97*AE97,"")</f>
        <v>-17.90654703946505</v>
      </c>
      <c r="AJ97" s="271">
        <f t="shared" si="1030"/>
        <v>3.6991236534508025</v>
      </c>
      <c r="AK97" s="271">
        <f>IFERROR(AG97*(AE97-AE107)^2,"")</f>
        <v>12.331174845209699</v>
      </c>
      <c r="AL97" s="271">
        <f>IFERROR(AG97*(AA97-L107)*(AE97-AE107),"")</f>
        <v>-17.850362758018274</v>
      </c>
      <c r="AM97" s="271">
        <f t="shared" ref="AM97:AM105" si="1100">IFERROR($C97*($F97-AC97)^2/(AC97*(1-AC97)),"")</f>
        <v>9.8275403959285385E-2</v>
      </c>
      <c r="AN97" s="289">
        <f t="shared" ref="AN97:AN105" si="1101">IFERROR($D97-$C97*AC97,"")</f>
        <v>1.0459320403700225</v>
      </c>
      <c r="AO97" s="271">
        <f t="shared" ref="AO97:AO105" si="1102">IFERROR(AN97/SQRT($C97*AC97*(1-AC97)),"")</f>
        <v>0.29487344787092107</v>
      </c>
      <c r="AQ97" s="271"/>
      <c r="AR97" s="263">
        <f t="shared" ref="AR97:AR105" si="1103">IFERROR(LOG10($B97),"")</f>
        <v>1</v>
      </c>
      <c r="AS97" s="273">
        <f>IFERROR(AA110+Z110*AR97,"")</f>
        <v>-0.65587177354211423</v>
      </c>
      <c r="AT97" s="264">
        <f t="shared" ref="AT97:AT105" si="1104">IFERROR((_xlfn.NORM.S.DIST(AS97,TRUE))*(1-$E$95)+$E$95,"")</f>
        <v>0.29315564973010239</v>
      </c>
      <c r="AU97" s="264">
        <f t="shared" si="1031"/>
        <v>0.32173648924074888</v>
      </c>
      <c r="AV97" s="264">
        <f t="shared" ref="AV97:AV105" si="1105">IFERROR(AS97-AT97/AU97+$F97/AU97,"")</f>
        <v>-0.69458014440028715</v>
      </c>
      <c r="AW97" s="264">
        <f t="shared" ref="AW97:AW105" si="1106">IFERROR(AU97^2/((1-AT97)*(AT97+$E$95/(1-$E$95))),"")</f>
        <v>0.42351412259682469</v>
      </c>
      <c r="AX97" s="273">
        <f t="shared" ref="AX97:AX105" si="1107">IFERROR($C97*AW97,"")</f>
        <v>25.41084735580948</v>
      </c>
      <c r="AY97" s="273">
        <f t="shared" si="1032"/>
        <v>25.41084735580948</v>
      </c>
      <c r="AZ97" s="273">
        <f t="shared" ref="AZ97:AZ105" si="1108">IFERROR(AX97*AV97,"")</f>
        <v>-17.649870025731804</v>
      </c>
      <c r="BA97" s="271">
        <f t="shared" si="1033"/>
        <v>3.7359904548100471</v>
      </c>
      <c r="BB97" s="271">
        <f>IFERROR(AX97*(AV97-AV107)^2,"")</f>
        <v>12.478744633879305</v>
      </c>
      <c r="BC97" s="271">
        <f>IFERROR(AX97*(AR97-AC107)*(AV97-AV107),"")</f>
        <v>-17.807174820381633</v>
      </c>
      <c r="BD97" s="271">
        <f t="shared" ref="BD97:BD105" si="1109">IFERROR($C97*($F97-AT97)^2/(AT97*(1-AT97)),"")</f>
        <v>4.4909644223515587E-2</v>
      </c>
      <c r="BE97" s="289">
        <f t="shared" ref="BE97:BE105" si="1110">IFERROR($D97-$C97*AT97,"")</f>
        <v>1.4106610161938562</v>
      </c>
      <c r="BF97" s="271">
        <f t="shared" ref="BF97:BF105" si="1111">IFERROR(BE97/SQRT($C97*AT97*(1-AT97)),"")</f>
        <v>0.40007002173127537</v>
      </c>
      <c r="BH97" s="271"/>
      <c r="BI97" s="263">
        <f t="shared" ref="BI97:BI105" si="1112">IFERROR(LOG10($B97),"")</f>
        <v>1</v>
      </c>
      <c r="BJ97" s="273">
        <f>IFERROR(AR110+AQ110*BI97,"")</f>
        <v>-0.6570681253646693</v>
      </c>
      <c r="BK97" s="264">
        <f t="shared" ref="BK97:BK105" si="1113">IFERROR((_xlfn.NORM.S.DIST(BJ97,TRUE))*(1-$E$95)+$E$95,"")</f>
        <v>0.29279012870619986</v>
      </c>
      <c r="BL97" s="264">
        <f t="shared" si="1034"/>
        <v>0.32148390656762699</v>
      </c>
      <c r="BM97" s="264">
        <f t="shared" ref="BM97:BM105" si="1114">IFERROR(BJ97-BK97/BL97+$F97/BL97,"")</f>
        <v>-0.69466992773573777</v>
      </c>
      <c r="BN97" s="264">
        <f t="shared" ref="BN97:BN105" si="1115">IFERROR(BL97^2/((1-BK97)*(BK97+$E$95/(1-$E$95))),"")</f>
        <v>0.42307808835875904</v>
      </c>
      <c r="BO97" s="273">
        <f t="shared" ref="BO97:BO105" si="1116">IFERROR($C97*BN97,"")</f>
        <v>25.384685301525543</v>
      </c>
      <c r="BP97" s="273">
        <f t="shared" si="1035"/>
        <v>25.384685301525543</v>
      </c>
      <c r="BQ97" s="273">
        <f t="shared" ref="BQ97:BQ105" si="1117">IFERROR(BO97*BM97,"")</f>
        <v>-17.633977504005195</v>
      </c>
      <c r="BR97" s="271">
        <f t="shared" si="1036"/>
        <v>3.7380835706771149</v>
      </c>
      <c r="BS97" s="271">
        <f>IFERROR(BO97*(BM97-BM107)^2,"")</f>
        <v>12.487194303654947</v>
      </c>
      <c r="BT97" s="271">
        <f>IFERROR(BO97*(BI97-AT107)*(BM97-BM107),"")</f>
        <v>-17.80403037790273</v>
      </c>
      <c r="BU97" s="271">
        <f t="shared" ref="BU97:BU105" si="1118">IFERROR($C97*($F97-BK97)^2/(BK97*(1-BK97)),"")</f>
        <v>4.2343066349536919E-2</v>
      </c>
      <c r="BV97" s="289">
        <f t="shared" ref="BV97:BV105" si="1119">IFERROR($D97-$C97*BK97,"")</f>
        <v>1.4325922776280073</v>
      </c>
      <c r="BW97" s="271">
        <f t="shared" ref="BW97:BW105" si="1120">IFERROR(BV97/SQRT($C97*BK97*(1-BK97)),"")</f>
        <v>0.40643828326867099</v>
      </c>
      <c r="BY97" s="271"/>
      <c r="BZ97" s="263">
        <f t="shared" ref="BZ97:BZ105" si="1121">IFERROR(LOG10($B97),"")</f>
        <v>1</v>
      </c>
      <c r="CA97" s="273">
        <f>IFERROR(BI110+BH110*BZ97,"")</f>
        <v>-0.65712378844057273</v>
      </c>
      <c r="CB97" s="264">
        <f t="shared" ref="CB97:CB105" si="1122">IFERROR((_xlfn.NORM.S.DIST(CA97,TRUE))*(1-$E$95)+$E$95,"")</f>
        <v>0.29277312897314994</v>
      </c>
      <c r="CC97" s="264">
        <f t="shared" si="1037"/>
        <v>0.32147214819304526</v>
      </c>
      <c r="CD97" s="264">
        <f t="shared" ref="CD97:CD105" si="1123">IFERROR(CA97-CB97/CC97+$F97/CC97,"")</f>
        <v>-0.69467408527044339</v>
      </c>
      <c r="CE97" s="264">
        <f t="shared" ref="CE97:CE105" si="1124">IFERROR(CC97^2/((1-CB97)*(CB97+$E$95/(1-$E$95))),"")</f>
        <v>0.42305779219001227</v>
      </c>
      <c r="CF97" s="273">
        <f t="shared" ref="CF97:CF105" si="1125">IFERROR($C97*CE97,"")</f>
        <v>25.383467531400736</v>
      </c>
      <c r="CG97" s="273">
        <f t="shared" si="1038"/>
        <v>25.383467531400736</v>
      </c>
      <c r="CH97" s="273">
        <f t="shared" ref="CH97:CH105" si="1126">IFERROR(CF97*CD97,"")</f>
        <v>-17.633237088367807</v>
      </c>
      <c r="CI97" s="271">
        <f t="shared" si="1039"/>
        <v>3.7381803478733797</v>
      </c>
      <c r="CJ97" s="271">
        <f>IFERROR(CF97*(CD97-CD107)^2,"")</f>
        <v>12.487585079873019</v>
      </c>
      <c r="CK97" s="271">
        <f>IFERROR(CF97*(BZ97-BK107)*(CD97-CD107),"")</f>
        <v>-17.803881891895404</v>
      </c>
      <c r="CL97" s="271">
        <f t="shared" ref="CL97:CL105" si="1127">IFERROR($C97*($F97-CB97)^2/(CB97*(1-CB97)),"")</f>
        <v>4.2225493729879778E-2</v>
      </c>
      <c r="CM97" s="289">
        <f t="shared" ref="CM97:CM105" si="1128">IFERROR($D97-$C97*CB97,"")</f>
        <v>1.4336122616110032</v>
      </c>
      <c r="CN97" s="271">
        <f t="shared" ref="CN97:CN105" si="1129">IFERROR(CM97/SQRT($C97*CB97*(1-CB97)),"")</f>
        <v>0.40673458075526658</v>
      </c>
      <c r="CP97" s="271"/>
      <c r="CQ97" s="263">
        <f t="shared" ref="CQ97:CQ105" si="1130">IFERROR(LOG10($B97),"")</f>
        <v>1</v>
      </c>
      <c r="CR97" s="273">
        <f>IFERROR(BZ110+BY110*CQ97,"")</f>
        <v>-0.65712633093144834</v>
      </c>
      <c r="CS97" s="264">
        <f t="shared" ref="CS97:CS105" si="1131">IFERROR((_xlfn.NORM.S.DIST(CR97,TRUE))*(1-$E$95)+$E$95,"")</f>
        <v>0.29277235250079525</v>
      </c>
      <c r="CT97" s="264">
        <f t="shared" si="1040"/>
        <v>0.32147161109889533</v>
      </c>
      <c r="CU97" s="264">
        <f t="shared" ref="CU97:CU105" si="1132">IFERROR(CR97-CS97/CT97+$F97/CT97,"")</f>
        <v>-0.69467427512959723</v>
      </c>
      <c r="CV97" s="264">
        <f t="shared" ref="CV97:CV105" si="1133">IFERROR(CT97^2/((1-CS97)*(CS97+$E$95/(1-$E$95))),"")</f>
        <v>0.42305686511502777</v>
      </c>
      <c r="CW97" s="273">
        <f t="shared" ref="CW97:CW105" si="1134">IFERROR($C97*CV97,"")</f>
        <v>25.383411906901667</v>
      </c>
      <c r="CX97" s="273">
        <f t="shared" si="1041"/>
        <v>25.383411906901667</v>
      </c>
      <c r="CY97" s="273">
        <f t="shared" ref="CY97:CY105" si="1135">IFERROR(CW97*CU97,"")</f>
        <v>-17.633203266742903</v>
      </c>
      <c r="CZ97" s="271">
        <f t="shared" si="1042"/>
        <v>3.7381847563331747</v>
      </c>
      <c r="DA97" s="271">
        <f>IFERROR(CW97*(CU97-CU107)^2,"")</f>
        <v>12.487602875851399</v>
      </c>
      <c r="DB97" s="271">
        <f>IFERROR(CW97*(CQ97-CB107)*(CU97-CU107),"")</f>
        <v>-17.803875070544219</v>
      </c>
      <c r="DC97" s="271">
        <f t="shared" ref="DC97:DC105" si="1136">IFERROR($C97*($F97-CS97)^2/(CS97*(1-CS97)),"")</f>
        <v>4.2220127345882388E-2</v>
      </c>
      <c r="DD97" s="289">
        <f t="shared" ref="DD97:DD105" si="1137">IFERROR($D97-$C97*CS97,"")</f>
        <v>1.433658849952284</v>
      </c>
      <c r="DE97" s="271">
        <f t="shared" ref="DE97:DE105" si="1138">IFERROR(DD97/SQRT($C97*CS97*(1-CS97)),"")</f>
        <v>0.40674811456650706</v>
      </c>
      <c r="DG97" s="271"/>
      <c r="DH97" s="263">
        <f t="shared" ref="DH97:DH105" si="1139">IFERROR(LOG10($B97),"")</f>
        <v>1</v>
      </c>
      <c r="DI97" s="273">
        <f>IFERROR(CQ110+CP110*DH97,"")</f>
        <v>-0.65712644697777223</v>
      </c>
      <c r="DJ97" s="264">
        <f t="shared" ref="DJ97:DJ105" si="1140">IFERROR((_xlfn.NORM.S.DIST(DI97,TRUE))*(1-$E$95)+$E$95,"")</f>
        <v>0.29277231706047779</v>
      </c>
      <c r="DK97" s="264">
        <f t="shared" si="1043"/>
        <v>0.32147158658440289</v>
      </c>
      <c r="DL97" s="264">
        <f t="shared" ref="DL97:DL105" si="1141">IFERROR(DI97-DJ97/DK97+$F97/DK97,"")</f>
        <v>-0.69467428379520657</v>
      </c>
      <c r="DM97" s="264">
        <f t="shared" ref="DM97:DM105" si="1142">IFERROR(DK97^2/((1-DJ97)*(DJ97+$E$95/(1-$E$95))),"")</f>
        <v>0.42305682280072016</v>
      </c>
      <c r="DN97" s="273">
        <f t="shared" ref="DN97:DN105" si="1143">IFERROR($C97*DM97,"")</f>
        <v>25.38340936804321</v>
      </c>
      <c r="DO97" s="273">
        <f t="shared" si="1044"/>
        <v>25.38340936804321</v>
      </c>
      <c r="DP97" s="273">
        <f t="shared" ref="DP97:DP105" si="1144">IFERROR(DN97*DL97,"")</f>
        <v>-17.633201723025955</v>
      </c>
      <c r="DQ97" s="271">
        <f t="shared" si="1045"/>
        <v>3.7381849569890524</v>
      </c>
      <c r="DR97" s="271">
        <f>IFERROR(DN97*(DL97-DL107)^2,"")</f>
        <v>12.487603685588077</v>
      </c>
      <c r="DS97" s="271">
        <f>IFERROR(DN97*(DH97-CS107)*(DL97-DL107),"")</f>
        <v>-17.803874757399505</v>
      </c>
      <c r="DT97" s="271">
        <f t="shared" ref="DT97:DT105" si="1145">IFERROR($C97*($F97-DJ97)^2/(DJ97*(1-DJ97)),"")</f>
        <v>4.2219882417416463E-2</v>
      </c>
      <c r="DU97" s="289">
        <f t="shared" ref="DU97:DU105" si="1146">IFERROR($D97-$C97*DJ97,"")</f>
        <v>1.4336609763713319</v>
      </c>
      <c r="DV97" s="271">
        <f t="shared" ref="DV97:DV105" si="1147">IFERROR(DU97/SQRT($C97*DJ97*(1-DJ97)),"")</f>
        <v>0.40674873228712544</v>
      </c>
      <c r="DX97" s="271"/>
      <c r="DY97" s="263">
        <f t="shared" ref="DY97:DY105" si="1148">IFERROR(LOG10($B97),"")</f>
        <v>1</v>
      </c>
      <c r="DZ97" s="273">
        <f>IFERROR(DH110+DG110*DY97,"")</f>
        <v>-0.65712645227500865</v>
      </c>
      <c r="EA97" s="264">
        <f t="shared" ref="EA97:EA105" si="1149">IFERROR((_xlfn.NORM.S.DIST(DZ97,TRUE))*(1-$E$95)+$E$95,"")</f>
        <v>0.29277231544271237</v>
      </c>
      <c r="EB97" s="264">
        <f t="shared" si="1046"/>
        <v>0.32147158546537502</v>
      </c>
      <c r="EC97" s="264">
        <f t="shared" ref="EC97:EC105" si="1150">IFERROR(DZ97-EA97/EB97+$F97/EB97,"")</f>
        <v>-0.69467428419077082</v>
      </c>
      <c r="ED97" s="264">
        <f t="shared" ref="ED97:ED105" si="1151">IFERROR(EB97^2/((1-EA97)*(EA97+$E$95/(1-$E$95))),"")</f>
        <v>0.42305682086917334</v>
      </c>
      <c r="EE97" s="273">
        <f t="shared" ref="EE97:EE105" si="1152">IFERROR($C97*ED97,"")</f>
        <v>25.3834092521504</v>
      </c>
      <c r="EF97" s="273">
        <f t="shared" si="1047"/>
        <v>25.3834092521504</v>
      </c>
      <c r="EG97" s="273">
        <f t="shared" ref="EG97:EG105" si="1153">IFERROR(EE97*EC97,"")</f>
        <v>-17.63320165255897</v>
      </c>
      <c r="EH97" s="271">
        <f t="shared" si="1048"/>
        <v>3.7381849661207567</v>
      </c>
      <c r="EI97" s="271">
        <f>IFERROR(EE97*(EC97-EC107)^2,"")</f>
        <v>12.487603722425209</v>
      </c>
      <c r="EJ97" s="271">
        <f>IFERROR(EE97*(DY97-DJ107)*(EC97-EC107),"")</f>
        <v>-17.8038747430158</v>
      </c>
      <c r="EK97" s="271">
        <f t="shared" ref="EK97:EK105" si="1154">IFERROR($C97*($F97-EA97)^2/(EA97*(1-EA97)),"")</f>
        <v>4.2219871237036473E-2</v>
      </c>
      <c r="EL97" s="289">
        <f t="shared" ref="EL97:EL105" si="1155">IFERROR($D97-$C97*EA97,"")</f>
        <v>1.433661073437257</v>
      </c>
      <c r="EM97" s="271">
        <f t="shared" ref="EM97:EM105" si="1156">IFERROR(EL97/SQRT($C97*EA97*(1-EA97)),"")</f>
        <v>0.40674876048459008</v>
      </c>
      <c r="EO97" s="271"/>
      <c r="EP97" s="263">
        <f t="shared" ref="EP97:EP105" si="1157">IFERROR(LOG10($B97),"")</f>
        <v>1</v>
      </c>
      <c r="EQ97" s="273">
        <f>IFERROR(DY110+DX110*EP97,"")</f>
        <v>-0.6571264525168532</v>
      </c>
      <c r="ER97" s="264">
        <f t="shared" ref="ER97:ER105" si="1158">IFERROR((_xlfn.NORM.S.DIST(EQ97,TRUE))*(1-$E$95)+$E$95,"")</f>
        <v>0.29277231536885351</v>
      </c>
      <c r="ES97" s="264">
        <f t="shared" si="1049"/>
        <v>0.321471585414286</v>
      </c>
      <c r="ET97" s="264">
        <f t="shared" ref="ET97:ET105" si="1159">IFERROR(EQ97-ER97/ES97+$F97/ES97,"")</f>
        <v>-0.69467428420883015</v>
      </c>
      <c r="EU97" s="264">
        <f t="shared" ref="EU97:EU105" si="1160">IFERROR(ES97^2/((1-ER97)*(ER97+$E$95/(1-$E$95))),"")</f>
        <v>0.42305682078098888</v>
      </c>
      <c r="EV97" s="273">
        <f t="shared" ref="EV97:EV105" si="1161">IFERROR($C97*EU97,"")</f>
        <v>25.383409246859333</v>
      </c>
      <c r="EW97" s="273">
        <f t="shared" si="1050"/>
        <v>25.383409246859333</v>
      </c>
      <c r="EX97" s="273">
        <f t="shared" ref="EX97:EX105" si="1162">IFERROR(EV97*ET97,"")</f>
        <v>-17.633201649341807</v>
      </c>
      <c r="EY97" s="271">
        <f t="shared" si="1051"/>
        <v>3.7381849665362767</v>
      </c>
      <c r="EZ97" s="271">
        <f>IFERROR(EV97*(ET97-ET107)^2,"")</f>
        <v>12.487603724100746</v>
      </c>
      <c r="FA97" s="271">
        <f>IFERROR(EV97*(EP97-EA107)*(ET97-ET107),"")</f>
        <v>-17.803874742354651</v>
      </c>
      <c r="FB97" s="271">
        <f t="shared" ref="FB97:FB105" si="1163">IFERROR($C97*($F97-ER97)^2/(ER97*(1-ER97)),"")</f>
        <v>4.2219870726597754E-2</v>
      </c>
      <c r="FC97" s="289">
        <f t="shared" ref="FC97:FC105" si="1164">IFERROR($D97-$C97*ER97,"")</f>
        <v>1.4336610778687913</v>
      </c>
      <c r="FD97" s="271">
        <f t="shared" ref="FD97:FD105" si="1165">IFERROR(FC97/SQRT($C97*ER97*(1-ER97)),"")</f>
        <v>0.40674876177194219</v>
      </c>
      <c r="FF97" s="271"/>
      <c r="FG97" s="263">
        <f t="shared" ref="FG97:FG105" si="1166">IFERROR(LOG10($B97),"")</f>
        <v>1</v>
      </c>
      <c r="FH97" s="273">
        <f>IFERROR(EP110+EO110*FG97,"")</f>
        <v>-0.65712645252789548</v>
      </c>
      <c r="FI97" s="264">
        <f t="shared" ref="FI97:FI105" si="1167">IFERROR((_xlfn.NORM.S.DIST(FH97,TRUE))*(1-$E$95)+$E$95,"")</f>
        <v>0.29277231536548126</v>
      </c>
      <c r="FJ97" s="264">
        <f t="shared" si="1052"/>
        <v>0.32147158541195331</v>
      </c>
      <c r="FK97" s="264">
        <f t="shared" ref="FK97:FK105" si="1168">IFERROR(FH97-FI97/FJ97+$F97/FJ97,"")</f>
        <v>-0.69467428420965494</v>
      </c>
      <c r="FL97" s="264">
        <f t="shared" ref="FL97:FL105" si="1169">IFERROR(FJ97^2/((1-FI97)*(FI97+$E$95/(1-$E$95))),"")</f>
        <v>0.42305682077696244</v>
      </c>
      <c r="FM97" s="273">
        <f t="shared" ref="FM97:FM105" si="1170">IFERROR($C97*FL97,"")</f>
        <v>25.383409246617745</v>
      </c>
      <c r="FN97" s="273">
        <f t="shared" si="1053"/>
        <v>25.383409246617745</v>
      </c>
      <c r="FO97" s="273">
        <f t="shared" ref="FO97:FO105" si="1171">IFERROR(FM97*FK97,"")</f>
        <v>-17.63320164919492</v>
      </c>
      <c r="FP97" s="271">
        <f t="shared" si="1054"/>
        <v>3.7381849665551741</v>
      </c>
      <c r="FQ97" s="271">
        <f>IFERROR(FM97*(FK97-FK107)^2,"")</f>
        <v>12.487603724176948</v>
      </c>
      <c r="FR97" s="271">
        <f>IFERROR(FM97*(FG97-ER107)*(FK97-FK107),"")</f>
        <v>-17.803874742324247</v>
      </c>
      <c r="FS97" s="271">
        <f t="shared" ref="FS97:FS105" si="1172">IFERROR($C97*($F97-FI97)^2/(FI97*(1-FI97)),"")</f>
        <v>4.2219870703292153E-2</v>
      </c>
      <c r="FT97" s="289">
        <f t="shared" ref="FT97:FT105" si="1173">IFERROR($D97-$C97*FI97,"")</f>
        <v>1.4336610780711254</v>
      </c>
      <c r="FU97" s="271">
        <f t="shared" ref="FU97:FU105" si="1174">IFERROR(FT97/SQRT($C97*FI97*(1-FI97)),"")</f>
        <v>0.4067487618307199</v>
      </c>
      <c r="FW97" s="271"/>
      <c r="FX97" s="263">
        <f t="shared" ref="FX97:FX105" si="1175">IFERROR(LOG10($B97),"")</f>
        <v>1</v>
      </c>
      <c r="FY97" s="273">
        <f>IFERROR(FG110+FF110*FX97,"")</f>
        <v>-0.65712645252839974</v>
      </c>
      <c r="FZ97" s="264">
        <f t="shared" ref="FZ97:FZ105" si="1176">IFERROR((_xlfn.NORM.S.DIST(FY97,TRUE))*(1-$E$95)+$E$95,"")</f>
        <v>0.29277231536532722</v>
      </c>
      <c r="GA97" s="264">
        <f t="shared" si="1055"/>
        <v>0.32147158541184678</v>
      </c>
      <c r="GB97" s="264">
        <f t="shared" ref="GB97:GB105" si="1177">IFERROR(FY97-FZ97/GA97+$F97/GA97,"")</f>
        <v>-0.69467428420969235</v>
      </c>
      <c r="GC97" s="264">
        <f t="shared" ref="GC97:GC105" si="1178">IFERROR(GA97^2/((1-FZ97)*(FZ97+$E$95/(1-$E$95))),"")</f>
        <v>0.42305682077677853</v>
      </c>
      <c r="GD97" s="273">
        <f t="shared" ref="GD97:GD105" si="1179">IFERROR($C97*GC97,"")</f>
        <v>25.38340924660671</v>
      </c>
      <c r="GE97" s="273">
        <f t="shared" si="1056"/>
        <v>25.38340924660671</v>
      </c>
      <c r="GF97" s="273">
        <f t="shared" ref="GF97:GF105" si="1180">IFERROR(GD97*GB97,"")</f>
        <v>-17.633201649188202</v>
      </c>
      <c r="GG97" s="271">
        <f t="shared" si="1057"/>
        <v>3.7381849665560365</v>
      </c>
      <c r="GH97" s="271">
        <f>IFERROR(GD97*(GB97-GB107)^2,"")</f>
        <v>12.487603724180406</v>
      </c>
      <c r="GI97" s="271">
        <f>IFERROR(GD97*(FX97-FI107)*(GB97-GB107),"")</f>
        <v>-17.803874742322844</v>
      </c>
      <c r="GJ97" s="271">
        <f t="shared" ref="GJ97:GJ105" si="1181">IFERROR($C97*($F97-FZ97)^2/(FZ97*(1-FZ97)),"")</f>
        <v>4.221987070222756E-2</v>
      </c>
      <c r="GK97" s="289">
        <f t="shared" ref="GK97:GK105" si="1182">IFERROR($D97-$C97*FZ97,"")</f>
        <v>1.433661078080366</v>
      </c>
      <c r="GL97" s="271">
        <f t="shared" ref="GL97:GL105" si="1183">IFERROR(GK97/SQRT($C97*FZ97*(1-FZ97)),"")</f>
        <v>0.40674876183340425</v>
      </c>
      <c r="GN97" s="271"/>
      <c r="GO97" s="263">
        <f t="shared" ref="GO97:GO105" si="1184">IFERROR(LOG10($B97),"")</f>
        <v>1</v>
      </c>
      <c r="GP97" s="273">
        <f>IFERROR(FX110+FW110*GO97,"")</f>
        <v>-0.65712645252842283</v>
      </c>
      <c r="GQ97" s="264">
        <f t="shared" ref="GQ97:GQ105" si="1185">IFERROR((_xlfn.NORM.S.DIST(GP97,TRUE))*(1-$E$95)+$E$95,"")</f>
        <v>0.29277231536532017</v>
      </c>
      <c r="GR97" s="264">
        <f t="shared" si="1058"/>
        <v>0.3214715854118419</v>
      </c>
      <c r="GS97" s="264">
        <f t="shared" ref="GS97:GS105" si="1186">IFERROR(GP97-GQ97/GR97+$F97/GR97,"")</f>
        <v>-0.69467428420969402</v>
      </c>
      <c r="GT97" s="264">
        <f t="shared" ref="GT97:GT105" si="1187">IFERROR(GR97^2/((1-GQ97)*(GQ97+$E$95/(1-$E$95))),"")</f>
        <v>0.42305682077677004</v>
      </c>
      <c r="GU97" s="273">
        <f t="shared" ref="GU97:GU105" si="1188">IFERROR($C97*GT97,"")</f>
        <v>25.383409246606202</v>
      </c>
      <c r="GV97" s="273">
        <f t="shared" si="1059"/>
        <v>25.383409246606202</v>
      </c>
      <c r="GW97" s="273">
        <f t="shared" ref="GW97:GW105" si="1189">IFERROR(GU97*GS97,"")</f>
        <v>-17.633201649187892</v>
      </c>
      <c r="GX97" s="271">
        <f t="shared" si="1060"/>
        <v>3.7381849665560738</v>
      </c>
      <c r="GY97" s="271">
        <f>IFERROR(GU97*(GS97-GS107)^2,"")</f>
        <v>12.487603724180559</v>
      </c>
      <c r="GZ97" s="271">
        <f>IFERROR(GU97*(GO97-FZ107)*(GS97-GS107),"")</f>
        <v>-17.803874742322776</v>
      </c>
      <c r="HA97" s="271">
        <f t="shared" ref="HA97:HA105" si="1190">IFERROR($C97*($F97-GQ97)^2/(GQ97*(1-GQ97)),"")</f>
        <v>4.2219870702178836E-2</v>
      </c>
      <c r="HB97" s="289">
        <f t="shared" ref="HB97:HB105" si="1191">IFERROR($D97-$C97*GQ97,"")</f>
        <v>1.4336610780807888</v>
      </c>
      <c r="HC97" s="271">
        <f t="shared" ref="HC97:HC105" si="1192">IFERROR(HB97/SQRT($C97*GQ97*(1-GQ97)),"")</f>
        <v>0.40674876183352704</v>
      </c>
      <c r="HE97" s="271"/>
      <c r="HF97" s="263">
        <f t="shared" ref="HF97:HF105" si="1193">IFERROR(LOG10($B97),"")</f>
        <v>1</v>
      </c>
      <c r="HG97" s="273">
        <f>IFERROR(GO110+GN110*HF97,"")</f>
        <v>-0.65712645252842417</v>
      </c>
      <c r="HH97" s="264">
        <f t="shared" ref="HH97:HH105" si="1194">IFERROR((_xlfn.NORM.S.DIST(HG97,TRUE))*(1-$E$95)+$E$95,"")</f>
        <v>0.29277231536531978</v>
      </c>
      <c r="HI97" s="264">
        <f t="shared" si="1061"/>
        <v>0.32147158541184168</v>
      </c>
      <c r="HJ97" s="264">
        <f t="shared" ref="HJ97:HJ105" si="1195">IFERROR(HG97-HH97/HI97+$F97/HI97,"")</f>
        <v>-0.69467428420969424</v>
      </c>
      <c r="HK97" s="264">
        <f t="shared" ref="HK97:HK105" si="1196">IFERROR(HI97^2/((1-HH97)*(HH97+$E$95/(1-$E$95))),"")</f>
        <v>0.42305682077676976</v>
      </c>
      <c r="HL97" s="273">
        <f t="shared" ref="HL97:HL105" si="1197">IFERROR($C97*HK97,"")</f>
        <v>25.383409246606185</v>
      </c>
      <c r="HM97" s="273">
        <f t="shared" si="1062"/>
        <v>25.383409246606185</v>
      </c>
      <c r="HN97" s="273">
        <f t="shared" ref="HN97:HN105" si="1198">IFERROR(HL97*HJ97,"")</f>
        <v>-17.633201649187885</v>
      </c>
      <c r="HO97" s="271">
        <f t="shared" si="1063"/>
        <v>3.7381849665560805</v>
      </c>
      <c r="HP97" s="271">
        <f>IFERROR(HL97*(HJ97-HJ107)^2,"")</f>
        <v>12.487603724180579</v>
      </c>
      <c r="HQ97" s="271">
        <f>IFERROR(HL97*(HF97-GQ107)*(HJ97-HJ107),"")</f>
        <v>-17.803874742322783</v>
      </c>
      <c r="HR97" s="271">
        <f t="shared" ref="HR97:HR105" si="1199">IFERROR($C97*($F97-HH97)^2/(HH97*(1-HH97)),"")</f>
        <v>4.221987070217615E-2</v>
      </c>
      <c r="HS97" s="289">
        <f t="shared" ref="HS97:HS105" si="1200">IFERROR($D97-$C97*HH97,"")</f>
        <v>1.4336610780808137</v>
      </c>
      <c r="HT97" s="271">
        <f t="shared" ref="HT97:HT105" si="1201">IFERROR(HS97/SQRT($C97*HH97*(1-HH97)),"")</f>
        <v>0.40674876183353431</v>
      </c>
      <c r="HV97" s="271"/>
      <c r="HW97" s="263">
        <f t="shared" ref="HW97:HW105" si="1202">IFERROR(LOG10($B97),"")</f>
        <v>1</v>
      </c>
      <c r="HX97" s="273">
        <f>IFERROR(HF110+HE110*HW97,"")</f>
        <v>-0.65712645252842372</v>
      </c>
      <c r="HY97" s="264">
        <f t="shared" ref="HY97:HY105" si="1203">IFERROR((_xlfn.NORM.S.DIST(HX97,TRUE))*(1-$E$95)+$E$95,"")</f>
        <v>0.29277231536531989</v>
      </c>
      <c r="HZ97" s="264">
        <f t="shared" si="1064"/>
        <v>0.32147158541184173</v>
      </c>
      <c r="IA97" s="264">
        <f t="shared" ref="IA97:IA105" si="1204">IFERROR(HX97-HY97/HZ97+$F97/HZ97,"")</f>
        <v>-0.69467428420969424</v>
      </c>
      <c r="IB97" s="264">
        <f t="shared" ref="IB97:IB105" si="1205">IFERROR(HZ97^2/((1-HY97)*(HY97+$E$95/(1-$E$95))),"")</f>
        <v>0.42305682077676982</v>
      </c>
      <c r="IC97" s="273">
        <f t="shared" ref="IC97:IC105" si="1206">IFERROR($C97*IB97,"")</f>
        <v>25.383409246606188</v>
      </c>
      <c r="ID97" s="273">
        <f t="shared" si="1065"/>
        <v>25.383409246606188</v>
      </c>
      <c r="IE97" s="273">
        <f t="shared" ref="IE97:IE105" si="1207">IFERROR(IC97*IA97,"")</f>
        <v>-17.633201649187889</v>
      </c>
      <c r="IF97" s="271">
        <f t="shared" si="1066"/>
        <v>3.7381849665560853</v>
      </c>
      <c r="IG97" s="271">
        <f>IFERROR(IC97*(IA97-IA107)^2,"")</f>
        <v>12.487603724180572</v>
      </c>
      <c r="IH97" s="271">
        <f>IFERROR(IC97*(HW97-HH107)*(IA97-IA107),"")</f>
        <v>-17.80387474232278</v>
      </c>
      <c r="II97" s="271">
        <f t="shared" ref="II97:II105" si="1208">IFERROR($C97*($F97-HY97)^2/(HY97*(1-HY97)),"")</f>
        <v>4.221987070217692E-2</v>
      </c>
      <c r="IJ97" s="289">
        <f t="shared" ref="IJ97:IJ105" si="1209">IFERROR($D97-$C97*HY97,"")</f>
        <v>1.4336610780808066</v>
      </c>
      <c r="IK97" s="271">
        <f t="shared" ref="IK97:IK105" si="1210">IFERROR(IJ97/SQRT($C97*HY97*(1-HY97)),"")</f>
        <v>0.40674876183353226</v>
      </c>
      <c r="IM97" s="271"/>
      <c r="IN97" s="263">
        <f t="shared" ref="IN97:IN105" si="1211">IFERROR(LOG10($B97),"")</f>
        <v>1</v>
      </c>
      <c r="IO97" s="273">
        <f>IFERROR(HW110+HV110*IN97,"")</f>
        <v>-0.65712645252842483</v>
      </c>
      <c r="IP97" s="264">
        <f t="shared" ref="IP97:IP105" si="1212">IFERROR((_xlfn.NORM.S.DIST(IO97,TRUE))*(1-$E$95)+$E$95,"")</f>
        <v>0.29277231536531956</v>
      </c>
      <c r="IQ97" s="264">
        <f t="shared" si="1067"/>
        <v>0.32147158541184151</v>
      </c>
      <c r="IR97" s="264">
        <f t="shared" ref="IR97:IR105" si="1213">IFERROR(IO97-IP97/IQ97+$F97/IQ97,"")</f>
        <v>-0.69467428420969424</v>
      </c>
      <c r="IS97" s="264">
        <f t="shared" ref="IS97:IS105" si="1214">IFERROR(IQ97^2/((1-IP97)*(IP97+$E$95/(1-$E$95))),"")</f>
        <v>0.42305682077676948</v>
      </c>
      <c r="IT97" s="273">
        <f t="shared" ref="IT97:IT105" si="1215">IFERROR($C97*IS97,"")</f>
        <v>25.38340924660617</v>
      </c>
      <c r="IU97" s="273">
        <f t="shared" si="1068"/>
        <v>25.38340924660617</v>
      </c>
      <c r="IV97" s="273">
        <f t="shared" ref="IV97:IV105" si="1216">IFERROR(IT97*IR97,"")</f>
        <v>-17.633201649187875</v>
      </c>
      <c r="IW97" s="271">
        <f t="shared" si="1069"/>
        <v>3.7381849665560827</v>
      </c>
      <c r="IX97" s="271">
        <f>IFERROR(IT97*(IR97-IR107)^2,"")</f>
        <v>12.487603724180575</v>
      </c>
      <c r="IY97" s="271">
        <f>IFERROR(IT97*(IN97-HY107)*(IR97-IR107),"")</f>
        <v>-17.803874742322776</v>
      </c>
      <c r="IZ97" s="271">
        <f t="shared" ref="IZ97:IZ105" si="1217">IFERROR($C97*($F97-IP97)^2/(IP97*(1-IP97)),"")</f>
        <v>4.2219870702174617E-2</v>
      </c>
      <c r="JA97" s="289">
        <f t="shared" ref="JA97:JA105" si="1218">IFERROR($D97-$C97*IP97,"")</f>
        <v>1.4336610780808279</v>
      </c>
      <c r="JB97" s="271">
        <f t="shared" ref="JB97:JB105" si="1219">IFERROR(JA97/SQRT($C97*IP97*(1-IP97)),"")</f>
        <v>0.40674876183353836</v>
      </c>
      <c r="JD97" s="271"/>
      <c r="JE97" s="263">
        <f t="shared" ref="JE97:JE105" si="1220">IFERROR(LOG10($B97),"")</f>
        <v>1</v>
      </c>
      <c r="JF97" s="273">
        <f>IFERROR(IN110+IM110*JE97,"")</f>
        <v>-0.65712645252842417</v>
      </c>
      <c r="JG97" s="264">
        <f t="shared" ref="JG97:JG105" si="1221">IFERROR((_xlfn.NORM.S.DIST(JF97,TRUE))*(1-$E$95)+$E$95,"")</f>
        <v>0.29277231536531978</v>
      </c>
      <c r="JH97" s="264">
        <f t="shared" si="1070"/>
        <v>0.32147158541184168</v>
      </c>
      <c r="JI97" s="264">
        <f t="shared" ref="JI97:JI105" si="1222">IFERROR(JF97-JG97/JH97+$F97/JH97,"")</f>
        <v>-0.69467428420969424</v>
      </c>
      <c r="JJ97" s="264">
        <f t="shared" ref="JJ97:JJ105" si="1223">IFERROR(JH97^2/((1-JG97)*(JG97+$E$95/(1-$E$95))),"")</f>
        <v>0.42305682077676976</v>
      </c>
      <c r="JK97" s="273">
        <f t="shared" ref="JK97:JK105" si="1224">IFERROR($C97*JJ97,"")</f>
        <v>25.383409246606185</v>
      </c>
      <c r="JL97" s="273">
        <f t="shared" si="1071"/>
        <v>25.383409246606185</v>
      </c>
      <c r="JM97" s="273">
        <f t="shared" ref="JM97:JM105" si="1225">IFERROR(JK97*JI97,"")</f>
        <v>-17.633201649187885</v>
      </c>
      <c r="JN97" s="271">
        <f t="shared" si="1072"/>
        <v>3.7381849665560805</v>
      </c>
      <c r="JO97" s="271">
        <f>IFERROR(JK97*(JI97-JI107)^2,"")</f>
        <v>12.487603724180579</v>
      </c>
      <c r="JP97" s="271">
        <f>IFERROR(JK97*(JE97-IP107)*(JI97-JI107),"")</f>
        <v>-17.803874742322783</v>
      </c>
      <c r="JQ97" s="271">
        <f t="shared" ref="JQ97:JQ105" si="1226">IFERROR($C97*($F97-JG97)^2/(JG97*(1-JG97)),"")</f>
        <v>4.221987070217615E-2</v>
      </c>
      <c r="JR97" s="289">
        <f t="shared" ref="JR97:JR105" si="1227">IFERROR($D97-$C97*JG97,"")</f>
        <v>1.4336610780808137</v>
      </c>
      <c r="JS97" s="271">
        <f t="shared" ref="JS97:JS105" si="1228">IFERROR(JR97/SQRT($C97*JG97*(1-JG97)),"")</f>
        <v>0.40674876183353431</v>
      </c>
      <c r="JU97" s="271"/>
      <c r="JV97" s="263">
        <f t="shared" ref="JV97:JV105" si="1229">IFERROR(LOG10($B97),"")</f>
        <v>1</v>
      </c>
      <c r="JW97" s="273">
        <f>IFERROR(JE110+JD110*JV97,"")</f>
        <v>-0.65712645252842394</v>
      </c>
      <c r="JX97" s="264">
        <f t="shared" ref="JX97:JX105" si="1230">IFERROR((_xlfn.NORM.S.DIST(JW97,TRUE))*(1-$E$95)+$E$95,"")</f>
        <v>0.29277231536531984</v>
      </c>
      <c r="JY97" s="264">
        <f t="shared" si="1073"/>
        <v>0.32147158541184168</v>
      </c>
      <c r="JZ97" s="264">
        <f t="shared" ref="JZ97:JZ105" si="1231">IFERROR(JW97-JX97/JY97+$F97/JY97,"")</f>
        <v>-0.69467428420969424</v>
      </c>
      <c r="KA97" s="264">
        <f t="shared" ref="KA97:KA105" si="1232">IFERROR(JY97^2/((1-JX97)*(JX97+$E$95/(1-$E$95))),"")</f>
        <v>0.42305682077676976</v>
      </c>
      <c r="KB97" s="273">
        <f t="shared" ref="KB97:KB105" si="1233">IFERROR($C97*KA97,"")</f>
        <v>25.383409246606185</v>
      </c>
      <c r="KC97" s="273">
        <f t="shared" si="1074"/>
        <v>25.383409246606185</v>
      </c>
      <c r="KD97" s="273">
        <f t="shared" ref="KD97:KD105" si="1234">IFERROR(KB97*JZ97,"")</f>
        <v>-17.633201649187885</v>
      </c>
      <c r="KE97" s="271">
        <f t="shared" si="1075"/>
        <v>3.7381849665560845</v>
      </c>
      <c r="KF97" s="271">
        <f>IFERROR(KB97*(JZ97-JZ107)^2,"")</f>
        <v>12.487603724180573</v>
      </c>
      <c r="KG97" s="271">
        <f>IFERROR(KB97*(JV97-JG107)*(JZ97-JZ107),"")</f>
        <v>-17.80387474232278</v>
      </c>
      <c r="KH97" s="271">
        <f t="shared" ref="KH97:KH105" si="1235">IFERROR($C97*($F97-JX97)^2/(JX97*(1-JX97)),"")</f>
        <v>4.2219870702176539E-2</v>
      </c>
      <c r="KI97" s="289">
        <f t="shared" ref="KI97:KI105" si="1236">IFERROR($D97-$C97*JX97,"")</f>
        <v>1.4336610780808101</v>
      </c>
      <c r="KJ97" s="271">
        <f t="shared" ref="KJ97:KJ105" si="1237">IFERROR(KI97/SQRT($C97*JX97*(1-JX97)),"")</f>
        <v>0.40674876183353326</v>
      </c>
      <c r="KL97" s="271"/>
      <c r="KM97" s="263">
        <f t="shared" ref="KM97:KM105" si="1238">IFERROR(LOG10($B97),"")</f>
        <v>1</v>
      </c>
      <c r="KN97" s="273">
        <f>IFERROR(JV110+JU110*KM97,"")</f>
        <v>-0.65712645252842483</v>
      </c>
      <c r="KO97" s="264">
        <f t="shared" ref="KO97:KO105" si="1239">IFERROR((_xlfn.NORM.S.DIST(KN97,TRUE))*(1-$E$95)+$E$95,"")</f>
        <v>0.29277231536531956</v>
      </c>
      <c r="KP97" s="264">
        <f t="shared" si="1076"/>
        <v>0.32147158541184151</v>
      </c>
      <c r="KQ97" s="264">
        <f t="shared" ref="KQ97:KQ105" si="1240">IFERROR(KN97-KO97/KP97+$F97/KP97,"")</f>
        <v>-0.69467428420969424</v>
      </c>
      <c r="KR97" s="264">
        <f t="shared" ref="KR97:KR105" si="1241">IFERROR(KP97^2/((1-KO97)*(KO97+$E$95/(1-$E$95))),"")</f>
        <v>0.42305682077676948</v>
      </c>
      <c r="KS97" s="273">
        <f t="shared" ref="KS97:KS105" si="1242">IFERROR($C97*KR97,"")</f>
        <v>25.38340924660617</v>
      </c>
      <c r="KT97" s="273">
        <f t="shared" si="1077"/>
        <v>25.38340924660617</v>
      </c>
      <c r="KU97" s="273">
        <f t="shared" ref="KU97:KU105" si="1243">IFERROR(KS97*KQ97,"")</f>
        <v>-17.633201649187875</v>
      </c>
      <c r="KV97" s="271">
        <f t="shared" si="1078"/>
        <v>3.7381849665560827</v>
      </c>
      <c r="KW97" s="271">
        <f>IFERROR(KS97*(KQ97-KQ107)^2,"")</f>
        <v>12.487603724180579</v>
      </c>
      <c r="KX97" s="271">
        <f>IFERROR(KS97*(KM97-JX107)*(KQ97-KQ107),"")</f>
        <v>-17.803874742322776</v>
      </c>
      <c r="KY97" s="271">
        <f t="shared" ref="KY97:KY105" si="1244">IFERROR($C97*($F97-KO97)^2/(KO97*(1-KO97)),"")</f>
        <v>4.2219870702174617E-2</v>
      </c>
      <c r="KZ97" s="289">
        <f t="shared" ref="KZ97:KZ105" si="1245">IFERROR($D97-$C97*KO97,"")</f>
        <v>1.4336610780808279</v>
      </c>
      <c r="LA97" s="271">
        <f t="shared" ref="LA97:LA105" si="1246">IFERROR(KZ97/SQRT($C97*KO97*(1-KO97)),"")</f>
        <v>0.40674876183353836</v>
      </c>
      <c r="LC97" s="271"/>
      <c r="LD97" s="263">
        <f t="shared" ref="LD97:LD105" si="1247">IFERROR(LOG10($B97),"")</f>
        <v>1</v>
      </c>
      <c r="LE97" s="273">
        <f>IFERROR(KM110+KL110*LD97,"")</f>
        <v>-0.65712645252842461</v>
      </c>
      <c r="LF97" s="264">
        <f t="shared" ref="LF97:LF105" si="1248">IFERROR((_xlfn.NORM.S.DIST(LE97,TRUE))*(1-$E$95)+$E$95,"")</f>
        <v>0.29277231536531967</v>
      </c>
      <c r="LG97" s="264">
        <f t="shared" si="1079"/>
        <v>0.32147158541184156</v>
      </c>
      <c r="LH97" s="264">
        <f t="shared" ref="LH97:LH105" si="1249">IFERROR(LE97-LF97/LG97+$F97/LG97,"")</f>
        <v>-0.69467428420969446</v>
      </c>
      <c r="LI97" s="264">
        <f t="shared" ref="LI97:LI105" si="1250">IFERROR(LG97^2/((1-LF97)*(LF97+$E$95/(1-$E$95))),"")</f>
        <v>0.42305682077676959</v>
      </c>
      <c r="LJ97" s="273">
        <f t="shared" ref="LJ97:LJ105" si="1251">IFERROR($C97*LI97,"")</f>
        <v>25.383409246606174</v>
      </c>
      <c r="LK97" s="273">
        <f t="shared" si="1080"/>
        <v>25.383409246606174</v>
      </c>
      <c r="LL97" s="273">
        <f t="shared" ref="LL97:LL105" si="1252">IFERROR(LJ97*LH97,"")</f>
        <v>-17.633201649187885</v>
      </c>
      <c r="LM97" s="271">
        <f t="shared" si="1081"/>
        <v>3.7381849665560787</v>
      </c>
      <c r="LN97" s="271">
        <f>IFERROR(LJ97*(LH97-LH107)^2,"")</f>
        <v>12.487603724180584</v>
      </c>
      <c r="LO97" s="271">
        <f>IFERROR(LJ97*(LD97-KO107)*(LH97-LH107),"")</f>
        <v>-17.803874742322783</v>
      </c>
      <c r="LP97" s="271">
        <f t="shared" ref="LP97:LP105" si="1253">IFERROR($C97*($F97-LF97)^2/(LF97*(1-LF97)),"")</f>
        <v>4.221987070217538E-2</v>
      </c>
      <c r="LQ97" s="289">
        <f t="shared" ref="LQ97:LQ105" si="1254">IFERROR($D97-$C97*LF97,"")</f>
        <v>1.4336610780808208</v>
      </c>
      <c r="LR97" s="271">
        <f t="shared" ref="LR97:LR105" si="1255">IFERROR(LQ97/SQRT($C97*LF97*(1-LF97)),"")</f>
        <v>0.40674876183353637</v>
      </c>
      <c r="LT97" s="271"/>
      <c r="LU97" s="475">
        <f t="shared" ref="LU97:LU105" si="1256">IFERROR(LOG10($B97),"")</f>
        <v>1</v>
      </c>
      <c r="LV97" s="474">
        <f>IFERROR(LD110+LC110*LU97,"")</f>
        <v>-0.65712645252842372</v>
      </c>
      <c r="LW97" s="477">
        <f t="shared" ref="LW97:LW105" si="1257">IFERROR((_xlfn.NORM.S.DIST(LV97,TRUE))*(1-$E$95)+$E$95,"")</f>
        <v>0.29277231536531989</v>
      </c>
      <c r="LX97" s="264">
        <f t="shared" si="1082"/>
        <v>0.32147158541184173</v>
      </c>
      <c r="LY97" s="264">
        <f t="shared" ref="LY97:LY105" si="1258">IFERROR(LV97-LW97/LX97+$F97/LX97,"")</f>
        <v>-0.69467428420969424</v>
      </c>
      <c r="LZ97" s="264">
        <f t="shared" ref="LZ97:LZ105" si="1259">IFERROR(LX97^2/((1-LW97)*(LW97+$E$95/(1-$E$95))),"")</f>
        <v>0.42305682077676982</v>
      </c>
      <c r="MA97" s="273">
        <f t="shared" ref="MA97:MA105" si="1260">IFERROR($C97*LZ97,"")</f>
        <v>25.383409246606188</v>
      </c>
      <c r="MB97" s="273">
        <f t="shared" si="1083"/>
        <v>25.383409246606188</v>
      </c>
      <c r="MC97" s="273">
        <f t="shared" ref="MC97:MC105" si="1261">IFERROR(MA97*LY97,"")</f>
        <v>-17.633201649187889</v>
      </c>
      <c r="MD97" s="271">
        <f t="shared" si="1084"/>
        <v>3.7381849665560809</v>
      </c>
      <c r="ME97" s="271">
        <f>IFERROR(MA97*(LY97-LY107)^2,"")</f>
        <v>12.487603724180572</v>
      </c>
      <c r="MF97" s="271">
        <f>IFERROR(MA97*(LU97-LF107)*(LY97-LY107),"")</f>
        <v>-17.80387474232278</v>
      </c>
      <c r="MG97" s="271">
        <f t="shared" ref="MG97:MG105" si="1262">IFERROR($C97*($F97-LW97)^2/(LW97*(1-LW97)),"")</f>
        <v>4.221987070217692E-2</v>
      </c>
      <c r="MH97" s="289">
        <f t="shared" ref="MH97:MH105" si="1263">IFERROR($D97-$C97*LW97,"")</f>
        <v>1.4336610780808066</v>
      </c>
      <c r="MI97" s="476">
        <f t="shared" ref="MI97:MI105" si="1264">IFERROR(MH97/SQRT($C97*LW97*(1-LW97)),"")</f>
        <v>0.40674876183353226</v>
      </c>
    </row>
    <row r="98" spans="1:347" ht="14.1" hidden="1" customHeight="1" outlineLevel="1" x14ac:dyDescent="0.2">
      <c r="A98" s="14">
        <v>3</v>
      </c>
      <c r="B98" s="469">
        <v>20</v>
      </c>
      <c r="C98" s="50">
        <v>60</v>
      </c>
      <c r="D98" s="54">
        <v>32</v>
      </c>
      <c r="E98" s="17">
        <f t="shared" si="1023"/>
        <v>0.53333333333333333</v>
      </c>
      <c r="F98" s="34">
        <f>IFERROR((E98-E95)/(1-E95),"")</f>
        <v>0.50877192982456143</v>
      </c>
      <c r="G98" s="17">
        <f t="shared" si="1024"/>
        <v>2.1989739377545343E-2</v>
      </c>
      <c r="H98" s="17"/>
      <c r="I98" s="34"/>
      <c r="J98" s="18">
        <f t="shared" si="1085"/>
        <v>1.3010299956639813</v>
      </c>
      <c r="K98" s="17">
        <f>IFERROR(C110+B110*J98,"")</f>
        <v>-3.6706589234768439E-2</v>
      </c>
      <c r="L98" s="37">
        <f t="shared" si="1086"/>
        <v>0.51109150349950627</v>
      </c>
      <c r="M98" s="37">
        <f t="shared" si="1025"/>
        <v>0.39867360874500568</v>
      </c>
      <c r="N98" s="37">
        <f t="shared" si="1087"/>
        <v>-4.2524816536662513E-2</v>
      </c>
      <c r="O98" s="37">
        <f t="shared" si="1088"/>
        <v>0.57668887304067329</v>
      </c>
      <c r="P98" s="17">
        <f t="shared" si="1089"/>
        <v>34.601332382440397</v>
      </c>
      <c r="Q98" s="17">
        <f t="shared" si="1026"/>
        <v>45.017371319494401</v>
      </c>
      <c r="R98" s="17">
        <f t="shared" si="1090"/>
        <v>-1.4714153114873576</v>
      </c>
      <c r="S98" s="34">
        <f t="shared" si="1027"/>
        <v>5.8641404823094295E-2</v>
      </c>
      <c r="T98" s="34">
        <f>IFERROR(P98*(N98-N107)^2,"")</f>
        <v>6.4860107053149214E-3</v>
      </c>
      <c r="U98" s="34">
        <f>IFERROR(P98*(J98-E107)*(N98-N107),"")</f>
        <v>0.61634311821843113</v>
      </c>
      <c r="V98" s="34">
        <f t="shared" si="1091"/>
        <v>1.2919370319065811E-3</v>
      </c>
      <c r="W98" s="39">
        <f t="shared" si="1092"/>
        <v>1.3345097900296246</v>
      </c>
      <c r="X98" s="34">
        <f t="shared" si="1093"/>
        <v>0.3446537561866897</v>
      </c>
      <c r="Y98" s="44"/>
      <c r="Z98" s="271"/>
      <c r="AA98" s="263">
        <f t="shared" si="1094"/>
        <v>1.3010299956639813</v>
      </c>
      <c r="AB98" s="273">
        <f>IFERROR(J110+I110*AA98,"")</f>
        <v>-0.12597951114236272</v>
      </c>
      <c r="AC98" s="264">
        <f t="shared" si="1095"/>
        <v>0.47738036796531974</v>
      </c>
      <c r="AD98" s="264">
        <f t="shared" si="1028"/>
        <v>0.39578903411519734</v>
      </c>
      <c r="AE98" s="264">
        <f t="shared" si="1096"/>
        <v>-4.6665636442880798E-2</v>
      </c>
      <c r="AF98" s="264">
        <f t="shared" si="1097"/>
        <v>0.56553063489956568</v>
      </c>
      <c r="AG98" s="273">
        <f t="shared" si="1098"/>
        <v>33.931838093973937</v>
      </c>
      <c r="AH98" s="273">
        <f t="shared" si="1029"/>
        <v>44.146339168273826</v>
      </c>
      <c r="AI98" s="273">
        <f t="shared" si="1099"/>
        <v>-1.5834508203320812</v>
      </c>
      <c r="AJ98" s="271">
        <f t="shared" si="1030"/>
        <v>0.20290720964004505</v>
      </c>
      <c r="AK98" s="271">
        <f>IFERROR(AG98*(AE98-AE107)^2,"")</f>
        <v>6.716727497629793E-2</v>
      </c>
      <c r="AL98" s="271">
        <f>IFERROR(AG98*(AA98-L107)*(AE98-AE107),"")</f>
        <v>-1.9641283626255508</v>
      </c>
      <c r="AM98" s="271">
        <f t="shared" si="1100"/>
        <v>0.23698825546497193</v>
      </c>
      <c r="AN98" s="289">
        <f t="shared" si="1101"/>
        <v>3.3571779220808153</v>
      </c>
      <c r="AO98" s="271">
        <f t="shared" si="1102"/>
        <v>0.86770798861950715</v>
      </c>
      <c r="AQ98" s="271"/>
      <c r="AR98" s="263">
        <f t="shared" si="1103"/>
        <v>1.3010299956639813</v>
      </c>
      <c r="AS98" s="273">
        <f>IFERROR(AA110+Z110*AR98,"")</f>
        <v>-0.13577764167905348</v>
      </c>
      <c r="AT98" s="264">
        <f t="shared" si="1104"/>
        <v>0.47369860668734981</v>
      </c>
      <c r="AU98" s="264">
        <f t="shared" si="1031"/>
        <v>0.39528181325234174</v>
      </c>
      <c r="AV98" s="264">
        <f t="shared" si="1105"/>
        <v>-4.7047723020181786E-2</v>
      </c>
      <c r="AW98" s="264">
        <f t="shared" si="1106"/>
        <v>0.56405424033790241</v>
      </c>
      <c r="AX98" s="273">
        <f t="shared" si="1107"/>
        <v>33.843254420274143</v>
      </c>
      <c r="AY98" s="273">
        <f t="shared" si="1032"/>
        <v>44.031089151664283</v>
      </c>
      <c r="AZ98" s="273">
        <f t="shared" si="1108"/>
        <v>-1.5922480600666007</v>
      </c>
      <c r="BA98" s="271">
        <f t="shared" si="1033"/>
        <v>0.22982313231510026</v>
      </c>
      <c r="BB98" s="271">
        <f>IFERROR(AX98*(AV98-AV107)^2,"")</f>
        <v>9.5922070222119959E-2</v>
      </c>
      <c r="BC98" s="271">
        <f>IFERROR(AX98*(AR98-AC107)*(AV98-AV107),"")</f>
        <v>-2.3441351144377318</v>
      </c>
      <c r="BD98" s="271">
        <f t="shared" si="1109"/>
        <v>0.29605231149721817</v>
      </c>
      <c r="BE98" s="289">
        <f t="shared" si="1110"/>
        <v>3.5780835987590116</v>
      </c>
      <c r="BF98" s="271">
        <f t="shared" si="1111"/>
        <v>0.92513805235974722</v>
      </c>
      <c r="BH98" s="271"/>
      <c r="BI98" s="263">
        <f t="shared" si="1112"/>
        <v>1.3010299956639813</v>
      </c>
      <c r="BJ98" s="273">
        <f>IFERROR(AR110+AQ110*BI98,"")</f>
        <v>-0.13635401508027334</v>
      </c>
      <c r="BK98" s="264">
        <f t="shared" si="1113"/>
        <v>0.4734821767412109</v>
      </c>
      <c r="BL98" s="264">
        <f t="shared" si="1034"/>
        <v>0.39525081460066563</v>
      </c>
      <c r="BM98" s="264">
        <f t="shared" si="1114"/>
        <v>-4.7069561311329444E-2</v>
      </c>
      <c r="BN98" s="264">
        <f t="shared" si="1115"/>
        <v>0.56396585835872604</v>
      </c>
      <c r="BO98" s="273">
        <f t="shared" si="1116"/>
        <v>33.837951501523563</v>
      </c>
      <c r="BP98" s="273">
        <f t="shared" si="1035"/>
        <v>44.024189895305206</v>
      </c>
      <c r="BQ98" s="273">
        <f t="shared" si="1117"/>
        <v>-1.5927375328507556</v>
      </c>
      <c r="BR98" s="271">
        <f t="shared" si="1036"/>
        <v>0.23149117644028705</v>
      </c>
      <c r="BS98" s="271">
        <f>IFERROR(BO98*(BM98-BM107)^2,"")</f>
        <v>9.782761096016053E-2</v>
      </c>
      <c r="BT98" s="271">
        <f>IFERROR(BO98*(BI98-AT107)*(BM98-BM107),"")</f>
        <v>-2.3671188572979767</v>
      </c>
      <c r="BU98" s="271">
        <f t="shared" si="1118"/>
        <v>0.29973107896894041</v>
      </c>
      <c r="BV98" s="289">
        <f t="shared" si="1119"/>
        <v>3.5910693955273452</v>
      </c>
      <c r="BW98" s="271">
        <f t="shared" si="1120"/>
        <v>0.9285169072969166</v>
      </c>
      <c r="BY98" s="271"/>
      <c r="BZ98" s="263">
        <f t="shared" si="1121"/>
        <v>1.3010299956639813</v>
      </c>
      <c r="CA98" s="273">
        <f>IFERROR(BI110+BH110*BZ98,"")</f>
        <v>-0.13638090850732221</v>
      </c>
      <c r="CB98" s="264">
        <f t="shared" si="1122"/>
        <v>0.47347207859322621</v>
      </c>
      <c r="CC98" s="264">
        <f t="shared" si="1037"/>
        <v>0.39524936506507674</v>
      </c>
      <c r="CD98" s="264">
        <f t="shared" si="1123"/>
        <v>-4.7070578494462723E-2</v>
      </c>
      <c r="CE98" s="264">
        <f t="shared" si="1124"/>
        <v>0.56396173032498587</v>
      </c>
      <c r="CF98" s="273">
        <f t="shared" si="1125"/>
        <v>33.837703819499154</v>
      </c>
      <c r="CG98" s="273">
        <f t="shared" si="1038"/>
        <v>44.023867653562064</v>
      </c>
      <c r="CH98" s="273">
        <f t="shared" si="1126"/>
        <v>-1.592760293708116</v>
      </c>
      <c r="CI98" s="271">
        <f t="shared" si="1039"/>
        <v>0.23156881916809324</v>
      </c>
      <c r="CJ98" s="271">
        <f>IFERROR(CF98*(CD98-CD107)^2,"")</f>
        <v>9.7916641517228578E-2</v>
      </c>
      <c r="CK98" s="271">
        <f>IFERROR(CF98*(BZ98-BK107)*(CD98-CD107),"")</f>
        <v>-2.3681870741266593</v>
      </c>
      <c r="CL98" s="271">
        <f t="shared" si="1127"/>
        <v>0.29990328375732911</v>
      </c>
      <c r="CM98" s="289">
        <f t="shared" si="1128"/>
        <v>3.5916752844064277</v>
      </c>
      <c r="CN98" s="271">
        <f t="shared" si="1129"/>
        <v>0.92867456533500381</v>
      </c>
      <c r="CP98" s="271"/>
      <c r="CQ98" s="263">
        <f t="shared" si="1130"/>
        <v>1.3010299956639813</v>
      </c>
      <c r="CR98" s="273">
        <f>IFERROR(BZ110+BY110*CQ98,"")</f>
        <v>-0.13638214338477406</v>
      </c>
      <c r="CS98" s="264">
        <f t="shared" si="1131"/>
        <v>0.47347161491296297</v>
      </c>
      <c r="CT98" s="264">
        <f t="shared" si="1040"/>
        <v>0.39524929849936952</v>
      </c>
      <c r="CU98" s="264">
        <f t="shared" si="1132"/>
        <v>-4.7070625197083382E-2</v>
      </c>
      <c r="CV98" s="264">
        <f t="shared" si="1133"/>
        <v>0.5639615407673304</v>
      </c>
      <c r="CW98" s="273">
        <f t="shared" si="1134"/>
        <v>33.837692446039824</v>
      </c>
      <c r="CX98" s="273">
        <f t="shared" si="1041"/>
        <v>44.023852856350324</v>
      </c>
      <c r="CY98" s="273">
        <f t="shared" si="1135"/>
        <v>-1.5927613386617201</v>
      </c>
      <c r="CZ98" s="271">
        <f t="shared" si="1042"/>
        <v>0.23157236221228752</v>
      </c>
      <c r="DA98" s="271">
        <f>IFERROR(CW98*(CU98-CU107)^2,"")</f>
        <v>9.7920704668384442E-2</v>
      </c>
      <c r="DB98" s="271">
        <f>IFERROR(CW98*(CQ98-CB107)*(CU98-CU107),"")</f>
        <v>-2.3682358107855808</v>
      </c>
      <c r="DC98" s="271">
        <f t="shared" si="1136"/>
        <v>0.29991119214836132</v>
      </c>
      <c r="DD98" s="289">
        <f t="shared" si="1137"/>
        <v>3.5917031052222228</v>
      </c>
      <c r="DE98" s="271">
        <f t="shared" si="1138"/>
        <v>0.92868180459266103</v>
      </c>
      <c r="DG98" s="271"/>
      <c r="DH98" s="263">
        <f t="shared" si="1139"/>
        <v>1.3010299956639813</v>
      </c>
      <c r="DI98" s="273">
        <f>IFERROR(CQ110+CP110*DH98,"")</f>
        <v>-0.13638220007708046</v>
      </c>
      <c r="DJ98" s="264">
        <f t="shared" si="1140"/>
        <v>0.47347159362574837</v>
      </c>
      <c r="DK98" s="264">
        <f t="shared" si="1043"/>
        <v>0.39524929544337317</v>
      </c>
      <c r="DL98" s="264">
        <f t="shared" si="1141"/>
        <v>-4.7070627341157634E-2</v>
      </c>
      <c r="DM98" s="264">
        <f t="shared" si="1142"/>
        <v>0.56396153206486055</v>
      </c>
      <c r="DN98" s="273">
        <f t="shared" si="1143"/>
        <v>33.837691923891633</v>
      </c>
      <c r="DO98" s="273">
        <f t="shared" si="1044"/>
        <v>44.023852177019862</v>
      </c>
      <c r="DP98" s="273">
        <f t="shared" si="1144"/>
        <v>-1.5927613866344024</v>
      </c>
      <c r="DQ98" s="271">
        <f t="shared" si="1045"/>
        <v>0.23157252374635676</v>
      </c>
      <c r="DR98" s="271">
        <f>IFERROR(DN98*(DL98-DL107)^2,"")</f>
        <v>9.7920889903303429E-2</v>
      </c>
      <c r="DS98" s="271">
        <f>IFERROR(DN98*(DH98-CS107)*(DL98-DL107),"")</f>
        <v>-2.3682380324879739</v>
      </c>
      <c r="DT98" s="271">
        <f t="shared" si="1145"/>
        <v>0.29991155521922203</v>
      </c>
      <c r="DU98" s="289">
        <f t="shared" si="1146"/>
        <v>3.5917043824550987</v>
      </c>
      <c r="DV98" s="271">
        <f t="shared" si="1147"/>
        <v>0.92868213694160984</v>
      </c>
      <c r="DX98" s="271"/>
      <c r="DY98" s="263">
        <f t="shared" si="1148"/>
        <v>1.3010299956639813</v>
      </c>
      <c r="DZ98" s="273">
        <f>IFERROR(DH110+DG110*DY98,"")</f>
        <v>-0.13638220268136703</v>
      </c>
      <c r="EA98" s="264">
        <f t="shared" si="1149"/>
        <v>0.47347159264787309</v>
      </c>
      <c r="EB98" s="264">
        <f t="shared" si="1046"/>
        <v>0.39524929530298919</v>
      </c>
      <c r="EC98" s="264">
        <f t="shared" si="1150"/>
        <v>-4.7070627439650625E-2</v>
      </c>
      <c r="ED98" s="264">
        <f t="shared" si="1151"/>
        <v>0.56396153166509333</v>
      </c>
      <c r="EE98" s="273">
        <f t="shared" si="1152"/>
        <v>33.8376918999056</v>
      </c>
      <c r="EF98" s="273">
        <f t="shared" si="1047"/>
        <v>44.023852145813315</v>
      </c>
      <c r="EG98" s="273">
        <f t="shared" si="1153"/>
        <v>-1.5927613888381402</v>
      </c>
      <c r="EH98" s="271">
        <f t="shared" si="1048"/>
        <v>0.23157253111099088</v>
      </c>
      <c r="EI98" s="271">
        <f>IFERROR(EE98*(EC98-EC107)^2,"")</f>
        <v>9.7920898347840873E-2</v>
      </c>
      <c r="EJ98" s="271">
        <f>IFERROR(EE98*(DY98-DJ107)*(EC98-EC107),"")</f>
        <v>-2.3682381337650904</v>
      </c>
      <c r="EK98" s="271">
        <f t="shared" si="1154"/>
        <v>0.29991157189769035</v>
      </c>
      <c r="EL98" s="289">
        <f t="shared" si="1155"/>
        <v>3.5917044411276144</v>
      </c>
      <c r="EM98" s="271">
        <f t="shared" si="1156"/>
        <v>0.92868215220879369</v>
      </c>
      <c r="EO98" s="271"/>
      <c r="EP98" s="263">
        <f t="shared" si="1157"/>
        <v>1.3010299956639813</v>
      </c>
      <c r="EQ98" s="273">
        <f>IFERROR(DY110+DX110*EP98,"")</f>
        <v>-0.13638220280108415</v>
      </c>
      <c r="ER98" s="264">
        <f t="shared" si="1158"/>
        <v>0.47347159260292088</v>
      </c>
      <c r="ES98" s="264">
        <f t="shared" si="1049"/>
        <v>0.39524929529653585</v>
      </c>
      <c r="ET98" s="264">
        <f t="shared" si="1159"/>
        <v>-4.7070627444178115E-2</v>
      </c>
      <c r="EU98" s="264">
        <f t="shared" si="1160"/>
        <v>0.56396153164671647</v>
      </c>
      <c r="EV98" s="273">
        <f t="shared" si="1161"/>
        <v>33.837691898802987</v>
      </c>
      <c r="EW98" s="273">
        <f t="shared" si="1050"/>
        <v>44.023852144378786</v>
      </c>
      <c r="EX98" s="273">
        <f t="shared" si="1162"/>
        <v>-1.5927613889394394</v>
      </c>
      <c r="EY98" s="271">
        <f t="shared" si="1051"/>
        <v>0.23157253144677195</v>
      </c>
      <c r="EZ98" s="271">
        <f>IFERROR(EV98*(ET98-ET107)^2,"")</f>
        <v>9.7920898732825543E-2</v>
      </c>
      <c r="FA98" s="271">
        <f>IFERROR(EV98*(EP98-EA107)*(ET98-ET107),"")</f>
        <v>-2.3682381383819742</v>
      </c>
      <c r="FB98" s="271">
        <f t="shared" si="1163"/>
        <v>0.29991157266438734</v>
      </c>
      <c r="FC98" s="289">
        <f t="shared" si="1164"/>
        <v>3.5917044438247459</v>
      </c>
      <c r="FD98" s="271">
        <f t="shared" si="1165"/>
        <v>0.92868215291061473</v>
      </c>
      <c r="FF98" s="271"/>
      <c r="FG98" s="263">
        <f t="shared" si="1166"/>
        <v>1.3010299956639813</v>
      </c>
      <c r="FH98" s="273">
        <f>IFERROR(EP110+EO110*FG98,"")</f>
        <v>-0.13638220280659086</v>
      </c>
      <c r="FI98" s="264">
        <f t="shared" si="1167"/>
        <v>0.47347159260085314</v>
      </c>
      <c r="FJ98" s="264">
        <f t="shared" si="1052"/>
        <v>0.39524929529623903</v>
      </c>
      <c r="FK98" s="264">
        <f t="shared" si="1168"/>
        <v>-4.7070627444386171E-2</v>
      </c>
      <c r="FL98" s="264">
        <f t="shared" si="1169"/>
        <v>0.56396153164587115</v>
      </c>
      <c r="FM98" s="273">
        <f t="shared" si="1170"/>
        <v>33.837691898752269</v>
      </c>
      <c r="FN98" s="273">
        <f t="shared" si="1053"/>
        <v>44.023852144312798</v>
      </c>
      <c r="FO98" s="273">
        <f t="shared" si="1171"/>
        <v>-1.5927613889440921</v>
      </c>
      <c r="FP98" s="271">
        <f t="shared" si="1054"/>
        <v>0.23157253146207951</v>
      </c>
      <c r="FQ98" s="271">
        <f>IFERROR(FM98*(FK98-FK107)^2,"")</f>
        <v>9.7920898750375851E-2</v>
      </c>
      <c r="FR98" s="271">
        <f>IFERROR(FM98*(FG98-ER107)*(FK98-FK107),"")</f>
        <v>-2.3682381385924285</v>
      </c>
      <c r="FS98" s="271">
        <f t="shared" si="1172"/>
        <v>0.29991157269965424</v>
      </c>
      <c r="FT98" s="289">
        <f t="shared" si="1173"/>
        <v>3.5917044439488102</v>
      </c>
      <c r="FU98" s="271">
        <f t="shared" si="1174"/>
        <v>0.92868215294289747</v>
      </c>
      <c r="FW98" s="271"/>
      <c r="FX98" s="263">
        <f t="shared" si="1175"/>
        <v>1.3010299956639813</v>
      </c>
      <c r="FY98" s="273">
        <f>IFERROR(FG110+FF110*FX98,"")</f>
        <v>-0.13638220280684399</v>
      </c>
      <c r="FZ98" s="264">
        <f t="shared" si="1176"/>
        <v>0.47347159260075811</v>
      </c>
      <c r="GA98" s="264">
        <f t="shared" si="1055"/>
        <v>0.39524929529622538</v>
      </c>
      <c r="GB98" s="264">
        <f t="shared" si="1177"/>
        <v>-4.707062744439594E-2</v>
      </c>
      <c r="GC98" s="264">
        <f t="shared" si="1178"/>
        <v>0.56396153164583229</v>
      </c>
      <c r="GD98" s="273">
        <f t="shared" si="1179"/>
        <v>33.837691898749938</v>
      </c>
      <c r="GE98" s="273">
        <f t="shared" si="1056"/>
        <v>44.023852144309764</v>
      </c>
      <c r="GF98" s="273">
        <f t="shared" si="1180"/>
        <v>-1.5927613889443131</v>
      </c>
      <c r="GG98" s="271">
        <f t="shared" si="1057"/>
        <v>0.23157253146277837</v>
      </c>
      <c r="GH98" s="271">
        <f>IFERROR(GD98*(GB98-GB107)^2,"")</f>
        <v>9.792089875117739E-2</v>
      </c>
      <c r="GI98" s="271">
        <f>IFERROR(GD98*(FX98-FI107)*(GB98-GB107),"")</f>
        <v>-2.3682381386020395</v>
      </c>
      <c r="GJ98" s="271">
        <f t="shared" si="1181"/>
        <v>0.29991157270127516</v>
      </c>
      <c r="GK98" s="289">
        <f t="shared" si="1182"/>
        <v>3.5917044439545123</v>
      </c>
      <c r="GL98" s="271">
        <f t="shared" si="1183"/>
        <v>0.92868215294438128</v>
      </c>
      <c r="GN98" s="271"/>
      <c r="GO98" s="263">
        <f t="shared" si="1184"/>
        <v>1.3010299956639813</v>
      </c>
      <c r="GP98" s="273">
        <f>IFERROR(FX110+FW110*GO98,"")</f>
        <v>-0.13638220280685553</v>
      </c>
      <c r="GQ98" s="264">
        <f t="shared" si="1185"/>
        <v>0.47347159260075383</v>
      </c>
      <c r="GR98" s="264">
        <f t="shared" si="1058"/>
        <v>0.39524929529622477</v>
      </c>
      <c r="GS98" s="264">
        <f t="shared" si="1186"/>
        <v>-4.7070627444396385E-2</v>
      </c>
      <c r="GT98" s="264">
        <f t="shared" si="1187"/>
        <v>0.56396153164583041</v>
      </c>
      <c r="GU98" s="273">
        <f t="shared" si="1188"/>
        <v>33.837691898749824</v>
      </c>
      <c r="GV98" s="273">
        <f t="shared" si="1059"/>
        <v>44.023852144309615</v>
      </c>
      <c r="GW98" s="273">
        <f t="shared" si="1189"/>
        <v>-1.5927613889443226</v>
      </c>
      <c r="GX98" s="271">
        <f t="shared" si="1060"/>
        <v>0.2315725314628099</v>
      </c>
      <c r="GY98" s="271">
        <f>IFERROR(GU98*(GS98-GS107)^2,"")</f>
        <v>9.7920898751213695E-2</v>
      </c>
      <c r="GZ98" s="271">
        <f>IFERROR(GU98*(GO98-FZ107)*(GS98-GS107),"")</f>
        <v>-2.3682381386024747</v>
      </c>
      <c r="HA98" s="271">
        <f t="shared" si="1190"/>
        <v>0.29991157270134799</v>
      </c>
      <c r="HB98" s="289">
        <f t="shared" si="1191"/>
        <v>3.5917044439547716</v>
      </c>
      <c r="HC98" s="271">
        <f t="shared" si="1192"/>
        <v>0.92868215294444867</v>
      </c>
      <c r="HE98" s="271"/>
      <c r="HF98" s="263">
        <f t="shared" si="1193"/>
        <v>1.3010299956639813</v>
      </c>
      <c r="HG98" s="273">
        <f>IFERROR(GO110+GN110*HF98,"")</f>
        <v>-0.13638220280685642</v>
      </c>
      <c r="HH98" s="264">
        <f t="shared" si="1194"/>
        <v>0.47347159260075344</v>
      </c>
      <c r="HI98" s="264">
        <f t="shared" si="1061"/>
        <v>0.39524929529622466</v>
      </c>
      <c r="HJ98" s="264">
        <f t="shared" si="1195"/>
        <v>-4.7070627444396385E-2</v>
      </c>
      <c r="HK98" s="264">
        <f t="shared" si="1196"/>
        <v>0.56396153164583018</v>
      </c>
      <c r="HL98" s="273">
        <f t="shared" si="1197"/>
        <v>33.83769189874981</v>
      </c>
      <c r="HM98" s="273">
        <f t="shared" si="1062"/>
        <v>44.0238521443096</v>
      </c>
      <c r="HN98" s="273">
        <f t="shared" si="1198"/>
        <v>-1.592761388944322</v>
      </c>
      <c r="HO98" s="271">
        <f t="shared" si="1063"/>
        <v>0.23157253146281229</v>
      </c>
      <c r="HP98" s="271">
        <f>IFERROR(HL98*(HJ98-HJ107)^2,"")</f>
        <v>9.7920898751215721E-2</v>
      </c>
      <c r="HQ98" s="271">
        <f>IFERROR(HL98*(HF98-GQ107)*(HJ98-HJ107),"")</f>
        <v>-2.3682381386024987</v>
      </c>
      <c r="HR98" s="271">
        <f t="shared" si="1199"/>
        <v>0.29991157270135466</v>
      </c>
      <c r="HS98" s="289">
        <f t="shared" si="1200"/>
        <v>3.5917044439547929</v>
      </c>
      <c r="HT98" s="271">
        <f t="shared" si="1201"/>
        <v>0.92868215294445422</v>
      </c>
      <c r="HV98" s="271"/>
      <c r="HW98" s="263">
        <f t="shared" si="1202"/>
        <v>1.3010299956639813</v>
      </c>
      <c r="HX98" s="273">
        <f>IFERROR(HF110+HE110*HW98,"")</f>
        <v>-0.13638220280685642</v>
      </c>
      <c r="HY98" s="264">
        <f t="shared" si="1203"/>
        <v>0.47347159260075344</v>
      </c>
      <c r="HZ98" s="264">
        <f t="shared" si="1064"/>
        <v>0.39524929529622466</v>
      </c>
      <c r="IA98" s="264">
        <f t="shared" si="1204"/>
        <v>-4.7070627444396385E-2</v>
      </c>
      <c r="IB98" s="264">
        <f t="shared" si="1205"/>
        <v>0.56396153164583018</v>
      </c>
      <c r="IC98" s="273">
        <f t="shared" si="1206"/>
        <v>33.83769189874981</v>
      </c>
      <c r="ID98" s="273">
        <f t="shared" si="1065"/>
        <v>44.0238521443096</v>
      </c>
      <c r="IE98" s="273">
        <f t="shared" si="1207"/>
        <v>-1.592761388944322</v>
      </c>
      <c r="IF98" s="271">
        <f t="shared" si="1066"/>
        <v>0.23157253146281354</v>
      </c>
      <c r="IG98" s="271">
        <f>IFERROR(IC98*(IA98-IA107)^2,"")</f>
        <v>9.7920898751214944E-2</v>
      </c>
      <c r="IH98" s="271">
        <f>IFERROR(IC98*(HW98-HH107)*(IA98-IA107),"")</f>
        <v>-2.3682381386024893</v>
      </c>
      <c r="II98" s="271">
        <f t="shared" si="1208"/>
        <v>0.29991157270135466</v>
      </c>
      <c r="IJ98" s="289">
        <f t="shared" si="1209"/>
        <v>3.5917044439547929</v>
      </c>
      <c r="IK98" s="271">
        <f t="shared" si="1210"/>
        <v>0.92868215294445422</v>
      </c>
      <c r="IM98" s="271"/>
      <c r="IN98" s="263">
        <f t="shared" si="1211"/>
        <v>1.3010299956639813</v>
      </c>
      <c r="IO98" s="273">
        <f>IFERROR(HW110+HV110*IN98,"")</f>
        <v>-0.13638220280685731</v>
      </c>
      <c r="IP98" s="264">
        <f t="shared" si="1212"/>
        <v>0.47347159260075311</v>
      </c>
      <c r="IQ98" s="264">
        <f t="shared" si="1067"/>
        <v>0.3952492952962246</v>
      </c>
      <c r="IR98" s="264">
        <f t="shared" si="1213"/>
        <v>-4.7070627444396607E-2</v>
      </c>
      <c r="IS98" s="264">
        <f t="shared" si="1214"/>
        <v>0.56396153164583007</v>
      </c>
      <c r="IT98" s="273">
        <f t="shared" si="1215"/>
        <v>33.837691898749803</v>
      </c>
      <c r="IU98" s="273">
        <f t="shared" si="1068"/>
        <v>44.023852144309586</v>
      </c>
      <c r="IV98" s="273">
        <f t="shared" si="1216"/>
        <v>-1.5927613889443293</v>
      </c>
      <c r="IW98" s="271">
        <f t="shared" si="1069"/>
        <v>0.23157253146281348</v>
      </c>
      <c r="IX98" s="271">
        <f>IFERROR(IT98*(IR98-IR107)^2,"")</f>
        <v>9.7920898751216789E-2</v>
      </c>
      <c r="IY98" s="271">
        <f>IFERROR(IT98*(IN98-HY107)*(IR98-IR107),"")</f>
        <v>-2.3682381386025111</v>
      </c>
      <c r="IZ98" s="271">
        <f t="shared" si="1217"/>
        <v>0.29991157270136037</v>
      </c>
      <c r="JA98" s="289">
        <f t="shared" si="1218"/>
        <v>3.5917044439548143</v>
      </c>
      <c r="JB98" s="271">
        <f t="shared" si="1219"/>
        <v>0.92868215294445988</v>
      </c>
      <c r="JD98" s="271"/>
      <c r="JE98" s="263">
        <f t="shared" si="1220"/>
        <v>1.3010299956639813</v>
      </c>
      <c r="JF98" s="273">
        <f>IFERROR(IN110+IM110*JE98,"")</f>
        <v>-0.13638220280685642</v>
      </c>
      <c r="JG98" s="264">
        <f t="shared" si="1221"/>
        <v>0.47347159260075344</v>
      </c>
      <c r="JH98" s="264">
        <f t="shared" si="1070"/>
        <v>0.39524929529622466</v>
      </c>
      <c r="JI98" s="264">
        <f t="shared" si="1222"/>
        <v>-4.7070627444396385E-2</v>
      </c>
      <c r="JJ98" s="264">
        <f t="shared" si="1223"/>
        <v>0.56396153164583018</v>
      </c>
      <c r="JK98" s="273">
        <f t="shared" si="1224"/>
        <v>33.83769189874981</v>
      </c>
      <c r="JL98" s="273">
        <f t="shared" si="1071"/>
        <v>44.0238521443096</v>
      </c>
      <c r="JM98" s="273">
        <f t="shared" si="1225"/>
        <v>-1.592761388944322</v>
      </c>
      <c r="JN98" s="271">
        <f t="shared" si="1072"/>
        <v>0.23157253146281229</v>
      </c>
      <c r="JO98" s="271">
        <f>IFERROR(JK98*(JI98-JI107)^2,"")</f>
        <v>9.792089875121554E-2</v>
      </c>
      <c r="JP98" s="271">
        <f>IFERROR(JK98*(JE98-IP107)*(JI98-JI107),"")</f>
        <v>-2.3682381386024964</v>
      </c>
      <c r="JQ98" s="271">
        <f t="shared" si="1226"/>
        <v>0.29991157270135466</v>
      </c>
      <c r="JR98" s="289">
        <f t="shared" si="1227"/>
        <v>3.5917044439547929</v>
      </c>
      <c r="JS98" s="271">
        <f t="shared" si="1228"/>
        <v>0.92868215294445422</v>
      </c>
      <c r="JU98" s="271"/>
      <c r="JV98" s="263">
        <f t="shared" si="1229"/>
        <v>1.3010299956639813</v>
      </c>
      <c r="JW98" s="273">
        <f>IFERROR(JE110+JD110*JV98,"")</f>
        <v>-0.13638220280685642</v>
      </c>
      <c r="JX98" s="264">
        <f t="shared" si="1230"/>
        <v>0.47347159260075344</v>
      </c>
      <c r="JY98" s="264">
        <f t="shared" si="1073"/>
        <v>0.39524929529622466</v>
      </c>
      <c r="JZ98" s="264">
        <f t="shared" si="1231"/>
        <v>-4.7070627444396385E-2</v>
      </c>
      <c r="KA98" s="264">
        <f t="shared" si="1232"/>
        <v>0.56396153164583018</v>
      </c>
      <c r="KB98" s="273">
        <f t="shared" si="1233"/>
        <v>33.83769189874981</v>
      </c>
      <c r="KC98" s="273">
        <f t="shared" si="1074"/>
        <v>44.0238521443096</v>
      </c>
      <c r="KD98" s="273">
        <f t="shared" si="1234"/>
        <v>-1.592761388944322</v>
      </c>
      <c r="KE98" s="271">
        <f t="shared" si="1075"/>
        <v>0.23157253146281354</v>
      </c>
      <c r="KF98" s="271">
        <f>IFERROR(KB98*(JZ98-JZ107)^2,"")</f>
        <v>9.7920898751215221E-2</v>
      </c>
      <c r="KG98" s="271">
        <f>IFERROR(KB98*(JV98-JG107)*(JZ98-JZ107),"")</f>
        <v>-2.3682381386024929</v>
      </c>
      <c r="KH98" s="271">
        <f t="shared" si="1235"/>
        <v>0.29991157270135466</v>
      </c>
      <c r="KI98" s="289">
        <f t="shared" si="1236"/>
        <v>3.5917044439547929</v>
      </c>
      <c r="KJ98" s="271">
        <f t="shared" si="1237"/>
        <v>0.92868215294445422</v>
      </c>
      <c r="KL98" s="271"/>
      <c r="KM98" s="263">
        <f t="shared" si="1238"/>
        <v>1.3010299956639813</v>
      </c>
      <c r="KN98" s="273">
        <f>IFERROR(JV110+JU110*KM98,"")</f>
        <v>-0.13638220280685687</v>
      </c>
      <c r="KO98" s="264">
        <f t="shared" si="1239"/>
        <v>0.47347159260075328</v>
      </c>
      <c r="KP98" s="264">
        <f t="shared" si="1076"/>
        <v>0.39524929529622466</v>
      </c>
      <c r="KQ98" s="264">
        <f t="shared" si="1240"/>
        <v>-4.7070627444396385E-2</v>
      </c>
      <c r="KR98" s="264">
        <f t="shared" si="1241"/>
        <v>0.56396153164583029</v>
      </c>
      <c r="KS98" s="273">
        <f t="shared" si="1242"/>
        <v>33.837691898749817</v>
      </c>
      <c r="KT98" s="273">
        <f t="shared" si="1077"/>
        <v>44.023852144309608</v>
      </c>
      <c r="KU98" s="273">
        <f t="shared" si="1243"/>
        <v>-1.5927613889443224</v>
      </c>
      <c r="KV98" s="271">
        <f t="shared" si="1078"/>
        <v>0.23157253146281356</v>
      </c>
      <c r="KW98" s="271">
        <f>IFERROR(KS98*(KQ98-KQ107)^2,"")</f>
        <v>9.7920898751216637E-2</v>
      </c>
      <c r="KX98" s="271">
        <f>IFERROR(KS98*(KM98-JX107)*(KQ98-KQ107),"")</f>
        <v>-2.3682381386025098</v>
      </c>
      <c r="KY98" s="271">
        <f t="shared" si="1244"/>
        <v>0.29991157270135754</v>
      </c>
      <c r="KZ98" s="289">
        <f t="shared" si="1245"/>
        <v>3.5917044439548036</v>
      </c>
      <c r="LA98" s="271">
        <f t="shared" si="1246"/>
        <v>0.92868215294445711</v>
      </c>
      <c r="LC98" s="271"/>
      <c r="LD98" s="263">
        <f t="shared" si="1247"/>
        <v>1.3010299956639813</v>
      </c>
      <c r="LE98" s="273">
        <f>IFERROR(KM110+KL110*LD98,"")</f>
        <v>-0.13638220280685687</v>
      </c>
      <c r="LF98" s="264">
        <f t="shared" si="1248"/>
        <v>0.47347159260075328</v>
      </c>
      <c r="LG98" s="264">
        <f t="shared" si="1079"/>
        <v>0.39524929529622466</v>
      </c>
      <c r="LH98" s="264">
        <f t="shared" si="1249"/>
        <v>-4.7070627444396385E-2</v>
      </c>
      <c r="LI98" s="264">
        <f t="shared" si="1250"/>
        <v>0.56396153164583029</v>
      </c>
      <c r="LJ98" s="273">
        <f t="shared" si="1251"/>
        <v>33.837691898749817</v>
      </c>
      <c r="LK98" s="273">
        <f t="shared" si="1080"/>
        <v>44.023852144309608</v>
      </c>
      <c r="LL98" s="273">
        <f t="shared" si="1252"/>
        <v>-1.5927613889443224</v>
      </c>
      <c r="LM98" s="271">
        <f t="shared" si="1081"/>
        <v>0.23157253146281234</v>
      </c>
      <c r="LN98" s="271">
        <f>IFERROR(LJ98*(LH98-LH107)^2,"")</f>
        <v>9.7920898751216123E-2</v>
      </c>
      <c r="LO98" s="271">
        <f>IFERROR(LJ98*(LD98-KO107)*(LH98-LH107),"")</f>
        <v>-2.3682381386025035</v>
      </c>
      <c r="LP98" s="271">
        <f t="shared" si="1253"/>
        <v>0.29991157270135754</v>
      </c>
      <c r="LQ98" s="289">
        <f t="shared" si="1254"/>
        <v>3.5917044439548036</v>
      </c>
      <c r="LR98" s="271">
        <f t="shared" si="1255"/>
        <v>0.92868215294445711</v>
      </c>
      <c r="LT98" s="271"/>
      <c r="LU98" s="475">
        <f t="shared" si="1256"/>
        <v>1.3010299956639813</v>
      </c>
      <c r="LV98" s="474">
        <f>IFERROR(LD110+LC110*LU98,"")</f>
        <v>-0.13638220280685598</v>
      </c>
      <c r="LW98" s="477">
        <f t="shared" si="1257"/>
        <v>0.47347159260075361</v>
      </c>
      <c r="LX98" s="264">
        <f t="shared" si="1082"/>
        <v>0.39524929529622471</v>
      </c>
      <c r="LY98" s="264">
        <f t="shared" si="1258"/>
        <v>-4.7070627444396385E-2</v>
      </c>
      <c r="LZ98" s="264">
        <f t="shared" si="1259"/>
        <v>0.56396153164583029</v>
      </c>
      <c r="MA98" s="273">
        <f t="shared" si="1260"/>
        <v>33.837691898749817</v>
      </c>
      <c r="MB98" s="273">
        <f t="shared" si="1083"/>
        <v>44.023852144309608</v>
      </c>
      <c r="MC98" s="273">
        <f t="shared" si="1261"/>
        <v>-1.5927613889443224</v>
      </c>
      <c r="MD98" s="271">
        <f t="shared" si="1084"/>
        <v>0.23157253146281234</v>
      </c>
      <c r="ME98" s="271">
        <f>IFERROR(MA98*(LY98-LY107)^2,"")</f>
        <v>9.7920898751215041E-2</v>
      </c>
      <c r="MF98" s="271">
        <f>IFERROR(MA98*(LU98-LF107)*(LY98-LY107),"")</f>
        <v>-2.3682381386024907</v>
      </c>
      <c r="MG98" s="271">
        <f t="shared" si="1262"/>
        <v>0.29991157270135183</v>
      </c>
      <c r="MH98" s="289">
        <f t="shared" si="1263"/>
        <v>3.5917044439547823</v>
      </c>
      <c r="MI98" s="476">
        <f t="shared" si="1264"/>
        <v>0.92868215294445144</v>
      </c>
    </row>
    <row r="99" spans="1:347" ht="14.1" hidden="1" customHeight="1" outlineLevel="1" x14ac:dyDescent="0.2">
      <c r="A99" s="14">
        <v>4</v>
      </c>
      <c r="B99" s="469">
        <v>40</v>
      </c>
      <c r="C99" s="50">
        <v>60</v>
      </c>
      <c r="D99" s="54">
        <v>38</v>
      </c>
      <c r="E99" s="17">
        <f t="shared" si="1023"/>
        <v>0.6333333333333333</v>
      </c>
      <c r="F99" s="34">
        <f>IFERROR((E99-E95)/(1-E95),"")</f>
        <v>0.61403508771929816</v>
      </c>
      <c r="G99" s="17">
        <f t="shared" si="1024"/>
        <v>0.2898515291665027</v>
      </c>
      <c r="H99" s="17"/>
      <c r="I99" s="34"/>
      <c r="J99" s="18">
        <f t="shared" si="1085"/>
        <v>1.6020599913279623</v>
      </c>
      <c r="K99" s="17">
        <f>IFERROR(C110+B110*J99,"")</f>
        <v>0.42204203684848451</v>
      </c>
      <c r="L99" s="37">
        <f t="shared" si="1086"/>
        <v>0.68032769107263535</v>
      </c>
      <c r="M99" s="37">
        <f t="shared" si="1025"/>
        <v>0.36494877648754687</v>
      </c>
      <c r="N99" s="37">
        <f t="shared" si="1087"/>
        <v>0.24039297368030232</v>
      </c>
      <c r="O99" s="37">
        <f t="shared" si="1088"/>
        <v>0.56843258317537881</v>
      </c>
      <c r="P99" s="17">
        <f t="shared" si="1089"/>
        <v>34.105954990522726</v>
      </c>
      <c r="Q99" s="17">
        <f t="shared" si="1026"/>
        <v>54.63978595634871</v>
      </c>
      <c r="R99" s="17">
        <f t="shared" si="1090"/>
        <v>8.1988319403783052</v>
      </c>
      <c r="S99" s="34">
        <f t="shared" si="1027"/>
        <v>2.303122402938353</v>
      </c>
      <c r="T99" s="34">
        <f>IFERROR(P99*(N99-N107)^2,"")</f>
        <v>3.0005365325834603</v>
      </c>
      <c r="U99" s="34">
        <f>IFERROR(P99*(J99-E107)*(N99-N107),"")</f>
        <v>16.206653296648192</v>
      </c>
      <c r="V99" s="34">
        <f t="shared" si="1091"/>
        <v>1.2124343527739017</v>
      </c>
      <c r="W99" s="39">
        <f t="shared" si="1092"/>
        <v>-2.8196614643581199</v>
      </c>
      <c r="X99" s="34">
        <f t="shared" si="1093"/>
        <v>-0.78056623441765682</v>
      </c>
      <c r="Y99" s="44"/>
      <c r="Z99" s="271"/>
      <c r="AA99" s="263">
        <f t="shared" si="1094"/>
        <v>1.6020599913279623</v>
      </c>
      <c r="AB99" s="273">
        <f>IFERROR(J110+I110*AA99,"")</f>
        <v>0.38415188171042347</v>
      </c>
      <c r="AC99" s="264">
        <f t="shared" si="1095"/>
        <v>0.66708870702417056</v>
      </c>
      <c r="AD99" s="264">
        <f t="shared" si="1028"/>
        <v>0.37056557204961876</v>
      </c>
      <c r="AE99" s="264">
        <f t="shared" si="1096"/>
        <v>0.24098256619244407</v>
      </c>
      <c r="AF99" s="264">
        <f t="shared" si="1097"/>
        <v>0.57310983958290951</v>
      </c>
      <c r="AG99" s="273">
        <f t="shared" si="1098"/>
        <v>34.386590374974574</v>
      </c>
      <c r="AH99" s="273">
        <f t="shared" si="1029"/>
        <v>55.08938067792996</v>
      </c>
      <c r="AI99" s="273">
        <f t="shared" si="1099"/>
        <v>8.2865687911697705</v>
      </c>
      <c r="AJ99" s="271">
        <f t="shared" si="1030"/>
        <v>1.7207711483206667</v>
      </c>
      <c r="AK99" s="271">
        <f>IFERROR(AG99*(AE99-AE107)^2,"")</f>
        <v>2.0331166302192667</v>
      </c>
      <c r="AL99" s="271">
        <f>IFERROR(AG99*(AA99-L107)*(AE99-AE107),"")</f>
        <v>13.395362745984947</v>
      </c>
      <c r="AM99" s="271">
        <f t="shared" si="1100"/>
        <v>0.76044737951174235</v>
      </c>
      <c r="AN99" s="289">
        <f t="shared" si="1101"/>
        <v>-2.0253224214502339</v>
      </c>
      <c r="AO99" s="271">
        <f t="shared" si="1102"/>
        <v>-0.5548332599773198</v>
      </c>
      <c r="AQ99" s="271"/>
      <c r="AR99" s="263">
        <f t="shared" si="1103"/>
        <v>1.6020599913279623</v>
      </c>
      <c r="AS99" s="273">
        <f>IFERROR(AA110+Z110*AR99,"")</f>
        <v>0.38431649018400682</v>
      </c>
      <c r="AT99" s="264">
        <f t="shared" si="1104"/>
        <v>0.66714665351329505</v>
      </c>
      <c r="AU99" s="264">
        <f t="shared" si="1031"/>
        <v>0.37054213518432716</v>
      </c>
      <c r="AV99" s="264">
        <f t="shared" si="1105"/>
        <v>0.24098173618207297</v>
      </c>
      <c r="AW99" s="264">
        <f t="shared" si="1106"/>
        <v>0.57309096699710249</v>
      </c>
      <c r="AX99" s="273">
        <f t="shared" si="1107"/>
        <v>34.385458019826146</v>
      </c>
      <c r="AY99" s="273">
        <f t="shared" si="1032"/>
        <v>55.087566577050687</v>
      </c>
      <c r="AZ99" s="273">
        <f t="shared" si="1108"/>
        <v>8.286267373033489</v>
      </c>
      <c r="BA99" s="271">
        <f t="shared" si="1033"/>
        <v>1.6434972375288583</v>
      </c>
      <c r="BB99" s="271">
        <f>IFERROR(AX99*(AV99-AV107)^2,"")</f>
        <v>1.895565222133903</v>
      </c>
      <c r="BC99" s="271">
        <f>IFERROR(AX99*(AR99-AC107)*(AV99-AV107),"")</f>
        <v>12.934080143961937</v>
      </c>
      <c r="BD99" s="271">
        <f t="shared" si="1109"/>
        <v>0.76217591549638042</v>
      </c>
      <c r="BE99" s="289">
        <f t="shared" si="1110"/>
        <v>-2.0287992107977004</v>
      </c>
      <c r="BF99" s="271">
        <f t="shared" si="1111"/>
        <v>-0.55580995654998855</v>
      </c>
      <c r="BH99" s="271"/>
      <c r="BI99" s="263">
        <f t="shared" si="1112"/>
        <v>1.6020599913279623</v>
      </c>
      <c r="BJ99" s="273">
        <f>IFERROR(AR110+AQ110*BI99,"")</f>
        <v>0.3843600952041224</v>
      </c>
      <c r="BK99" s="264">
        <f t="shared" si="1113"/>
        <v>0.66716200300707096</v>
      </c>
      <c r="BL99" s="264">
        <f t="shared" si="1034"/>
        <v>0.37053592529145285</v>
      </c>
      <c r="BM99" s="264">
        <f t="shared" si="1114"/>
        <v>0.240981513907357</v>
      </c>
      <c r="BN99" s="264">
        <f t="shared" si="1115"/>
        <v>0.57308596548666135</v>
      </c>
      <c r="BO99" s="273">
        <f t="shared" si="1116"/>
        <v>34.385157929199679</v>
      </c>
      <c r="BP99" s="273">
        <f t="shared" si="1035"/>
        <v>55.087085813864249</v>
      </c>
      <c r="BQ99" s="273">
        <f t="shared" si="1117"/>
        <v>8.2861874137221001</v>
      </c>
      <c r="BR99" s="271">
        <f t="shared" si="1036"/>
        <v>1.638900621572932</v>
      </c>
      <c r="BS99" s="271">
        <f>IFERROR(BO99*(BM99-BM107)^2,"")</f>
        <v>1.8873421871971219</v>
      </c>
      <c r="BT99" s="271">
        <f>IFERROR(BO99*(BI99-AT107)*(BM99-BM107),"")</f>
        <v>12.905939066697343</v>
      </c>
      <c r="BU99" s="271">
        <f t="shared" si="1118"/>
        <v>0.76263414720280509</v>
      </c>
      <c r="BV99" s="289">
        <f t="shared" si="1119"/>
        <v>-2.0297201804242562</v>
      </c>
      <c r="BW99" s="271">
        <f t="shared" si="1120"/>
        <v>-0.55606869037544615</v>
      </c>
      <c r="BY99" s="271"/>
      <c r="BZ99" s="263">
        <f t="shared" si="1121"/>
        <v>1.6020599913279623</v>
      </c>
      <c r="CA99" s="273">
        <f>IFERROR(BI110+BH110*BZ99,"")</f>
        <v>0.38436197142592832</v>
      </c>
      <c r="CB99" s="264">
        <f t="shared" si="1122"/>
        <v>0.66716266345403652</v>
      </c>
      <c r="CC99" s="264">
        <f t="shared" si="1037"/>
        <v>0.37053565808084427</v>
      </c>
      <c r="CD99" s="264">
        <f t="shared" si="1123"/>
        <v>0.2409815043207979</v>
      </c>
      <c r="CE99" s="264">
        <f t="shared" si="1124"/>
        <v>0.57308575026332087</v>
      </c>
      <c r="CF99" s="273">
        <f t="shared" si="1125"/>
        <v>34.385145015799253</v>
      </c>
      <c r="CG99" s="273">
        <f t="shared" si="1038"/>
        <v>55.087065125822079</v>
      </c>
      <c r="CH99" s="273">
        <f t="shared" si="1126"/>
        <v>8.2861839721960902</v>
      </c>
      <c r="CI99" s="271">
        <f t="shared" si="1039"/>
        <v>1.6386872309110598</v>
      </c>
      <c r="CJ99" s="271">
        <f>IFERROR(CF99*(CD99-CD107)^2,"")</f>
        <v>1.8869604490244121</v>
      </c>
      <c r="CK99" s="271">
        <f>IFERROR(CF99*(BZ99-BK107)*(CD99-CD107),"")</f>
        <v>12.904631385051616</v>
      </c>
      <c r="CL99" s="271">
        <f t="shared" si="1127"/>
        <v>0.76265386703528903</v>
      </c>
      <c r="CM99" s="289">
        <f t="shared" si="1128"/>
        <v>-2.0297598072421934</v>
      </c>
      <c r="CN99" s="271">
        <f t="shared" si="1129"/>
        <v>-0.55607982313725368</v>
      </c>
      <c r="CP99" s="271"/>
      <c r="CQ99" s="263">
        <f t="shared" si="1130"/>
        <v>1.6020599913279623</v>
      </c>
      <c r="CR99" s="273">
        <f>IFERROR(BZ110+BY110*CQ99,"")</f>
        <v>0.38436204416189979</v>
      </c>
      <c r="CS99" s="264">
        <f t="shared" si="1131"/>
        <v>0.66716268905774367</v>
      </c>
      <c r="CT99" s="264">
        <f t="shared" si="1040"/>
        <v>0.37053564772179981</v>
      </c>
      <c r="CU99" s="264">
        <f t="shared" si="1132"/>
        <v>0.24098150394911566</v>
      </c>
      <c r="CV99" s="264">
        <f t="shared" si="1133"/>
        <v>0.57308574191966921</v>
      </c>
      <c r="CW99" s="273">
        <f t="shared" si="1134"/>
        <v>34.385144515180151</v>
      </c>
      <c r="CX99" s="273">
        <f t="shared" si="1041"/>
        <v>55.087064323800242</v>
      </c>
      <c r="CY99" s="273">
        <f t="shared" si="1135"/>
        <v>8.2861838387757984</v>
      </c>
      <c r="CZ99" s="271">
        <f t="shared" si="1042"/>
        <v>1.6386774973769136</v>
      </c>
      <c r="DA99" s="271">
        <f>IFERROR(CW99*(CU99-CU107)^2,"")</f>
        <v>1.88694304205435</v>
      </c>
      <c r="DB99" s="271">
        <f>IFERROR(CW99*(CQ99-CB107)*(CU99-CU107),"")</f>
        <v>12.9045717691831</v>
      </c>
      <c r="DC99" s="271">
        <f t="shared" si="1136"/>
        <v>0.76265463152439761</v>
      </c>
      <c r="DD99" s="289">
        <f t="shared" si="1137"/>
        <v>-2.0297613434646209</v>
      </c>
      <c r="DE99" s="271">
        <f t="shared" si="1138"/>
        <v>-0.55608025472396883</v>
      </c>
      <c r="DG99" s="271"/>
      <c r="DH99" s="263">
        <f t="shared" si="1139"/>
        <v>1.6020599913279623</v>
      </c>
      <c r="DI99" s="273">
        <f>IFERROR(CQ110+CP110*DH99,"")</f>
        <v>0.38436204682361108</v>
      </c>
      <c r="DJ99" s="264">
        <f t="shared" si="1140"/>
        <v>0.66716268999468975</v>
      </c>
      <c r="DK99" s="264">
        <f t="shared" si="1043"/>
        <v>0.37053564734271927</v>
      </c>
      <c r="DL99" s="264">
        <f t="shared" si="1141"/>
        <v>0.2409815039355141</v>
      </c>
      <c r="DM99" s="264">
        <f t="shared" si="1142"/>
        <v>0.57308574161434034</v>
      </c>
      <c r="DN99" s="273">
        <f t="shared" si="1143"/>
        <v>34.38514449686042</v>
      </c>
      <c r="DO99" s="273">
        <f t="shared" si="1044"/>
        <v>55.087064294450933</v>
      </c>
      <c r="DP99" s="273">
        <f t="shared" si="1144"/>
        <v>8.2861838338933893</v>
      </c>
      <c r="DQ99" s="271">
        <f t="shared" si="1045"/>
        <v>1.6386770537574777</v>
      </c>
      <c r="DR99" s="271">
        <f>IFERROR(DN99*(DL99-DL107)^2,"")</f>
        <v>1.8869422489941341</v>
      </c>
      <c r="DS99" s="271">
        <f>IFERROR(DN99*(DH99-CS107)*(DL99-DL107),"")</f>
        <v>12.904569053924446</v>
      </c>
      <c r="DT99" s="271">
        <f t="shared" si="1145"/>
        <v>0.76265465950023992</v>
      </c>
      <c r="DU99" s="289">
        <f t="shared" si="1146"/>
        <v>-2.0297613996813837</v>
      </c>
      <c r="DV99" s="271">
        <f t="shared" si="1147"/>
        <v>-0.55608027051752074</v>
      </c>
      <c r="DX99" s="271"/>
      <c r="DY99" s="263">
        <f t="shared" si="1148"/>
        <v>1.6020599913279623</v>
      </c>
      <c r="DZ99" s="273">
        <f>IFERROR(DH110+DG110*DY99,"")</f>
        <v>0.38436204691227438</v>
      </c>
      <c r="EA99" s="264">
        <f t="shared" si="1149"/>
        <v>0.66716269002590001</v>
      </c>
      <c r="EB99" s="264">
        <f t="shared" si="1046"/>
        <v>0.37053564733009187</v>
      </c>
      <c r="EC99" s="264">
        <f t="shared" si="1150"/>
        <v>0.2409815039350609</v>
      </c>
      <c r="ED99" s="264">
        <f t="shared" si="1151"/>
        <v>0.5730857416041697</v>
      </c>
      <c r="EE99" s="273">
        <f t="shared" si="1152"/>
        <v>34.385144496250184</v>
      </c>
      <c r="EF99" s="273">
        <f t="shared" si="1047"/>
        <v>55.087064293473297</v>
      </c>
      <c r="EG99" s="273">
        <f t="shared" si="1153"/>
        <v>8.2861838337307514</v>
      </c>
      <c r="EH99" s="271">
        <f t="shared" si="1048"/>
        <v>1.6386770335394729</v>
      </c>
      <c r="EI99" s="271">
        <f>IFERROR(EE99*(EC99-EC107)^2,"")</f>
        <v>1.8869422128646764</v>
      </c>
      <c r="EJ99" s="271">
        <f>IFERROR(EE99*(DY99-DJ107)*(EC99-EC107),"")</f>
        <v>12.904568930267448</v>
      </c>
      <c r="EK99" s="271">
        <f t="shared" si="1154"/>
        <v>0.7626546604321327</v>
      </c>
      <c r="EL99" s="289">
        <f t="shared" si="1155"/>
        <v>-2.0297614015539978</v>
      </c>
      <c r="EM99" s="271">
        <f t="shared" si="1156"/>
        <v>-0.55608027104361335</v>
      </c>
      <c r="EO99" s="271"/>
      <c r="EP99" s="263">
        <f t="shared" si="1157"/>
        <v>1.6020599913279623</v>
      </c>
      <c r="EQ99" s="273">
        <f>IFERROR(DY110+DX110*EP99,"")</f>
        <v>0.3843620469146849</v>
      </c>
      <c r="ER99" s="264">
        <f t="shared" si="1158"/>
        <v>0.66716269002674855</v>
      </c>
      <c r="ES99" s="264">
        <f t="shared" si="1049"/>
        <v>0.37053564732974859</v>
      </c>
      <c r="ET99" s="264">
        <f t="shared" si="1159"/>
        <v>0.24098150393504847</v>
      </c>
      <c r="EU99" s="264">
        <f t="shared" si="1160"/>
        <v>0.57308574160389325</v>
      </c>
      <c r="EV99" s="273">
        <f t="shared" si="1161"/>
        <v>34.385144496233593</v>
      </c>
      <c r="EW99" s="273">
        <f t="shared" si="1050"/>
        <v>55.087064293446723</v>
      </c>
      <c r="EX99" s="273">
        <f t="shared" si="1162"/>
        <v>8.2861838337263265</v>
      </c>
      <c r="EY99" s="271">
        <f t="shared" si="1051"/>
        <v>1.6386770326180289</v>
      </c>
      <c r="EZ99" s="271">
        <f>IFERROR(EV99*(ET99-ET107)^2,"")</f>
        <v>1.8869422112187741</v>
      </c>
      <c r="FA99" s="271">
        <f>IFERROR(EV99*(EP99-EA107)*(ET99-ET107),"")</f>
        <v>12.904568924636273</v>
      </c>
      <c r="FB99" s="271">
        <f t="shared" si="1163"/>
        <v>0.76265466045746888</v>
      </c>
      <c r="FC99" s="289">
        <f t="shared" si="1164"/>
        <v>-2.0297614016049152</v>
      </c>
      <c r="FD99" s="271">
        <f t="shared" si="1165"/>
        <v>-0.55608027105791813</v>
      </c>
      <c r="FF99" s="271"/>
      <c r="FG99" s="263">
        <f t="shared" si="1166"/>
        <v>1.6020599913279623</v>
      </c>
      <c r="FH99" s="273">
        <f>IFERROR(EP110+EO110*FG99,"")</f>
        <v>0.38436204691471376</v>
      </c>
      <c r="FI99" s="264">
        <f t="shared" si="1167"/>
        <v>0.66716269002675865</v>
      </c>
      <c r="FJ99" s="264">
        <f t="shared" si="1052"/>
        <v>0.37053564732974442</v>
      </c>
      <c r="FK99" s="264">
        <f t="shared" si="1168"/>
        <v>0.24098150393504847</v>
      </c>
      <c r="FL99" s="264">
        <f t="shared" si="1169"/>
        <v>0.57308574160388959</v>
      </c>
      <c r="FM99" s="273">
        <f t="shared" si="1170"/>
        <v>34.385144496233373</v>
      </c>
      <c r="FN99" s="273">
        <f t="shared" si="1053"/>
        <v>55.087064293446367</v>
      </c>
      <c r="FO99" s="273">
        <f t="shared" si="1171"/>
        <v>8.2861838337262732</v>
      </c>
      <c r="FP99" s="271">
        <f t="shared" si="1054"/>
        <v>1.6386770325760396</v>
      </c>
      <c r="FQ99" s="271">
        <f>IFERROR(FM99*(FK99-FK107)^2,"")</f>
        <v>1.8869422111438019</v>
      </c>
      <c r="FR99" s="271">
        <f>IFERROR(FM99*(FG99-ER107)*(FK99-FK107),"")</f>
        <v>12.904568924379868</v>
      </c>
      <c r="FS99" s="271">
        <f t="shared" si="1172"/>
        <v>0.76265466045777053</v>
      </c>
      <c r="FT99" s="289">
        <f t="shared" si="1173"/>
        <v>-2.0297614016055192</v>
      </c>
      <c r="FU99" s="271">
        <f t="shared" si="1174"/>
        <v>-0.55608027105808777</v>
      </c>
      <c r="FW99" s="271"/>
      <c r="FX99" s="263">
        <f t="shared" si="1175"/>
        <v>1.6020599913279623</v>
      </c>
      <c r="FY99" s="273">
        <f>IFERROR(FG110+FF110*FX99,"")</f>
        <v>0.38436204691471154</v>
      </c>
      <c r="FZ99" s="264">
        <f t="shared" si="1176"/>
        <v>0.66716269002675788</v>
      </c>
      <c r="GA99" s="264">
        <f t="shared" si="1055"/>
        <v>0.37053564732974476</v>
      </c>
      <c r="GB99" s="264">
        <f t="shared" si="1177"/>
        <v>0.24098150393504847</v>
      </c>
      <c r="GC99" s="264">
        <f t="shared" si="1178"/>
        <v>0.57308574160389003</v>
      </c>
      <c r="GD99" s="273">
        <f t="shared" si="1179"/>
        <v>34.385144496233401</v>
      </c>
      <c r="GE99" s="273">
        <f t="shared" si="1056"/>
        <v>55.08706429344641</v>
      </c>
      <c r="GF99" s="273">
        <f t="shared" si="1180"/>
        <v>8.2861838337262803</v>
      </c>
      <c r="GG99" s="271">
        <f t="shared" si="1057"/>
        <v>1.638677032574124</v>
      </c>
      <c r="GH99" s="271">
        <f>IFERROR(GD99*(GB99-GB107)^2,"")</f>
        <v>1.8869422111403842</v>
      </c>
      <c r="GI99" s="271">
        <f>IFERROR(GD99*(FX99-FI107)*(GB99-GB107),"")</f>
        <v>12.904568924368185</v>
      </c>
      <c r="GJ99" s="271">
        <f t="shared" si="1181"/>
        <v>0.76265466045774732</v>
      </c>
      <c r="GK99" s="289">
        <f t="shared" si="1182"/>
        <v>-2.0297614016054695</v>
      </c>
      <c r="GL99" s="271">
        <f t="shared" si="1183"/>
        <v>-0.55608027105807389</v>
      </c>
      <c r="GN99" s="271"/>
      <c r="GO99" s="263">
        <f t="shared" si="1184"/>
        <v>1.6020599913279623</v>
      </c>
      <c r="GP99" s="273">
        <f>IFERROR(FX110+FW110*GO99,"")</f>
        <v>0.3843620469147111</v>
      </c>
      <c r="GQ99" s="264">
        <f t="shared" si="1185"/>
        <v>0.66716269002675765</v>
      </c>
      <c r="GR99" s="264">
        <f t="shared" si="1058"/>
        <v>0.37053564732974481</v>
      </c>
      <c r="GS99" s="264">
        <f t="shared" si="1186"/>
        <v>0.24098150393504869</v>
      </c>
      <c r="GT99" s="264">
        <f t="shared" si="1187"/>
        <v>0.57308574160388992</v>
      </c>
      <c r="GU99" s="273">
        <f t="shared" si="1188"/>
        <v>34.385144496233394</v>
      </c>
      <c r="GV99" s="273">
        <f t="shared" si="1059"/>
        <v>55.087064293446403</v>
      </c>
      <c r="GW99" s="273">
        <f t="shared" si="1189"/>
        <v>8.2861838337262856</v>
      </c>
      <c r="GX99" s="271">
        <f t="shared" si="1060"/>
        <v>1.638677032574037</v>
      </c>
      <c r="GY99" s="271">
        <f>IFERROR(GU99*(GS99-GS107)^2,"")</f>
        <v>1.8869422111402321</v>
      </c>
      <c r="GZ99" s="271">
        <f>IFERROR(GU99*(GO99-FZ107)*(GS99-GS107),"")</f>
        <v>12.904568924367666</v>
      </c>
      <c r="HA99" s="271">
        <f t="shared" si="1190"/>
        <v>0.76265466045774077</v>
      </c>
      <c r="HB99" s="289">
        <f t="shared" si="1191"/>
        <v>-2.0297614016054624</v>
      </c>
      <c r="HC99" s="271">
        <f t="shared" si="1192"/>
        <v>-0.55608027105807178</v>
      </c>
      <c r="HE99" s="271"/>
      <c r="HF99" s="263">
        <f t="shared" si="1193"/>
        <v>1.6020599913279623</v>
      </c>
      <c r="HG99" s="273">
        <f>IFERROR(GO110+GN110*HF99,"")</f>
        <v>0.3843620469147111</v>
      </c>
      <c r="HH99" s="264">
        <f t="shared" si="1194"/>
        <v>0.66716269002675765</v>
      </c>
      <c r="HI99" s="264">
        <f t="shared" si="1061"/>
        <v>0.37053564732974481</v>
      </c>
      <c r="HJ99" s="264">
        <f t="shared" si="1195"/>
        <v>0.24098150393504869</v>
      </c>
      <c r="HK99" s="264">
        <f t="shared" si="1196"/>
        <v>0.57308574160388992</v>
      </c>
      <c r="HL99" s="273">
        <f t="shared" si="1197"/>
        <v>34.385144496233394</v>
      </c>
      <c r="HM99" s="273">
        <f t="shared" si="1062"/>
        <v>55.087064293446403</v>
      </c>
      <c r="HN99" s="273">
        <f t="shared" si="1198"/>
        <v>8.2861838337262856</v>
      </c>
      <c r="HO99" s="271">
        <f t="shared" si="1063"/>
        <v>1.6386770325740303</v>
      </c>
      <c r="HP99" s="271">
        <f>IFERROR(HL99*(HJ99-HJ107)^2,"")</f>
        <v>1.8869422111402232</v>
      </c>
      <c r="HQ99" s="271">
        <f>IFERROR(HL99*(HF99-GQ107)*(HJ99-HJ107),"")</f>
        <v>12.904568924367634</v>
      </c>
      <c r="HR99" s="271">
        <f t="shared" si="1199"/>
        <v>0.76265466045774077</v>
      </c>
      <c r="HS99" s="289">
        <f t="shared" si="1200"/>
        <v>-2.0297614016054624</v>
      </c>
      <c r="HT99" s="271">
        <f t="shared" si="1201"/>
        <v>-0.55608027105807178</v>
      </c>
      <c r="HV99" s="271"/>
      <c r="HW99" s="263">
        <f t="shared" si="1202"/>
        <v>1.6020599913279623</v>
      </c>
      <c r="HX99" s="273">
        <f>IFERROR(HF110+HE110*HW99,"")</f>
        <v>0.3843620469147111</v>
      </c>
      <c r="HY99" s="264">
        <f t="shared" si="1203"/>
        <v>0.66716269002675765</v>
      </c>
      <c r="HZ99" s="264">
        <f t="shared" si="1064"/>
        <v>0.37053564732974481</v>
      </c>
      <c r="IA99" s="264">
        <f t="shared" si="1204"/>
        <v>0.24098150393504869</v>
      </c>
      <c r="IB99" s="264">
        <f t="shared" si="1205"/>
        <v>0.57308574160388992</v>
      </c>
      <c r="IC99" s="273">
        <f t="shared" si="1206"/>
        <v>34.385144496233394</v>
      </c>
      <c r="ID99" s="273">
        <f t="shared" si="1065"/>
        <v>55.087064293446403</v>
      </c>
      <c r="IE99" s="273">
        <f t="shared" si="1207"/>
        <v>8.2861838337262856</v>
      </c>
      <c r="IF99" s="271">
        <f t="shared" si="1066"/>
        <v>1.638677032574027</v>
      </c>
      <c r="IG99" s="271">
        <f>IFERROR(IC99*(IA99-IA107)^2,"")</f>
        <v>1.8869422111402263</v>
      </c>
      <c r="IH99" s="271">
        <f>IFERROR(IC99*(HW99-HH107)*(IA99-IA107),"")</f>
        <v>12.904568924367645</v>
      </c>
      <c r="II99" s="271">
        <f t="shared" si="1208"/>
        <v>0.76265466045774077</v>
      </c>
      <c r="IJ99" s="289">
        <f t="shared" si="1209"/>
        <v>-2.0297614016054624</v>
      </c>
      <c r="IK99" s="271">
        <f t="shared" si="1210"/>
        <v>-0.55608027105807178</v>
      </c>
      <c r="IM99" s="271"/>
      <c r="IN99" s="263">
        <f t="shared" si="1211"/>
        <v>1.6020599913279623</v>
      </c>
      <c r="IO99" s="273">
        <f>IFERROR(HW110+HV110*IN99,"")</f>
        <v>0.38436204691470977</v>
      </c>
      <c r="IP99" s="264">
        <f t="shared" si="1212"/>
        <v>0.66716269002675732</v>
      </c>
      <c r="IQ99" s="264">
        <f t="shared" si="1067"/>
        <v>0.37053564732974503</v>
      </c>
      <c r="IR99" s="264">
        <f t="shared" si="1213"/>
        <v>0.24098150393504847</v>
      </c>
      <c r="IS99" s="264">
        <f t="shared" si="1214"/>
        <v>0.57308574160389025</v>
      </c>
      <c r="IT99" s="273">
        <f t="shared" si="1215"/>
        <v>34.385144496233416</v>
      </c>
      <c r="IU99" s="273">
        <f t="shared" si="1068"/>
        <v>55.087064293446439</v>
      </c>
      <c r="IV99" s="273">
        <f t="shared" si="1216"/>
        <v>8.2861838337262839</v>
      </c>
      <c r="IW99" s="271">
        <f t="shared" si="1069"/>
        <v>1.6386770325740281</v>
      </c>
      <c r="IX99" s="271">
        <f>IFERROR(IT99*(IR99-IR107)^2,"")</f>
        <v>1.8869422111402194</v>
      </c>
      <c r="IY99" s="271">
        <f>IFERROR(IT99*(IN99-HY107)*(IR99-IR107),"")</f>
        <v>12.904568924367627</v>
      </c>
      <c r="IZ99" s="271">
        <f t="shared" si="1217"/>
        <v>0.76265466045773078</v>
      </c>
      <c r="JA99" s="289">
        <f t="shared" si="1218"/>
        <v>-2.0297614016054411</v>
      </c>
      <c r="JB99" s="271">
        <f t="shared" si="1219"/>
        <v>-0.55608027105806579</v>
      </c>
      <c r="JD99" s="271"/>
      <c r="JE99" s="263">
        <f t="shared" si="1220"/>
        <v>1.6020599913279623</v>
      </c>
      <c r="JF99" s="273">
        <f>IFERROR(IN110+IM110*JE99,"")</f>
        <v>0.38436204691471065</v>
      </c>
      <c r="JG99" s="264">
        <f t="shared" si="1221"/>
        <v>0.66716269002675754</v>
      </c>
      <c r="JH99" s="264">
        <f t="shared" si="1070"/>
        <v>0.37053564732974487</v>
      </c>
      <c r="JI99" s="264">
        <f t="shared" si="1222"/>
        <v>0.24098150393504847</v>
      </c>
      <c r="JJ99" s="264">
        <f t="shared" si="1223"/>
        <v>0.57308574160389003</v>
      </c>
      <c r="JK99" s="273">
        <f t="shared" si="1224"/>
        <v>34.385144496233401</v>
      </c>
      <c r="JL99" s="273">
        <f t="shared" si="1071"/>
        <v>55.08706429344641</v>
      </c>
      <c r="JM99" s="273">
        <f t="shared" si="1225"/>
        <v>8.2861838337262803</v>
      </c>
      <c r="JN99" s="271">
        <f t="shared" si="1072"/>
        <v>1.6386770325740307</v>
      </c>
      <c r="JO99" s="271">
        <f>IFERROR(JK99*(JI99-JI107)^2,"")</f>
        <v>1.886942211140221</v>
      </c>
      <c r="JP99" s="271">
        <f>IFERROR(JK99*(JE99-IP107)*(JI99-JI107),"")</f>
        <v>12.904568924367627</v>
      </c>
      <c r="JQ99" s="271">
        <f t="shared" si="1226"/>
        <v>0.76265466045773733</v>
      </c>
      <c r="JR99" s="289">
        <f t="shared" si="1227"/>
        <v>-2.0297614016054553</v>
      </c>
      <c r="JS99" s="271">
        <f t="shared" si="1228"/>
        <v>-0.55608027105806979</v>
      </c>
      <c r="JU99" s="271"/>
      <c r="JV99" s="263">
        <f t="shared" si="1229"/>
        <v>1.6020599913279623</v>
      </c>
      <c r="JW99" s="273">
        <f>IFERROR(JE110+JD110*JV99,"")</f>
        <v>0.38436204691471065</v>
      </c>
      <c r="JX99" s="264">
        <f t="shared" si="1230"/>
        <v>0.66716269002675754</v>
      </c>
      <c r="JY99" s="264">
        <f t="shared" si="1073"/>
        <v>0.37053564732974487</v>
      </c>
      <c r="JZ99" s="264">
        <f t="shared" si="1231"/>
        <v>0.24098150393504847</v>
      </c>
      <c r="KA99" s="264">
        <f t="shared" si="1232"/>
        <v>0.57308574160389003</v>
      </c>
      <c r="KB99" s="273">
        <f t="shared" si="1233"/>
        <v>34.385144496233401</v>
      </c>
      <c r="KC99" s="273">
        <f t="shared" si="1074"/>
        <v>55.08706429344641</v>
      </c>
      <c r="KD99" s="273">
        <f t="shared" si="1234"/>
        <v>8.2861838337262803</v>
      </c>
      <c r="KE99" s="271">
        <f t="shared" si="1075"/>
        <v>1.6386770325740274</v>
      </c>
      <c r="KF99" s="271">
        <f>IFERROR(KB99*(JZ99-JZ107)^2,"")</f>
        <v>1.8869422111402216</v>
      </c>
      <c r="KG99" s="271">
        <f>IFERROR(KB99*(JV99-JG107)*(JZ99-JZ107),"")</f>
        <v>12.904568924367631</v>
      </c>
      <c r="KH99" s="271">
        <f t="shared" si="1235"/>
        <v>0.76265466045773733</v>
      </c>
      <c r="KI99" s="289">
        <f t="shared" si="1236"/>
        <v>-2.0297614016054553</v>
      </c>
      <c r="KJ99" s="271">
        <f t="shared" si="1237"/>
        <v>-0.55608027105806979</v>
      </c>
      <c r="KL99" s="271"/>
      <c r="KM99" s="263">
        <f t="shared" si="1238"/>
        <v>1.6020599913279623</v>
      </c>
      <c r="KN99" s="273">
        <f>IFERROR(JV110+JU110*KM99,"")</f>
        <v>0.38436204691471065</v>
      </c>
      <c r="KO99" s="264">
        <f t="shared" si="1239"/>
        <v>0.66716269002675754</v>
      </c>
      <c r="KP99" s="264">
        <f t="shared" si="1076"/>
        <v>0.37053564732974487</v>
      </c>
      <c r="KQ99" s="264">
        <f t="shared" si="1240"/>
        <v>0.24098150393504847</v>
      </c>
      <c r="KR99" s="264">
        <f t="shared" si="1241"/>
        <v>0.57308574160389003</v>
      </c>
      <c r="KS99" s="273">
        <f t="shared" si="1242"/>
        <v>34.385144496233401</v>
      </c>
      <c r="KT99" s="273">
        <f t="shared" si="1077"/>
        <v>55.08706429344641</v>
      </c>
      <c r="KU99" s="273">
        <f t="shared" si="1243"/>
        <v>8.2861838337262803</v>
      </c>
      <c r="KV99" s="271">
        <f t="shared" si="1078"/>
        <v>1.6386770325740274</v>
      </c>
      <c r="KW99" s="271">
        <f>IFERROR(KS99*(KQ99-KQ107)^2,"")</f>
        <v>1.8869422111402159</v>
      </c>
      <c r="KX99" s="271">
        <f>IFERROR(KS99*(KM99-JX107)*(KQ99-KQ107),"")</f>
        <v>12.904568924367611</v>
      </c>
      <c r="KY99" s="271">
        <f t="shared" si="1244"/>
        <v>0.76265466045773733</v>
      </c>
      <c r="KZ99" s="289">
        <f t="shared" si="1245"/>
        <v>-2.0297614016054553</v>
      </c>
      <c r="LA99" s="271">
        <f t="shared" si="1246"/>
        <v>-0.55608027105806979</v>
      </c>
      <c r="LC99" s="271"/>
      <c r="LD99" s="263">
        <f t="shared" si="1247"/>
        <v>1.6020599913279623</v>
      </c>
      <c r="LE99" s="273">
        <f>IFERROR(KM110+KL110*LD99,"")</f>
        <v>0.38436204691471065</v>
      </c>
      <c r="LF99" s="264">
        <f t="shared" si="1248"/>
        <v>0.66716269002675754</v>
      </c>
      <c r="LG99" s="264">
        <f t="shared" si="1079"/>
        <v>0.37053564732974487</v>
      </c>
      <c r="LH99" s="264">
        <f t="shared" si="1249"/>
        <v>0.24098150393504847</v>
      </c>
      <c r="LI99" s="264">
        <f t="shared" si="1250"/>
        <v>0.57308574160389003</v>
      </c>
      <c r="LJ99" s="273">
        <f t="shared" si="1251"/>
        <v>34.385144496233401</v>
      </c>
      <c r="LK99" s="273">
        <f t="shared" si="1080"/>
        <v>55.08706429344641</v>
      </c>
      <c r="LL99" s="273">
        <f t="shared" si="1252"/>
        <v>8.2861838337262803</v>
      </c>
      <c r="LM99" s="271">
        <f t="shared" si="1081"/>
        <v>1.6386770325740307</v>
      </c>
      <c r="LN99" s="271">
        <f>IFERROR(LJ99*(LH99-LH107)^2,"")</f>
        <v>1.8869422111402181</v>
      </c>
      <c r="LO99" s="271">
        <f>IFERROR(LJ99*(LD99-KO107)*(LH99-LH107),"")</f>
        <v>12.904568924367618</v>
      </c>
      <c r="LP99" s="271">
        <f t="shared" si="1253"/>
        <v>0.76265466045773733</v>
      </c>
      <c r="LQ99" s="289">
        <f t="shared" si="1254"/>
        <v>-2.0297614016054553</v>
      </c>
      <c r="LR99" s="271">
        <f t="shared" si="1255"/>
        <v>-0.55608027105806979</v>
      </c>
      <c r="LT99" s="271"/>
      <c r="LU99" s="475">
        <f t="shared" si="1256"/>
        <v>1.6020599913279623</v>
      </c>
      <c r="LV99" s="474">
        <f>IFERROR(LD110+LC110*LU99,"")</f>
        <v>0.3843620469147111</v>
      </c>
      <c r="LW99" s="477">
        <f t="shared" si="1257"/>
        <v>0.66716269002675765</v>
      </c>
      <c r="LX99" s="264">
        <f t="shared" si="1082"/>
        <v>0.37053564732974481</v>
      </c>
      <c r="LY99" s="264">
        <f t="shared" si="1258"/>
        <v>0.24098150393504869</v>
      </c>
      <c r="LZ99" s="264">
        <f t="shared" si="1259"/>
        <v>0.57308574160388992</v>
      </c>
      <c r="MA99" s="273">
        <f t="shared" si="1260"/>
        <v>34.385144496233394</v>
      </c>
      <c r="MB99" s="273">
        <f t="shared" si="1083"/>
        <v>55.087064293446403</v>
      </c>
      <c r="MC99" s="273">
        <f t="shared" si="1261"/>
        <v>8.2861838337262856</v>
      </c>
      <c r="MD99" s="271">
        <f t="shared" si="1084"/>
        <v>1.6386770325740303</v>
      </c>
      <c r="ME99" s="271">
        <f>IFERROR(MA99*(LY99-LY107)^2,"")</f>
        <v>1.8869422111402259</v>
      </c>
      <c r="MF99" s="271">
        <f>IFERROR(MA99*(LU99-LF107)*(LY99-LY107),"")</f>
        <v>12.904568924367645</v>
      </c>
      <c r="MG99" s="271">
        <f t="shared" si="1262"/>
        <v>0.76265466045774077</v>
      </c>
      <c r="MH99" s="289">
        <f t="shared" si="1263"/>
        <v>-2.0297614016054624</v>
      </c>
      <c r="MI99" s="476">
        <f t="shared" si="1264"/>
        <v>-0.55608027105807178</v>
      </c>
    </row>
    <row r="100" spans="1:347" ht="14.1" hidden="1" customHeight="1" outlineLevel="1" x14ac:dyDescent="0.2">
      <c r="A100" s="14">
        <v>5</v>
      </c>
      <c r="B100" s="469">
        <v>50</v>
      </c>
      <c r="C100" s="50">
        <v>60</v>
      </c>
      <c r="D100" s="54">
        <v>46</v>
      </c>
      <c r="E100" s="17">
        <f t="shared" si="1023"/>
        <v>0.76666666666666672</v>
      </c>
      <c r="F100" s="34">
        <f>IFERROR((E100-E95)/(1-E95),"")</f>
        <v>0.75438596491228072</v>
      </c>
      <c r="G100" s="17">
        <f t="shared" si="1024"/>
        <v>0.68835688090542635</v>
      </c>
      <c r="H100" s="17"/>
      <c r="I100" s="34"/>
      <c r="J100" s="18">
        <f t="shared" si="1085"/>
        <v>1.6989700043360187</v>
      </c>
      <c r="K100" s="17">
        <f>IFERROR(C110+B110*J100,"")</f>
        <v>0.56972610807566149</v>
      </c>
      <c r="L100" s="37">
        <f t="shared" si="1086"/>
        <v>0.72978984727865581</v>
      </c>
      <c r="M100" s="37">
        <f t="shared" si="1025"/>
        <v>0.3391772481592622</v>
      </c>
      <c r="N100" s="37">
        <f t="shared" si="1087"/>
        <v>0.64224311140389112</v>
      </c>
      <c r="O100" s="37">
        <f t="shared" si="1088"/>
        <v>0.54414046924696657</v>
      </c>
      <c r="P100" s="17">
        <f t="shared" si="1089"/>
        <v>32.648428154817992</v>
      </c>
      <c r="Q100" s="17">
        <f t="shared" si="1026"/>
        <v>55.468700123755319</v>
      </c>
      <c r="R100" s="17">
        <f t="shared" si="1090"/>
        <v>20.968228080596706</v>
      </c>
      <c r="S100" s="34">
        <f t="shared" si="1027"/>
        <v>4.1557053430853452</v>
      </c>
      <c r="T100" s="34">
        <f>IFERROR(P100*(N100-N107)^2,"")</f>
        <v>15.927378742401615</v>
      </c>
      <c r="U100" s="34">
        <f>IFERROR(P100*(J100-E107)*(N100-N107),"")</f>
        <v>38.742621498541446</v>
      </c>
      <c r="V100" s="34">
        <f t="shared" si="1091"/>
        <v>0.18407079714788149</v>
      </c>
      <c r="W100" s="39">
        <f t="shared" si="1092"/>
        <v>2.2126091632806535</v>
      </c>
      <c r="X100" s="34">
        <f t="shared" si="1093"/>
        <v>0.64324932828808146</v>
      </c>
      <c r="Y100" s="44"/>
      <c r="Z100" s="271"/>
      <c r="AA100" s="263">
        <f t="shared" si="1094"/>
        <v>1.6989700043360187</v>
      </c>
      <c r="AB100" s="273">
        <f>IFERROR(J110+I110*AA100,"")</f>
        <v>0.54837750915375816</v>
      </c>
      <c r="AC100" s="264">
        <f t="shared" si="1095"/>
        <v>0.72286945975638961</v>
      </c>
      <c r="AD100" s="264">
        <f t="shared" si="1028"/>
        <v>0.34324957260477479</v>
      </c>
      <c r="AE100" s="264">
        <f t="shared" si="1096"/>
        <v>0.64019555547126927</v>
      </c>
      <c r="AF100" s="264">
        <f t="shared" si="1097"/>
        <v>0.54821793329333801</v>
      </c>
      <c r="AG100" s="273">
        <f t="shared" si="1098"/>
        <v>32.893075997600278</v>
      </c>
      <c r="AH100" s="273">
        <f t="shared" si="1029"/>
        <v>55.884349470267935</v>
      </c>
      <c r="AI100" s="273">
        <f t="shared" si="1099"/>
        <v>21.058001059442386</v>
      </c>
      <c r="AJ100" s="271">
        <f t="shared" si="1030"/>
        <v>3.3811159927571266</v>
      </c>
      <c r="AK100" s="271">
        <f>IFERROR(AG100*(AE100-AE107)^2,"")</f>
        <v>13.572968225343338</v>
      </c>
      <c r="AL100" s="271">
        <f>IFERROR(AG100*(AA100-L107)*(AE100-AE107),"")</f>
        <v>35.898423094977005</v>
      </c>
      <c r="AM100" s="271">
        <f t="shared" si="1100"/>
        <v>0.29749734273331224</v>
      </c>
      <c r="AN100" s="289">
        <f t="shared" si="1101"/>
        <v>2.6278324146166199</v>
      </c>
      <c r="AO100" s="271">
        <f t="shared" si="1102"/>
        <v>0.75796631878789766</v>
      </c>
      <c r="AQ100" s="271"/>
      <c r="AR100" s="263">
        <f t="shared" si="1103"/>
        <v>1.6989700043360187</v>
      </c>
      <c r="AS100" s="273">
        <f>IFERROR(AA110+Z110*AR100,"")</f>
        <v>0.55174940321677868</v>
      </c>
      <c r="AT100" s="264">
        <f t="shared" si="1104"/>
        <v>0.72396797288270553</v>
      </c>
      <c r="AU100" s="264">
        <f t="shared" si="1031"/>
        <v>0.34261351854749644</v>
      </c>
      <c r="AV100" s="264">
        <f t="shared" si="1105"/>
        <v>0.64053163270536295</v>
      </c>
      <c r="AW100" s="264">
        <f t="shared" si="1106"/>
        <v>0.5475860548331154</v>
      </c>
      <c r="AX100" s="273">
        <f t="shared" si="1107"/>
        <v>32.855163289986926</v>
      </c>
      <c r="AY100" s="273">
        <f t="shared" si="1032"/>
        <v>55.819936917249692</v>
      </c>
      <c r="AZ100" s="273">
        <f t="shared" si="1108"/>
        <v>21.044771384936631</v>
      </c>
      <c r="BA100" s="271">
        <f t="shared" si="1033"/>
        <v>3.2711084846359331</v>
      </c>
      <c r="BB100" s="271">
        <f>IFERROR(AX100*(AV100-AV107)^2,"")</f>
        <v>13.220547277750745</v>
      </c>
      <c r="BC100" s="271">
        <f>IFERROR(AX100*(AR100-AC107)*(AV100-AV107),"")</f>
        <v>35.408884331136491</v>
      </c>
      <c r="BD100" s="271">
        <f t="shared" si="1109"/>
        <v>0.27780080823307035</v>
      </c>
      <c r="BE100" s="289">
        <f t="shared" si="1110"/>
        <v>2.5619216270376697</v>
      </c>
      <c r="BF100" s="271">
        <f t="shared" si="1111"/>
        <v>0.73986213305540671</v>
      </c>
      <c r="BH100" s="271"/>
      <c r="BI100" s="263">
        <f t="shared" si="1112"/>
        <v>1.6989700043360187</v>
      </c>
      <c r="BJ100" s="273">
        <f>IFERROR(AR110+AQ110*BI100,"")</f>
        <v>0.55199259670894607</v>
      </c>
      <c r="BK100" s="264">
        <f t="shared" si="1113"/>
        <v>0.72404712288069684</v>
      </c>
      <c r="BL100" s="264">
        <f t="shared" si="1034"/>
        <v>0.34256753898084047</v>
      </c>
      <c r="BM100" s="264">
        <f t="shared" si="1114"/>
        <v>0.64055569326457329</v>
      </c>
      <c r="BN100" s="264">
        <f t="shared" si="1115"/>
        <v>0.54754030420240707</v>
      </c>
      <c r="BO100" s="273">
        <f t="shared" si="1116"/>
        <v>32.852418252144425</v>
      </c>
      <c r="BP100" s="273">
        <f t="shared" si="1035"/>
        <v>55.815273180294511</v>
      </c>
      <c r="BQ100" s="273">
        <f t="shared" si="1117"/>
        <v>21.043803548920092</v>
      </c>
      <c r="BR100" s="271">
        <f t="shared" si="1036"/>
        <v>3.2645151577421605</v>
      </c>
      <c r="BS100" s="271">
        <f>IFERROR(BO100*(BM100-BM107)^2,"")</f>
        <v>13.19925617357084</v>
      </c>
      <c r="BT100" s="271">
        <f>IFERROR(BO100*(BI100-AT107)*(BM100-BM107),"")</f>
        <v>35.378882585242586</v>
      </c>
      <c r="BU100" s="271">
        <f t="shared" si="1118"/>
        <v>0.27640601721627128</v>
      </c>
      <c r="BV100" s="289">
        <f t="shared" si="1119"/>
        <v>2.557172627158188</v>
      </c>
      <c r="BW100" s="271">
        <f t="shared" si="1120"/>
        <v>0.73855619011136386</v>
      </c>
      <c r="BY100" s="271"/>
      <c r="BZ100" s="263">
        <f t="shared" si="1121"/>
        <v>1.6989700043360187</v>
      </c>
      <c r="CA100" s="273">
        <f>IFERROR(BI110+BH110*BZ100,"")</f>
        <v>0.5520037346889981</v>
      </c>
      <c r="CB100" s="264">
        <f t="shared" si="1122"/>
        <v>0.7240507476044491</v>
      </c>
      <c r="CC100" s="264">
        <f t="shared" si="1037"/>
        <v>0.3425654328325643</v>
      </c>
      <c r="CD100" s="264">
        <f t="shared" si="1123"/>
        <v>0.64055679463144255</v>
      </c>
      <c r="CE100" s="264">
        <f t="shared" si="1124"/>
        <v>0.54753820830634592</v>
      </c>
      <c r="CF100" s="273">
        <f t="shared" si="1125"/>
        <v>32.852292498380756</v>
      </c>
      <c r="CG100" s="273">
        <f t="shared" si="1038"/>
        <v>55.815059528422111</v>
      </c>
      <c r="CH100" s="273">
        <f t="shared" si="1126"/>
        <v>21.043759179057361</v>
      </c>
      <c r="CI100" s="271">
        <f t="shared" si="1039"/>
        <v>3.2642091300272487</v>
      </c>
      <c r="CJ100" s="271">
        <f>IFERROR(CF100*(CD100-CD107)^2,"")</f>
        <v>13.198266956017335</v>
      </c>
      <c r="CK100" s="271">
        <f>IFERROR(CF100*(BZ100-BK107)*(CD100-CD107),"")</f>
        <v>35.377489116304986</v>
      </c>
      <c r="CL100" s="271">
        <f t="shared" si="1127"/>
        <v>0.27634222054720903</v>
      </c>
      <c r="CM100" s="289">
        <f t="shared" si="1128"/>
        <v>2.556955143733056</v>
      </c>
      <c r="CN100" s="271">
        <f t="shared" si="1129"/>
        <v>0.73849637877973739</v>
      </c>
      <c r="CP100" s="271"/>
      <c r="CQ100" s="263">
        <f t="shared" si="1130"/>
        <v>1.6989700043360187</v>
      </c>
      <c r="CR100" s="273">
        <f>IFERROR(BZ110+BY110*CQ100,"")</f>
        <v>0.55200422838246821</v>
      </c>
      <c r="CS100" s="264">
        <f t="shared" si="1131"/>
        <v>0.72405090827062857</v>
      </c>
      <c r="CT100" s="264">
        <f t="shared" si="1040"/>
        <v>0.34256533947638451</v>
      </c>
      <c r="CU100" s="264">
        <f t="shared" si="1132"/>
        <v>0.64055684344860353</v>
      </c>
      <c r="CV100" s="264">
        <f t="shared" si="1133"/>
        <v>0.54753811540412578</v>
      </c>
      <c r="CW100" s="273">
        <f t="shared" si="1134"/>
        <v>32.852286924247544</v>
      </c>
      <c r="CX100" s="273">
        <f t="shared" si="1041"/>
        <v>55.815050058136983</v>
      </c>
      <c r="CY100" s="273">
        <f t="shared" si="1135"/>
        <v>21.043757212263838</v>
      </c>
      <c r="CZ100" s="271">
        <f t="shared" si="1042"/>
        <v>3.264195181164308</v>
      </c>
      <c r="DA100" s="271">
        <f>IFERROR(CW100*(CU100-CU107)^2,"")</f>
        <v>13.198221837639615</v>
      </c>
      <c r="DB100" s="271">
        <f>IFERROR(CW100*(CQ100-CB107)*(CU100-CU107),"")</f>
        <v>35.377425645853236</v>
      </c>
      <c r="DC100" s="271">
        <f t="shared" si="1136"/>
        <v>0.2763393929140589</v>
      </c>
      <c r="DD100" s="289">
        <f t="shared" si="1137"/>
        <v>2.5569455037622859</v>
      </c>
      <c r="DE100" s="271">
        <f t="shared" si="1138"/>
        <v>0.73849372762767906</v>
      </c>
      <c r="DG100" s="271"/>
      <c r="DH100" s="263">
        <f t="shared" si="1139"/>
        <v>1.6989700043360187</v>
      </c>
      <c r="DI100" s="273">
        <f>IFERROR(CQ110+CP110*DH100,"")</f>
        <v>0.55200425015190513</v>
      </c>
      <c r="DJ100" s="264">
        <f t="shared" si="1140"/>
        <v>0.72405091535521038</v>
      </c>
      <c r="DK100" s="264">
        <f t="shared" si="1043"/>
        <v>0.34256533535983802</v>
      </c>
      <c r="DL100" s="264">
        <f t="shared" si="1141"/>
        <v>0.64055684560119586</v>
      </c>
      <c r="DM100" s="264">
        <f t="shared" si="1142"/>
        <v>0.54753811130759589</v>
      </c>
      <c r="DN100" s="273">
        <f t="shared" si="1143"/>
        <v>32.852286678455755</v>
      </c>
      <c r="DO100" s="273">
        <f t="shared" si="1044"/>
        <v>55.815049640544103</v>
      </c>
      <c r="DP100" s="273">
        <f t="shared" si="1144"/>
        <v>21.043757125537805</v>
      </c>
      <c r="DQ100" s="271">
        <f t="shared" si="1045"/>
        <v>3.2641945459499664</v>
      </c>
      <c r="DR100" s="271">
        <f>IFERROR(DN100*(DL100-DL107)^2,"")</f>
        <v>13.198219781573453</v>
      </c>
      <c r="DS100" s="271">
        <f>IFERROR(DN100*(DH100-CS107)*(DL100-DL107),"")</f>
        <v>35.377422757900149</v>
      </c>
      <c r="DT100" s="271">
        <f t="shared" si="1145"/>
        <v>0.27633926822977012</v>
      </c>
      <c r="DU100" s="289">
        <f t="shared" si="1146"/>
        <v>2.5569450786873773</v>
      </c>
      <c r="DV100" s="271">
        <f t="shared" si="1147"/>
        <v>0.73849361072500053</v>
      </c>
      <c r="DX100" s="271"/>
      <c r="DY100" s="263">
        <f t="shared" si="1148"/>
        <v>1.6989700043360187</v>
      </c>
      <c r="DZ100" s="273">
        <f>IFERROR(DH110+DG110*DY100,"")</f>
        <v>0.55200425110750473</v>
      </c>
      <c r="EA100" s="264">
        <f t="shared" si="1149"/>
        <v>0.72405091566619795</v>
      </c>
      <c r="EB100" s="264">
        <f t="shared" si="1046"/>
        <v>0.34256533517913645</v>
      </c>
      <c r="EC100" s="264">
        <f t="shared" si="1150"/>
        <v>0.64055684569568694</v>
      </c>
      <c r="ED100" s="264">
        <f t="shared" si="1151"/>
        <v>0.54753811112777295</v>
      </c>
      <c r="EE100" s="273">
        <f t="shared" si="1152"/>
        <v>32.852286667666377</v>
      </c>
      <c r="EF100" s="273">
        <f t="shared" si="1047"/>
        <v>55.815049622213273</v>
      </c>
      <c r="EG100" s="273">
        <f t="shared" si="1153"/>
        <v>21.043757121730845</v>
      </c>
      <c r="EH100" s="271">
        <f t="shared" si="1048"/>
        <v>3.264194517026227</v>
      </c>
      <c r="EI100" s="271">
        <f>IFERROR(EE100*(EC100-EC107)^2,"")</f>
        <v>13.198219687881554</v>
      </c>
      <c r="EJ100" s="271">
        <f>IFERROR(EE100*(DY100-DJ107)*(EC100-EC107),"")</f>
        <v>35.377422626521685</v>
      </c>
      <c r="EK100" s="271">
        <f t="shared" si="1154"/>
        <v>0.27633926275658049</v>
      </c>
      <c r="EL100" s="289">
        <f t="shared" si="1155"/>
        <v>2.5569450600281201</v>
      </c>
      <c r="EM100" s="271">
        <f t="shared" si="1156"/>
        <v>0.73849360559339394</v>
      </c>
      <c r="EO100" s="271"/>
      <c r="EP100" s="263">
        <f t="shared" si="1157"/>
        <v>1.6989700043360187</v>
      </c>
      <c r="EQ100" s="273">
        <f>IFERROR(DY110+DX110*EP100,"")</f>
        <v>0.55200425114923135</v>
      </c>
      <c r="ER100" s="264">
        <f t="shared" si="1158"/>
        <v>0.72405091567977731</v>
      </c>
      <c r="ES100" s="264">
        <f t="shared" si="1049"/>
        <v>0.3425653351712461</v>
      </c>
      <c r="ET100" s="264">
        <f t="shared" si="1159"/>
        <v>0.64055684569981253</v>
      </c>
      <c r="EU100" s="264">
        <f t="shared" si="1160"/>
        <v>0.5475381111199209</v>
      </c>
      <c r="EV100" s="273">
        <f t="shared" si="1161"/>
        <v>32.852286667195251</v>
      </c>
      <c r="EW100" s="273">
        <f t="shared" si="1050"/>
        <v>55.815049621412847</v>
      </c>
      <c r="EX100" s="273">
        <f t="shared" si="1162"/>
        <v>21.043757121564596</v>
      </c>
      <c r="EY100" s="271">
        <f t="shared" si="1051"/>
        <v>3.2641945157093248</v>
      </c>
      <c r="EZ100" s="271">
        <f>IFERROR(EV100*(ET100-ET107)^2,"")</f>
        <v>13.198219683612159</v>
      </c>
      <c r="FA100" s="271">
        <f>IFERROR(EV100*(EP100-EA107)*(ET100-ET107),"")</f>
        <v>35.377422620546021</v>
      </c>
      <c r="FB100" s="271">
        <f t="shared" si="1163"/>
        <v>0.27633926251759211</v>
      </c>
      <c r="FC100" s="289">
        <f t="shared" si="1164"/>
        <v>2.556945059213362</v>
      </c>
      <c r="FD100" s="271">
        <f t="shared" si="1165"/>
        <v>0.73849360536932196</v>
      </c>
      <c r="FF100" s="271"/>
      <c r="FG100" s="263">
        <f t="shared" si="1166"/>
        <v>1.6989700043360187</v>
      </c>
      <c r="FH100" s="273">
        <f>IFERROR(EP110+EO110*FG100,"")</f>
        <v>0.55200425115104235</v>
      </c>
      <c r="FI100" s="264">
        <f t="shared" si="1167"/>
        <v>0.72405091568036661</v>
      </c>
      <c r="FJ100" s="264">
        <f t="shared" si="1052"/>
        <v>0.3425653351709036</v>
      </c>
      <c r="FK100" s="264">
        <f t="shared" si="1168"/>
        <v>0.64055684569999194</v>
      </c>
      <c r="FL100" s="264">
        <f t="shared" si="1169"/>
        <v>0.54753811111957995</v>
      </c>
      <c r="FM100" s="273">
        <f t="shared" si="1170"/>
        <v>32.852286667174795</v>
      </c>
      <c r="FN100" s="273">
        <f t="shared" si="1053"/>
        <v>55.815049621378094</v>
      </c>
      <c r="FO100" s="273">
        <f t="shared" si="1171"/>
        <v>21.043757121557388</v>
      </c>
      <c r="FP100" s="271">
        <f t="shared" si="1054"/>
        <v>3.2641945156493799</v>
      </c>
      <c r="FQ100" s="271">
        <f>IFERROR(FM100*(FK100-FK107)^2,"")</f>
        <v>13.198219683417634</v>
      </c>
      <c r="FR100" s="271">
        <f>IFERROR(FM100*(FG100-ER107)*(FK100-FK107),"")</f>
        <v>35.377422620274302</v>
      </c>
      <c r="FS100" s="271">
        <f t="shared" si="1172"/>
        <v>0.27633926250722074</v>
      </c>
      <c r="FT100" s="289">
        <f t="shared" si="1173"/>
        <v>2.5569450591780054</v>
      </c>
      <c r="FU100" s="271">
        <f t="shared" si="1174"/>
        <v>0.73849360535959829</v>
      </c>
      <c r="FW100" s="271"/>
      <c r="FX100" s="263">
        <f t="shared" si="1175"/>
        <v>1.6989700043360187</v>
      </c>
      <c r="FY100" s="273">
        <f>IFERROR(FG110+FF110*FX100,"")</f>
        <v>0.55200425115112095</v>
      </c>
      <c r="FZ100" s="264">
        <f t="shared" si="1176"/>
        <v>0.72405091568039226</v>
      </c>
      <c r="GA100" s="264">
        <f t="shared" si="1055"/>
        <v>0.34256533517088872</v>
      </c>
      <c r="GB100" s="264">
        <f t="shared" si="1177"/>
        <v>0.64055684569999993</v>
      </c>
      <c r="GC100" s="264">
        <f t="shared" si="1178"/>
        <v>0.54753811111956519</v>
      </c>
      <c r="GD100" s="273">
        <f t="shared" si="1179"/>
        <v>32.852286667173914</v>
      </c>
      <c r="GE100" s="273">
        <f t="shared" si="1056"/>
        <v>55.815049621376595</v>
      </c>
      <c r="GF100" s="273">
        <f t="shared" si="1180"/>
        <v>21.043757121557086</v>
      </c>
      <c r="GG100" s="271">
        <f t="shared" si="1057"/>
        <v>3.2641945156466483</v>
      </c>
      <c r="GH100" s="271">
        <f>IFERROR(GD100*(GB100-GB107)^2,"")</f>
        <v>13.198219683408777</v>
      </c>
      <c r="GI100" s="271">
        <f>IFERROR(GD100*(FX100-FI107)*(GB100-GB107),"")</f>
        <v>35.377422620261953</v>
      </c>
      <c r="GJ100" s="271">
        <f t="shared" si="1181"/>
        <v>0.27633926250676938</v>
      </c>
      <c r="GK100" s="289">
        <f t="shared" si="1182"/>
        <v>2.5569450591764635</v>
      </c>
      <c r="GL100" s="271">
        <f t="shared" si="1183"/>
        <v>0.73849360535917419</v>
      </c>
      <c r="GN100" s="271"/>
      <c r="GO100" s="263">
        <f t="shared" si="1184"/>
        <v>1.6989700043360187</v>
      </c>
      <c r="GP100" s="273">
        <f>IFERROR(FX110+FW110*GO100,"")</f>
        <v>0.5520042511511245</v>
      </c>
      <c r="GQ100" s="264">
        <f t="shared" si="1185"/>
        <v>0.72405091568039337</v>
      </c>
      <c r="GR100" s="264">
        <f t="shared" si="1058"/>
        <v>0.34256533517088805</v>
      </c>
      <c r="GS100" s="264">
        <f t="shared" si="1186"/>
        <v>0.64055684569999993</v>
      </c>
      <c r="GT100" s="264">
        <f t="shared" si="1187"/>
        <v>0.54753811111956452</v>
      </c>
      <c r="GU100" s="273">
        <f t="shared" si="1188"/>
        <v>32.852286667173871</v>
      </c>
      <c r="GV100" s="273">
        <f t="shared" si="1059"/>
        <v>55.815049621376524</v>
      </c>
      <c r="GW100" s="273">
        <f t="shared" si="1189"/>
        <v>21.043757121557057</v>
      </c>
      <c r="GX100" s="271">
        <f t="shared" si="1060"/>
        <v>3.2641945156465244</v>
      </c>
      <c r="GY100" s="271">
        <f>IFERROR(GU100*(GS100-GS107)^2,"")</f>
        <v>13.198219683408357</v>
      </c>
      <c r="GZ100" s="271">
        <f>IFERROR(GU100*(GO100-FZ107)*(GS100-GS107),"")</f>
        <v>35.37742262026137</v>
      </c>
      <c r="HA100" s="271">
        <f t="shared" si="1190"/>
        <v>0.27633926250674984</v>
      </c>
      <c r="HB100" s="289">
        <f t="shared" si="1191"/>
        <v>2.5569450591763996</v>
      </c>
      <c r="HC100" s="271">
        <f t="shared" si="1192"/>
        <v>0.73849360535915665</v>
      </c>
      <c r="HE100" s="271"/>
      <c r="HF100" s="263">
        <f t="shared" si="1193"/>
        <v>1.6989700043360187</v>
      </c>
      <c r="HG100" s="273">
        <f>IFERROR(GO110+GN110*HF100,"")</f>
        <v>0.55200425115112406</v>
      </c>
      <c r="HH100" s="264">
        <f t="shared" si="1194"/>
        <v>0.72405091568039326</v>
      </c>
      <c r="HI100" s="264">
        <f t="shared" si="1061"/>
        <v>0.34256533517088816</v>
      </c>
      <c r="HJ100" s="264">
        <f t="shared" si="1195"/>
        <v>0.64055684569999993</v>
      </c>
      <c r="HK100" s="264">
        <f t="shared" si="1196"/>
        <v>0.54753811111956474</v>
      </c>
      <c r="HL100" s="273">
        <f t="shared" si="1197"/>
        <v>32.852286667173885</v>
      </c>
      <c r="HM100" s="273">
        <f t="shared" si="1062"/>
        <v>55.815049621376545</v>
      </c>
      <c r="HN100" s="273">
        <f t="shared" si="1198"/>
        <v>21.043757121557068</v>
      </c>
      <c r="HO100" s="271">
        <f t="shared" si="1063"/>
        <v>3.2641945156465169</v>
      </c>
      <c r="HP100" s="271">
        <f>IFERROR(HL100*(HJ100-HJ107)^2,"")</f>
        <v>13.19821968340834</v>
      </c>
      <c r="HQ100" s="271">
        <f>IFERROR(HL100*(HF100-GQ107)*(HJ100-HJ107),"")</f>
        <v>35.377422620261349</v>
      </c>
      <c r="HR100" s="271">
        <f t="shared" si="1199"/>
        <v>0.27633926250675178</v>
      </c>
      <c r="HS100" s="289">
        <f t="shared" si="1200"/>
        <v>2.5569450591764067</v>
      </c>
      <c r="HT100" s="271">
        <f t="shared" si="1201"/>
        <v>0.73849360535915864</v>
      </c>
      <c r="HV100" s="271"/>
      <c r="HW100" s="263">
        <f t="shared" si="1202"/>
        <v>1.6989700043360187</v>
      </c>
      <c r="HX100" s="273">
        <f>IFERROR(HF110+HE110*HW100,"")</f>
        <v>0.55200425115112406</v>
      </c>
      <c r="HY100" s="264">
        <f t="shared" si="1203"/>
        <v>0.72405091568039326</v>
      </c>
      <c r="HZ100" s="264">
        <f t="shared" si="1064"/>
        <v>0.34256533517088816</v>
      </c>
      <c r="IA100" s="264">
        <f t="shared" si="1204"/>
        <v>0.64055684569999993</v>
      </c>
      <c r="IB100" s="264">
        <f t="shared" si="1205"/>
        <v>0.54753811111956474</v>
      </c>
      <c r="IC100" s="273">
        <f t="shared" si="1206"/>
        <v>32.852286667173885</v>
      </c>
      <c r="ID100" s="273">
        <f t="shared" si="1065"/>
        <v>55.815049621376545</v>
      </c>
      <c r="IE100" s="273">
        <f t="shared" si="1207"/>
        <v>21.043757121557068</v>
      </c>
      <c r="IF100" s="271">
        <f t="shared" si="1066"/>
        <v>3.264194515646512</v>
      </c>
      <c r="IG100" s="271">
        <f>IFERROR(IC100*(IA100-IA107)^2,"")</f>
        <v>13.198219683408349</v>
      </c>
      <c r="IH100" s="271">
        <f>IFERROR(IC100*(HW100-HH107)*(IA100-IA107),"")</f>
        <v>35.377422620261363</v>
      </c>
      <c r="II100" s="271">
        <f t="shared" si="1208"/>
        <v>0.27633926250675178</v>
      </c>
      <c r="IJ100" s="289">
        <f t="shared" si="1209"/>
        <v>2.5569450591764067</v>
      </c>
      <c r="IK100" s="271">
        <f t="shared" si="1210"/>
        <v>0.73849360535915864</v>
      </c>
      <c r="IM100" s="271"/>
      <c r="IN100" s="263">
        <f t="shared" si="1211"/>
        <v>1.6989700043360187</v>
      </c>
      <c r="IO100" s="273">
        <f>IFERROR(HW110+HV110*IN100,"")</f>
        <v>0.55200425115112317</v>
      </c>
      <c r="IP100" s="264">
        <f t="shared" si="1212"/>
        <v>0.72405091568039293</v>
      </c>
      <c r="IQ100" s="264">
        <f t="shared" si="1067"/>
        <v>0.34256533517088833</v>
      </c>
      <c r="IR100" s="264">
        <f t="shared" si="1213"/>
        <v>0.64055684569999993</v>
      </c>
      <c r="IS100" s="264">
        <f t="shared" si="1214"/>
        <v>0.54753811111956485</v>
      </c>
      <c r="IT100" s="273">
        <f t="shared" si="1215"/>
        <v>32.852286667173892</v>
      </c>
      <c r="IU100" s="273">
        <f t="shared" si="1068"/>
        <v>55.815049621376559</v>
      </c>
      <c r="IV100" s="273">
        <f t="shared" si="1216"/>
        <v>21.043757121557071</v>
      </c>
      <c r="IW100" s="271">
        <f t="shared" si="1069"/>
        <v>3.2641945156465129</v>
      </c>
      <c r="IX100" s="271">
        <f>IFERROR(IT100*(IR100-IR107)^2,"")</f>
        <v>13.198219683408338</v>
      </c>
      <c r="IY100" s="271">
        <f>IFERROR(IT100*(IN100-HY107)*(IR100-IR107),"")</f>
        <v>35.377422620261356</v>
      </c>
      <c r="IZ100" s="271">
        <f t="shared" si="1217"/>
        <v>0.27633926250675767</v>
      </c>
      <c r="JA100" s="289">
        <f t="shared" si="1218"/>
        <v>2.556945059176428</v>
      </c>
      <c r="JB100" s="271">
        <f t="shared" si="1219"/>
        <v>0.73849360535916453</v>
      </c>
      <c r="JD100" s="271"/>
      <c r="JE100" s="263">
        <f t="shared" si="1220"/>
        <v>1.6989700043360187</v>
      </c>
      <c r="JF100" s="273">
        <f>IFERROR(IN110+IM110*JE100,"")</f>
        <v>0.55200425115112406</v>
      </c>
      <c r="JG100" s="264">
        <f t="shared" si="1221"/>
        <v>0.72405091568039326</v>
      </c>
      <c r="JH100" s="264">
        <f t="shared" si="1070"/>
        <v>0.34256533517088816</v>
      </c>
      <c r="JI100" s="264">
        <f t="shared" si="1222"/>
        <v>0.64055684569999993</v>
      </c>
      <c r="JJ100" s="264">
        <f t="shared" si="1223"/>
        <v>0.54753811111956474</v>
      </c>
      <c r="JK100" s="273">
        <f t="shared" si="1224"/>
        <v>32.852286667173885</v>
      </c>
      <c r="JL100" s="273">
        <f t="shared" si="1071"/>
        <v>55.815049621376545</v>
      </c>
      <c r="JM100" s="273">
        <f t="shared" si="1225"/>
        <v>21.043757121557068</v>
      </c>
      <c r="JN100" s="271">
        <f t="shared" si="1072"/>
        <v>3.2641945156465169</v>
      </c>
      <c r="JO100" s="271">
        <f>IFERROR(JK100*(JI100-JI107)^2,"")</f>
        <v>13.19821968340834</v>
      </c>
      <c r="JP100" s="271">
        <f>IFERROR(JK100*(JE100-IP107)*(JI100-JI107),"")</f>
        <v>35.377422620261349</v>
      </c>
      <c r="JQ100" s="271">
        <f t="shared" si="1226"/>
        <v>0.27633926250675178</v>
      </c>
      <c r="JR100" s="289">
        <f t="shared" si="1227"/>
        <v>2.5569450591764067</v>
      </c>
      <c r="JS100" s="271">
        <f t="shared" si="1228"/>
        <v>0.73849360535915864</v>
      </c>
      <c r="JU100" s="271"/>
      <c r="JV100" s="263">
        <f t="shared" si="1229"/>
        <v>1.6989700043360187</v>
      </c>
      <c r="JW100" s="273">
        <f>IFERROR(JE110+JD110*JV100,"")</f>
        <v>0.55200425115112361</v>
      </c>
      <c r="JX100" s="264">
        <f t="shared" si="1230"/>
        <v>0.72405091568039304</v>
      </c>
      <c r="JY100" s="264">
        <f t="shared" si="1073"/>
        <v>0.34256533517088822</v>
      </c>
      <c r="JZ100" s="264">
        <f t="shared" si="1231"/>
        <v>0.64055684570000038</v>
      </c>
      <c r="KA100" s="264">
        <f t="shared" si="1232"/>
        <v>0.54753811111956463</v>
      </c>
      <c r="KB100" s="273">
        <f t="shared" si="1233"/>
        <v>32.852286667173878</v>
      </c>
      <c r="KC100" s="273">
        <f t="shared" si="1074"/>
        <v>55.815049621376538</v>
      </c>
      <c r="KD100" s="273">
        <f t="shared" si="1234"/>
        <v>21.043757121557078</v>
      </c>
      <c r="KE100" s="271">
        <f t="shared" si="1075"/>
        <v>3.2641945156465115</v>
      </c>
      <c r="KF100" s="271">
        <f>IFERROR(KB100*(JZ100-JZ107)^2,"")</f>
        <v>13.198219683408359</v>
      </c>
      <c r="KG100" s="271">
        <f>IFERROR(KB100*(JV100-JG107)*(JZ100-JZ107),"")</f>
        <v>35.377422620261378</v>
      </c>
      <c r="KH100" s="271">
        <f t="shared" si="1235"/>
        <v>0.27633926250675567</v>
      </c>
      <c r="KI100" s="289">
        <f t="shared" si="1236"/>
        <v>2.5569450591764209</v>
      </c>
      <c r="KJ100" s="271">
        <f t="shared" si="1237"/>
        <v>0.73849360535916264</v>
      </c>
      <c r="KL100" s="271"/>
      <c r="KM100" s="263">
        <f t="shared" si="1238"/>
        <v>1.6989700043360187</v>
      </c>
      <c r="KN100" s="273">
        <f>IFERROR(JV110+JU110*KM100,"")</f>
        <v>0.55200425115112361</v>
      </c>
      <c r="KO100" s="264">
        <f t="shared" si="1239"/>
        <v>0.72405091568039304</v>
      </c>
      <c r="KP100" s="264">
        <f t="shared" si="1076"/>
        <v>0.34256533517088822</v>
      </c>
      <c r="KQ100" s="264">
        <f t="shared" si="1240"/>
        <v>0.64055684570000038</v>
      </c>
      <c r="KR100" s="264">
        <f t="shared" si="1241"/>
        <v>0.54753811111956463</v>
      </c>
      <c r="KS100" s="273">
        <f t="shared" si="1242"/>
        <v>32.852286667173878</v>
      </c>
      <c r="KT100" s="273">
        <f t="shared" si="1077"/>
        <v>55.815049621376538</v>
      </c>
      <c r="KU100" s="273">
        <f t="shared" si="1243"/>
        <v>21.043757121557078</v>
      </c>
      <c r="KV100" s="271">
        <f t="shared" si="1078"/>
        <v>3.2641945156465115</v>
      </c>
      <c r="KW100" s="271">
        <f>IFERROR(KS100*(KQ100-KQ107)^2,"")</f>
        <v>13.198219683408345</v>
      </c>
      <c r="KX100" s="271">
        <f>IFERROR(KS100*(KM100-JX107)*(KQ100-KQ107),"")</f>
        <v>35.377422620261363</v>
      </c>
      <c r="KY100" s="271">
        <f t="shared" si="1244"/>
        <v>0.27633926250675567</v>
      </c>
      <c r="KZ100" s="289">
        <f t="shared" si="1245"/>
        <v>2.5569450591764209</v>
      </c>
      <c r="LA100" s="271">
        <f t="shared" si="1246"/>
        <v>0.73849360535916264</v>
      </c>
      <c r="LC100" s="271"/>
      <c r="LD100" s="263">
        <f t="shared" si="1247"/>
        <v>1.6989700043360187</v>
      </c>
      <c r="LE100" s="273">
        <f>IFERROR(KM110+KL110*LD100,"")</f>
        <v>0.55200425115112406</v>
      </c>
      <c r="LF100" s="264">
        <f t="shared" si="1248"/>
        <v>0.72405091568039326</v>
      </c>
      <c r="LG100" s="264">
        <f t="shared" si="1079"/>
        <v>0.34256533517088816</v>
      </c>
      <c r="LH100" s="264">
        <f t="shared" si="1249"/>
        <v>0.64055684569999993</v>
      </c>
      <c r="LI100" s="264">
        <f t="shared" si="1250"/>
        <v>0.54753811111956474</v>
      </c>
      <c r="LJ100" s="273">
        <f t="shared" si="1251"/>
        <v>32.852286667173885</v>
      </c>
      <c r="LK100" s="273">
        <f t="shared" si="1080"/>
        <v>55.815049621376545</v>
      </c>
      <c r="LL100" s="273">
        <f t="shared" si="1252"/>
        <v>21.043757121557068</v>
      </c>
      <c r="LM100" s="271">
        <f t="shared" si="1081"/>
        <v>3.2641945156465169</v>
      </c>
      <c r="LN100" s="271">
        <f>IFERROR(LJ100*(LH100-LH107)^2,"")</f>
        <v>13.198219683408336</v>
      </c>
      <c r="LO100" s="271">
        <f>IFERROR(LJ100*(LD100-KO107)*(LH100-LH107),"")</f>
        <v>35.377422620261349</v>
      </c>
      <c r="LP100" s="271">
        <f t="shared" si="1253"/>
        <v>0.27633926250675178</v>
      </c>
      <c r="LQ100" s="289">
        <f t="shared" si="1254"/>
        <v>2.5569450591764067</v>
      </c>
      <c r="LR100" s="271">
        <f t="shared" si="1255"/>
        <v>0.73849360535915864</v>
      </c>
      <c r="LT100" s="271"/>
      <c r="LU100" s="475">
        <f t="shared" si="1256"/>
        <v>1.6989700043360187</v>
      </c>
      <c r="LV100" s="474">
        <f>IFERROR(LD110+LC110*LU100,"")</f>
        <v>0.5520042511511245</v>
      </c>
      <c r="LW100" s="477">
        <f t="shared" si="1257"/>
        <v>0.72405091568039337</v>
      </c>
      <c r="LX100" s="264">
        <f t="shared" si="1082"/>
        <v>0.34256533517088805</v>
      </c>
      <c r="LY100" s="264">
        <f t="shared" si="1258"/>
        <v>0.64055684569999993</v>
      </c>
      <c r="LZ100" s="264">
        <f t="shared" si="1259"/>
        <v>0.54753811111956452</v>
      </c>
      <c r="MA100" s="273">
        <f t="shared" si="1260"/>
        <v>32.852286667173871</v>
      </c>
      <c r="MB100" s="273">
        <f t="shared" si="1083"/>
        <v>55.815049621376524</v>
      </c>
      <c r="MC100" s="273">
        <f t="shared" si="1261"/>
        <v>21.043757121557057</v>
      </c>
      <c r="MD100" s="271">
        <f t="shared" si="1084"/>
        <v>3.2641945156465155</v>
      </c>
      <c r="ME100" s="271">
        <f>IFERROR(MA100*(LY100-LY107)^2,"")</f>
        <v>13.198219683408343</v>
      </c>
      <c r="MF100" s="271">
        <f>IFERROR(MA100*(LU100-LF107)*(LY100-LY107),"")</f>
        <v>35.377422620261349</v>
      </c>
      <c r="MG100" s="271">
        <f t="shared" si="1262"/>
        <v>0.27633926250674984</v>
      </c>
      <c r="MH100" s="289">
        <f t="shared" si="1263"/>
        <v>2.5569450591763996</v>
      </c>
      <c r="MI100" s="476">
        <f t="shared" si="1264"/>
        <v>0.73849360535915665</v>
      </c>
    </row>
    <row r="101" spans="1:347" ht="14.1" hidden="1" customHeight="1" outlineLevel="1" x14ac:dyDescent="0.2">
      <c r="A101" s="14">
        <v>6</v>
      </c>
      <c r="B101" s="470"/>
      <c r="C101" s="176"/>
      <c r="D101" s="177"/>
      <c r="E101" s="17" t="str">
        <f t="shared" si="1023"/>
        <v/>
      </c>
      <c r="F101" s="34" t="str">
        <f>IFERROR((E101-E95)/(1-E95),"")</f>
        <v/>
      </c>
      <c r="G101" s="17" t="str">
        <f t="shared" si="1024"/>
        <v/>
      </c>
      <c r="H101" s="17"/>
      <c r="I101" s="34"/>
      <c r="J101" s="18" t="str">
        <f t="shared" si="1085"/>
        <v/>
      </c>
      <c r="K101" s="17" t="str">
        <f>IFERROR(C110+B110*J101,"")</f>
        <v/>
      </c>
      <c r="L101" s="37" t="str">
        <f t="shared" si="1086"/>
        <v/>
      </c>
      <c r="M101" s="37" t="str">
        <f t="shared" si="1025"/>
        <v/>
      </c>
      <c r="N101" s="37" t="str">
        <f t="shared" si="1087"/>
        <v/>
      </c>
      <c r="O101" s="37" t="str">
        <f t="shared" si="1088"/>
        <v/>
      </c>
      <c r="P101" s="17" t="str">
        <f t="shared" si="1089"/>
        <v/>
      </c>
      <c r="Q101" s="17" t="str">
        <f t="shared" si="1026"/>
        <v/>
      </c>
      <c r="R101" s="17" t="str">
        <f t="shared" si="1090"/>
        <v/>
      </c>
      <c r="S101" s="34" t="str">
        <f t="shared" si="1027"/>
        <v/>
      </c>
      <c r="T101" s="34" t="str">
        <f>IFERROR(P101*(N101-N107)^2,"")</f>
        <v/>
      </c>
      <c r="U101" s="34" t="str">
        <f>IFERROR(P101*(J101-E107)*(N101-N107),"")</f>
        <v/>
      </c>
      <c r="V101" s="34" t="str">
        <f t="shared" si="1091"/>
        <v/>
      </c>
      <c r="W101" s="39" t="str">
        <f t="shared" si="1092"/>
        <v/>
      </c>
      <c r="X101" s="34" t="str">
        <f t="shared" si="1093"/>
        <v/>
      </c>
      <c r="Y101" s="44"/>
      <c r="Z101" s="271"/>
      <c r="AA101" s="263" t="str">
        <f t="shared" si="1094"/>
        <v/>
      </c>
      <c r="AB101" s="273" t="str">
        <f>IFERROR(J110+I110*AA101,"")</f>
        <v/>
      </c>
      <c r="AC101" s="264" t="str">
        <f t="shared" si="1095"/>
        <v/>
      </c>
      <c r="AD101" s="264" t="str">
        <f t="shared" si="1028"/>
        <v/>
      </c>
      <c r="AE101" s="264" t="str">
        <f t="shared" si="1096"/>
        <v/>
      </c>
      <c r="AF101" s="264" t="str">
        <f t="shared" si="1097"/>
        <v/>
      </c>
      <c r="AG101" s="273" t="str">
        <f t="shared" si="1098"/>
        <v/>
      </c>
      <c r="AH101" s="273" t="str">
        <f t="shared" si="1029"/>
        <v/>
      </c>
      <c r="AI101" s="273" t="str">
        <f t="shared" si="1099"/>
        <v/>
      </c>
      <c r="AJ101" s="271" t="str">
        <f t="shared" si="1030"/>
        <v/>
      </c>
      <c r="AK101" s="271" t="str">
        <f>IFERROR(AG101*(AE101-AE107)^2,"")</f>
        <v/>
      </c>
      <c r="AL101" s="271" t="str">
        <f>IFERROR(AG101*(AA101-L107)*(AE101-AE107),"")</f>
        <v/>
      </c>
      <c r="AM101" s="271" t="str">
        <f t="shared" si="1100"/>
        <v/>
      </c>
      <c r="AN101" s="289" t="str">
        <f t="shared" si="1101"/>
        <v/>
      </c>
      <c r="AO101" s="271" t="str">
        <f t="shared" si="1102"/>
        <v/>
      </c>
      <c r="AQ101" s="271"/>
      <c r="AR101" s="263" t="str">
        <f t="shared" si="1103"/>
        <v/>
      </c>
      <c r="AS101" s="273" t="str">
        <f>IFERROR(AA110+Z110*AR101,"")</f>
        <v/>
      </c>
      <c r="AT101" s="264" t="str">
        <f t="shared" si="1104"/>
        <v/>
      </c>
      <c r="AU101" s="264" t="str">
        <f t="shared" si="1031"/>
        <v/>
      </c>
      <c r="AV101" s="264" t="str">
        <f t="shared" si="1105"/>
        <v/>
      </c>
      <c r="AW101" s="264" t="str">
        <f t="shared" si="1106"/>
        <v/>
      </c>
      <c r="AX101" s="273" t="str">
        <f t="shared" si="1107"/>
        <v/>
      </c>
      <c r="AY101" s="273" t="str">
        <f t="shared" si="1032"/>
        <v/>
      </c>
      <c r="AZ101" s="273" t="str">
        <f t="shared" si="1108"/>
        <v/>
      </c>
      <c r="BA101" s="271" t="str">
        <f t="shared" si="1033"/>
        <v/>
      </c>
      <c r="BB101" s="271" t="str">
        <f>IFERROR(AX101*(AV101-AV107)^2,"")</f>
        <v/>
      </c>
      <c r="BC101" s="271" t="str">
        <f>IFERROR(AX101*(AR101-AC107)*(AV101-AV107),"")</f>
        <v/>
      </c>
      <c r="BD101" s="271" t="str">
        <f t="shared" si="1109"/>
        <v/>
      </c>
      <c r="BE101" s="289" t="str">
        <f t="shared" si="1110"/>
        <v/>
      </c>
      <c r="BF101" s="271" t="str">
        <f t="shared" si="1111"/>
        <v/>
      </c>
      <c r="BH101" s="271"/>
      <c r="BI101" s="263" t="str">
        <f t="shared" si="1112"/>
        <v/>
      </c>
      <c r="BJ101" s="273" t="str">
        <f>IFERROR(AR110+AQ110*BI101,"")</f>
        <v/>
      </c>
      <c r="BK101" s="264" t="str">
        <f t="shared" si="1113"/>
        <v/>
      </c>
      <c r="BL101" s="264" t="str">
        <f t="shared" si="1034"/>
        <v/>
      </c>
      <c r="BM101" s="264" t="str">
        <f t="shared" si="1114"/>
        <v/>
      </c>
      <c r="BN101" s="264" t="str">
        <f t="shared" si="1115"/>
        <v/>
      </c>
      <c r="BO101" s="273" t="str">
        <f t="shared" si="1116"/>
        <v/>
      </c>
      <c r="BP101" s="273" t="str">
        <f t="shared" si="1035"/>
        <v/>
      </c>
      <c r="BQ101" s="273" t="str">
        <f t="shared" si="1117"/>
        <v/>
      </c>
      <c r="BR101" s="271" t="str">
        <f t="shared" si="1036"/>
        <v/>
      </c>
      <c r="BS101" s="271" t="str">
        <f>IFERROR(BO101*(BM101-BM107)^2,"")</f>
        <v/>
      </c>
      <c r="BT101" s="271" t="str">
        <f>IFERROR(BO101*(BI101-AT107)*(BM101-BM107),"")</f>
        <v/>
      </c>
      <c r="BU101" s="271" t="str">
        <f t="shared" si="1118"/>
        <v/>
      </c>
      <c r="BV101" s="289" t="str">
        <f t="shared" si="1119"/>
        <v/>
      </c>
      <c r="BW101" s="271" t="str">
        <f t="shared" si="1120"/>
        <v/>
      </c>
      <c r="BY101" s="271"/>
      <c r="BZ101" s="263" t="str">
        <f t="shared" si="1121"/>
        <v/>
      </c>
      <c r="CA101" s="273" t="str">
        <f>IFERROR(BI110+BH110*BZ101,"")</f>
        <v/>
      </c>
      <c r="CB101" s="264" t="str">
        <f t="shared" si="1122"/>
        <v/>
      </c>
      <c r="CC101" s="264" t="str">
        <f t="shared" si="1037"/>
        <v/>
      </c>
      <c r="CD101" s="264" t="str">
        <f t="shared" si="1123"/>
        <v/>
      </c>
      <c r="CE101" s="264" t="str">
        <f t="shared" si="1124"/>
        <v/>
      </c>
      <c r="CF101" s="273" t="str">
        <f t="shared" si="1125"/>
        <v/>
      </c>
      <c r="CG101" s="273" t="str">
        <f t="shared" si="1038"/>
        <v/>
      </c>
      <c r="CH101" s="273" t="str">
        <f t="shared" si="1126"/>
        <v/>
      </c>
      <c r="CI101" s="271" t="str">
        <f t="shared" si="1039"/>
        <v/>
      </c>
      <c r="CJ101" s="271" t="str">
        <f>IFERROR(CF101*(CD101-CD107)^2,"")</f>
        <v/>
      </c>
      <c r="CK101" s="271" t="str">
        <f>IFERROR(CF101*(BZ101-BK107)*(CD101-CD107),"")</f>
        <v/>
      </c>
      <c r="CL101" s="271" t="str">
        <f t="shared" si="1127"/>
        <v/>
      </c>
      <c r="CM101" s="289" t="str">
        <f t="shared" si="1128"/>
        <v/>
      </c>
      <c r="CN101" s="271" t="str">
        <f t="shared" si="1129"/>
        <v/>
      </c>
      <c r="CP101" s="271"/>
      <c r="CQ101" s="263" t="str">
        <f t="shared" si="1130"/>
        <v/>
      </c>
      <c r="CR101" s="273" t="str">
        <f>IFERROR(BZ110+BY110*CQ101,"")</f>
        <v/>
      </c>
      <c r="CS101" s="264" t="str">
        <f t="shared" si="1131"/>
        <v/>
      </c>
      <c r="CT101" s="264" t="str">
        <f t="shared" si="1040"/>
        <v/>
      </c>
      <c r="CU101" s="264" t="str">
        <f t="shared" si="1132"/>
        <v/>
      </c>
      <c r="CV101" s="264" t="str">
        <f t="shared" si="1133"/>
        <v/>
      </c>
      <c r="CW101" s="273" t="str">
        <f t="shared" si="1134"/>
        <v/>
      </c>
      <c r="CX101" s="273" t="str">
        <f t="shared" si="1041"/>
        <v/>
      </c>
      <c r="CY101" s="273" t="str">
        <f t="shared" si="1135"/>
        <v/>
      </c>
      <c r="CZ101" s="271" t="str">
        <f t="shared" si="1042"/>
        <v/>
      </c>
      <c r="DA101" s="271" t="str">
        <f>IFERROR(CW101*(CU101-CU107)^2,"")</f>
        <v/>
      </c>
      <c r="DB101" s="271" t="str">
        <f>IFERROR(CW101*(CQ101-CB107)*(CU101-CU107),"")</f>
        <v/>
      </c>
      <c r="DC101" s="271" t="str">
        <f t="shared" si="1136"/>
        <v/>
      </c>
      <c r="DD101" s="289" t="str">
        <f t="shared" si="1137"/>
        <v/>
      </c>
      <c r="DE101" s="271" t="str">
        <f t="shared" si="1138"/>
        <v/>
      </c>
      <c r="DG101" s="271"/>
      <c r="DH101" s="263" t="str">
        <f t="shared" si="1139"/>
        <v/>
      </c>
      <c r="DI101" s="273" t="str">
        <f>IFERROR(CQ110+CP110*DH101,"")</f>
        <v/>
      </c>
      <c r="DJ101" s="264" t="str">
        <f t="shared" si="1140"/>
        <v/>
      </c>
      <c r="DK101" s="264" t="str">
        <f t="shared" si="1043"/>
        <v/>
      </c>
      <c r="DL101" s="264" t="str">
        <f t="shared" si="1141"/>
        <v/>
      </c>
      <c r="DM101" s="264" t="str">
        <f t="shared" si="1142"/>
        <v/>
      </c>
      <c r="DN101" s="273" t="str">
        <f t="shared" si="1143"/>
        <v/>
      </c>
      <c r="DO101" s="273" t="str">
        <f t="shared" si="1044"/>
        <v/>
      </c>
      <c r="DP101" s="273" t="str">
        <f t="shared" si="1144"/>
        <v/>
      </c>
      <c r="DQ101" s="271" t="str">
        <f t="shared" si="1045"/>
        <v/>
      </c>
      <c r="DR101" s="271" t="str">
        <f>IFERROR(DN101*(DL101-DL107)^2,"")</f>
        <v/>
      </c>
      <c r="DS101" s="271" t="str">
        <f>IFERROR(DN101*(DH101-CS107)*(DL101-DL107),"")</f>
        <v/>
      </c>
      <c r="DT101" s="271" t="str">
        <f t="shared" si="1145"/>
        <v/>
      </c>
      <c r="DU101" s="289" t="str">
        <f t="shared" si="1146"/>
        <v/>
      </c>
      <c r="DV101" s="271" t="str">
        <f t="shared" si="1147"/>
        <v/>
      </c>
      <c r="DX101" s="271"/>
      <c r="DY101" s="263" t="str">
        <f t="shared" si="1148"/>
        <v/>
      </c>
      <c r="DZ101" s="273" t="str">
        <f>IFERROR(DH110+DG110*DY101,"")</f>
        <v/>
      </c>
      <c r="EA101" s="264" t="str">
        <f t="shared" si="1149"/>
        <v/>
      </c>
      <c r="EB101" s="264" t="str">
        <f t="shared" si="1046"/>
        <v/>
      </c>
      <c r="EC101" s="264" t="str">
        <f t="shared" si="1150"/>
        <v/>
      </c>
      <c r="ED101" s="264" t="str">
        <f t="shared" si="1151"/>
        <v/>
      </c>
      <c r="EE101" s="273" t="str">
        <f t="shared" si="1152"/>
        <v/>
      </c>
      <c r="EF101" s="273" t="str">
        <f t="shared" si="1047"/>
        <v/>
      </c>
      <c r="EG101" s="273" t="str">
        <f t="shared" si="1153"/>
        <v/>
      </c>
      <c r="EH101" s="271" t="str">
        <f t="shared" si="1048"/>
        <v/>
      </c>
      <c r="EI101" s="271" t="str">
        <f>IFERROR(EE101*(EC101-EC107)^2,"")</f>
        <v/>
      </c>
      <c r="EJ101" s="271" t="str">
        <f>IFERROR(EE101*(DY101-DJ107)*(EC101-EC107),"")</f>
        <v/>
      </c>
      <c r="EK101" s="271" t="str">
        <f t="shared" si="1154"/>
        <v/>
      </c>
      <c r="EL101" s="289" t="str">
        <f t="shared" si="1155"/>
        <v/>
      </c>
      <c r="EM101" s="271" t="str">
        <f t="shared" si="1156"/>
        <v/>
      </c>
      <c r="EO101" s="271"/>
      <c r="EP101" s="263" t="str">
        <f t="shared" si="1157"/>
        <v/>
      </c>
      <c r="EQ101" s="273" t="str">
        <f>IFERROR(DY110+DX110*EP101,"")</f>
        <v/>
      </c>
      <c r="ER101" s="264" t="str">
        <f t="shared" si="1158"/>
        <v/>
      </c>
      <c r="ES101" s="264" t="str">
        <f t="shared" si="1049"/>
        <v/>
      </c>
      <c r="ET101" s="264" t="str">
        <f t="shared" si="1159"/>
        <v/>
      </c>
      <c r="EU101" s="264" t="str">
        <f t="shared" si="1160"/>
        <v/>
      </c>
      <c r="EV101" s="273" t="str">
        <f t="shared" si="1161"/>
        <v/>
      </c>
      <c r="EW101" s="273" t="str">
        <f t="shared" si="1050"/>
        <v/>
      </c>
      <c r="EX101" s="273" t="str">
        <f t="shared" si="1162"/>
        <v/>
      </c>
      <c r="EY101" s="271" t="str">
        <f t="shared" si="1051"/>
        <v/>
      </c>
      <c r="EZ101" s="271" t="str">
        <f>IFERROR(EV101*(ET101-ET107)^2,"")</f>
        <v/>
      </c>
      <c r="FA101" s="271" t="str">
        <f>IFERROR(EV101*(EP101-EA107)*(ET101-ET107),"")</f>
        <v/>
      </c>
      <c r="FB101" s="271" t="str">
        <f t="shared" si="1163"/>
        <v/>
      </c>
      <c r="FC101" s="289" t="str">
        <f t="shared" si="1164"/>
        <v/>
      </c>
      <c r="FD101" s="271" t="str">
        <f t="shared" si="1165"/>
        <v/>
      </c>
      <c r="FF101" s="271"/>
      <c r="FG101" s="263" t="str">
        <f t="shared" si="1166"/>
        <v/>
      </c>
      <c r="FH101" s="273" t="str">
        <f>IFERROR(EP110+EO110*FG101,"")</f>
        <v/>
      </c>
      <c r="FI101" s="264" t="str">
        <f t="shared" si="1167"/>
        <v/>
      </c>
      <c r="FJ101" s="264" t="str">
        <f t="shared" si="1052"/>
        <v/>
      </c>
      <c r="FK101" s="264" t="str">
        <f t="shared" si="1168"/>
        <v/>
      </c>
      <c r="FL101" s="264" t="str">
        <f t="shared" si="1169"/>
        <v/>
      </c>
      <c r="FM101" s="273" t="str">
        <f t="shared" si="1170"/>
        <v/>
      </c>
      <c r="FN101" s="273" t="str">
        <f t="shared" si="1053"/>
        <v/>
      </c>
      <c r="FO101" s="273" t="str">
        <f t="shared" si="1171"/>
        <v/>
      </c>
      <c r="FP101" s="271" t="str">
        <f t="shared" si="1054"/>
        <v/>
      </c>
      <c r="FQ101" s="271" t="str">
        <f>IFERROR(FM101*(FK101-FK107)^2,"")</f>
        <v/>
      </c>
      <c r="FR101" s="271" t="str">
        <f>IFERROR(FM101*(FG101-ER107)*(FK101-FK107),"")</f>
        <v/>
      </c>
      <c r="FS101" s="271" t="str">
        <f t="shared" si="1172"/>
        <v/>
      </c>
      <c r="FT101" s="289" t="str">
        <f t="shared" si="1173"/>
        <v/>
      </c>
      <c r="FU101" s="271" t="str">
        <f t="shared" si="1174"/>
        <v/>
      </c>
      <c r="FW101" s="271"/>
      <c r="FX101" s="263" t="str">
        <f t="shared" si="1175"/>
        <v/>
      </c>
      <c r="FY101" s="273" t="str">
        <f>IFERROR(FG110+FF110*FX101,"")</f>
        <v/>
      </c>
      <c r="FZ101" s="264" t="str">
        <f t="shared" si="1176"/>
        <v/>
      </c>
      <c r="GA101" s="264" t="str">
        <f t="shared" si="1055"/>
        <v/>
      </c>
      <c r="GB101" s="264" t="str">
        <f t="shared" si="1177"/>
        <v/>
      </c>
      <c r="GC101" s="264" t="str">
        <f t="shared" si="1178"/>
        <v/>
      </c>
      <c r="GD101" s="273" t="str">
        <f t="shared" si="1179"/>
        <v/>
      </c>
      <c r="GE101" s="273" t="str">
        <f t="shared" si="1056"/>
        <v/>
      </c>
      <c r="GF101" s="273" t="str">
        <f t="shared" si="1180"/>
        <v/>
      </c>
      <c r="GG101" s="271" t="str">
        <f t="shared" si="1057"/>
        <v/>
      </c>
      <c r="GH101" s="271" t="str">
        <f>IFERROR(GD101*(GB101-GB107)^2,"")</f>
        <v/>
      </c>
      <c r="GI101" s="271" t="str">
        <f>IFERROR(GD101*(FX101-FI107)*(GB101-GB107),"")</f>
        <v/>
      </c>
      <c r="GJ101" s="271" t="str">
        <f t="shared" si="1181"/>
        <v/>
      </c>
      <c r="GK101" s="289" t="str">
        <f t="shared" si="1182"/>
        <v/>
      </c>
      <c r="GL101" s="271" t="str">
        <f t="shared" si="1183"/>
        <v/>
      </c>
      <c r="GN101" s="271"/>
      <c r="GO101" s="263" t="str">
        <f t="shared" si="1184"/>
        <v/>
      </c>
      <c r="GP101" s="273" t="str">
        <f>IFERROR(FX110+FW110*GO101,"")</f>
        <v/>
      </c>
      <c r="GQ101" s="264" t="str">
        <f t="shared" si="1185"/>
        <v/>
      </c>
      <c r="GR101" s="264" t="str">
        <f t="shared" si="1058"/>
        <v/>
      </c>
      <c r="GS101" s="264" t="str">
        <f t="shared" si="1186"/>
        <v/>
      </c>
      <c r="GT101" s="264" t="str">
        <f t="shared" si="1187"/>
        <v/>
      </c>
      <c r="GU101" s="273" t="str">
        <f t="shared" si="1188"/>
        <v/>
      </c>
      <c r="GV101" s="273" t="str">
        <f t="shared" si="1059"/>
        <v/>
      </c>
      <c r="GW101" s="273" t="str">
        <f t="shared" si="1189"/>
        <v/>
      </c>
      <c r="GX101" s="271" t="str">
        <f t="shared" si="1060"/>
        <v/>
      </c>
      <c r="GY101" s="271" t="str">
        <f>IFERROR(GU101*(GS101-GS107)^2,"")</f>
        <v/>
      </c>
      <c r="GZ101" s="271" t="str">
        <f>IFERROR(GU101*(GO101-FZ107)*(GS101-GS107),"")</f>
        <v/>
      </c>
      <c r="HA101" s="271" t="str">
        <f t="shared" si="1190"/>
        <v/>
      </c>
      <c r="HB101" s="289" t="str">
        <f t="shared" si="1191"/>
        <v/>
      </c>
      <c r="HC101" s="271" t="str">
        <f t="shared" si="1192"/>
        <v/>
      </c>
      <c r="HE101" s="271"/>
      <c r="HF101" s="263" t="str">
        <f t="shared" si="1193"/>
        <v/>
      </c>
      <c r="HG101" s="273" t="str">
        <f>IFERROR(GO110+GN110*HF101,"")</f>
        <v/>
      </c>
      <c r="HH101" s="264" t="str">
        <f t="shared" si="1194"/>
        <v/>
      </c>
      <c r="HI101" s="264" t="str">
        <f t="shared" si="1061"/>
        <v/>
      </c>
      <c r="HJ101" s="264" t="str">
        <f t="shared" si="1195"/>
        <v/>
      </c>
      <c r="HK101" s="264" t="str">
        <f t="shared" si="1196"/>
        <v/>
      </c>
      <c r="HL101" s="273" t="str">
        <f t="shared" si="1197"/>
        <v/>
      </c>
      <c r="HM101" s="273" t="str">
        <f t="shared" si="1062"/>
        <v/>
      </c>
      <c r="HN101" s="273" t="str">
        <f t="shared" si="1198"/>
        <v/>
      </c>
      <c r="HO101" s="271" t="str">
        <f t="shared" si="1063"/>
        <v/>
      </c>
      <c r="HP101" s="271" t="str">
        <f>IFERROR(HL101*(HJ101-HJ107)^2,"")</f>
        <v/>
      </c>
      <c r="HQ101" s="271" t="str">
        <f>IFERROR(HL101*(HF101-GQ107)*(HJ101-HJ107),"")</f>
        <v/>
      </c>
      <c r="HR101" s="271" t="str">
        <f t="shared" si="1199"/>
        <v/>
      </c>
      <c r="HS101" s="289" t="str">
        <f t="shared" si="1200"/>
        <v/>
      </c>
      <c r="HT101" s="271" t="str">
        <f t="shared" si="1201"/>
        <v/>
      </c>
      <c r="HV101" s="271"/>
      <c r="HW101" s="263" t="str">
        <f t="shared" si="1202"/>
        <v/>
      </c>
      <c r="HX101" s="273" t="str">
        <f>IFERROR(HF110+HE110*HW101,"")</f>
        <v/>
      </c>
      <c r="HY101" s="264" t="str">
        <f t="shared" si="1203"/>
        <v/>
      </c>
      <c r="HZ101" s="264" t="str">
        <f t="shared" si="1064"/>
        <v/>
      </c>
      <c r="IA101" s="264" t="str">
        <f t="shared" si="1204"/>
        <v/>
      </c>
      <c r="IB101" s="264" t="str">
        <f t="shared" si="1205"/>
        <v/>
      </c>
      <c r="IC101" s="273" t="str">
        <f t="shared" si="1206"/>
        <v/>
      </c>
      <c r="ID101" s="273" t="str">
        <f t="shared" si="1065"/>
        <v/>
      </c>
      <c r="IE101" s="273" t="str">
        <f t="shared" si="1207"/>
        <v/>
      </c>
      <c r="IF101" s="271" t="str">
        <f t="shared" si="1066"/>
        <v/>
      </c>
      <c r="IG101" s="271" t="str">
        <f>IFERROR(IC101*(IA101-IA107)^2,"")</f>
        <v/>
      </c>
      <c r="IH101" s="271" t="str">
        <f>IFERROR(IC101*(HW101-HH107)*(IA101-IA107),"")</f>
        <v/>
      </c>
      <c r="II101" s="271" t="str">
        <f t="shared" si="1208"/>
        <v/>
      </c>
      <c r="IJ101" s="289" t="str">
        <f t="shared" si="1209"/>
        <v/>
      </c>
      <c r="IK101" s="271" t="str">
        <f t="shared" si="1210"/>
        <v/>
      </c>
      <c r="IM101" s="271"/>
      <c r="IN101" s="263" t="str">
        <f t="shared" si="1211"/>
        <v/>
      </c>
      <c r="IO101" s="273" t="str">
        <f>IFERROR(HW110+HV110*IN101,"")</f>
        <v/>
      </c>
      <c r="IP101" s="264" t="str">
        <f t="shared" si="1212"/>
        <v/>
      </c>
      <c r="IQ101" s="264" t="str">
        <f t="shared" si="1067"/>
        <v/>
      </c>
      <c r="IR101" s="264" t="str">
        <f t="shared" si="1213"/>
        <v/>
      </c>
      <c r="IS101" s="264" t="str">
        <f t="shared" si="1214"/>
        <v/>
      </c>
      <c r="IT101" s="273" t="str">
        <f t="shared" si="1215"/>
        <v/>
      </c>
      <c r="IU101" s="273" t="str">
        <f t="shared" si="1068"/>
        <v/>
      </c>
      <c r="IV101" s="273" t="str">
        <f t="shared" si="1216"/>
        <v/>
      </c>
      <c r="IW101" s="271" t="str">
        <f t="shared" si="1069"/>
        <v/>
      </c>
      <c r="IX101" s="271" t="str">
        <f>IFERROR(IT101*(IR101-IR107)^2,"")</f>
        <v/>
      </c>
      <c r="IY101" s="271" t="str">
        <f>IFERROR(IT101*(IN101-HY107)*(IR101-IR107),"")</f>
        <v/>
      </c>
      <c r="IZ101" s="271" t="str">
        <f t="shared" si="1217"/>
        <v/>
      </c>
      <c r="JA101" s="289" t="str">
        <f t="shared" si="1218"/>
        <v/>
      </c>
      <c r="JB101" s="271" t="str">
        <f t="shared" si="1219"/>
        <v/>
      </c>
      <c r="JD101" s="271"/>
      <c r="JE101" s="263" t="str">
        <f t="shared" si="1220"/>
        <v/>
      </c>
      <c r="JF101" s="273" t="str">
        <f>IFERROR(IN110+IM110*JE101,"")</f>
        <v/>
      </c>
      <c r="JG101" s="264" t="str">
        <f t="shared" si="1221"/>
        <v/>
      </c>
      <c r="JH101" s="264" t="str">
        <f t="shared" si="1070"/>
        <v/>
      </c>
      <c r="JI101" s="264" t="str">
        <f t="shared" si="1222"/>
        <v/>
      </c>
      <c r="JJ101" s="264" t="str">
        <f t="shared" si="1223"/>
        <v/>
      </c>
      <c r="JK101" s="273" t="str">
        <f t="shared" si="1224"/>
        <v/>
      </c>
      <c r="JL101" s="273" t="str">
        <f t="shared" si="1071"/>
        <v/>
      </c>
      <c r="JM101" s="273" t="str">
        <f t="shared" si="1225"/>
        <v/>
      </c>
      <c r="JN101" s="271" t="str">
        <f t="shared" si="1072"/>
        <v/>
      </c>
      <c r="JO101" s="271" t="str">
        <f>IFERROR(JK101*(JI101-JI107)^2,"")</f>
        <v/>
      </c>
      <c r="JP101" s="271" t="str">
        <f>IFERROR(JK101*(JE101-IP107)*(JI101-JI107),"")</f>
        <v/>
      </c>
      <c r="JQ101" s="271" t="str">
        <f t="shared" si="1226"/>
        <v/>
      </c>
      <c r="JR101" s="289" t="str">
        <f t="shared" si="1227"/>
        <v/>
      </c>
      <c r="JS101" s="271" t="str">
        <f t="shared" si="1228"/>
        <v/>
      </c>
      <c r="JU101" s="271"/>
      <c r="JV101" s="263" t="str">
        <f t="shared" si="1229"/>
        <v/>
      </c>
      <c r="JW101" s="273" t="str">
        <f>IFERROR(JE110+JD110*JV101,"")</f>
        <v/>
      </c>
      <c r="JX101" s="264" t="str">
        <f t="shared" si="1230"/>
        <v/>
      </c>
      <c r="JY101" s="264" t="str">
        <f t="shared" si="1073"/>
        <v/>
      </c>
      <c r="JZ101" s="264" t="str">
        <f t="shared" si="1231"/>
        <v/>
      </c>
      <c r="KA101" s="264" t="str">
        <f t="shared" si="1232"/>
        <v/>
      </c>
      <c r="KB101" s="273" t="str">
        <f t="shared" si="1233"/>
        <v/>
      </c>
      <c r="KC101" s="273" t="str">
        <f t="shared" si="1074"/>
        <v/>
      </c>
      <c r="KD101" s="273" t="str">
        <f t="shared" si="1234"/>
        <v/>
      </c>
      <c r="KE101" s="271" t="str">
        <f t="shared" si="1075"/>
        <v/>
      </c>
      <c r="KF101" s="271" t="str">
        <f>IFERROR(KB101*(JZ101-JZ107)^2,"")</f>
        <v/>
      </c>
      <c r="KG101" s="271" t="str">
        <f>IFERROR(KB101*(JV101-JG107)*(JZ101-JZ107),"")</f>
        <v/>
      </c>
      <c r="KH101" s="271" t="str">
        <f t="shared" si="1235"/>
        <v/>
      </c>
      <c r="KI101" s="289" t="str">
        <f t="shared" si="1236"/>
        <v/>
      </c>
      <c r="KJ101" s="271" t="str">
        <f t="shared" si="1237"/>
        <v/>
      </c>
      <c r="KL101" s="271"/>
      <c r="KM101" s="263" t="str">
        <f t="shared" si="1238"/>
        <v/>
      </c>
      <c r="KN101" s="273" t="str">
        <f>IFERROR(JV110+JU110*KM101,"")</f>
        <v/>
      </c>
      <c r="KO101" s="264" t="str">
        <f t="shared" si="1239"/>
        <v/>
      </c>
      <c r="KP101" s="264" t="str">
        <f t="shared" si="1076"/>
        <v/>
      </c>
      <c r="KQ101" s="264" t="str">
        <f t="shared" si="1240"/>
        <v/>
      </c>
      <c r="KR101" s="264" t="str">
        <f t="shared" si="1241"/>
        <v/>
      </c>
      <c r="KS101" s="273" t="str">
        <f t="shared" si="1242"/>
        <v/>
      </c>
      <c r="KT101" s="273" t="str">
        <f t="shared" si="1077"/>
        <v/>
      </c>
      <c r="KU101" s="273" t="str">
        <f t="shared" si="1243"/>
        <v/>
      </c>
      <c r="KV101" s="271" t="str">
        <f t="shared" si="1078"/>
        <v/>
      </c>
      <c r="KW101" s="271" t="str">
        <f>IFERROR(KS101*(KQ101-KQ107)^2,"")</f>
        <v/>
      </c>
      <c r="KX101" s="271" t="str">
        <f>IFERROR(KS101*(KM101-JX107)*(KQ101-KQ107),"")</f>
        <v/>
      </c>
      <c r="KY101" s="271" t="str">
        <f t="shared" si="1244"/>
        <v/>
      </c>
      <c r="KZ101" s="289" t="str">
        <f t="shared" si="1245"/>
        <v/>
      </c>
      <c r="LA101" s="271" t="str">
        <f t="shared" si="1246"/>
        <v/>
      </c>
      <c r="LC101" s="271"/>
      <c r="LD101" s="263" t="str">
        <f t="shared" si="1247"/>
        <v/>
      </c>
      <c r="LE101" s="273" t="str">
        <f>IFERROR(KM110+KL110*LD101,"")</f>
        <v/>
      </c>
      <c r="LF101" s="264" t="str">
        <f t="shared" si="1248"/>
        <v/>
      </c>
      <c r="LG101" s="264" t="str">
        <f t="shared" si="1079"/>
        <v/>
      </c>
      <c r="LH101" s="264" t="str">
        <f t="shared" si="1249"/>
        <v/>
      </c>
      <c r="LI101" s="264" t="str">
        <f t="shared" si="1250"/>
        <v/>
      </c>
      <c r="LJ101" s="273" t="str">
        <f t="shared" si="1251"/>
        <v/>
      </c>
      <c r="LK101" s="273" t="str">
        <f t="shared" si="1080"/>
        <v/>
      </c>
      <c r="LL101" s="273" t="str">
        <f t="shared" si="1252"/>
        <v/>
      </c>
      <c r="LM101" s="271" t="str">
        <f t="shared" si="1081"/>
        <v/>
      </c>
      <c r="LN101" s="271" t="str">
        <f>IFERROR(LJ101*(LH101-LH107)^2,"")</f>
        <v/>
      </c>
      <c r="LO101" s="271" t="str">
        <f>IFERROR(LJ101*(LD101-KO107)*(LH101-LH107),"")</f>
        <v/>
      </c>
      <c r="LP101" s="271" t="str">
        <f t="shared" si="1253"/>
        <v/>
      </c>
      <c r="LQ101" s="289" t="str">
        <f t="shared" si="1254"/>
        <v/>
      </c>
      <c r="LR101" s="271" t="str">
        <f t="shared" si="1255"/>
        <v/>
      </c>
      <c r="LT101" s="271"/>
      <c r="LU101" s="475" t="str">
        <f t="shared" si="1256"/>
        <v/>
      </c>
      <c r="LV101" s="474" t="str">
        <f>IFERROR(LD110+LC110*LU101,"")</f>
        <v/>
      </c>
      <c r="LW101" s="477" t="str">
        <f t="shared" si="1257"/>
        <v/>
      </c>
      <c r="LX101" s="264" t="str">
        <f t="shared" si="1082"/>
        <v/>
      </c>
      <c r="LY101" s="264" t="str">
        <f t="shared" si="1258"/>
        <v/>
      </c>
      <c r="LZ101" s="264" t="str">
        <f t="shared" si="1259"/>
        <v/>
      </c>
      <c r="MA101" s="273" t="str">
        <f t="shared" si="1260"/>
        <v/>
      </c>
      <c r="MB101" s="273" t="str">
        <f t="shared" si="1083"/>
        <v/>
      </c>
      <c r="MC101" s="273" t="str">
        <f t="shared" si="1261"/>
        <v/>
      </c>
      <c r="MD101" s="271" t="str">
        <f t="shared" si="1084"/>
        <v/>
      </c>
      <c r="ME101" s="271" t="str">
        <f>IFERROR(MA101*(LY101-LY107)^2,"")</f>
        <v/>
      </c>
      <c r="MF101" s="271" t="str">
        <f>IFERROR(MA101*(LU101-LF107)*(LY101-LY107),"")</f>
        <v/>
      </c>
      <c r="MG101" s="271" t="str">
        <f t="shared" si="1262"/>
        <v/>
      </c>
      <c r="MH101" s="289" t="str">
        <f t="shared" si="1263"/>
        <v/>
      </c>
      <c r="MI101" s="476" t="str">
        <f t="shared" si="1264"/>
        <v/>
      </c>
    </row>
    <row r="102" spans="1:347" ht="14.1" hidden="1" customHeight="1" outlineLevel="1" x14ac:dyDescent="0.2">
      <c r="A102" s="14">
        <v>7</v>
      </c>
      <c r="B102" s="470"/>
      <c r="C102" s="176"/>
      <c r="D102" s="177"/>
      <c r="E102" s="17" t="str">
        <f t="shared" si="1023"/>
        <v/>
      </c>
      <c r="F102" s="34" t="str">
        <f>IFERROR((E102-E95)/(1-E95),"")</f>
        <v/>
      </c>
      <c r="G102" s="17" t="str">
        <f t="shared" si="1024"/>
        <v/>
      </c>
      <c r="H102" s="17"/>
      <c r="I102" s="34"/>
      <c r="J102" s="18" t="str">
        <f t="shared" si="1085"/>
        <v/>
      </c>
      <c r="K102" s="17" t="str">
        <f>IFERROR(C110+B110*J102,"")</f>
        <v/>
      </c>
      <c r="L102" s="37" t="str">
        <f t="shared" si="1086"/>
        <v/>
      </c>
      <c r="M102" s="37" t="str">
        <f t="shared" si="1025"/>
        <v/>
      </c>
      <c r="N102" s="37" t="str">
        <f t="shared" si="1087"/>
        <v/>
      </c>
      <c r="O102" s="37" t="str">
        <f t="shared" si="1088"/>
        <v/>
      </c>
      <c r="P102" s="17" t="str">
        <f t="shared" si="1089"/>
        <v/>
      </c>
      <c r="Q102" s="17" t="str">
        <f t="shared" si="1026"/>
        <v/>
      </c>
      <c r="R102" s="17" t="str">
        <f t="shared" si="1090"/>
        <v/>
      </c>
      <c r="S102" s="34" t="str">
        <f t="shared" si="1027"/>
        <v/>
      </c>
      <c r="T102" s="34" t="str">
        <f>IFERROR(P102*(N102-N107)^2,"")</f>
        <v/>
      </c>
      <c r="U102" s="34" t="str">
        <f>IFERROR(P102*(J102-E107)*(N102-N107),"")</f>
        <v/>
      </c>
      <c r="V102" s="34" t="str">
        <f t="shared" si="1091"/>
        <v/>
      </c>
      <c r="W102" s="39" t="str">
        <f t="shared" si="1092"/>
        <v/>
      </c>
      <c r="X102" s="34" t="str">
        <f t="shared" si="1093"/>
        <v/>
      </c>
      <c r="Y102" s="44"/>
      <c r="Z102" s="271"/>
      <c r="AA102" s="263" t="str">
        <f t="shared" si="1094"/>
        <v/>
      </c>
      <c r="AB102" s="273" t="str">
        <f>IFERROR(J110+I110*AA102,"")</f>
        <v/>
      </c>
      <c r="AC102" s="264" t="str">
        <f t="shared" si="1095"/>
        <v/>
      </c>
      <c r="AD102" s="264" t="str">
        <f t="shared" si="1028"/>
        <v/>
      </c>
      <c r="AE102" s="264" t="str">
        <f t="shared" si="1096"/>
        <v/>
      </c>
      <c r="AF102" s="264" t="str">
        <f t="shared" si="1097"/>
        <v/>
      </c>
      <c r="AG102" s="273" t="str">
        <f t="shared" si="1098"/>
        <v/>
      </c>
      <c r="AH102" s="273" t="str">
        <f t="shared" si="1029"/>
        <v/>
      </c>
      <c r="AI102" s="273" t="str">
        <f t="shared" si="1099"/>
        <v/>
      </c>
      <c r="AJ102" s="271" t="str">
        <f t="shared" si="1030"/>
        <v/>
      </c>
      <c r="AK102" s="271" t="str">
        <f>IFERROR(AG102*(AE102-AE107)^2,"")</f>
        <v/>
      </c>
      <c r="AL102" s="271" t="str">
        <f>IFERROR(AG102*(AA102-L107)*(AE102-AE107),"")</f>
        <v/>
      </c>
      <c r="AM102" s="271" t="str">
        <f t="shared" si="1100"/>
        <v/>
      </c>
      <c r="AN102" s="289" t="str">
        <f t="shared" si="1101"/>
        <v/>
      </c>
      <c r="AO102" s="271" t="str">
        <f t="shared" si="1102"/>
        <v/>
      </c>
      <c r="AQ102" s="271"/>
      <c r="AR102" s="263" t="str">
        <f t="shared" si="1103"/>
        <v/>
      </c>
      <c r="AS102" s="273" t="str">
        <f>IFERROR(AA110+Z110*AR102,"")</f>
        <v/>
      </c>
      <c r="AT102" s="264" t="str">
        <f t="shared" si="1104"/>
        <v/>
      </c>
      <c r="AU102" s="264" t="str">
        <f t="shared" si="1031"/>
        <v/>
      </c>
      <c r="AV102" s="264" t="str">
        <f t="shared" si="1105"/>
        <v/>
      </c>
      <c r="AW102" s="264" t="str">
        <f t="shared" si="1106"/>
        <v/>
      </c>
      <c r="AX102" s="273" t="str">
        <f t="shared" si="1107"/>
        <v/>
      </c>
      <c r="AY102" s="273" t="str">
        <f t="shared" si="1032"/>
        <v/>
      </c>
      <c r="AZ102" s="273" t="str">
        <f t="shared" si="1108"/>
        <v/>
      </c>
      <c r="BA102" s="271" t="str">
        <f t="shared" si="1033"/>
        <v/>
      </c>
      <c r="BB102" s="271" t="str">
        <f>IFERROR(AX102*(AV102-AV107)^2,"")</f>
        <v/>
      </c>
      <c r="BC102" s="271" t="str">
        <f>IFERROR(AX102*(AR102-AC107)*(AV102-AV107),"")</f>
        <v/>
      </c>
      <c r="BD102" s="271" t="str">
        <f t="shared" si="1109"/>
        <v/>
      </c>
      <c r="BE102" s="289" t="str">
        <f t="shared" si="1110"/>
        <v/>
      </c>
      <c r="BF102" s="271" t="str">
        <f t="shared" si="1111"/>
        <v/>
      </c>
      <c r="BH102" s="271"/>
      <c r="BI102" s="263" t="str">
        <f t="shared" si="1112"/>
        <v/>
      </c>
      <c r="BJ102" s="273" t="str">
        <f>IFERROR(AR110+AQ110*BI102,"")</f>
        <v/>
      </c>
      <c r="BK102" s="264" t="str">
        <f t="shared" si="1113"/>
        <v/>
      </c>
      <c r="BL102" s="264" t="str">
        <f t="shared" si="1034"/>
        <v/>
      </c>
      <c r="BM102" s="264" t="str">
        <f t="shared" si="1114"/>
        <v/>
      </c>
      <c r="BN102" s="264" t="str">
        <f t="shared" si="1115"/>
        <v/>
      </c>
      <c r="BO102" s="273" t="str">
        <f t="shared" si="1116"/>
        <v/>
      </c>
      <c r="BP102" s="273" t="str">
        <f t="shared" si="1035"/>
        <v/>
      </c>
      <c r="BQ102" s="273" t="str">
        <f t="shared" si="1117"/>
        <v/>
      </c>
      <c r="BR102" s="271" t="str">
        <f t="shared" si="1036"/>
        <v/>
      </c>
      <c r="BS102" s="271" t="str">
        <f>IFERROR(BO102*(BM102-BM107)^2,"")</f>
        <v/>
      </c>
      <c r="BT102" s="271" t="str">
        <f>IFERROR(BO102*(BI102-AT107)*(BM102-BM107),"")</f>
        <v/>
      </c>
      <c r="BU102" s="271" t="str">
        <f t="shared" si="1118"/>
        <v/>
      </c>
      <c r="BV102" s="289" t="str">
        <f t="shared" si="1119"/>
        <v/>
      </c>
      <c r="BW102" s="271" t="str">
        <f t="shared" si="1120"/>
        <v/>
      </c>
      <c r="BY102" s="271"/>
      <c r="BZ102" s="263" t="str">
        <f t="shared" si="1121"/>
        <v/>
      </c>
      <c r="CA102" s="273" t="str">
        <f>IFERROR(BI110+BH110*BZ102,"")</f>
        <v/>
      </c>
      <c r="CB102" s="264" t="str">
        <f t="shared" si="1122"/>
        <v/>
      </c>
      <c r="CC102" s="264" t="str">
        <f t="shared" si="1037"/>
        <v/>
      </c>
      <c r="CD102" s="264" t="str">
        <f t="shared" si="1123"/>
        <v/>
      </c>
      <c r="CE102" s="264" t="str">
        <f t="shared" si="1124"/>
        <v/>
      </c>
      <c r="CF102" s="273" t="str">
        <f t="shared" si="1125"/>
        <v/>
      </c>
      <c r="CG102" s="273" t="str">
        <f t="shared" si="1038"/>
        <v/>
      </c>
      <c r="CH102" s="273" t="str">
        <f t="shared" si="1126"/>
        <v/>
      </c>
      <c r="CI102" s="271" t="str">
        <f t="shared" si="1039"/>
        <v/>
      </c>
      <c r="CJ102" s="271" t="str">
        <f>IFERROR(CF102*(CD102-CD107)^2,"")</f>
        <v/>
      </c>
      <c r="CK102" s="271" t="str">
        <f>IFERROR(CF102*(BZ102-BK107)*(CD102-CD107),"")</f>
        <v/>
      </c>
      <c r="CL102" s="271" t="str">
        <f t="shared" si="1127"/>
        <v/>
      </c>
      <c r="CM102" s="289" t="str">
        <f t="shared" si="1128"/>
        <v/>
      </c>
      <c r="CN102" s="271" t="str">
        <f t="shared" si="1129"/>
        <v/>
      </c>
      <c r="CP102" s="271"/>
      <c r="CQ102" s="263" t="str">
        <f t="shared" si="1130"/>
        <v/>
      </c>
      <c r="CR102" s="273" t="str">
        <f>IFERROR(BZ110+BY110*CQ102,"")</f>
        <v/>
      </c>
      <c r="CS102" s="264" t="str">
        <f t="shared" si="1131"/>
        <v/>
      </c>
      <c r="CT102" s="264" t="str">
        <f t="shared" si="1040"/>
        <v/>
      </c>
      <c r="CU102" s="264" t="str">
        <f t="shared" si="1132"/>
        <v/>
      </c>
      <c r="CV102" s="264" t="str">
        <f t="shared" si="1133"/>
        <v/>
      </c>
      <c r="CW102" s="273" t="str">
        <f t="shared" si="1134"/>
        <v/>
      </c>
      <c r="CX102" s="273" t="str">
        <f t="shared" si="1041"/>
        <v/>
      </c>
      <c r="CY102" s="273" t="str">
        <f t="shared" si="1135"/>
        <v/>
      </c>
      <c r="CZ102" s="271" t="str">
        <f t="shared" si="1042"/>
        <v/>
      </c>
      <c r="DA102" s="271" t="str">
        <f>IFERROR(CW102*(CU102-CU107)^2,"")</f>
        <v/>
      </c>
      <c r="DB102" s="271" t="str">
        <f>IFERROR(CW102*(CQ102-CB107)*(CU102-CU107),"")</f>
        <v/>
      </c>
      <c r="DC102" s="271" t="str">
        <f t="shared" si="1136"/>
        <v/>
      </c>
      <c r="DD102" s="289" t="str">
        <f t="shared" si="1137"/>
        <v/>
      </c>
      <c r="DE102" s="271" t="str">
        <f t="shared" si="1138"/>
        <v/>
      </c>
      <c r="DG102" s="271"/>
      <c r="DH102" s="263" t="str">
        <f t="shared" si="1139"/>
        <v/>
      </c>
      <c r="DI102" s="273" t="str">
        <f>IFERROR(CQ110+CP110*DH102,"")</f>
        <v/>
      </c>
      <c r="DJ102" s="264" t="str">
        <f t="shared" si="1140"/>
        <v/>
      </c>
      <c r="DK102" s="264" t="str">
        <f t="shared" si="1043"/>
        <v/>
      </c>
      <c r="DL102" s="264" t="str">
        <f t="shared" si="1141"/>
        <v/>
      </c>
      <c r="DM102" s="264" t="str">
        <f t="shared" si="1142"/>
        <v/>
      </c>
      <c r="DN102" s="273" t="str">
        <f t="shared" si="1143"/>
        <v/>
      </c>
      <c r="DO102" s="273" t="str">
        <f t="shared" si="1044"/>
        <v/>
      </c>
      <c r="DP102" s="273" t="str">
        <f t="shared" si="1144"/>
        <v/>
      </c>
      <c r="DQ102" s="271" t="str">
        <f t="shared" si="1045"/>
        <v/>
      </c>
      <c r="DR102" s="271" t="str">
        <f>IFERROR(DN102*(DL102-DL107)^2,"")</f>
        <v/>
      </c>
      <c r="DS102" s="271" t="str">
        <f>IFERROR(DN102*(DH102-CS107)*(DL102-DL107),"")</f>
        <v/>
      </c>
      <c r="DT102" s="271" t="str">
        <f t="shared" si="1145"/>
        <v/>
      </c>
      <c r="DU102" s="289" t="str">
        <f t="shared" si="1146"/>
        <v/>
      </c>
      <c r="DV102" s="271" t="str">
        <f t="shared" si="1147"/>
        <v/>
      </c>
      <c r="DX102" s="271"/>
      <c r="DY102" s="263" t="str">
        <f t="shared" si="1148"/>
        <v/>
      </c>
      <c r="DZ102" s="273" t="str">
        <f>IFERROR(DH110+DG110*DY102,"")</f>
        <v/>
      </c>
      <c r="EA102" s="264" t="str">
        <f t="shared" si="1149"/>
        <v/>
      </c>
      <c r="EB102" s="264" t="str">
        <f t="shared" si="1046"/>
        <v/>
      </c>
      <c r="EC102" s="264" t="str">
        <f t="shared" si="1150"/>
        <v/>
      </c>
      <c r="ED102" s="264" t="str">
        <f t="shared" si="1151"/>
        <v/>
      </c>
      <c r="EE102" s="273" t="str">
        <f t="shared" si="1152"/>
        <v/>
      </c>
      <c r="EF102" s="273" t="str">
        <f t="shared" si="1047"/>
        <v/>
      </c>
      <c r="EG102" s="273" t="str">
        <f t="shared" si="1153"/>
        <v/>
      </c>
      <c r="EH102" s="271" t="str">
        <f t="shared" si="1048"/>
        <v/>
      </c>
      <c r="EI102" s="271" t="str">
        <f>IFERROR(EE102*(EC102-EC107)^2,"")</f>
        <v/>
      </c>
      <c r="EJ102" s="271" t="str">
        <f>IFERROR(EE102*(DY102-DJ107)*(EC102-EC107),"")</f>
        <v/>
      </c>
      <c r="EK102" s="271" t="str">
        <f t="shared" si="1154"/>
        <v/>
      </c>
      <c r="EL102" s="289" t="str">
        <f t="shared" si="1155"/>
        <v/>
      </c>
      <c r="EM102" s="271" t="str">
        <f t="shared" si="1156"/>
        <v/>
      </c>
      <c r="EO102" s="271"/>
      <c r="EP102" s="263" t="str">
        <f t="shared" si="1157"/>
        <v/>
      </c>
      <c r="EQ102" s="273" t="str">
        <f>IFERROR(DY110+DX110*EP102,"")</f>
        <v/>
      </c>
      <c r="ER102" s="264" t="str">
        <f t="shared" si="1158"/>
        <v/>
      </c>
      <c r="ES102" s="264" t="str">
        <f t="shared" si="1049"/>
        <v/>
      </c>
      <c r="ET102" s="264" t="str">
        <f t="shared" si="1159"/>
        <v/>
      </c>
      <c r="EU102" s="264" t="str">
        <f t="shared" si="1160"/>
        <v/>
      </c>
      <c r="EV102" s="273" t="str">
        <f t="shared" si="1161"/>
        <v/>
      </c>
      <c r="EW102" s="273" t="str">
        <f t="shared" si="1050"/>
        <v/>
      </c>
      <c r="EX102" s="273" t="str">
        <f t="shared" si="1162"/>
        <v/>
      </c>
      <c r="EY102" s="271" t="str">
        <f t="shared" si="1051"/>
        <v/>
      </c>
      <c r="EZ102" s="271" t="str">
        <f>IFERROR(EV102*(ET102-ET107)^2,"")</f>
        <v/>
      </c>
      <c r="FA102" s="271" t="str">
        <f>IFERROR(EV102*(EP102-EA107)*(ET102-ET107),"")</f>
        <v/>
      </c>
      <c r="FB102" s="271" t="str">
        <f t="shared" si="1163"/>
        <v/>
      </c>
      <c r="FC102" s="289" t="str">
        <f t="shared" si="1164"/>
        <v/>
      </c>
      <c r="FD102" s="271" t="str">
        <f t="shared" si="1165"/>
        <v/>
      </c>
      <c r="FF102" s="271"/>
      <c r="FG102" s="263" t="str">
        <f t="shared" si="1166"/>
        <v/>
      </c>
      <c r="FH102" s="273" t="str">
        <f>IFERROR(EP110+EO110*FG102,"")</f>
        <v/>
      </c>
      <c r="FI102" s="264" t="str">
        <f t="shared" si="1167"/>
        <v/>
      </c>
      <c r="FJ102" s="264" t="str">
        <f t="shared" si="1052"/>
        <v/>
      </c>
      <c r="FK102" s="264" t="str">
        <f t="shared" si="1168"/>
        <v/>
      </c>
      <c r="FL102" s="264" t="str">
        <f t="shared" si="1169"/>
        <v/>
      </c>
      <c r="FM102" s="273" t="str">
        <f t="shared" si="1170"/>
        <v/>
      </c>
      <c r="FN102" s="273" t="str">
        <f t="shared" si="1053"/>
        <v/>
      </c>
      <c r="FO102" s="273" t="str">
        <f t="shared" si="1171"/>
        <v/>
      </c>
      <c r="FP102" s="271" t="str">
        <f t="shared" si="1054"/>
        <v/>
      </c>
      <c r="FQ102" s="271" t="str">
        <f>IFERROR(FM102*(FK102-FK107)^2,"")</f>
        <v/>
      </c>
      <c r="FR102" s="271" t="str">
        <f>IFERROR(FM102*(FG102-ER107)*(FK102-FK107),"")</f>
        <v/>
      </c>
      <c r="FS102" s="271" t="str">
        <f t="shared" si="1172"/>
        <v/>
      </c>
      <c r="FT102" s="289" t="str">
        <f t="shared" si="1173"/>
        <v/>
      </c>
      <c r="FU102" s="271" t="str">
        <f t="shared" si="1174"/>
        <v/>
      </c>
      <c r="FW102" s="271"/>
      <c r="FX102" s="263" t="str">
        <f t="shared" si="1175"/>
        <v/>
      </c>
      <c r="FY102" s="273" t="str">
        <f>IFERROR(FG110+FF110*FX102,"")</f>
        <v/>
      </c>
      <c r="FZ102" s="264" t="str">
        <f t="shared" si="1176"/>
        <v/>
      </c>
      <c r="GA102" s="264" t="str">
        <f t="shared" si="1055"/>
        <v/>
      </c>
      <c r="GB102" s="264" t="str">
        <f t="shared" si="1177"/>
        <v/>
      </c>
      <c r="GC102" s="264" t="str">
        <f t="shared" si="1178"/>
        <v/>
      </c>
      <c r="GD102" s="273" t="str">
        <f t="shared" si="1179"/>
        <v/>
      </c>
      <c r="GE102" s="273" t="str">
        <f t="shared" si="1056"/>
        <v/>
      </c>
      <c r="GF102" s="273" t="str">
        <f t="shared" si="1180"/>
        <v/>
      </c>
      <c r="GG102" s="271" t="str">
        <f t="shared" si="1057"/>
        <v/>
      </c>
      <c r="GH102" s="271" t="str">
        <f>IFERROR(GD102*(GB102-GB107)^2,"")</f>
        <v/>
      </c>
      <c r="GI102" s="271" t="str">
        <f>IFERROR(GD102*(FX102-FI107)*(GB102-GB107),"")</f>
        <v/>
      </c>
      <c r="GJ102" s="271" t="str">
        <f t="shared" si="1181"/>
        <v/>
      </c>
      <c r="GK102" s="289" t="str">
        <f t="shared" si="1182"/>
        <v/>
      </c>
      <c r="GL102" s="271" t="str">
        <f t="shared" si="1183"/>
        <v/>
      </c>
      <c r="GN102" s="271"/>
      <c r="GO102" s="263" t="str">
        <f t="shared" si="1184"/>
        <v/>
      </c>
      <c r="GP102" s="273" t="str">
        <f>IFERROR(FX110+FW110*GO102,"")</f>
        <v/>
      </c>
      <c r="GQ102" s="264" t="str">
        <f t="shared" si="1185"/>
        <v/>
      </c>
      <c r="GR102" s="264" t="str">
        <f t="shared" si="1058"/>
        <v/>
      </c>
      <c r="GS102" s="264" t="str">
        <f t="shared" si="1186"/>
        <v/>
      </c>
      <c r="GT102" s="264" t="str">
        <f t="shared" si="1187"/>
        <v/>
      </c>
      <c r="GU102" s="273" t="str">
        <f t="shared" si="1188"/>
        <v/>
      </c>
      <c r="GV102" s="273" t="str">
        <f t="shared" si="1059"/>
        <v/>
      </c>
      <c r="GW102" s="273" t="str">
        <f t="shared" si="1189"/>
        <v/>
      </c>
      <c r="GX102" s="271" t="str">
        <f t="shared" si="1060"/>
        <v/>
      </c>
      <c r="GY102" s="271" t="str">
        <f>IFERROR(GU102*(GS102-GS107)^2,"")</f>
        <v/>
      </c>
      <c r="GZ102" s="271" t="str">
        <f>IFERROR(GU102*(GO102-FZ107)*(GS102-GS107),"")</f>
        <v/>
      </c>
      <c r="HA102" s="271" t="str">
        <f t="shared" si="1190"/>
        <v/>
      </c>
      <c r="HB102" s="289" t="str">
        <f t="shared" si="1191"/>
        <v/>
      </c>
      <c r="HC102" s="271" t="str">
        <f t="shared" si="1192"/>
        <v/>
      </c>
      <c r="HE102" s="271"/>
      <c r="HF102" s="263" t="str">
        <f t="shared" si="1193"/>
        <v/>
      </c>
      <c r="HG102" s="273" t="str">
        <f>IFERROR(GO110+GN110*HF102,"")</f>
        <v/>
      </c>
      <c r="HH102" s="264" t="str">
        <f t="shared" si="1194"/>
        <v/>
      </c>
      <c r="HI102" s="264" t="str">
        <f t="shared" si="1061"/>
        <v/>
      </c>
      <c r="HJ102" s="264" t="str">
        <f t="shared" si="1195"/>
        <v/>
      </c>
      <c r="HK102" s="264" t="str">
        <f t="shared" si="1196"/>
        <v/>
      </c>
      <c r="HL102" s="273" t="str">
        <f t="shared" si="1197"/>
        <v/>
      </c>
      <c r="HM102" s="273" t="str">
        <f t="shared" si="1062"/>
        <v/>
      </c>
      <c r="HN102" s="273" t="str">
        <f t="shared" si="1198"/>
        <v/>
      </c>
      <c r="HO102" s="271" t="str">
        <f t="shared" si="1063"/>
        <v/>
      </c>
      <c r="HP102" s="271" t="str">
        <f>IFERROR(HL102*(HJ102-HJ107)^2,"")</f>
        <v/>
      </c>
      <c r="HQ102" s="271" t="str">
        <f>IFERROR(HL102*(HF102-GQ107)*(HJ102-HJ107),"")</f>
        <v/>
      </c>
      <c r="HR102" s="271" t="str">
        <f t="shared" si="1199"/>
        <v/>
      </c>
      <c r="HS102" s="289" t="str">
        <f t="shared" si="1200"/>
        <v/>
      </c>
      <c r="HT102" s="271" t="str">
        <f t="shared" si="1201"/>
        <v/>
      </c>
      <c r="HV102" s="271"/>
      <c r="HW102" s="263" t="str">
        <f t="shared" si="1202"/>
        <v/>
      </c>
      <c r="HX102" s="273" t="str">
        <f>IFERROR(HF110+HE110*HW102,"")</f>
        <v/>
      </c>
      <c r="HY102" s="264" t="str">
        <f t="shared" si="1203"/>
        <v/>
      </c>
      <c r="HZ102" s="264" t="str">
        <f t="shared" si="1064"/>
        <v/>
      </c>
      <c r="IA102" s="264" t="str">
        <f t="shared" si="1204"/>
        <v/>
      </c>
      <c r="IB102" s="264" t="str">
        <f t="shared" si="1205"/>
        <v/>
      </c>
      <c r="IC102" s="273" t="str">
        <f t="shared" si="1206"/>
        <v/>
      </c>
      <c r="ID102" s="273" t="str">
        <f t="shared" si="1065"/>
        <v/>
      </c>
      <c r="IE102" s="273" t="str">
        <f t="shared" si="1207"/>
        <v/>
      </c>
      <c r="IF102" s="271" t="str">
        <f t="shared" si="1066"/>
        <v/>
      </c>
      <c r="IG102" s="271" t="str">
        <f>IFERROR(IC102*(IA102-IA107)^2,"")</f>
        <v/>
      </c>
      <c r="IH102" s="271" t="str">
        <f>IFERROR(IC102*(HW102-HH107)*(IA102-IA107),"")</f>
        <v/>
      </c>
      <c r="II102" s="271" t="str">
        <f t="shared" si="1208"/>
        <v/>
      </c>
      <c r="IJ102" s="289" t="str">
        <f t="shared" si="1209"/>
        <v/>
      </c>
      <c r="IK102" s="271" t="str">
        <f t="shared" si="1210"/>
        <v/>
      </c>
      <c r="IM102" s="271"/>
      <c r="IN102" s="263" t="str">
        <f t="shared" si="1211"/>
        <v/>
      </c>
      <c r="IO102" s="273" t="str">
        <f>IFERROR(HW110+HV110*IN102,"")</f>
        <v/>
      </c>
      <c r="IP102" s="264" t="str">
        <f t="shared" si="1212"/>
        <v/>
      </c>
      <c r="IQ102" s="264" t="str">
        <f t="shared" si="1067"/>
        <v/>
      </c>
      <c r="IR102" s="264" t="str">
        <f t="shared" si="1213"/>
        <v/>
      </c>
      <c r="IS102" s="264" t="str">
        <f t="shared" si="1214"/>
        <v/>
      </c>
      <c r="IT102" s="273" t="str">
        <f t="shared" si="1215"/>
        <v/>
      </c>
      <c r="IU102" s="273" t="str">
        <f t="shared" si="1068"/>
        <v/>
      </c>
      <c r="IV102" s="273" t="str">
        <f t="shared" si="1216"/>
        <v/>
      </c>
      <c r="IW102" s="271" t="str">
        <f t="shared" si="1069"/>
        <v/>
      </c>
      <c r="IX102" s="271" t="str">
        <f>IFERROR(IT102*(IR102-IR107)^2,"")</f>
        <v/>
      </c>
      <c r="IY102" s="271" t="str">
        <f>IFERROR(IT102*(IN102-HY107)*(IR102-IR107),"")</f>
        <v/>
      </c>
      <c r="IZ102" s="271" t="str">
        <f t="shared" si="1217"/>
        <v/>
      </c>
      <c r="JA102" s="289" t="str">
        <f t="shared" si="1218"/>
        <v/>
      </c>
      <c r="JB102" s="271" t="str">
        <f t="shared" si="1219"/>
        <v/>
      </c>
      <c r="JD102" s="271"/>
      <c r="JE102" s="263" t="str">
        <f t="shared" si="1220"/>
        <v/>
      </c>
      <c r="JF102" s="273" t="str">
        <f>IFERROR(IN110+IM110*JE102,"")</f>
        <v/>
      </c>
      <c r="JG102" s="264" t="str">
        <f t="shared" si="1221"/>
        <v/>
      </c>
      <c r="JH102" s="264" t="str">
        <f t="shared" si="1070"/>
        <v/>
      </c>
      <c r="JI102" s="264" t="str">
        <f t="shared" si="1222"/>
        <v/>
      </c>
      <c r="JJ102" s="264" t="str">
        <f t="shared" si="1223"/>
        <v/>
      </c>
      <c r="JK102" s="273" t="str">
        <f t="shared" si="1224"/>
        <v/>
      </c>
      <c r="JL102" s="273" t="str">
        <f t="shared" si="1071"/>
        <v/>
      </c>
      <c r="JM102" s="273" t="str">
        <f t="shared" si="1225"/>
        <v/>
      </c>
      <c r="JN102" s="271" t="str">
        <f t="shared" si="1072"/>
        <v/>
      </c>
      <c r="JO102" s="271" t="str">
        <f>IFERROR(JK102*(JI102-JI107)^2,"")</f>
        <v/>
      </c>
      <c r="JP102" s="271" t="str">
        <f>IFERROR(JK102*(JE102-IP107)*(JI102-JI107),"")</f>
        <v/>
      </c>
      <c r="JQ102" s="271" t="str">
        <f t="shared" si="1226"/>
        <v/>
      </c>
      <c r="JR102" s="289" t="str">
        <f t="shared" si="1227"/>
        <v/>
      </c>
      <c r="JS102" s="271" t="str">
        <f t="shared" si="1228"/>
        <v/>
      </c>
      <c r="JU102" s="271"/>
      <c r="JV102" s="263" t="str">
        <f t="shared" si="1229"/>
        <v/>
      </c>
      <c r="JW102" s="273" t="str">
        <f>IFERROR(JE110+JD110*JV102,"")</f>
        <v/>
      </c>
      <c r="JX102" s="264" t="str">
        <f t="shared" si="1230"/>
        <v/>
      </c>
      <c r="JY102" s="264" t="str">
        <f t="shared" si="1073"/>
        <v/>
      </c>
      <c r="JZ102" s="264" t="str">
        <f t="shared" si="1231"/>
        <v/>
      </c>
      <c r="KA102" s="264" t="str">
        <f t="shared" si="1232"/>
        <v/>
      </c>
      <c r="KB102" s="273" t="str">
        <f t="shared" si="1233"/>
        <v/>
      </c>
      <c r="KC102" s="273" t="str">
        <f t="shared" si="1074"/>
        <v/>
      </c>
      <c r="KD102" s="273" t="str">
        <f t="shared" si="1234"/>
        <v/>
      </c>
      <c r="KE102" s="271" t="str">
        <f t="shared" si="1075"/>
        <v/>
      </c>
      <c r="KF102" s="271" t="str">
        <f>IFERROR(KB102*(JZ102-JZ107)^2,"")</f>
        <v/>
      </c>
      <c r="KG102" s="271" t="str">
        <f>IFERROR(KB102*(JV102-JG107)*(JZ102-JZ107),"")</f>
        <v/>
      </c>
      <c r="KH102" s="271" t="str">
        <f t="shared" si="1235"/>
        <v/>
      </c>
      <c r="KI102" s="289" t="str">
        <f t="shared" si="1236"/>
        <v/>
      </c>
      <c r="KJ102" s="271" t="str">
        <f t="shared" si="1237"/>
        <v/>
      </c>
      <c r="KL102" s="271"/>
      <c r="KM102" s="263" t="str">
        <f t="shared" si="1238"/>
        <v/>
      </c>
      <c r="KN102" s="273" t="str">
        <f>IFERROR(JV110+JU110*KM102,"")</f>
        <v/>
      </c>
      <c r="KO102" s="264" t="str">
        <f t="shared" si="1239"/>
        <v/>
      </c>
      <c r="KP102" s="264" t="str">
        <f t="shared" si="1076"/>
        <v/>
      </c>
      <c r="KQ102" s="264" t="str">
        <f t="shared" si="1240"/>
        <v/>
      </c>
      <c r="KR102" s="264" t="str">
        <f t="shared" si="1241"/>
        <v/>
      </c>
      <c r="KS102" s="273" t="str">
        <f t="shared" si="1242"/>
        <v/>
      </c>
      <c r="KT102" s="273" t="str">
        <f t="shared" si="1077"/>
        <v/>
      </c>
      <c r="KU102" s="273" t="str">
        <f t="shared" si="1243"/>
        <v/>
      </c>
      <c r="KV102" s="271" t="str">
        <f t="shared" si="1078"/>
        <v/>
      </c>
      <c r="KW102" s="271" t="str">
        <f>IFERROR(KS102*(KQ102-KQ107)^2,"")</f>
        <v/>
      </c>
      <c r="KX102" s="271" t="str">
        <f>IFERROR(KS102*(KM102-JX107)*(KQ102-KQ107),"")</f>
        <v/>
      </c>
      <c r="KY102" s="271" t="str">
        <f t="shared" si="1244"/>
        <v/>
      </c>
      <c r="KZ102" s="289" t="str">
        <f t="shared" si="1245"/>
        <v/>
      </c>
      <c r="LA102" s="271" t="str">
        <f t="shared" si="1246"/>
        <v/>
      </c>
      <c r="LC102" s="271"/>
      <c r="LD102" s="263" t="str">
        <f t="shared" si="1247"/>
        <v/>
      </c>
      <c r="LE102" s="273" t="str">
        <f>IFERROR(KM110+KL110*LD102,"")</f>
        <v/>
      </c>
      <c r="LF102" s="264" t="str">
        <f t="shared" si="1248"/>
        <v/>
      </c>
      <c r="LG102" s="264" t="str">
        <f t="shared" si="1079"/>
        <v/>
      </c>
      <c r="LH102" s="264" t="str">
        <f t="shared" si="1249"/>
        <v/>
      </c>
      <c r="LI102" s="264" t="str">
        <f t="shared" si="1250"/>
        <v/>
      </c>
      <c r="LJ102" s="273" t="str">
        <f t="shared" si="1251"/>
        <v/>
      </c>
      <c r="LK102" s="273" t="str">
        <f t="shared" si="1080"/>
        <v/>
      </c>
      <c r="LL102" s="273" t="str">
        <f t="shared" si="1252"/>
        <v/>
      </c>
      <c r="LM102" s="271" t="str">
        <f t="shared" si="1081"/>
        <v/>
      </c>
      <c r="LN102" s="271" t="str">
        <f>IFERROR(LJ102*(LH102-LH107)^2,"")</f>
        <v/>
      </c>
      <c r="LO102" s="271" t="str">
        <f>IFERROR(LJ102*(LD102-KO107)*(LH102-LH107),"")</f>
        <v/>
      </c>
      <c r="LP102" s="271" t="str">
        <f t="shared" si="1253"/>
        <v/>
      </c>
      <c r="LQ102" s="289" t="str">
        <f t="shared" si="1254"/>
        <v/>
      </c>
      <c r="LR102" s="271" t="str">
        <f t="shared" si="1255"/>
        <v/>
      </c>
      <c r="LT102" s="271"/>
      <c r="LU102" s="475" t="str">
        <f t="shared" si="1256"/>
        <v/>
      </c>
      <c r="LV102" s="474" t="str">
        <f>IFERROR(LD110+LC110*LU102,"")</f>
        <v/>
      </c>
      <c r="LW102" s="477" t="str">
        <f t="shared" si="1257"/>
        <v/>
      </c>
      <c r="LX102" s="264" t="str">
        <f t="shared" si="1082"/>
        <v/>
      </c>
      <c r="LY102" s="264" t="str">
        <f t="shared" si="1258"/>
        <v/>
      </c>
      <c r="LZ102" s="264" t="str">
        <f t="shared" si="1259"/>
        <v/>
      </c>
      <c r="MA102" s="273" t="str">
        <f t="shared" si="1260"/>
        <v/>
      </c>
      <c r="MB102" s="273" t="str">
        <f t="shared" si="1083"/>
        <v/>
      </c>
      <c r="MC102" s="273" t="str">
        <f t="shared" si="1261"/>
        <v/>
      </c>
      <c r="MD102" s="271" t="str">
        <f t="shared" si="1084"/>
        <v/>
      </c>
      <c r="ME102" s="271" t="str">
        <f>IFERROR(MA102*(LY102-LY107)^2,"")</f>
        <v/>
      </c>
      <c r="MF102" s="271" t="str">
        <f>IFERROR(MA102*(LU102-LF107)*(LY102-LY107),"")</f>
        <v/>
      </c>
      <c r="MG102" s="271" t="str">
        <f t="shared" si="1262"/>
        <v/>
      </c>
      <c r="MH102" s="289" t="str">
        <f t="shared" si="1263"/>
        <v/>
      </c>
      <c r="MI102" s="476" t="str">
        <f t="shared" si="1264"/>
        <v/>
      </c>
    </row>
    <row r="103" spans="1:347" ht="14.1" hidden="1" customHeight="1" outlineLevel="1" x14ac:dyDescent="0.2">
      <c r="A103" s="14">
        <v>8</v>
      </c>
      <c r="B103" s="470"/>
      <c r="C103" s="176"/>
      <c r="D103" s="177"/>
      <c r="E103" s="17" t="str">
        <f t="shared" si="1023"/>
        <v/>
      </c>
      <c r="F103" s="34" t="str">
        <f>IFERROR((E103-E95)/(1-E95),"")</f>
        <v/>
      </c>
      <c r="G103" s="17" t="str">
        <f t="shared" si="1024"/>
        <v/>
      </c>
      <c r="H103" s="17"/>
      <c r="I103" s="34"/>
      <c r="J103" s="18" t="str">
        <f t="shared" si="1085"/>
        <v/>
      </c>
      <c r="K103" s="17" t="str">
        <f>IFERROR(C110+B110*J103,"")</f>
        <v/>
      </c>
      <c r="L103" s="37" t="str">
        <f t="shared" si="1086"/>
        <v/>
      </c>
      <c r="M103" s="37" t="str">
        <f t="shared" si="1025"/>
        <v/>
      </c>
      <c r="N103" s="37" t="str">
        <f t="shared" si="1087"/>
        <v/>
      </c>
      <c r="O103" s="37" t="str">
        <f t="shared" si="1088"/>
        <v/>
      </c>
      <c r="P103" s="17" t="str">
        <f t="shared" si="1089"/>
        <v/>
      </c>
      <c r="Q103" s="17" t="str">
        <f t="shared" si="1026"/>
        <v/>
      </c>
      <c r="R103" s="17" t="str">
        <f t="shared" si="1090"/>
        <v/>
      </c>
      <c r="S103" s="34" t="str">
        <f t="shared" si="1027"/>
        <v/>
      </c>
      <c r="T103" s="34" t="str">
        <f>IFERROR(P103*(N103-N107)^2,"")</f>
        <v/>
      </c>
      <c r="U103" s="34" t="str">
        <f>IFERROR(P103*(J103-E107)*(N103-N107),"")</f>
        <v/>
      </c>
      <c r="V103" s="34" t="str">
        <f t="shared" si="1091"/>
        <v/>
      </c>
      <c r="W103" s="39" t="str">
        <f t="shared" si="1092"/>
        <v/>
      </c>
      <c r="X103" s="34" t="str">
        <f t="shared" si="1093"/>
        <v/>
      </c>
      <c r="Y103" s="34"/>
      <c r="Z103" s="271"/>
      <c r="AA103" s="263" t="str">
        <f t="shared" si="1094"/>
        <v/>
      </c>
      <c r="AB103" s="273" t="str">
        <f>IFERROR(J110+I110*AA103,"")</f>
        <v/>
      </c>
      <c r="AC103" s="264" t="str">
        <f t="shared" si="1095"/>
        <v/>
      </c>
      <c r="AD103" s="264" t="str">
        <f t="shared" si="1028"/>
        <v/>
      </c>
      <c r="AE103" s="264" t="str">
        <f t="shared" si="1096"/>
        <v/>
      </c>
      <c r="AF103" s="264" t="str">
        <f t="shared" si="1097"/>
        <v/>
      </c>
      <c r="AG103" s="273" t="str">
        <f t="shared" si="1098"/>
        <v/>
      </c>
      <c r="AH103" s="273" t="str">
        <f t="shared" si="1029"/>
        <v/>
      </c>
      <c r="AI103" s="273" t="str">
        <f t="shared" si="1099"/>
        <v/>
      </c>
      <c r="AJ103" s="271" t="str">
        <f t="shared" si="1030"/>
        <v/>
      </c>
      <c r="AK103" s="271" t="str">
        <f>IFERROR(AG103*(AE103-AE107)^2,"")</f>
        <v/>
      </c>
      <c r="AL103" s="271" t="str">
        <f>IFERROR(AG103*(AA103-L107)*(AE103-AE107),"")</f>
        <v/>
      </c>
      <c r="AM103" s="271" t="str">
        <f t="shared" si="1100"/>
        <v/>
      </c>
      <c r="AN103" s="289" t="str">
        <f t="shared" si="1101"/>
        <v/>
      </c>
      <c r="AO103" s="271" t="str">
        <f t="shared" si="1102"/>
        <v/>
      </c>
      <c r="AQ103" s="271"/>
      <c r="AR103" s="263" t="str">
        <f t="shared" si="1103"/>
        <v/>
      </c>
      <c r="AS103" s="273" t="str">
        <f>IFERROR(AA110+Z110*AR103,"")</f>
        <v/>
      </c>
      <c r="AT103" s="264" t="str">
        <f t="shared" si="1104"/>
        <v/>
      </c>
      <c r="AU103" s="264" t="str">
        <f t="shared" si="1031"/>
        <v/>
      </c>
      <c r="AV103" s="264" t="str">
        <f t="shared" si="1105"/>
        <v/>
      </c>
      <c r="AW103" s="264" t="str">
        <f t="shared" si="1106"/>
        <v/>
      </c>
      <c r="AX103" s="273" t="str">
        <f t="shared" si="1107"/>
        <v/>
      </c>
      <c r="AY103" s="273" t="str">
        <f t="shared" si="1032"/>
        <v/>
      </c>
      <c r="AZ103" s="273" t="str">
        <f t="shared" si="1108"/>
        <v/>
      </c>
      <c r="BA103" s="271" t="str">
        <f t="shared" si="1033"/>
        <v/>
      </c>
      <c r="BB103" s="271" t="str">
        <f>IFERROR(AX103*(AV103-AV107)^2,"")</f>
        <v/>
      </c>
      <c r="BC103" s="271" t="str">
        <f>IFERROR(AX103*(AR103-AC107)*(AV103-AV107),"")</f>
        <v/>
      </c>
      <c r="BD103" s="271" t="str">
        <f t="shared" si="1109"/>
        <v/>
      </c>
      <c r="BE103" s="289" t="str">
        <f t="shared" si="1110"/>
        <v/>
      </c>
      <c r="BF103" s="271" t="str">
        <f t="shared" si="1111"/>
        <v/>
      </c>
      <c r="BH103" s="271"/>
      <c r="BI103" s="263" t="str">
        <f t="shared" si="1112"/>
        <v/>
      </c>
      <c r="BJ103" s="273" t="str">
        <f>IFERROR(AR110+AQ110*BI103,"")</f>
        <v/>
      </c>
      <c r="BK103" s="264" t="str">
        <f t="shared" si="1113"/>
        <v/>
      </c>
      <c r="BL103" s="264" t="str">
        <f t="shared" si="1034"/>
        <v/>
      </c>
      <c r="BM103" s="264" t="str">
        <f t="shared" si="1114"/>
        <v/>
      </c>
      <c r="BN103" s="264" t="str">
        <f t="shared" si="1115"/>
        <v/>
      </c>
      <c r="BO103" s="273" t="str">
        <f t="shared" si="1116"/>
        <v/>
      </c>
      <c r="BP103" s="273" t="str">
        <f t="shared" si="1035"/>
        <v/>
      </c>
      <c r="BQ103" s="273" t="str">
        <f t="shared" si="1117"/>
        <v/>
      </c>
      <c r="BR103" s="271" t="str">
        <f t="shared" si="1036"/>
        <v/>
      </c>
      <c r="BS103" s="271" t="str">
        <f>IFERROR(BO103*(BM103-BM107)^2,"")</f>
        <v/>
      </c>
      <c r="BT103" s="271" t="str">
        <f>IFERROR(BO103*(BI103-AT107)*(BM103-BM107),"")</f>
        <v/>
      </c>
      <c r="BU103" s="271" t="str">
        <f t="shared" si="1118"/>
        <v/>
      </c>
      <c r="BV103" s="289" t="str">
        <f t="shared" si="1119"/>
        <v/>
      </c>
      <c r="BW103" s="271" t="str">
        <f t="shared" si="1120"/>
        <v/>
      </c>
      <c r="BY103" s="271"/>
      <c r="BZ103" s="263" t="str">
        <f t="shared" si="1121"/>
        <v/>
      </c>
      <c r="CA103" s="273" t="str">
        <f>IFERROR(BI110+BH110*BZ103,"")</f>
        <v/>
      </c>
      <c r="CB103" s="264" t="str">
        <f t="shared" si="1122"/>
        <v/>
      </c>
      <c r="CC103" s="264" t="str">
        <f t="shared" si="1037"/>
        <v/>
      </c>
      <c r="CD103" s="264" t="str">
        <f t="shared" si="1123"/>
        <v/>
      </c>
      <c r="CE103" s="264" t="str">
        <f t="shared" si="1124"/>
        <v/>
      </c>
      <c r="CF103" s="273" t="str">
        <f t="shared" si="1125"/>
        <v/>
      </c>
      <c r="CG103" s="273" t="str">
        <f t="shared" si="1038"/>
        <v/>
      </c>
      <c r="CH103" s="273" t="str">
        <f t="shared" si="1126"/>
        <v/>
      </c>
      <c r="CI103" s="271" t="str">
        <f t="shared" si="1039"/>
        <v/>
      </c>
      <c r="CJ103" s="271" t="str">
        <f>IFERROR(CF103*(CD103-CD107)^2,"")</f>
        <v/>
      </c>
      <c r="CK103" s="271" t="str">
        <f>IFERROR(CF103*(BZ103-BK107)*(CD103-CD107),"")</f>
        <v/>
      </c>
      <c r="CL103" s="271" t="str">
        <f t="shared" si="1127"/>
        <v/>
      </c>
      <c r="CM103" s="289" t="str">
        <f t="shared" si="1128"/>
        <v/>
      </c>
      <c r="CN103" s="271" t="str">
        <f t="shared" si="1129"/>
        <v/>
      </c>
      <c r="CP103" s="271"/>
      <c r="CQ103" s="263" t="str">
        <f t="shared" si="1130"/>
        <v/>
      </c>
      <c r="CR103" s="273" t="str">
        <f>IFERROR(BZ110+BY110*CQ103,"")</f>
        <v/>
      </c>
      <c r="CS103" s="264" t="str">
        <f t="shared" si="1131"/>
        <v/>
      </c>
      <c r="CT103" s="264" t="str">
        <f t="shared" si="1040"/>
        <v/>
      </c>
      <c r="CU103" s="264" t="str">
        <f t="shared" si="1132"/>
        <v/>
      </c>
      <c r="CV103" s="264" t="str">
        <f t="shared" si="1133"/>
        <v/>
      </c>
      <c r="CW103" s="273" t="str">
        <f t="shared" si="1134"/>
        <v/>
      </c>
      <c r="CX103" s="273" t="str">
        <f t="shared" si="1041"/>
        <v/>
      </c>
      <c r="CY103" s="273" t="str">
        <f t="shared" si="1135"/>
        <v/>
      </c>
      <c r="CZ103" s="271" t="str">
        <f t="shared" si="1042"/>
        <v/>
      </c>
      <c r="DA103" s="271" t="str">
        <f>IFERROR(CW103*(CU103-CU107)^2,"")</f>
        <v/>
      </c>
      <c r="DB103" s="271" t="str">
        <f>IFERROR(CW103*(CQ103-CB107)*(CU103-CU107),"")</f>
        <v/>
      </c>
      <c r="DC103" s="271" t="str">
        <f t="shared" si="1136"/>
        <v/>
      </c>
      <c r="DD103" s="289" t="str">
        <f t="shared" si="1137"/>
        <v/>
      </c>
      <c r="DE103" s="271" t="str">
        <f t="shared" si="1138"/>
        <v/>
      </c>
      <c r="DG103" s="271"/>
      <c r="DH103" s="263" t="str">
        <f t="shared" si="1139"/>
        <v/>
      </c>
      <c r="DI103" s="273" t="str">
        <f>IFERROR(CQ110+CP110*DH103,"")</f>
        <v/>
      </c>
      <c r="DJ103" s="264" t="str">
        <f t="shared" si="1140"/>
        <v/>
      </c>
      <c r="DK103" s="264" t="str">
        <f t="shared" si="1043"/>
        <v/>
      </c>
      <c r="DL103" s="264" t="str">
        <f t="shared" si="1141"/>
        <v/>
      </c>
      <c r="DM103" s="264" t="str">
        <f t="shared" si="1142"/>
        <v/>
      </c>
      <c r="DN103" s="273" t="str">
        <f t="shared" si="1143"/>
        <v/>
      </c>
      <c r="DO103" s="273" t="str">
        <f t="shared" si="1044"/>
        <v/>
      </c>
      <c r="DP103" s="273" t="str">
        <f t="shared" si="1144"/>
        <v/>
      </c>
      <c r="DQ103" s="271" t="str">
        <f t="shared" si="1045"/>
        <v/>
      </c>
      <c r="DR103" s="271" t="str">
        <f>IFERROR(DN103*(DL103-DL107)^2,"")</f>
        <v/>
      </c>
      <c r="DS103" s="271" t="str">
        <f>IFERROR(DN103*(DH103-CS107)*(DL103-DL107),"")</f>
        <v/>
      </c>
      <c r="DT103" s="271" t="str">
        <f t="shared" si="1145"/>
        <v/>
      </c>
      <c r="DU103" s="289" t="str">
        <f t="shared" si="1146"/>
        <v/>
      </c>
      <c r="DV103" s="271" t="str">
        <f t="shared" si="1147"/>
        <v/>
      </c>
      <c r="DX103" s="271"/>
      <c r="DY103" s="263" t="str">
        <f t="shared" si="1148"/>
        <v/>
      </c>
      <c r="DZ103" s="273" t="str">
        <f>IFERROR(DH110+DG110*DY103,"")</f>
        <v/>
      </c>
      <c r="EA103" s="264" t="str">
        <f t="shared" si="1149"/>
        <v/>
      </c>
      <c r="EB103" s="264" t="str">
        <f t="shared" si="1046"/>
        <v/>
      </c>
      <c r="EC103" s="264" t="str">
        <f t="shared" si="1150"/>
        <v/>
      </c>
      <c r="ED103" s="264" t="str">
        <f t="shared" si="1151"/>
        <v/>
      </c>
      <c r="EE103" s="273" t="str">
        <f t="shared" si="1152"/>
        <v/>
      </c>
      <c r="EF103" s="273" t="str">
        <f t="shared" si="1047"/>
        <v/>
      </c>
      <c r="EG103" s="273" t="str">
        <f t="shared" si="1153"/>
        <v/>
      </c>
      <c r="EH103" s="271" t="str">
        <f t="shared" si="1048"/>
        <v/>
      </c>
      <c r="EI103" s="271" t="str">
        <f>IFERROR(EE103*(EC103-EC107)^2,"")</f>
        <v/>
      </c>
      <c r="EJ103" s="271" t="str">
        <f>IFERROR(EE103*(DY103-DJ107)*(EC103-EC107),"")</f>
        <v/>
      </c>
      <c r="EK103" s="271" t="str">
        <f t="shared" si="1154"/>
        <v/>
      </c>
      <c r="EL103" s="289" t="str">
        <f t="shared" si="1155"/>
        <v/>
      </c>
      <c r="EM103" s="271" t="str">
        <f t="shared" si="1156"/>
        <v/>
      </c>
      <c r="EO103" s="271"/>
      <c r="EP103" s="263" t="str">
        <f t="shared" si="1157"/>
        <v/>
      </c>
      <c r="EQ103" s="273" t="str">
        <f>IFERROR(DY110+DX110*EP103,"")</f>
        <v/>
      </c>
      <c r="ER103" s="264" t="str">
        <f t="shared" si="1158"/>
        <v/>
      </c>
      <c r="ES103" s="264" t="str">
        <f t="shared" si="1049"/>
        <v/>
      </c>
      <c r="ET103" s="264" t="str">
        <f t="shared" si="1159"/>
        <v/>
      </c>
      <c r="EU103" s="264" t="str">
        <f t="shared" si="1160"/>
        <v/>
      </c>
      <c r="EV103" s="273" t="str">
        <f t="shared" si="1161"/>
        <v/>
      </c>
      <c r="EW103" s="273" t="str">
        <f t="shared" si="1050"/>
        <v/>
      </c>
      <c r="EX103" s="273" t="str">
        <f t="shared" si="1162"/>
        <v/>
      </c>
      <c r="EY103" s="271" t="str">
        <f t="shared" si="1051"/>
        <v/>
      </c>
      <c r="EZ103" s="271" t="str">
        <f>IFERROR(EV103*(ET103-ET107)^2,"")</f>
        <v/>
      </c>
      <c r="FA103" s="271" t="str">
        <f>IFERROR(EV103*(EP103-EA107)*(ET103-ET107),"")</f>
        <v/>
      </c>
      <c r="FB103" s="271" t="str">
        <f t="shared" si="1163"/>
        <v/>
      </c>
      <c r="FC103" s="289" t="str">
        <f t="shared" si="1164"/>
        <v/>
      </c>
      <c r="FD103" s="271" t="str">
        <f t="shared" si="1165"/>
        <v/>
      </c>
      <c r="FF103" s="271"/>
      <c r="FG103" s="263" t="str">
        <f t="shared" si="1166"/>
        <v/>
      </c>
      <c r="FH103" s="273" t="str">
        <f>IFERROR(EP110+EO110*FG103,"")</f>
        <v/>
      </c>
      <c r="FI103" s="264" t="str">
        <f t="shared" si="1167"/>
        <v/>
      </c>
      <c r="FJ103" s="264" t="str">
        <f t="shared" si="1052"/>
        <v/>
      </c>
      <c r="FK103" s="264" t="str">
        <f t="shared" si="1168"/>
        <v/>
      </c>
      <c r="FL103" s="264" t="str">
        <f t="shared" si="1169"/>
        <v/>
      </c>
      <c r="FM103" s="273" t="str">
        <f t="shared" si="1170"/>
        <v/>
      </c>
      <c r="FN103" s="273" t="str">
        <f t="shared" si="1053"/>
        <v/>
      </c>
      <c r="FO103" s="273" t="str">
        <f t="shared" si="1171"/>
        <v/>
      </c>
      <c r="FP103" s="271" t="str">
        <f t="shared" si="1054"/>
        <v/>
      </c>
      <c r="FQ103" s="271" t="str">
        <f>IFERROR(FM103*(FK103-FK107)^2,"")</f>
        <v/>
      </c>
      <c r="FR103" s="271" t="str">
        <f>IFERROR(FM103*(FG103-ER107)*(FK103-FK107),"")</f>
        <v/>
      </c>
      <c r="FS103" s="271" t="str">
        <f t="shared" si="1172"/>
        <v/>
      </c>
      <c r="FT103" s="289" t="str">
        <f t="shared" si="1173"/>
        <v/>
      </c>
      <c r="FU103" s="271" t="str">
        <f t="shared" si="1174"/>
        <v/>
      </c>
      <c r="FW103" s="271"/>
      <c r="FX103" s="263" t="str">
        <f t="shared" si="1175"/>
        <v/>
      </c>
      <c r="FY103" s="273" t="str">
        <f>IFERROR(FG110+FF110*FX103,"")</f>
        <v/>
      </c>
      <c r="FZ103" s="264" t="str">
        <f t="shared" si="1176"/>
        <v/>
      </c>
      <c r="GA103" s="264" t="str">
        <f t="shared" si="1055"/>
        <v/>
      </c>
      <c r="GB103" s="264" t="str">
        <f t="shared" si="1177"/>
        <v/>
      </c>
      <c r="GC103" s="264" t="str">
        <f t="shared" si="1178"/>
        <v/>
      </c>
      <c r="GD103" s="273" t="str">
        <f t="shared" si="1179"/>
        <v/>
      </c>
      <c r="GE103" s="273" t="str">
        <f t="shared" si="1056"/>
        <v/>
      </c>
      <c r="GF103" s="273" t="str">
        <f t="shared" si="1180"/>
        <v/>
      </c>
      <c r="GG103" s="271" t="str">
        <f t="shared" si="1057"/>
        <v/>
      </c>
      <c r="GH103" s="271" t="str">
        <f>IFERROR(GD103*(GB103-GB107)^2,"")</f>
        <v/>
      </c>
      <c r="GI103" s="271" t="str">
        <f>IFERROR(GD103*(FX103-FI107)*(GB103-GB107),"")</f>
        <v/>
      </c>
      <c r="GJ103" s="271" t="str">
        <f t="shared" si="1181"/>
        <v/>
      </c>
      <c r="GK103" s="289" t="str">
        <f t="shared" si="1182"/>
        <v/>
      </c>
      <c r="GL103" s="271" t="str">
        <f t="shared" si="1183"/>
        <v/>
      </c>
      <c r="GN103" s="271"/>
      <c r="GO103" s="263" t="str">
        <f t="shared" si="1184"/>
        <v/>
      </c>
      <c r="GP103" s="273" t="str">
        <f>IFERROR(FX110+FW110*GO103,"")</f>
        <v/>
      </c>
      <c r="GQ103" s="264" t="str">
        <f t="shared" si="1185"/>
        <v/>
      </c>
      <c r="GR103" s="264" t="str">
        <f t="shared" si="1058"/>
        <v/>
      </c>
      <c r="GS103" s="264" t="str">
        <f t="shared" si="1186"/>
        <v/>
      </c>
      <c r="GT103" s="264" t="str">
        <f t="shared" si="1187"/>
        <v/>
      </c>
      <c r="GU103" s="273" t="str">
        <f t="shared" si="1188"/>
        <v/>
      </c>
      <c r="GV103" s="273" t="str">
        <f t="shared" si="1059"/>
        <v/>
      </c>
      <c r="GW103" s="273" t="str">
        <f t="shared" si="1189"/>
        <v/>
      </c>
      <c r="GX103" s="271" t="str">
        <f t="shared" si="1060"/>
        <v/>
      </c>
      <c r="GY103" s="271" t="str">
        <f>IFERROR(GU103*(GS103-GS107)^2,"")</f>
        <v/>
      </c>
      <c r="GZ103" s="271" t="str">
        <f>IFERROR(GU103*(GO103-FZ107)*(GS103-GS107),"")</f>
        <v/>
      </c>
      <c r="HA103" s="271" t="str">
        <f t="shared" si="1190"/>
        <v/>
      </c>
      <c r="HB103" s="289" t="str">
        <f t="shared" si="1191"/>
        <v/>
      </c>
      <c r="HC103" s="271" t="str">
        <f t="shared" si="1192"/>
        <v/>
      </c>
      <c r="HE103" s="271"/>
      <c r="HF103" s="263" t="str">
        <f t="shared" si="1193"/>
        <v/>
      </c>
      <c r="HG103" s="273" t="str">
        <f>IFERROR(GO110+GN110*HF103,"")</f>
        <v/>
      </c>
      <c r="HH103" s="264" t="str">
        <f t="shared" si="1194"/>
        <v/>
      </c>
      <c r="HI103" s="264" t="str">
        <f t="shared" si="1061"/>
        <v/>
      </c>
      <c r="HJ103" s="264" t="str">
        <f t="shared" si="1195"/>
        <v/>
      </c>
      <c r="HK103" s="264" t="str">
        <f t="shared" si="1196"/>
        <v/>
      </c>
      <c r="HL103" s="273" t="str">
        <f t="shared" si="1197"/>
        <v/>
      </c>
      <c r="HM103" s="273" t="str">
        <f t="shared" si="1062"/>
        <v/>
      </c>
      <c r="HN103" s="273" t="str">
        <f t="shared" si="1198"/>
        <v/>
      </c>
      <c r="HO103" s="271" t="str">
        <f t="shared" si="1063"/>
        <v/>
      </c>
      <c r="HP103" s="271" t="str">
        <f>IFERROR(HL103*(HJ103-HJ107)^2,"")</f>
        <v/>
      </c>
      <c r="HQ103" s="271" t="str">
        <f>IFERROR(HL103*(HF103-GQ107)*(HJ103-HJ107),"")</f>
        <v/>
      </c>
      <c r="HR103" s="271" t="str">
        <f t="shared" si="1199"/>
        <v/>
      </c>
      <c r="HS103" s="289" t="str">
        <f t="shared" si="1200"/>
        <v/>
      </c>
      <c r="HT103" s="271" t="str">
        <f t="shared" si="1201"/>
        <v/>
      </c>
      <c r="HV103" s="271"/>
      <c r="HW103" s="263" t="str">
        <f t="shared" si="1202"/>
        <v/>
      </c>
      <c r="HX103" s="273" t="str">
        <f>IFERROR(HF110+HE110*HW103,"")</f>
        <v/>
      </c>
      <c r="HY103" s="264" t="str">
        <f t="shared" si="1203"/>
        <v/>
      </c>
      <c r="HZ103" s="264" t="str">
        <f t="shared" si="1064"/>
        <v/>
      </c>
      <c r="IA103" s="264" t="str">
        <f t="shared" si="1204"/>
        <v/>
      </c>
      <c r="IB103" s="264" t="str">
        <f t="shared" si="1205"/>
        <v/>
      </c>
      <c r="IC103" s="273" t="str">
        <f t="shared" si="1206"/>
        <v/>
      </c>
      <c r="ID103" s="273" t="str">
        <f t="shared" si="1065"/>
        <v/>
      </c>
      <c r="IE103" s="273" t="str">
        <f t="shared" si="1207"/>
        <v/>
      </c>
      <c r="IF103" s="271" t="str">
        <f t="shared" si="1066"/>
        <v/>
      </c>
      <c r="IG103" s="271" t="str">
        <f>IFERROR(IC103*(IA103-IA107)^2,"")</f>
        <v/>
      </c>
      <c r="IH103" s="271" t="str">
        <f>IFERROR(IC103*(HW103-HH107)*(IA103-IA107),"")</f>
        <v/>
      </c>
      <c r="II103" s="271" t="str">
        <f t="shared" si="1208"/>
        <v/>
      </c>
      <c r="IJ103" s="289" t="str">
        <f t="shared" si="1209"/>
        <v/>
      </c>
      <c r="IK103" s="271" t="str">
        <f t="shared" si="1210"/>
        <v/>
      </c>
      <c r="IM103" s="271"/>
      <c r="IN103" s="263" t="str">
        <f t="shared" si="1211"/>
        <v/>
      </c>
      <c r="IO103" s="273" t="str">
        <f>IFERROR(HW110+HV110*IN103,"")</f>
        <v/>
      </c>
      <c r="IP103" s="264" t="str">
        <f t="shared" si="1212"/>
        <v/>
      </c>
      <c r="IQ103" s="264" t="str">
        <f t="shared" si="1067"/>
        <v/>
      </c>
      <c r="IR103" s="264" t="str">
        <f t="shared" si="1213"/>
        <v/>
      </c>
      <c r="IS103" s="264" t="str">
        <f t="shared" si="1214"/>
        <v/>
      </c>
      <c r="IT103" s="273" t="str">
        <f t="shared" si="1215"/>
        <v/>
      </c>
      <c r="IU103" s="273" t="str">
        <f t="shared" si="1068"/>
        <v/>
      </c>
      <c r="IV103" s="273" t="str">
        <f t="shared" si="1216"/>
        <v/>
      </c>
      <c r="IW103" s="271" t="str">
        <f t="shared" si="1069"/>
        <v/>
      </c>
      <c r="IX103" s="271" t="str">
        <f>IFERROR(IT103*(IR103-IR107)^2,"")</f>
        <v/>
      </c>
      <c r="IY103" s="271" t="str">
        <f>IFERROR(IT103*(IN103-HY107)*(IR103-IR107),"")</f>
        <v/>
      </c>
      <c r="IZ103" s="271" t="str">
        <f t="shared" si="1217"/>
        <v/>
      </c>
      <c r="JA103" s="289" t="str">
        <f t="shared" si="1218"/>
        <v/>
      </c>
      <c r="JB103" s="271" t="str">
        <f t="shared" si="1219"/>
        <v/>
      </c>
      <c r="JD103" s="271"/>
      <c r="JE103" s="263" t="str">
        <f t="shared" si="1220"/>
        <v/>
      </c>
      <c r="JF103" s="273" t="str">
        <f>IFERROR(IN110+IM110*JE103,"")</f>
        <v/>
      </c>
      <c r="JG103" s="264" t="str">
        <f t="shared" si="1221"/>
        <v/>
      </c>
      <c r="JH103" s="264" t="str">
        <f t="shared" si="1070"/>
        <v/>
      </c>
      <c r="JI103" s="264" t="str">
        <f t="shared" si="1222"/>
        <v/>
      </c>
      <c r="JJ103" s="264" t="str">
        <f t="shared" si="1223"/>
        <v/>
      </c>
      <c r="JK103" s="273" t="str">
        <f t="shared" si="1224"/>
        <v/>
      </c>
      <c r="JL103" s="273" t="str">
        <f t="shared" si="1071"/>
        <v/>
      </c>
      <c r="JM103" s="273" t="str">
        <f t="shared" si="1225"/>
        <v/>
      </c>
      <c r="JN103" s="271" t="str">
        <f t="shared" si="1072"/>
        <v/>
      </c>
      <c r="JO103" s="271" t="str">
        <f>IFERROR(JK103*(JI103-JI107)^2,"")</f>
        <v/>
      </c>
      <c r="JP103" s="271" t="str">
        <f>IFERROR(JK103*(JE103-IP107)*(JI103-JI107),"")</f>
        <v/>
      </c>
      <c r="JQ103" s="271" t="str">
        <f t="shared" si="1226"/>
        <v/>
      </c>
      <c r="JR103" s="289" t="str">
        <f t="shared" si="1227"/>
        <v/>
      </c>
      <c r="JS103" s="271" t="str">
        <f t="shared" si="1228"/>
        <v/>
      </c>
      <c r="JU103" s="271"/>
      <c r="JV103" s="263" t="str">
        <f t="shared" si="1229"/>
        <v/>
      </c>
      <c r="JW103" s="273" t="str">
        <f>IFERROR(JE110+JD110*JV103,"")</f>
        <v/>
      </c>
      <c r="JX103" s="264" t="str">
        <f t="shared" si="1230"/>
        <v/>
      </c>
      <c r="JY103" s="264" t="str">
        <f t="shared" si="1073"/>
        <v/>
      </c>
      <c r="JZ103" s="264" t="str">
        <f t="shared" si="1231"/>
        <v/>
      </c>
      <c r="KA103" s="264" t="str">
        <f t="shared" si="1232"/>
        <v/>
      </c>
      <c r="KB103" s="273" t="str">
        <f t="shared" si="1233"/>
        <v/>
      </c>
      <c r="KC103" s="273" t="str">
        <f t="shared" si="1074"/>
        <v/>
      </c>
      <c r="KD103" s="273" t="str">
        <f t="shared" si="1234"/>
        <v/>
      </c>
      <c r="KE103" s="271" t="str">
        <f t="shared" si="1075"/>
        <v/>
      </c>
      <c r="KF103" s="271" t="str">
        <f>IFERROR(KB103*(JZ103-JZ107)^2,"")</f>
        <v/>
      </c>
      <c r="KG103" s="271" t="str">
        <f>IFERROR(KB103*(JV103-JG107)*(JZ103-JZ107),"")</f>
        <v/>
      </c>
      <c r="KH103" s="271" t="str">
        <f t="shared" si="1235"/>
        <v/>
      </c>
      <c r="KI103" s="289" t="str">
        <f t="shared" si="1236"/>
        <v/>
      </c>
      <c r="KJ103" s="271" t="str">
        <f t="shared" si="1237"/>
        <v/>
      </c>
      <c r="KL103" s="271"/>
      <c r="KM103" s="263" t="str">
        <f t="shared" si="1238"/>
        <v/>
      </c>
      <c r="KN103" s="273" t="str">
        <f>IFERROR(JV110+JU110*KM103,"")</f>
        <v/>
      </c>
      <c r="KO103" s="264" t="str">
        <f t="shared" si="1239"/>
        <v/>
      </c>
      <c r="KP103" s="264" t="str">
        <f t="shared" si="1076"/>
        <v/>
      </c>
      <c r="KQ103" s="264" t="str">
        <f t="shared" si="1240"/>
        <v/>
      </c>
      <c r="KR103" s="264" t="str">
        <f t="shared" si="1241"/>
        <v/>
      </c>
      <c r="KS103" s="273" t="str">
        <f t="shared" si="1242"/>
        <v/>
      </c>
      <c r="KT103" s="273" t="str">
        <f t="shared" si="1077"/>
        <v/>
      </c>
      <c r="KU103" s="273" t="str">
        <f t="shared" si="1243"/>
        <v/>
      </c>
      <c r="KV103" s="271" t="str">
        <f t="shared" si="1078"/>
        <v/>
      </c>
      <c r="KW103" s="271" t="str">
        <f>IFERROR(KS103*(KQ103-KQ107)^2,"")</f>
        <v/>
      </c>
      <c r="KX103" s="271" t="str">
        <f>IFERROR(KS103*(KM103-JX107)*(KQ103-KQ107),"")</f>
        <v/>
      </c>
      <c r="KY103" s="271" t="str">
        <f t="shared" si="1244"/>
        <v/>
      </c>
      <c r="KZ103" s="289" t="str">
        <f t="shared" si="1245"/>
        <v/>
      </c>
      <c r="LA103" s="271" t="str">
        <f t="shared" si="1246"/>
        <v/>
      </c>
      <c r="LC103" s="271"/>
      <c r="LD103" s="263" t="str">
        <f t="shared" si="1247"/>
        <v/>
      </c>
      <c r="LE103" s="273" t="str">
        <f>IFERROR(KM110+KL110*LD103,"")</f>
        <v/>
      </c>
      <c r="LF103" s="264" t="str">
        <f t="shared" si="1248"/>
        <v/>
      </c>
      <c r="LG103" s="264" t="str">
        <f t="shared" si="1079"/>
        <v/>
      </c>
      <c r="LH103" s="264" t="str">
        <f t="shared" si="1249"/>
        <v/>
      </c>
      <c r="LI103" s="264" t="str">
        <f t="shared" si="1250"/>
        <v/>
      </c>
      <c r="LJ103" s="273" t="str">
        <f t="shared" si="1251"/>
        <v/>
      </c>
      <c r="LK103" s="273" t="str">
        <f t="shared" si="1080"/>
        <v/>
      </c>
      <c r="LL103" s="273" t="str">
        <f t="shared" si="1252"/>
        <v/>
      </c>
      <c r="LM103" s="271" t="str">
        <f t="shared" si="1081"/>
        <v/>
      </c>
      <c r="LN103" s="271" t="str">
        <f>IFERROR(LJ103*(LH103-LH107)^2,"")</f>
        <v/>
      </c>
      <c r="LO103" s="271" t="str">
        <f>IFERROR(LJ103*(LD103-KO107)*(LH103-LH107),"")</f>
        <v/>
      </c>
      <c r="LP103" s="271" t="str">
        <f t="shared" si="1253"/>
        <v/>
      </c>
      <c r="LQ103" s="289" t="str">
        <f t="shared" si="1254"/>
        <v/>
      </c>
      <c r="LR103" s="271" t="str">
        <f t="shared" si="1255"/>
        <v/>
      </c>
      <c r="LT103" s="271"/>
      <c r="LU103" s="475" t="str">
        <f t="shared" si="1256"/>
        <v/>
      </c>
      <c r="LV103" s="474" t="str">
        <f>IFERROR(LD110+LC110*LU103,"")</f>
        <v/>
      </c>
      <c r="LW103" s="477" t="str">
        <f t="shared" si="1257"/>
        <v/>
      </c>
      <c r="LX103" s="264" t="str">
        <f t="shared" si="1082"/>
        <v/>
      </c>
      <c r="LY103" s="264" t="str">
        <f t="shared" si="1258"/>
        <v/>
      </c>
      <c r="LZ103" s="264" t="str">
        <f t="shared" si="1259"/>
        <v/>
      </c>
      <c r="MA103" s="273" t="str">
        <f t="shared" si="1260"/>
        <v/>
      </c>
      <c r="MB103" s="273" t="str">
        <f t="shared" si="1083"/>
        <v/>
      </c>
      <c r="MC103" s="273" t="str">
        <f t="shared" si="1261"/>
        <v/>
      </c>
      <c r="MD103" s="271" t="str">
        <f t="shared" si="1084"/>
        <v/>
      </c>
      <c r="ME103" s="271" t="str">
        <f>IFERROR(MA103*(LY103-LY107)^2,"")</f>
        <v/>
      </c>
      <c r="MF103" s="271" t="str">
        <f>IFERROR(MA103*(LU103-LF107)*(LY103-LY107),"")</f>
        <v/>
      </c>
      <c r="MG103" s="271" t="str">
        <f t="shared" si="1262"/>
        <v/>
      </c>
      <c r="MH103" s="289" t="str">
        <f t="shared" si="1263"/>
        <v/>
      </c>
      <c r="MI103" s="476" t="str">
        <f t="shared" si="1264"/>
        <v/>
      </c>
    </row>
    <row r="104" spans="1:347" ht="14.1" hidden="1" customHeight="1" outlineLevel="1" x14ac:dyDescent="0.2">
      <c r="A104" s="14">
        <v>9</v>
      </c>
      <c r="B104" s="470"/>
      <c r="C104" s="178"/>
      <c r="D104" s="179"/>
      <c r="E104" s="17" t="str">
        <f t="shared" si="1023"/>
        <v/>
      </c>
      <c r="F104" s="34" t="str">
        <f>IFERROR((E104-E95)/(1-E95),"")</f>
        <v/>
      </c>
      <c r="G104" s="17" t="str">
        <f t="shared" si="1024"/>
        <v/>
      </c>
      <c r="H104" s="17"/>
      <c r="I104" s="34"/>
      <c r="J104" s="18" t="str">
        <f t="shared" si="1085"/>
        <v/>
      </c>
      <c r="K104" s="17" t="str">
        <f>IFERROR(C110+B110*J104,"")</f>
        <v/>
      </c>
      <c r="L104" s="37" t="str">
        <f t="shared" si="1086"/>
        <v/>
      </c>
      <c r="M104" s="37" t="str">
        <f t="shared" si="1025"/>
        <v/>
      </c>
      <c r="N104" s="37" t="str">
        <f t="shared" si="1087"/>
        <v/>
      </c>
      <c r="O104" s="37" t="str">
        <f t="shared" si="1088"/>
        <v/>
      </c>
      <c r="P104" s="17" t="str">
        <f t="shared" si="1089"/>
        <v/>
      </c>
      <c r="Q104" s="17" t="str">
        <f t="shared" si="1026"/>
        <v/>
      </c>
      <c r="R104" s="17" t="str">
        <f t="shared" si="1090"/>
        <v/>
      </c>
      <c r="S104" s="34" t="str">
        <f t="shared" si="1027"/>
        <v/>
      </c>
      <c r="T104" s="34" t="str">
        <f>IFERROR(P104*(N104-N107)^2,"")</f>
        <v/>
      </c>
      <c r="U104" s="34" t="str">
        <f>IFERROR(P104*(J104-E107)*(N104-N107),"")</f>
        <v/>
      </c>
      <c r="V104" s="34" t="str">
        <f t="shared" si="1091"/>
        <v/>
      </c>
      <c r="W104" s="39" t="str">
        <f t="shared" si="1092"/>
        <v/>
      </c>
      <c r="X104" s="34" t="str">
        <f t="shared" si="1093"/>
        <v/>
      </c>
      <c r="Y104" s="34"/>
      <c r="Z104" s="271"/>
      <c r="AA104" s="263" t="str">
        <f t="shared" si="1094"/>
        <v/>
      </c>
      <c r="AB104" s="273" t="str">
        <f>IFERROR(J110+I110*AA104,"")</f>
        <v/>
      </c>
      <c r="AC104" s="264" t="str">
        <f t="shared" si="1095"/>
        <v/>
      </c>
      <c r="AD104" s="264" t="str">
        <f t="shared" si="1028"/>
        <v/>
      </c>
      <c r="AE104" s="264" t="str">
        <f t="shared" si="1096"/>
        <v/>
      </c>
      <c r="AF104" s="264" t="str">
        <f t="shared" si="1097"/>
        <v/>
      </c>
      <c r="AG104" s="273" t="str">
        <f t="shared" si="1098"/>
        <v/>
      </c>
      <c r="AH104" s="273" t="str">
        <f t="shared" si="1029"/>
        <v/>
      </c>
      <c r="AI104" s="273" t="str">
        <f t="shared" si="1099"/>
        <v/>
      </c>
      <c r="AJ104" s="271" t="str">
        <f t="shared" si="1030"/>
        <v/>
      </c>
      <c r="AK104" s="271" t="str">
        <f>IFERROR(AG104*(AE104-AE107)^2,"")</f>
        <v/>
      </c>
      <c r="AL104" s="271" t="str">
        <f>IFERROR(AG104*(AA104-L107)*(AE104-AE107),"")</f>
        <v/>
      </c>
      <c r="AM104" s="271" t="str">
        <f t="shared" si="1100"/>
        <v/>
      </c>
      <c r="AN104" s="289" t="str">
        <f t="shared" si="1101"/>
        <v/>
      </c>
      <c r="AO104" s="271" t="str">
        <f t="shared" si="1102"/>
        <v/>
      </c>
      <c r="AQ104" s="271"/>
      <c r="AR104" s="263" t="str">
        <f t="shared" si="1103"/>
        <v/>
      </c>
      <c r="AS104" s="273" t="str">
        <f>IFERROR(AA110+Z110*AR104,"")</f>
        <v/>
      </c>
      <c r="AT104" s="264" t="str">
        <f t="shared" si="1104"/>
        <v/>
      </c>
      <c r="AU104" s="264" t="str">
        <f t="shared" si="1031"/>
        <v/>
      </c>
      <c r="AV104" s="264" t="str">
        <f t="shared" si="1105"/>
        <v/>
      </c>
      <c r="AW104" s="264" t="str">
        <f t="shared" si="1106"/>
        <v/>
      </c>
      <c r="AX104" s="273" t="str">
        <f t="shared" si="1107"/>
        <v/>
      </c>
      <c r="AY104" s="273" t="str">
        <f t="shared" si="1032"/>
        <v/>
      </c>
      <c r="AZ104" s="273" t="str">
        <f t="shared" si="1108"/>
        <v/>
      </c>
      <c r="BA104" s="271" t="str">
        <f t="shared" si="1033"/>
        <v/>
      </c>
      <c r="BB104" s="271" t="str">
        <f>IFERROR(AX104*(AV104-AV107)^2,"")</f>
        <v/>
      </c>
      <c r="BC104" s="271" t="str">
        <f>IFERROR(AX104*(AR104-AC107)*(AV104-AV107),"")</f>
        <v/>
      </c>
      <c r="BD104" s="271" t="str">
        <f t="shared" si="1109"/>
        <v/>
      </c>
      <c r="BE104" s="289" t="str">
        <f t="shared" si="1110"/>
        <v/>
      </c>
      <c r="BF104" s="271" t="str">
        <f t="shared" si="1111"/>
        <v/>
      </c>
      <c r="BH104" s="271"/>
      <c r="BI104" s="263" t="str">
        <f t="shared" si="1112"/>
        <v/>
      </c>
      <c r="BJ104" s="273" t="str">
        <f>IFERROR(AR110+AQ110*BI104,"")</f>
        <v/>
      </c>
      <c r="BK104" s="264" t="str">
        <f t="shared" si="1113"/>
        <v/>
      </c>
      <c r="BL104" s="264" t="str">
        <f t="shared" si="1034"/>
        <v/>
      </c>
      <c r="BM104" s="264" t="str">
        <f t="shared" si="1114"/>
        <v/>
      </c>
      <c r="BN104" s="264" t="str">
        <f t="shared" si="1115"/>
        <v/>
      </c>
      <c r="BO104" s="273" t="str">
        <f t="shared" si="1116"/>
        <v/>
      </c>
      <c r="BP104" s="273" t="str">
        <f t="shared" si="1035"/>
        <v/>
      </c>
      <c r="BQ104" s="273" t="str">
        <f t="shared" si="1117"/>
        <v/>
      </c>
      <c r="BR104" s="271" t="str">
        <f t="shared" si="1036"/>
        <v/>
      </c>
      <c r="BS104" s="271" t="str">
        <f>IFERROR(BO104*(BM104-BM107)^2,"")</f>
        <v/>
      </c>
      <c r="BT104" s="271" t="str">
        <f>IFERROR(BO104*(BI104-AT107)*(BM104-BM107),"")</f>
        <v/>
      </c>
      <c r="BU104" s="271" t="str">
        <f t="shared" si="1118"/>
        <v/>
      </c>
      <c r="BV104" s="289" t="str">
        <f t="shared" si="1119"/>
        <v/>
      </c>
      <c r="BW104" s="271" t="str">
        <f t="shared" si="1120"/>
        <v/>
      </c>
      <c r="BY104" s="271"/>
      <c r="BZ104" s="263" t="str">
        <f t="shared" si="1121"/>
        <v/>
      </c>
      <c r="CA104" s="273" t="str">
        <f>IFERROR(BI110+BH110*BZ104,"")</f>
        <v/>
      </c>
      <c r="CB104" s="264" t="str">
        <f t="shared" si="1122"/>
        <v/>
      </c>
      <c r="CC104" s="264" t="str">
        <f t="shared" si="1037"/>
        <v/>
      </c>
      <c r="CD104" s="264" t="str">
        <f t="shared" si="1123"/>
        <v/>
      </c>
      <c r="CE104" s="264" t="str">
        <f t="shared" si="1124"/>
        <v/>
      </c>
      <c r="CF104" s="273" t="str">
        <f t="shared" si="1125"/>
        <v/>
      </c>
      <c r="CG104" s="273" t="str">
        <f t="shared" si="1038"/>
        <v/>
      </c>
      <c r="CH104" s="273" t="str">
        <f t="shared" si="1126"/>
        <v/>
      </c>
      <c r="CI104" s="271" t="str">
        <f t="shared" si="1039"/>
        <v/>
      </c>
      <c r="CJ104" s="271" t="str">
        <f>IFERROR(CF104*(CD104-CD107)^2,"")</f>
        <v/>
      </c>
      <c r="CK104" s="271" t="str">
        <f>IFERROR(CF104*(BZ104-BK107)*(CD104-CD107),"")</f>
        <v/>
      </c>
      <c r="CL104" s="271" t="str">
        <f t="shared" si="1127"/>
        <v/>
      </c>
      <c r="CM104" s="289" t="str">
        <f t="shared" si="1128"/>
        <v/>
      </c>
      <c r="CN104" s="271" t="str">
        <f t="shared" si="1129"/>
        <v/>
      </c>
      <c r="CP104" s="271"/>
      <c r="CQ104" s="263" t="str">
        <f t="shared" si="1130"/>
        <v/>
      </c>
      <c r="CR104" s="273" t="str">
        <f>IFERROR(BZ110+BY110*CQ104,"")</f>
        <v/>
      </c>
      <c r="CS104" s="264" t="str">
        <f t="shared" si="1131"/>
        <v/>
      </c>
      <c r="CT104" s="264" t="str">
        <f t="shared" si="1040"/>
        <v/>
      </c>
      <c r="CU104" s="264" t="str">
        <f t="shared" si="1132"/>
        <v/>
      </c>
      <c r="CV104" s="264" t="str">
        <f t="shared" si="1133"/>
        <v/>
      </c>
      <c r="CW104" s="273" t="str">
        <f t="shared" si="1134"/>
        <v/>
      </c>
      <c r="CX104" s="273" t="str">
        <f t="shared" si="1041"/>
        <v/>
      </c>
      <c r="CY104" s="273" t="str">
        <f t="shared" si="1135"/>
        <v/>
      </c>
      <c r="CZ104" s="271" t="str">
        <f t="shared" si="1042"/>
        <v/>
      </c>
      <c r="DA104" s="271" t="str">
        <f>IFERROR(CW104*(CU104-CU107)^2,"")</f>
        <v/>
      </c>
      <c r="DB104" s="271" t="str">
        <f>IFERROR(CW104*(CQ104-CB107)*(CU104-CU107),"")</f>
        <v/>
      </c>
      <c r="DC104" s="271" t="str">
        <f t="shared" si="1136"/>
        <v/>
      </c>
      <c r="DD104" s="289" t="str">
        <f t="shared" si="1137"/>
        <v/>
      </c>
      <c r="DE104" s="271" t="str">
        <f t="shared" si="1138"/>
        <v/>
      </c>
      <c r="DG104" s="271"/>
      <c r="DH104" s="263" t="str">
        <f t="shared" si="1139"/>
        <v/>
      </c>
      <c r="DI104" s="273" t="str">
        <f>IFERROR(CQ110+CP110*DH104,"")</f>
        <v/>
      </c>
      <c r="DJ104" s="264" t="str">
        <f t="shared" si="1140"/>
        <v/>
      </c>
      <c r="DK104" s="264" t="str">
        <f t="shared" si="1043"/>
        <v/>
      </c>
      <c r="DL104" s="264" t="str">
        <f t="shared" si="1141"/>
        <v/>
      </c>
      <c r="DM104" s="264" t="str">
        <f t="shared" si="1142"/>
        <v/>
      </c>
      <c r="DN104" s="273" t="str">
        <f t="shared" si="1143"/>
        <v/>
      </c>
      <c r="DO104" s="273" t="str">
        <f t="shared" si="1044"/>
        <v/>
      </c>
      <c r="DP104" s="273" t="str">
        <f t="shared" si="1144"/>
        <v/>
      </c>
      <c r="DQ104" s="271" t="str">
        <f t="shared" si="1045"/>
        <v/>
      </c>
      <c r="DR104" s="271" t="str">
        <f>IFERROR(DN104*(DL104-DL107)^2,"")</f>
        <v/>
      </c>
      <c r="DS104" s="271" t="str">
        <f>IFERROR(DN104*(DH104-CS107)*(DL104-DL107),"")</f>
        <v/>
      </c>
      <c r="DT104" s="271" t="str">
        <f t="shared" si="1145"/>
        <v/>
      </c>
      <c r="DU104" s="289" t="str">
        <f t="shared" si="1146"/>
        <v/>
      </c>
      <c r="DV104" s="271" t="str">
        <f t="shared" si="1147"/>
        <v/>
      </c>
      <c r="DX104" s="271"/>
      <c r="DY104" s="263" t="str">
        <f t="shared" si="1148"/>
        <v/>
      </c>
      <c r="DZ104" s="273" t="str">
        <f>IFERROR(DH110+DG110*DY104,"")</f>
        <v/>
      </c>
      <c r="EA104" s="264" t="str">
        <f t="shared" si="1149"/>
        <v/>
      </c>
      <c r="EB104" s="264" t="str">
        <f t="shared" si="1046"/>
        <v/>
      </c>
      <c r="EC104" s="264" t="str">
        <f t="shared" si="1150"/>
        <v/>
      </c>
      <c r="ED104" s="264" t="str">
        <f t="shared" si="1151"/>
        <v/>
      </c>
      <c r="EE104" s="273" t="str">
        <f t="shared" si="1152"/>
        <v/>
      </c>
      <c r="EF104" s="273" t="str">
        <f t="shared" si="1047"/>
        <v/>
      </c>
      <c r="EG104" s="273" t="str">
        <f t="shared" si="1153"/>
        <v/>
      </c>
      <c r="EH104" s="271" t="str">
        <f t="shared" si="1048"/>
        <v/>
      </c>
      <c r="EI104" s="271" t="str">
        <f>IFERROR(EE104*(EC104-EC107)^2,"")</f>
        <v/>
      </c>
      <c r="EJ104" s="271" t="str">
        <f>IFERROR(EE104*(DY104-DJ107)*(EC104-EC107),"")</f>
        <v/>
      </c>
      <c r="EK104" s="271" t="str">
        <f t="shared" si="1154"/>
        <v/>
      </c>
      <c r="EL104" s="289" t="str">
        <f t="shared" si="1155"/>
        <v/>
      </c>
      <c r="EM104" s="271" t="str">
        <f t="shared" si="1156"/>
        <v/>
      </c>
      <c r="EO104" s="271"/>
      <c r="EP104" s="263" t="str">
        <f t="shared" si="1157"/>
        <v/>
      </c>
      <c r="EQ104" s="273" t="str">
        <f>IFERROR(DY110+DX110*EP104,"")</f>
        <v/>
      </c>
      <c r="ER104" s="264" t="str">
        <f t="shared" si="1158"/>
        <v/>
      </c>
      <c r="ES104" s="264" t="str">
        <f t="shared" si="1049"/>
        <v/>
      </c>
      <c r="ET104" s="264" t="str">
        <f t="shared" si="1159"/>
        <v/>
      </c>
      <c r="EU104" s="264" t="str">
        <f t="shared" si="1160"/>
        <v/>
      </c>
      <c r="EV104" s="273" t="str">
        <f t="shared" si="1161"/>
        <v/>
      </c>
      <c r="EW104" s="273" t="str">
        <f t="shared" si="1050"/>
        <v/>
      </c>
      <c r="EX104" s="273" t="str">
        <f t="shared" si="1162"/>
        <v/>
      </c>
      <c r="EY104" s="271" t="str">
        <f t="shared" si="1051"/>
        <v/>
      </c>
      <c r="EZ104" s="271" t="str">
        <f>IFERROR(EV104*(ET104-ET107)^2,"")</f>
        <v/>
      </c>
      <c r="FA104" s="271" t="str">
        <f>IFERROR(EV104*(EP104-EA107)*(ET104-ET107),"")</f>
        <v/>
      </c>
      <c r="FB104" s="271" t="str">
        <f t="shared" si="1163"/>
        <v/>
      </c>
      <c r="FC104" s="289" t="str">
        <f t="shared" si="1164"/>
        <v/>
      </c>
      <c r="FD104" s="271" t="str">
        <f t="shared" si="1165"/>
        <v/>
      </c>
      <c r="FF104" s="271"/>
      <c r="FG104" s="263" t="str">
        <f t="shared" si="1166"/>
        <v/>
      </c>
      <c r="FH104" s="273" t="str">
        <f>IFERROR(EP110+EO110*FG104,"")</f>
        <v/>
      </c>
      <c r="FI104" s="264" t="str">
        <f t="shared" si="1167"/>
        <v/>
      </c>
      <c r="FJ104" s="264" t="str">
        <f t="shared" si="1052"/>
        <v/>
      </c>
      <c r="FK104" s="264" t="str">
        <f t="shared" si="1168"/>
        <v/>
      </c>
      <c r="FL104" s="264" t="str">
        <f t="shared" si="1169"/>
        <v/>
      </c>
      <c r="FM104" s="273" t="str">
        <f t="shared" si="1170"/>
        <v/>
      </c>
      <c r="FN104" s="273" t="str">
        <f t="shared" si="1053"/>
        <v/>
      </c>
      <c r="FO104" s="273" t="str">
        <f t="shared" si="1171"/>
        <v/>
      </c>
      <c r="FP104" s="271" t="str">
        <f t="shared" si="1054"/>
        <v/>
      </c>
      <c r="FQ104" s="271" t="str">
        <f>IFERROR(FM104*(FK104-FK107)^2,"")</f>
        <v/>
      </c>
      <c r="FR104" s="271" t="str">
        <f>IFERROR(FM104*(FG104-ER107)*(FK104-FK107),"")</f>
        <v/>
      </c>
      <c r="FS104" s="271" t="str">
        <f t="shared" si="1172"/>
        <v/>
      </c>
      <c r="FT104" s="289" t="str">
        <f t="shared" si="1173"/>
        <v/>
      </c>
      <c r="FU104" s="271" t="str">
        <f t="shared" si="1174"/>
        <v/>
      </c>
      <c r="FW104" s="271"/>
      <c r="FX104" s="263" t="str">
        <f t="shared" si="1175"/>
        <v/>
      </c>
      <c r="FY104" s="273" t="str">
        <f>IFERROR(FG110+FF110*FX104,"")</f>
        <v/>
      </c>
      <c r="FZ104" s="264" t="str">
        <f t="shared" si="1176"/>
        <v/>
      </c>
      <c r="GA104" s="264" t="str">
        <f t="shared" si="1055"/>
        <v/>
      </c>
      <c r="GB104" s="264" t="str">
        <f t="shared" si="1177"/>
        <v/>
      </c>
      <c r="GC104" s="264" t="str">
        <f t="shared" si="1178"/>
        <v/>
      </c>
      <c r="GD104" s="273" t="str">
        <f t="shared" si="1179"/>
        <v/>
      </c>
      <c r="GE104" s="273" t="str">
        <f t="shared" si="1056"/>
        <v/>
      </c>
      <c r="GF104" s="273" t="str">
        <f t="shared" si="1180"/>
        <v/>
      </c>
      <c r="GG104" s="271" t="str">
        <f t="shared" si="1057"/>
        <v/>
      </c>
      <c r="GH104" s="271" t="str">
        <f>IFERROR(GD104*(GB104-GB107)^2,"")</f>
        <v/>
      </c>
      <c r="GI104" s="271" t="str">
        <f>IFERROR(GD104*(FX104-FI107)*(GB104-GB107),"")</f>
        <v/>
      </c>
      <c r="GJ104" s="271" t="str">
        <f t="shared" si="1181"/>
        <v/>
      </c>
      <c r="GK104" s="289" t="str">
        <f t="shared" si="1182"/>
        <v/>
      </c>
      <c r="GL104" s="271" t="str">
        <f t="shared" si="1183"/>
        <v/>
      </c>
      <c r="GN104" s="271"/>
      <c r="GO104" s="263" t="str">
        <f t="shared" si="1184"/>
        <v/>
      </c>
      <c r="GP104" s="273" t="str">
        <f>IFERROR(FX110+FW110*GO104,"")</f>
        <v/>
      </c>
      <c r="GQ104" s="264" t="str">
        <f t="shared" si="1185"/>
        <v/>
      </c>
      <c r="GR104" s="264" t="str">
        <f t="shared" si="1058"/>
        <v/>
      </c>
      <c r="GS104" s="264" t="str">
        <f t="shared" si="1186"/>
        <v/>
      </c>
      <c r="GT104" s="264" t="str">
        <f t="shared" si="1187"/>
        <v/>
      </c>
      <c r="GU104" s="273" t="str">
        <f t="shared" si="1188"/>
        <v/>
      </c>
      <c r="GV104" s="273" t="str">
        <f t="shared" si="1059"/>
        <v/>
      </c>
      <c r="GW104" s="273" t="str">
        <f t="shared" si="1189"/>
        <v/>
      </c>
      <c r="GX104" s="271" t="str">
        <f t="shared" si="1060"/>
        <v/>
      </c>
      <c r="GY104" s="271" t="str">
        <f>IFERROR(GU104*(GS104-GS107)^2,"")</f>
        <v/>
      </c>
      <c r="GZ104" s="271" t="str">
        <f>IFERROR(GU104*(GO104-FZ107)*(GS104-GS107),"")</f>
        <v/>
      </c>
      <c r="HA104" s="271" t="str">
        <f t="shared" si="1190"/>
        <v/>
      </c>
      <c r="HB104" s="289" t="str">
        <f t="shared" si="1191"/>
        <v/>
      </c>
      <c r="HC104" s="271" t="str">
        <f t="shared" si="1192"/>
        <v/>
      </c>
      <c r="HE104" s="271"/>
      <c r="HF104" s="263" t="str">
        <f t="shared" si="1193"/>
        <v/>
      </c>
      <c r="HG104" s="273" t="str">
        <f>IFERROR(GO110+GN110*HF104,"")</f>
        <v/>
      </c>
      <c r="HH104" s="264" t="str">
        <f t="shared" si="1194"/>
        <v/>
      </c>
      <c r="HI104" s="264" t="str">
        <f t="shared" si="1061"/>
        <v/>
      </c>
      <c r="HJ104" s="264" t="str">
        <f t="shared" si="1195"/>
        <v/>
      </c>
      <c r="HK104" s="264" t="str">
        <f t="shared" si="1196"/>
        <v/>
      </c>
      <c r="HL104" s="273" t="str">
        <f t="shared" si="1197"/>
        <v/>
      </c>
      <c r="HM104" s="273" t="str">
        <f t="shared" si="1062"/>
        <v/>
      </c>
      <c r="HN104" s="273" t="str">
        <f t="shared" si="1198"/>
        <v/>
      </c>
      <c r="HO104" s="271" t="str">
        <f t="shared" si="1063"/>
        <v/>
      </c>
      <c r="HP104" s="271" t="str">
        <f>IFERROR(HL104*(HJ104-HJ107)^2,"")</f>
        <v/>
      </c>
      <c r="HQ104" s="271" t="str">
        <f>IFERROR(HL104*(HF104-GQ107)*(HJ104-HJ107),"")</f>
        <v/>
      </c>
      <c r="HR104" s="271" t="str">
        <f t="shared" si="1199"/>
        <v/>
      </c>
      <c r="HS104" s="289" t="str">
        <f t="shared" si="1200"/>
        <v/>
      </c>
      <c r="HT104" s="271" t="str">
        <f t="shared" si="1201"/>
        <v/>
      </c>
      <c r="HV104" s="271"/>
      <c r="HW104" s="263" t="str">
        <f t="shared" si="1202"/>
        <v/>
      </c>
      <c r="HX104" s="273" t="str">
        <f>IFERROR(HF110+HE110*HW104,"")</f>
        <v/>
      </c>
      <c r="HY104" s="264" t="str">
        <f t="shared" si="1203"/>
        <v/>
      </c>
      <c r="HZ104" s="264" t="str">
        <f t="shared" si="1064"/>
        <v/>
      </c>
      <c r="IA104" s="264" t="str">
        <f t="shared" si="1204"/>
        <v/>
      </c>
      <c r="IB104" s="264" t="str">
        <f t="shared" si="1205"/>
        <v/>
      </c>
      <c r="IC104" s="273" t="str">
        <f t="shared" si="1206"/>
        <v/>
      </c>
      <c r="ID104" s="273" t="str">
        <f t="shared" si="1065"/>
        <v/>
      </c>
      <c r="IE104" s="273" t="str">
        <f t="shared" si="1207"/>
        <v/>
      </c>
      <c r="IF104" s="271" t="str">
        <f t="shared" si="1066"/>
        <v/>
      </c>
      <c r="IG104" s="271" t="str">
        <f>IFERROR(IC104*(IA104-IA107)^2,"")</f>
        <v/>
      </c>
      <c r="IH104" s="271" t="str">
        <f>IFERROR(IC104*(HW104-HH107)*(IA104-IA107),"")</f>
        <v/>
      </c>
      <c r="II104" s="271" t="str">
        <f t="shared" si="1208"/>
        <v/>
      </c>
      <c r="IJ104" s="289" t="str">
        <f t="shared" si="1209"/>
        <v/>
      </c>
      <c r="IK104" s="271" t="str">
        <f t="shared" si="1210"/>
        <v/>
      </c>
      <c r="IM104" s="271"/>
      <c r="IN104" s="263" t="str">
        <f t="shared" si="1211"/>
        <v/>
      </c>
      <c r="IO104" s="273" t="str">
        <f>IFERROR(HW110+HV110*IN104,"")</f>
        <v/>
      </c>
      <c r="IP104" s="264" t="str">
        <f t="shared" si="1212"/>
        <v/>
      </c>
      <c r="IQ104" s="264" t="str">
        <f t="shared" si="1067"/>
        <v/>
      </c>
      <c r="IR104" s="264" t="str">
        <f t="shared" si="1213"/>
        <v/>
      </c>
      <c r="IS104" s="264" t="str">
        <f t="shared" si="1214"/>
        <v/>
      </c>
      <c r="IT104" s="273" t="str">
        <f t="shared" si="1215"/>
        <v/>
      </c>
      <c r="IU104" s="273" t="str">
        <f t="shared" si="1068"/>
        <v/>
      </c>
      <c r="IV104" s="273" t="str">
        <f t="shared" si="1216"/>
        <v/>
      </c>
      <c r="IW104" s="271" t="str">
        <f t="shared" si="1069"/>
        <v/>
      </c>
      <c r="IX104" s="271" t="str">
        <f>IFERROR(IT104*(IR104-IR107)^2,"")</f>
        <v/>
      </c>
      <c r="IY104" s="271" t="str">
        <f>IFERROR(IT104*(IN104-HY107)*(IR104-IR107),"")</f>
        <v/>
      </c>
      <c r="IZ104" s="271" t="str">
        <f t="shared" si="1217"/>
        <v/>
      </c>
      <c r="JA104" s="289" t="str">
        <f t="shared" si="1218"/>
        <v/>
      </c>
      <c r="JB104" s="271" t="str">
        <f t="shared" si="1219"/>
        <v/>
      </c>
      <c r="JD104" s="271"/>
      <c r="JE104" s="263" t="str">
        <f t="shared" si="1220"/>
        <v/>
      </c>
      <c r="JF104" s="273" t="str">
        <f>IFERROR(IN110+IM110*JE104,"")</f>
        <v/>
      </c>
      <c r="JG104" s="264" t="str">
        <f t="shared" si="1221"/>
        <v/>
      </c>
      <c r="JH104" s="264" t="str">
        <f t="shared" si="1070"/>
        <v/>
      </c>
      <c r="JI104" s="264" t="str">
        <f t="shared" si="1222"/>
        <v/>
      </c>
      <c r="JJ104" s="264" t="str">
        <f t="shared" si="1223"/>
        <v/>
      </c>
      <c r="JK104" s="273" t="str">
        <f t="shared" si="1224"/>
        <v/>
      </c>
      <c r="JL104" s="273" t="str">
        <f t="shared" si="1071"/>
        <v/>
      </c>
      <c r="JM104" s="273" t="str">
        <f t="shared" si="1225"/>
        <v/>
      </c>
      <c r="JN104" s="271" t="str">
        <f t="shared" si="1072"/>
        <v/>
      </c>
      <c r="JO104" s="271" t="str">
        <f>IFERROR(JK104*(JI104-JI107)^2,"")</f>
        <v/>
      </c>
      <c r="JP104" s="271" t="str">
        <f>IFERROR(JK104*(JE104-IP107)*(JI104-JI107),"")</f>
        <v/>
      </c>
      <c r="JQ104" s="271" t="str">
        <f t="shared" si="1226"/>
        <v/>
      </c>
      <c r="JR104" s="289" t="str">
        <f t="shared" si="1227"/>
        <v/>
      </c>
      <c r="JS104" s="271" t="str">
        <f t="shared" si="1228"/>
        <v/>
      </c>
      <c r="JU104" s="271"/>
      <c r="JV104" s="263" t="str">
        <f t="shared" si="1229"/>
        <v/>
      </c>
      <c r="JW104" s="273" t="str">
        <f>IFERROR(JE110+JD110*JV104,"")</f>
        <v/>
      </c>
      <c r="JX104" s="264" t="str">
        <f t="shared" si="1230"/>
        <v/>
      </c>
      <c r="JY104" s="264" t="str">
        <f t="shared" si="1073"/>
        <v/>
      </c>
      <c r="JZ104" s="264" t="str">
        <f t="shared" si="1231"/>
        <v/>
      </c>
      <c r="KA104" s="264" t="str">
        <f t="shared" si="1232"/>
        <v/>
      </c>
      <c r="KB104" s="273" t="str">
        <f t="shared" si="1233"/>
        <v/>
      </c>
      <c r="KC104" s="273" t="str">
        <f t="shared" si="1074"/>
        <v/>
      </c>
      <c r="KD104" s="273" t="str">
        <f t="shared" si="1234"/>
        <v/>
      </c>
      <c r="KE104" s="271" t="str">
        <f t="shared" si="1075"/>
        <v/>
      </c>
      <c r="KF104" s="271" t="str">
        <f>IFERROR(KB104*(JZ104-JZ107)^2,"")</f>
        <v/>
      </c>
      <c r="KG104" s="271" t="str">
        <f>IFERROR(KB104*(JV104-JG107)*(JZ104-JZ107),"")</f>
        <v/>
      </c>
      <c r="KH104" s="271" t="str">
        <f t="shared" si="1235"/>
        <v/>
      </c>
      <c r="KI104" s="289" t="str">
        <f t="shared" si="1236"/>
        <v/>
      </c>
      <c r="KJ104" s="271" t="str">
        <f t="shared" si="1237"/>
        <v/>
      </c>
      <c r="KL104" s="271"/>
      <c r="KM104" s="263" t="str">
        <f t="shared" si="1238"/>
        <v/>
      </c>
      <c r="KN104" s="273" t="str">
        <f>IFERROR(JV110+JU110*KM104,"")</f>
        <v/>
      </c>
      <c r="KO104" s="264" t="str">
        <f t="shared" si="1239"/>
        <v/>
      </c>
      <c r="KP104" s="264" t="str">
        <f t="shared" si="1076"/>
        <v/>
      </c>
      <c r="KQ104" s="264" t="str">
        <f t="shared" si="1240"/>
        <v/>
      </c>
      <c r="KR104" s="264" t="str">
        <f t="shared" si="1241"/>
        <v/>
      </c>
      <c r="KS104" s="273" t="str">
        <f t="shared" si="1242"/>
        <v/>
      </c>
      <c r="KT104" s="273" t="str">
        <f t="shared" si="1077"/>
        <v/>
      </c>
      <c r="KU104" s="273" t="str">
        <f t="shared" si="1243"/>
        <v/>
      </c>
      <c r="KV104" s="271" t="str">
        <f t="shared" si="1078"/>
        <v/>
      </c>
      <c r="KW104" s="271" t="str">
        <f>IFERROR(KS104*(KQ104-KQ107)^2,"")</f>
        <v/>
      </c>
      <c r="KX104" s="271" t="str">
        <f>IFERROR(KS104*(KM104-JX107)*(KQ104-KQ107),"")</f>
        <v/>
      </c>
      <c r="KY104" s="271" t="str">
        <f t="shared" si="1244"/>
        <v/>
      </c>
      <c r="KZ104" s="289" t="str">
        <f t="shared" si="1245"/>
        <v/>
      </c>
      <c r="LA104" s="271" t="str">
        <f t="shared" si="1246"/>
        <v/>
      </c>
      <c r="LC104" s="271"/>
      <c r="LD104" s="263" t="str">
        <f t="shared" si="1247"/>
        <v/>
      </c>
      <c r="LE104" s="273" t="str">
        <f>IFERROR(KM110+KL110*LD104,"")</f>
        <v/>
      </c>
      <c r="LF104" s="264" t="str">
        <f t="shared" si="1248"/>
        <v/>
      </c>
      <c r="LG104" s="264" t="str">
        <f t="shared" si="1079"/>
        <v/>
      </c>
      <c r="LH104" s="264" t="str">
        <f t="shared" si="1249"/>
        <v/>
      </c>
      <c r="LI104" s="264" t="str">
        <f t="shared" si="1250"/>
        <v/>
      </c>
      <c r="LJ104" s="273" t="str">
        <f t="shared" si="1251"/>
        <v/>
      </c>
      <c r="LK104" s="273" t="str">
        <f t="shared" si="1080"/>
        <v/>
      </c>
      <c r="LL104" s="273" t="str">
        <f t="shared" si="1252"/>
        <v/>
      </c>
      <c r="LM104" s="271" t="str">
        <f t="shared" si="1081"/>
        <v/>
      </c>
      <c r="LN104" s="271" t="str">
        <f>IFERROR(LJ104*(LH104-LH107)^2,"")</f>
        <v/>
      </c>
      <c r="LO104" s="271" t="str">
        <f>IFERROR(LJ104*(LD104-KO107)*(LH104-LH107),"")</f>
        <v/>
      </c>
      <c r="LP104" s="271" t="str">
        <f t="shared" si="1253"/>
        <v/>
      </c>
      <c r="LQ104" s="289" t="str">
        <f t="shared" si="1254"/>
        <v/>
      </c>
      <c r="LR104" s="271" t="str">
        <f t="shared" si="1255"/>
        <v/>
      </c>
      <c r="LT104" s="271"/>
      <c r="LU104" s="475" t="str">
        <f t="shared" si="1256"/>
        <v/>
      </c>
      <c r="LV104" s="474" t="str">
        <f>IFERROR(LD110+LC110*LU104,"")</f>
        <v/>
      </c>
      <c r="LW104" s="477" t="str">
        <f t="shared" si="1257"/>
        <v/>
      </c>
      <c r="LX104" s="264" t="str">
        <f t="shared" si="1082"/>
        <v/>
      </c>
      <c r="LY104" s="264" t="str">
        <f t="shared" si="1258"/>
        <v/>
      </c>
      <c r="LZ104" s="264" t="str">
        <f t="shared" si="1259"/>
        <v/>
      </c>
      <c r="MA104" s="273" t="str">
        <f t="shared" si="1260"/>
        <v/>
      </c>
      <c r="MB104" s="273" t="str">
        <f t="shared" si="1083"/>
        <v/>
      </c>
      <c r="MC104" s="273" t="str">
        <f t="shared" si="1261"/>
        <v/>
      </c>
      <c r="MD104" s="271" t="str">
        <f t="shared" si="1084"/>
        <v/>
      </c>
      <c r="ME104" s="271" t="str">
        <f>IFERROR(MA104*(LY104-LY107)^2,"")</f>
        <v/>
      </c>
      <c r="MF104" s="271" t="str">
        <f>IFERROR(MA104*(LU104-LF107)*(LY104-LY107),"")</f>
        <v/>
      </c>
      <c r="MG104" s="271" t="str">
        <f t="shared" si="1262"/>
        <v/>
      </c>
      <c r="MH104" s="289" t="str">
        <f t="shared" si="1263"/>
        <v/>
      </c>
      <c r="MI104" s="476" t="str">
        <f t="shared" si="1264"/>
        <v/>
      </c>
    </row>
    <row r="105" spans="1:347" ht="14.1" hidden="1" customHeight="1" outlineLevel="1" x14ac:dyDescent="0.2">
      <c r="A105" s="14">
        <v>10</v>
      </c>
      <c r="B105" s="471"/>
      <c r="C105" s="53"/>
      <c r="D105" s="56"/>
      <c r="E105" s="17" t="str">
        <f t="shared" si="1023"/>
        <v/>
      </c>
      <c r="F105" s="34" t="str">
        <f>IFERROR((E105-E95)/(1-E95),"")</f>
        <v/>
      </c>
      <c r="G105" s="17" t="str">
        <f t="shared" si="1024"/>
        <v/>
      </c>
      <c r="H105" s="17"/>
      <c r="I105" s="34"/>
      <c r="J105" s="18" t="str">
        <f t="shared" si="1085"/>
        <v/>
      </c>
      <c r="K105" s="17" t="str">
        <f>IFERROR(C110+B110*J105,"")</f>
        <v/>
      </c>
      <c r="L105" s="37" t="str">
        <f t="shared" si="1086"/>
        <v/>
      </c>
      <c r="M105" s="37" t="str">
        <f t="shared" si="1025"/>
        <v/>
      </c>
      <c r="N105" s="37" t="str">
        <f t="shared" si="1087"/>
        <v/>
      </c>
      <c r="O105" s="37" t="str">
        <f t="shared" si="1088"/>
        <v/>
      </c>
      <c r="P105" s="17" t="str">
        <f t="shared" si="1089"/>
        <v/>
      </c>
      <c r="Q105" s="17" t="str">
        <f t="shared" si="1026"/>
        <v/>
      </c>
      <c r="R105" s="17" t="str">
        <f t="shared" si="1090"/>
        <v/>
      </c>
      <c r="S105" s="34" t="str">
        <f t="shared" si="1027"/>
        <v/>
      </c>
      <c r="T105" s="34" t="str">
        <f>IFERROR(P105*(N105-N107)^2,"")</f>
        <v/>
      </c>
      <c r="U105" s="34" t="str">
        <f>IFERROR(P105*(J105-E107)*(N105-N107),"")</f>
        <v/>
      </c>
      <c r="V105" s="34" t="str">
        <f t="shared" si="1091"/>
        <v/>
      </c>
      <c r="W105" s="39" t="str">
        <f t="shared" si="1092"/>
        <v/>
      </c>
      <c r="X105" s="34" t="str">
        <f t="shared" si="1093"/>
        <v/>
      </c>
      <c r="Y105" s="34"/>
      <c r="Z105" s="271"/>
      <c r="AA105" s="263" t="str">
        <f t="shared" si="1094"/>
        <v/>
      </c>
      <c r="AB105" s="273" t="str">
        <f>IFERROR(J110+I110*AA105,"")</f>
        <v/>
      </c>
      <c r="AC105" s="264" t="str">
        <f t="shared" si="1095"/>
        <v/>
      </c>
      <c r="AD105" s="264" t="str">
        <f t="shared" si="1028"/>
        <v/>
      </c>
      <c r="AE105" s="264" t="str">
        <f t="shared" si="1096"/>
        <v/>
      </c>
      <c r="AF105" s="264" t="str">
        <f t="shared" si="1097"/>
        <v/>
      </c>
      <c r="AG105" s="273" t="str">
        <f t="shared" si="1098"/>
        <v/>
      </c>
      <c r="AH105" s="273" t="str">
        <f t="shared" si="1029"/>
        <v/>
      </c>
      <c r="AI105" s="273" t="str">
        <f t="shared" si="1099"/>
        <v/>
      </c>
      <c r="AJ105" s="271" t="str">
        <f t="shared" si="1030"/>
        <v/>
      </c>
      <c r="AK105" s="271" t="str">
        <f>IFERROR(AG105*(AE105-AE107)^2,"")</f>
        <v/>
      </c>
      <c r="AL105" s="271" t="str">
        <f>IFERROR(AG105*(AA105-L107)*(AE105-AE107),"")</f>
        <v/>
      </c>
      <c r="AM105" s="271" t="str">
        <f t="shared" si="1100"/>
        <v/>
      </c>
      <c r="AN105" s="289" t="str">
        <f t="shared" si="1101"/>
        <v/>
      </c>
      <c r="AO105" s="271" t="str">
        <f t="shared" si="1102"/>
        <v/>
      </c>
      <c r="AQ105" s="271"/>
      <c r="AR105" s="263" t="str">
        <f t="shared" si="1103"/>
        <v/>
      </c>
      <c r="AS105" s="273" t="str">
        <f>IFERROR(AA110+Z110*AR105,"")</f>
        <v/>
      </c>
      <c r="AT105" s="264" t="str">
        <f t="shared" si="1104"/>
        <v/>
      </c>
      <c r="AU105" s="264" t="str">
        <f t="shared" si="1031"/>
        <v/>
      </c>
      <c r="AV105" s="264" t="str">
        <f t="shared" si="1105"/>
        <v/>
      </c>
      <c r="AW105" s="264" t="str">
        <f t="shared" si="1106"/>
        <v/>
      </c>
      <c r="AX105" s="273" t="str">
        <f t="shared" si="1107"/>
        <v/>
      </c>
      <c r="AY105" s="273" t="str">
        <f t="shared" si="1032"/>
        <v/>
      </c>
      <c r="AZ105" s="273" t="str">
        <f t="shared" si="1108"/>
        <v/>
      </c>
      <c r="BA105" s="271" t="str">
        <f t="shared" si="1033"/>
        <v/>
      </c>
      <c r="BB105" s="271" t="str">
        <f>IFERROR(AX105*(AV105-AV107)^2,"")</f>
        <v/>
      </c>
      <c r="BC105" s="271" t="str">
        <f>IFERROR(AX105*(AR105-AC107)*(AV105-AV107),"")</f>
        <v/>
      </c>
      <c r="BD105" s="271" t="str">
        <f t="shared" si="1109"/>
        <v/>
      </c>
      <c r="BE105" s="289" t="str">
        <f t="shared" si="1110"/>
        <v/>
      </c>
      <c r="BF105" s="271" t="str">
        <f t="shared" si="1111"/>
        <v/>
      </c>
      <c r="BH105" s="271"/>
      <c r="BI105" s="263" t="str">
        <f t="shared" si="1112"/>
        <v/>
      </c>
      <c r="BJ105" s="273" t="str">
        <f>IFERROR(AR110+AQ110*BI105,"")</f>
        <v/>
      </c>
      <c r="BK105" s="264" t="str">
        <f t="shared" si="1113"/>
        <v/>
      </c>
      <c r="BL105" s="264" t="str">
        <f t="shared" si="1034"/>
        <v/>
      </c>
      <c r="BM105" s="264" t="str">
        <f t="shared" si="1114"/>
        <v/>
      </c>
      <c r="BN105" s="264" t="str">
        <f t="shared" si="1115"/>
        <v/>
      </c>
      <c r="BO105" s="273" t="str">
        <f t="shared" si="1116"/>
        <v/>
      </c>
      <c r="BP105" s="273" t="str">
        <f t="shared" si="1035"/>
        <v/>
      </c>
      <c r="BQ105" s="273" t="str">
        <f t="shared" si="1117"/>
        <v/>
      </c>
      <c r="BR105" s="271" t="str">
        <f t="shared" si="1036"/>
        <v/>
      </c>
      <c r="BS105" s="271" t="str">
        <f>IFERROR(BO105*(BM105-BM107)^2,"")</f>
        <v/>
      </c>
      <c r="BT105" s="271" t="str">
        <f>IFERROR(BO105*(BI105-AT107)*(BM105-BM107),"")</f>
        <v/>
      </c>
      <c r="BU105" s="271" t="str">
        <f t="shared" si="1118"/>
        <v/>
      </c>
      <c r="BV105" s="289" t="str">
        <f t="shared" si="1119"/>
        <v/>
      </c>
      <c r="BW105" s="271" t="str">
        <f t="shared" si="1120"/>
        <v/>
      </c>
      <c r="BY105" s="271"/>
      <c r="BZ105" s="263" t="str">
        <f t="shared" si="1121"/>
        <v/>
      </c>
      <c r="CA105" s="273" t="str">
        <f>IFERROR(BI110+BH110*BZ105,"")</f>
        <v/>
      </c>
      <c r="CB105" s="264" t="str">
        <f t="shared" si="1122"/>
        <v/>
      </c>
      <c r="CC105" s="264" t="str">
        <f t="shared" si="1037"/>
        <v/>
      </c>
      <c r="CD105" s="264" t="str">
        <f t="shared" si="1123"/>
        <v/>
      </c>
      <c r="CE105" s="264" t="str">
        <f t="shared" si="1124"/>
        <v/>
      </c>
      <c r="CF105" s="273" t="str">
        <f t="shared" si="1125"/>
        <v/>
      </c>
      <c r="CG105" s="273" t="str">
        <f t="shared" si="1038"/>
        <v/>
      </c>
      <c r="CH105" s="273" t="str">
        <f t="shared" si="1126"/>
        <v/>
      </c>
      <c r="CI105" s="271" t="str">
        <f t="shared" si="1039"/>
        <v/>
      </c>
      <c r="CJ105" s="271" t="str">
        <f>IFERROR(CF105*(CD105-CD107)^2,"")</f>
        <v/>
      </c>
      <c r="CK105" s="271" t="str">
        <f>IFERROR(CF105*(BZ105-BK107)*(CD105-CD107),"")</f>
        <v/>
      </c>
      <c r="CL105" s="271" t="str">
        <f t="shared" si="1127"/>
        <v/>
      </c>
      <c r="CM105" s="289" t="str">
        <f t="shared" si="1128"/>
        <v/>
      </c>
      <c r="CN105" s="271" t="str">
        <f t="shared" si="1129"/>
        <v/>
      </c>
      <c r="CP105" s="271"/>
      <c r="CQ105" s="263" t="str">
        <f t="shared" si="1130"/>
        <v/>
      </c>
      <c r="CR105" s="273" t="str">
        <f>IFERROR(BZ110+BY110*CQ105,"")</f>
        <v/>
      </c>
      <c r="CS105" s="264" t="str">
        <f t="shared" si="1131"/>
        <v/>
      </c>
      <c r="CT105" s="264" t="str">
        <f t="shared" si="1040"/>
        <v/>
      </c>
      <c r="CU105" s="264" t="str">
        <f t="shared" si="1132"/>
        <v/>
      </c>
      <c r="CV105" s="264" t="str">
        <f t="shared" si="1133"/>
        <v/>
      </c>
      <c r="CW105" s="273" t="str">
        <f t="shared" si="1134"/>
        <v/>
      </c>
      <c r="CX105" s="273" t="str">
        <f t="shared" si="1041"/>
        <v/>
      </c>
      <c r="CY105" s="273" t="str">
        <f t="shared" si="1135"/>
        <v/>
      </c>
      <c r="CZ105" s="271" t="str">
        <f t="shared" si="1042"/>
        <v/>
      </c>
      <c r="DA105" s="271" t="str">
        <f>IFERROR(CW105*(CU105-CU107)^2,"")</f>
        <v/>
      </c>
      <c r="DB105" s="271" t="str">
        <f>IFERROR(CW105*(CQ105-CB107)*(CU105-CU107),"")</f>
        <v/>
      </c>
      <c r="DC105" s="271" t="str">
        <f t="shared" si="1136"/>
        <v/>
      </c>
      <c r="DD105" s="289" t="str">
        <f t="shared" si="1137"/>
        <v/>
      </c>
      <c r="DE105" s="271" t="str">
        <f t="shared" si="1138"/>
        <v/>
      </c>
      <c r="DG105" s="271"/>
      <c r="DH105" s="263" t="str">
        <f t="shared" si="1139"/>
        <v/>
      </c>
      <c r="DI105" s="273" t="str">
        <f>IFERROR(CQ110+CP110*DH105,"")</f>
        <v/>
      </c>
      <c r="DJ105" s="264" t="str">
        <f t="shared" si="1140"/>
        <v/>
      </c>
      <c r="DK105" s="264" t="str">
        <f t="shared" si="1043"/>
        <v/>
      </c>
      <c r="DL105" s="264" t="str">
        <f t="shared" si="1141"/>
        <v/>
      </c>
      <c r="DM105" s="264" t="str">
        <f t="shared" si="1142"/>
        <v/>
      </c>
      <c r="DN105" s="273" t="str">
        <f t="shared" si="1143"/>
        <v/>
      </c>
      <c r="DO105" s="273" t="str">
        <f t="shared" si="1044"/>
        <v/>
      </c>
      <c r="DP105" s="273" t="str">
        <f t="shared" si="1144"/>
        <v/>
      </c>
      <c r="DQ105" s="271" t="str">
        <f t="shared" si="1045"/>
        <v/>
      </c>
      <c r="DR105" s="271" t="str">
        <f>IFERROR(DN105*(DL105-DL107)^2,"")</f>
        <v/>
      </c>
      <c r="DS105" s="271" t="str">
        <f>IFERROR(DN105*(DH105-CS107)*(DL105-DL107),"")</f>
        <v/>
      </c>
      <c r="DT105" s="271" t="str">
        <f t="shared" si="1145"/>
        <v/>
      </c>
      <c r="DU105" s="289" t="str">
        <f t="shared" si="1146"/>
        <v/>
      </c>
      <c r="DV105" s="271" t="str">
        <f t="shared" si="1147"/>
        <v/>
      </c>
      <c r="DX105" s="271"/>
      <c r="DY105" s="263" t="str">
        <f t="shared" si="1148"/>
        <v/>
      </c>
      <c r="DZ105" s="273" t="str">
        <f>IFERROR(DH110+DG110*DY105,"")</f>
        <v/>
      </c>
      <c r="EA105" s="264" t="str">
        <f t="shared" si="1149"/>
        <v/>
      </c>
      <c r="EB105" s="264" t="str">
        <f t="shared" si="1046"/>
        <v/>
      </c>
      <c r="EC105" s="264" t="str">
        <f t="shared" si="1150"/>
        <v/>
      </c>
      <c r="ED105" s="264" t="str">
        <f t="shared" si="1151"/>
        <v/>
      </c>
      <c r="EE105" s="273" t="str">
        <f t="shared" si="1152"/>
        <v/>
      </c>
      <c r="EF105" s="273" t="str">
        <f t="shared" si="1047"/>
        <v/>
      </c>
      <c r="EG105" s="273" t="str">
        <f t="shared" si="1153"/>
        <v/>
      </c>
      <c r="EH105" s="271" t="str">
        <f t="shared" si="1048"/>
        <v/>
      </c>
      <c r="EI105" s="271" t="str">
        <f>IFERROR(EE105*(EC105-EC107)^2,"")</f>
        <v/>
      </c>
      <c r="EJ105" s="271" t="str">
        <f>IFERROR(EE105*(DY105-DJ107)*(EC105-EC107),"")</f>
        <v/>
      </c>
      <c r="EK105" s="271" t="str">
        <f t="shared" si="1154"/>
        <v/>
      </c>
      <c r="EL105" s="289" t="str">
        <f t="shared" si="1155"/>
        <v/>
      </c>
      <c r="EM105" s="271" t="str">
        <f t="shared" si="1156"/>
        <v/>
      </c>
      <c r="EO105" s="271"/>
      <c r="EP105" s="263" t="str">
        <f t="shared" si="1157"/>
        <v/>
      </c>
      <c r="EQ105" s="273" t="str">
        <f>IFERROR(DY110+DX110*EP105,"")</f>
        <v/>
      </c>
      <c r="ER105" s="264" t="str">
        <f t="shared" si="1158"/>
        <v/>
      </c>
      <c r="ES105" s="264" t="str">
        <f t="shared" si="1049"/>
        <v/>
      </c>
      <c r="ET105" s="264" t="str">
        <f t="shared" si="1159"/>
        <v/>
      </c>
      <c r="EU105" s="264" t="str">
        <f t="shared" si="1160"/>
        <v/>
      </c>
      <c r="EV105" s="273" t="str">
        <f t="shared" si="1161"/>
        <v/>
      </c>
      <c r="EW105" s="273" t="str">
        <f t="shared" si="1050"/>
        <v/>
      </c>
      <c r="EX105" s="273" t="str">
        <f t="shared" si="1162"/>
        <v/>
      </c>
      <c r="EY105" s="271" t="str">
        <f t="shared" si="1051"/>
        <v/>
      </c>
      <c r="EZ105" s="271" t="str">
        <f>IFERROR(EV105*(ET105-ET107)^2,"")</f>
        <v/>
      </c>
      <c r="FA105" s="271" t="str">
        <f>IFERROR(EV105*(EP105-EA107)*(ET105-ET107),"")</f>
        <v/>
      </c>
      <c r="FB105" s="271" t="str">
        <f t="shared" si="1163"/>
        <v/>
      </c>
      <c r="FC105" s="289" t="str">
        <f t="shared" si="1164"/>
        <v/>
      </c>
      <c r="FD105" s="271" t="str">
        <f t="shared" si="1165"/>
        <v/>
      </c>
      <c r="FF105" s="271"/>
      <c r="FG105" s="263" t="str">
        <f t="shared" si="1166"/>
        <v/>
      </c>
      <c r="FH105" s="273" t="str">
        <f>IFERROR(EP110+EO110*FG105,"")</f>
        <v/>
      </c>
      <c r="FI105" s="264" t="str">
        <f t="shared" si="1167"/>
        <v/>
      </c>
      <c r="FJ105" s="264" t="str">
        <f t="shared" si="1052"/>
        <v/>
      </c>
      <c r="FK105" s="264" t="str">
        <f t="shared" si="1168"/>
        <v/>
      </c>
      <c r="FL105" s="264" t="str">
        <f t="shared" si="1169"/>
        <v/>
      </c>
      <c r="FM105" s="273" t="str">
        <f t="shared" si="1170"/>
        <v/>
      </c>
      <c r="FN105" s="273" t="str">
        <f t="shared" si="1053"/>
        <v/>
      </c>
      <c r="FO105" s="273" t="str">
        <f t="shared" si="1171"/>
        <v/>
      </c>
      <c r="FP105" s="271" t="str">
        <f t="shared" si="1054"/>
        <v/>
      </c>
      <c r="FQ105" s="271" t="str">
        <f>IFERROR(FM105*(FK105-FK107)^2,"")</f>
        <v/>
      </c>
      <c r="FR105" s="271" t="str">
        <f>IFERROR(FM105*(FG105-ER107)*(FK105-FK107),"")</f>
        <v/>
      </c>
      <c r="FS105" s="271" t="str">
        <f t="shared" si="1172"/>
        <v/>
      </c>
      <c r="FT105" s="289" t="str">
        <f t="shared" si="1173"/>
        <v/>
      </c>
      <c r="FU105" s="271" t="str">
        <f t="shared" si="1174"/>
        <v/>
      </c>
      <c r="FW105" s="271"/>
      <c r="FX105" s="263" t="str">
        <f t="shared" si="1175"/>
        <v/>
      </c>
      <c r="FY105" s="273" t="str">
        <f>IFERROR(FG110+FF110*FX105,"")</f>
        <v/>
      </c>
      <c r="FZ105" s="264" t="str">
        <f t="shared" si="1176"/>
        <v/>
      </c>
      <c r="GA105" s="264" t="str">
        <f t="shared" si="1055"/>
        <v/>
      </c>
      <c r="GB105" s="264" t="str">
        <f t="shared" si="1177"/>
        <v/>
      </c>
      <c r="GC105" s="264" t="str">
        <f t="shared" si="1178"/>
        <v/>
      </c>
      <c r="GD105" s="273" t="str">
        <f t="shared" si="1179"/>
        <v/>
      </c>
      <c r="GE105" s="273" t="str">
        <f t="shared" si="1056"/>
        <v/>
      </c>
      <c r="GF105" s="273" t="str">
        <f t="shared" si="1180"/>
        <v/>
      </c>
      <c r="GG105" s="271" t="str">
        <f t="shared" si="1057"/>
        <v/>
      </c>
      <c r="GH105" s="271" t="str">
        <f>IFERROR(GD105*(GB105-GB107)^2,"")</f>
        <v/>
      </c>
      <c r="GI105" s="271" t="str">
        <f>IFERROR(GD105*(FX105-FI107)*(GB105-GB107),"")</f>
        <v/>
      </c>
      <c r="GJ105" s="271" t="str">
        <f t="shared" si="1181"/>
        <v/>
      </c>
      <c r="GK105" s="289" t="str">
        <f t="shared" si="1182"/>
        <v/>
      </c>
      <c r="GL105" s="271" t="str">
        <f t="shared" si="1183"/>
        <v/>
      </c>
      <c r="GN105" s="271"/>
      <c r="GO105" s="263" t="str">
        <f t="shared" si="1184"/>
        <v/>
      </c>
      <c r="GP105" s="273" t="str">
        <f>IFERROR(FX110+FW110*GO105,"")</f>
        <v/>
      </c>
      <c r="GQ105" s="264" t="str">
        <f t="shared" si="1185"/>
        <v/>
      </c>
      <c r="GR105" s="264" t="str">
        <f t="shared" si="1058"/>
        <v/>
      </c>
      <c r="GS105" s="264" t="str">
        <f t="shared" si="1186"/>
        <v/>
      </c>
      <c r="GT105" s="264" t="str">
        <f t="shared" si="1187"/>
        <v/>
      </c>
      <c r="GU105" s="273" t="str">
        <f t="shared" si="1188"/>
        <v/>
      </c>
      <c r="GV105" s="273" t="str">
        <f t="shared" si="1059"/>
        <v/>
      </c>
      <c r="GW105" s="273" t="str">
        <f t="shared" si="1189"/>
        <v/>
      </c>
      <c r="GX105" s="271" t="str">
        <f t="shared" si="1060"/>
        <v/>
      </c>
      <c r="GY105" s="271" t="str">
        <f>IFERROR(GU105*(GS105-GS107)^2,"")</f>
        <v/>
      </c>
      <c r="GZ105" s="271" t="str">
        <f>IFERROR(GU105*(GO105-FZ107)*(GS105-GS107),"")</f>
        <v/>
      </c>
      <c r="HA105" s="271" t="str">
        <f t="shared" si="1190"/>
        <v/>
      </c>
      <c r="HB105" s="289" t="str">
        <f t="shared" si="1191"/>
        <v/>
      </c>
      <c r="HC105" s="271" t="str">
        <f t="shared" si="1192"/>
        <v/>
      </c>
      <c r="HE105" s="271"/>
      <c r="HF105" s="263" t="str">
        <f t="shared" si="1193"/>
        <v/>
      </c>
      <c r="HG105" s="273" t="str">
        <f>IFERROR(GO110+GN110*HF105,"")</f>
        <v/>
      </c>
      <c r="HH105" s="264" t="str">
        <f t="shared" si="1194"/>
        <v/>
      </c>
      <c r="HI105" s="264" t="str">
        <f t="shared" si="1061"/>
        <v/>
      </c>
      <c r="HJ105" s="264" t="str">
        <f t="shared" si="1195"/>
        <v/>
      </c>
      <c r="HK105" s="264" t="str">
        <f t="shared" si="1196"/>
        <v/>
      </c>
      <c r="HL105" s="273" t="str">
        <f t="shared" si="1197"/>
        <v/>
      </c>
      <c r="HM105" s="273" t="str">
        <f t="shared" si="1062"/>
        <v/>
      </c>
      <c r="HN105" s="273" t="str">
        <f t="shared" si="1198"/>
        <v/>
      </c>
      <c r="HO105" s="271" t="str">
        <f t="shared" si="1063"/>
        <v/>
      </c>
      <c r="HP105" s="271" t="str">
        <f>IFERROR(HL105*(HJ105-HJ107)^2,"")</f>
        <v/>
      </c>
      <c r="HQ105" s="271" t="str">
        <f>IFERROR(HL105*(HF105-GQ107)*(HJ105-HJ107),"")</f>
        <v/>
      </c>
      <c r="HR105" s="271" t="str">
        <f t="shared" si="1199"/>
        <v/>
      </c>
      <c r="HS105" s="289" t="str">
        <f t="shared" si="1200"/>
        <v/>
      </c>
      <c r="HT105" s="271" t="str">
        <f t="shared" si="1201"/>
        <v/>
      </c>
      <c r="HV105" s="271"/>
      <c r="HW105" s="263" t="str">
        <f t="shared" si="1202"/>
        <v/>
      </c>
      <c r="HX105" s="273" t="str">
        <f>IFERROR(HF110+HE110*HW105,"")</f>
        <v/>
      </c>
      <c r="HY105" s="264" t="str">
        <f t="shared" si="1203"/>
        <v/>
      </c>
      <c r="HZ105" s="264" t="str">
        <f t="shared" si="1064"/>
        <v/>
      </c>
      <c r="IA105" s="264" t="str">
        <f t="shared" si="1204"/>
        <v/>
      </c>
      <c r="IB105" s="264" t="str">
        <f t="shared" si="1205"/>
        <v/>
      </c>
      <c r="IC105" s="273" t="str">
        <f t="shared" si="1206"/>
        <v/>
      </c>
      <c r="ID105" s="273" t="str">
        <f t="shared" si="1065"/>
        <v/>
      </c>
      <c r="IE105" s="273" t="str">
        <f t="shared" si="1207"/>
        <v/>
      </c>
      <c r="IF105" s="271" t="str">
        <f t="shared" si="1066"/>
        <v/>
      </c>
      <c r="IG105" s="271" t="str">
        <f>IFERROR(IC105*(IA105-IA107)^2,"")</f>
        <v/>
      </c>
      <c r="IH105" s="271" t="str">
        <f>IFERROR(IC105*(HW105-HH107)*(IA105-IA107),"")</f>
        <v/>
      </c>
      <c r="II105" s="271" t="str">
        <f t="shared" si="1208"/>
        <v/>
      </c>
      <c r="IJ105" s="289" t="str">
        <f t="shared" si="1209"/>
        <v/>
      </c>
      <c r="IK105" s="271" t="str">
        <f t="shared" si="1210"/>
        <v/>
      </c>
      <c r="IM105" s="271"/>
      <c r="IN105" s="263" t="str">
        <f t="shared" si="1211"/>
        <v/>
      </c>
      <c r="IO105" s="273" t="str">
        <f>IFERROR(HW110+HV110*IN105,"")</f>
        <v/>
      </c>
      <c r="IP105" s="264" t="str">
        <f t="shared" si="1212"/>
        <v/>
      </c>
      <c r="IQ105" s="264" t="str">
        <f t="shared" si="1067"/>
        <v/>
      </c>
      <c r="IR105" s="264" t="str">
        <f t="shared" si="1213"/>
        <v/>
      </c>
      <c r="IS105" s="264" t="str">
        <f t="shared" si="1214"/>
        <v/>
      </c>
      <c r="IT105" s="273" t="str">
        <f t="shared" si="1215"/>
        <v/>
      </c>
      <c r="IU105" s="273" t="str">
        <f t="shared" si="1068"/>
        <v/>
      </c>
      <c r="IV105" s="273" t="str">
        <f t="shared" si="1216"/>
        <v/>
      </c>
      <c r="IW105" s="271" t="str">
        <f t="shared" si="1069"/>
        <v/>
      </c>
      <c r="IX105" s="271" t="str">
        <f>IFERROR(IT105*(IR105-IR107)^2,"")</f>
        <v/>
      </c>
      <c r="IY105" s="271" t="str">
        <f>IFERROR(IT105*(IN105-HY107)*(IR105-IR107),"")</f>
        <v/>
      </c>
      <c r="IZ105" s="271" t="str">
        <f t="shared" si="1217"/>
        <v/>
      </c>
      <c r="JA105" s="289" t="str">
        <f t="shared" si="1218"/>
        <v/>
      </c>
      <c r="JB105" s="271" t="str">
        <f t="shared" si="1219"/>
        <v/>
      </c>
      <c r="JD105" s="271"/>
      <c r="JE105" s="263" t="str">
        <f t="shared" si="1220"/>
        <v/>
      </c>
      <c r="JF105" s="273" t="str">
        <f>IFERROR(IN110+IM110*JE105,"")</f>
        <v/>
      </c>
      <c r="JG105" s="264" t="str">
        <f t="shared" si="1221"/>
        <v/>
      </c>
      <c r="JH105" s="264" t="str">
        <f t="shared" si="1070"/>
        <v/>
      </c>
      <c r="JI105" s="264" t="str">
        <f t="shared" si="1222"/>
        <v/>
      </c>
      <c r="JJ105" s="264" t="str">
        <f t="shared" si="1223"/>
        <v/>
      </c>
      <c r="JK105" s="273" t="str">
        <f t="shared" si="1224"/>
        <v/>
      </c>
      <c r="JL105" s="273" t="str">
        <f t="shared" si="1071"/>
        <v/>
      </c>
      <c r="JM105" s="273" t="str">
        <f t="shared" si="1225"/>
        <v/>
      </c>
      <c r="JN105" s="271" t="str">
        <f t="shared" si="1072"/>
        <v/>
      </c>
      <c r="JO105" s="271" t="str">
        <f>IFERROR(JK105*(JI105-JI107)^2,"")</f>
        <v/>
      </c>
      <c r="JP105" s="271" t="str">
        <f>IFERROR(JK105*(JE105-IP107)*(JI105-JI107),"")</f>
        <v/>
      </c>
      <c r="JQ105" s="271" t="str">
        <f t="shared" si="1226"/>
        <v/>
      </c>
      <c r="JR105" s="289" t="str">
        <f t="shared" si="1227"/>
        <v/>
      </c>
      <c r="JS105" s="271" t="str">
        <f t="shared" si="1228"/>
        <v/>
      </c>
      <c r="JU105" s="271"/>
      <c r="JV105" s="263" t="str">
        <f t="shared" si="1229"/>
        <v/>
      </c>
      <c r="JW105" s="273" t="str">
        <f>IFERROR(JE110+JD110*JV105,"")</f>
        <v/>
      </c>
      <c r="JX105" s="264" t="str">
        <f t="shared" si="1230"/>
        <v/>
      </c>
      <c r="JY105" s="264" t="str">
        <f t="shared" si="1073"/>
        <v/>
      </c>
      <c r="JZ105" s="264" t="str">
        <f t="shared" si="1231"/>
        <v/>
      </c>
      <c r="KA105" s="264" t="str">
        <f t="shared" si="1232"/>
        <v/>
      </c>
      <c r="KB105" s="273" t="str">
        <f t="shared" si="1233"/>
        <v/>
      </c>
      <c r="KC105" s="273" t="str">
        <f t="shared" si="1074"/>
        <v/>
      </c>
      <c r="KD105" s="273" t="str">
        <f t="shared" si="1234"/>
        <v/>
      </c>
      <c r="KE105" s="271" t="str">
        <f t="shared" si="1075"/>
        <v/>
      </c>
      <c r="KF105" s="271" t="str">
        <f>IFERROR(KB105*(JZ105-JZ107)^2,"")</f>
        <v/>
      </c>
      <c r="KG105" s="271" t="str">
        <f>IFERROR(KB105*(JV105-JG107)*(JZ105-JZ107),"")</f>
        <v/>
      </c>
      <c r="KH105" s="271" t="str">
        <f t="shared" si="1235"/>
        <v/>
      </c>
      <c r="KI105" s="289" t="str">
        <f t="shared" si="1236"/>
        <v/>
      </c>
      <c r="KJ105" s="271" t="str">
        <f t="shared" si="1237"/>
        <v/>
      </c>
      <c r="KL105" s="271"/>
      <c r="KM105" s="263" t="str">
        <f t="shared" si="1238"/>
        <v/>
      </c>
      <c r="KN105" s="273" t="str">
        <f>IFERROR(JV110+JU110*KM105,"")</f>
        <v/>
      </c>
      <c r="KO105" s="264" t="str">
        <f t="shared" si="1239"/>
        <v/>
      </c>
      <c r="KP105" s="264" t="str">
        <f t="shared" si="1076"/>
        <v/>
      </c>
      <c r="KQ105" s="264" t="str">
        <f t="shared" si="1240"/>
        <v/>
      </c>
      <c r="KR105" s="264" t="str">
        <f t="shared" si="1241"/>
        <v/>
      </c>
      <c r="KS105" s="273" t="str">
        <f t="shared" si="1242"/>
        <v/>
      </c>
      <c r="KT105" s="273" t="str">
        <f t="shared" si="1077"/>
        <v/>
      </c>
      <c r="KU105" s="273" t="str">
        <f t="shared" si="1243"/>
        <v/>
      </c>
      <c r="KV105" s="271" t="str">
        <f t="shared" si="1078"/>
        <v/>
      </c>
      <c r="KW105" s="271" t="str">
        <f>IFERROR(KS105*(KQ105-KQ107)^2,"")</f>
        <v/>
      </c>
      <c r="KX105" s="271" t="str">
        <f>IFERROR(KS105*(KM105-JX107)*(KQ105-KQ107),"")</f>
        <v/>
      </c>
      <c r="KY105" s="271" t="str">
        <f t="shared" si="1244"/>
        <v/>
      </c>
      <c r="KZ105" s="289" t="str">
        <f t="shared" si="1245"/>
        <v/>
      </c>
      <c r="LA105" s="271" t="str">
        <f t="shared" si="1246"/>
        <v/>
      </c>
      <c r="LC105" s="271"/>
      <c r="LD105" s="263" t="str">
        <f t="shared" si="1247"/>
        <v/>
      </c>
      <c r="LE105" s="273" t="str">
        <f>IFERROR(KM110+KL110*LD105,"")</f>
        <v/>
      </c>
      <c r="LF105" s="264" t="str">
        <f t="shared" si="1248"/>
        <v/>
      </c>
      <c r="LG105" s="264" t="str">
        <f t="shared" si="1079"/>
        <v/>
      </c>
      <c r="LH105" s="264" t="str">
        <f t="shared" si="1249"/>
        <v/>
      </c>
      <c r="LI105" s="264" t="str">
        <f t="shared" si="1250"/>
        <v/>
      </c>
      <c r="LJ105" s="273" t="str">
        <f t="shared" si="1251"/>
        <v/>
      </c>
      <c r="LK105" s="273" t="str">
        <f t="shared" si="1080"/>
        <v/>
      </c>
      <c r="LL105" s="273" t="str">
        <f t="shared" si="1252"/>
        <v/>
      </c>
      <c r="LM105" s="271" t="str">
        <f t="shared" si="1081"/>
        <v/>
      </c>
      <c r="LN105" s="271" t="str">
        <f>IFERROR(LJ105*(LH105-LH107)^2,"")</f>
        <v/>
      </c>
      <c r="LO105" s="271" t="str">
        <f>IFERROR(LJ105*(LD105-KO107)*(LH105-LH107),"")</f>
        <v/>
      </c>
      <c r="LP105" s="271" t="str">
        <f t="shared" si="1253"/>
        <v/>
      </c>
      <c r="LQ105" s="289" t="str">
        <f t="shared" si="1254"/>
        <v/>
      </c>
      <c r="LR105" s="271" t="str">
        <f t="shared" si="1255"/>
        <v/>
      </c>
      <c r="LT105" s="271"/>
      <c r="LU105" s="475" t="str">
        <f t="shared" si="1256"/>
        <v/>
      </c>
      <c r="LV105" s="474" t="str">
        <f>IFERROR(LD110+LC110*LU105,"")</f>
        <v/>
      </c>
      <c r="LW105" s="477" t="str">
        <f t="shared" si="1257"/>
        <v/>
      </c>
      <c r="LX105" s="264" t="str">
        <f t="shared" si="1082"/>
        <v/>
      </c>
      <c r="LY105" s="264" t="str">
        <f t="shared" si="1258"/>
        <v/>
      </c>
      <c r="LZ105" s="264" t="str">
        <f t="shared" si="1259"/>
        <v/>
      </c>
      <c r="MA105" s="273" t="str">
        <f t="shared" si="1260"/>
        <v/>
      </c>
      <c r="MB105" s="273" t="str">
        <f t="shared" si="1083"/>
        <v/>
      </c>
      <c r="MC105" s="273" t="str">
        <f t="shared" si="1261"/>
        <v/>
      </c>
      <c r="MD105" s="271" t="str">
        <f t="shared" si="1084"/>
        <v/>
      </c>
      <c r="ME105" s="271" t="str">
        <f>IFERROR(MA105*(LY105-LY107)^2,"")</f>
        <v/>
      </c>
      <c r="MF105" s="271" t="str">
        <f>IFERROR(MA105*(LU105-LF107)*(LY105-LY107),"")</f>
        <v/>
      </c>
      <c r="MG105" s="271" t="str">
        <f t="shared" si="1262"/>
        <v/>
      </c>
      <c r="MH105" s="289" t="str">
        <f t="shared" si="1263"/>
        <v/>
      </c>
      <c r="MI105" s="476" t="str">
        <f t="shared" si="1264"/>
        <v/>
      </c>
    </row>
    <row r="106" spans="1:347" ht="14.1" hidden="1" customHeight="1" outlineLevel="1" x14ac:dyDescent="0.2">
      <c r="B106" s="19"/>
      <c r="C106" s="8"/>
      <c r="D106" s="8"/>
      <c r="E106" s="18"/>
      <c r="F106" s="17"/>
      <c r="G106" s="34"/>
      <c r="H106" s="34"/>
      <c r="I106" s="130" t="s">
        <v>20</v>
      </c>
      <c r="J106" s="132" t="str">
        <f>IFERROR(_xlfn.NORM.S.INV(G107),"")</f>
        <v/>
      </c>
      <c r="K106" s="132"/>
      <c r="L106" s="101"/>
      <c r="M106" s="101"/>
      <c r="N106" s="101"/>
      <c r="O106" s="101"/>
      <c r="P106" s="133">
        <f>SUM(P96:P105)</f>
        <v>140.76286376054193</v>
      </c>
      <c r="Q106" s="133">
        <f t="shared" ref="Q106:R106" si="1265">SUM(Q96:Q105)</f>
        <v>188.93158026836747</v>
      </c>
      <c r="R106" s="133">
        <f t="shared" si="1265"/>
        <v>-7.9131314918224938</v>
      </c>
      <c r="S106" s="132">
        <f>SUM(S96:S105)</f>
        <v>17.894470120864714</v>
      </c>
      <c r="T106" s="132">
        <f>SUM(T96:T105)</f>
        <v>52.670019092971486</v>
      </c>
      <c r="U106" s="132">
        <f>SUM(U96:U105)</f>
        <v>30.324323484722878</v>
      </c>
      <c r="V106" s="134">
        <f>SUM(V96:V105)</f>
        <v>3.1880953227606352</v>
      </c>
      <c r="W106" s="141"/>
      <c r="X106" s="132"/>
      <c r="Y106" s="20"/>
      <c r="Z106" s="342" t="s">
        <v>20</v>
      </c>
      <c r="AA106" s="344" t="str">
        <f>IFERROR(_xlfn.NORM.S.INV(N107),"")</f>
        <v/>
      </c>
      <c r="AB106" s="344"/>
      <c r="AC106" s="325"/>
      <c r="AD106" s="325"/>
      <c r="AE106" s="325"/>
      <c r="AF106" s="325"/>
      <c r="AG106" s="345">
        <f>SUM(AG96:AG105)</f>
        <v>133.5285221711344</v>
      </c>
      <c r="AH106" s="345">
        <f t="shared" ref="AH106:AI106" si="1266">SUM(AH96:AH105)</f>
        <v>184.05030277014077</v>
      </c>
      <c r="AI106" s="345">
        <f t="shared" si="1266"/>
        <v>-0.29033489509652455</v>
      </c>
      <c r="AJ106" s="344">
        <f>SUM(AJ96:AJ105)</f>
        <v>14.26488695777676</v>
      </c>
      <c r="AK106" s="344">
        <f>SUM(AK96:AK105)</f>
        <v>43.849817311167214</v>
      </c>
      <c r="AL106" s="344">
        <f>SUM(AL96:AL105)</f>
        <v>24.645663572712557</v>
      </c>
      <c r="AM106" s="346">
        <f>SUM(AM96:AM105)</f>
        <v>1.4117562942742319</v>
      </c>
      <c r="AN106" s="353"/>
      <c r="AO106" s="344"/>
      <c r="AQ106" s="342" t="s">
        <v>20</v>
      </c>
      <c r="AR106" s="344" t="str">
        <f>IFERROR(_xlfn.NORM.S.INV(AE107),"")</f>
        <v/>
      </c>
      <c r="AS106" s="344"/>
      <c r="AT106" s="325"/>
      <c r="AU106" s="325"/>
      <c r="AV106" s="325"/>
      <c r="AW106" s="325"/>
      <c r="AX106" s="345">
        <f>SUM(AX96:AX105)</f>
        <v>132.39999741215092</v>
      </c>
      <c r="AY106" s="345">
        <f t="shared" ref="AY106:AZ106" si="1267">SUM(AY96:AY105)</f>
        <v>183.16697189778037</v>
      </c>
      <c r="AZ106" s="345">
        <f t="shared" si="1267"/>
        <v>0.81961668231402385</v>
      </c>
      <c r="BA106" s="344">
        <f>SUM(BA96:BA105)</f>
        <v>13.731053505824178</v>
      </c>
      <c r="BB106" s="344">
        <f>SUM(BB96:BB105)</f>
        <v>42.355472489982212</v>
      </c>
      <c r="BC106" s="344">
        <f>SUM(BC96:BC105)</f>
        <v>23.751630776135904</v>
      </c>
      <c r="BD106" s="346">
        <f>SUM(BD96:BD105)</f>
        <v>1.38189450558278</v>
      </c>
      <c r="BE106" s="353"/>
      <c r="BF106" s="344"/>
      <c r="BH106" s="342" t="s">
        <v>20</v>
      </c>
      <c r="BI106" s="344">
        <f>IFERROR(_xlfn.NORM.S.INV(AV107),"")</f>
        <v>-2.5010972677536141</v>
      </c>
      <c r="BJ106" s="344"/>
      <c r="BK106" s="325"/>
      <c r="BL106" s="325"/>
      <c r="BM106" s="325"/>
      <c r="BN106" s="325"/>
      <c r="BO106" s="345">
        <f>SUM(BO96:BO105)</f>
        <v>132.3314780756279</v>
      </c>
      <c r="BP106" s="345">
        <f t="shared" ref="BP106:BQ106" si="1268">SUM(BP96:BP105)</f>
        <v>183.11253955811117</v>
      </c>
      <c r="BQ106" s="345">
        <f t="shared" si="1268"/>
        <v>0.88649309166408941</v>
      </c>
      <c r="BR106" s="344">
        <f>SUM(BR96:BR105)</f>
        <v>13.698935679891692</v>
      </c>
      <c r="BS106" s="344">
        <f>SUM(BS96:BS105)</f>
        <v>42.263987829644428</v>
      </c>
      <c r="BT106" s="344">
        <f>SUM(BT96:BT105)</f>
        <v>23.697383386105905</v>
      </c>
      <c r="BU106" s="346">
        <f>SUM(BU96:BU105)</f>
        <v>1.3817164588782185</v>
      </c>
      <c r="BV106" s="353"/>
      <c r="BW106" s="344"/>
      <c r="BY106" s="342" t="s">
        <v>20</v>
      </c>
      <c r="BZ106" s="344">
        <f>IFERROR(_xlfn.NORM.S.INV(BM107),"")</f>
        <v>-2.4730092285908061</v>
      </c>
      <c r="CA106" s="344"/>
      <c r="CB106" s="325"/>
      <c r="CC106" s="325"/>
      <c r="CD106" s="325"/>
      <c r="CE106" s="325"/>
      <c r="CF106" s="345">
        <f>SUM(CF96:CF105)</f>
        <v>132.3282965866666</v>
      </c>
      <c r="CG106" s="345">
        <f t="shared" ref="CG106:CH106" si="1269">SUM(CG96:CG105)</f>
        <v>183.11001260974302</v>
      </c>
      <c r="CH106" s="345">
        <f t="shared" si="1269"/>
        <v>0.88960013616103595</v>
      </c>
      <c r="CI106" s="344">
        <f>SUM(CI96:CI105)</f>
        <v>13.697444986864207</v>
      </c>
      <c r="CJ106" s="344">
        <f>SUM(CJ96:CJ105)</f>
        <v>42.259736721586847</v>
      </c>
      <c r="CK106" s="344">
        <f>SUM(CK96:CK105)</f>
        <v>23.69486417928859</v>
      </c>
      <c r="CL106" s="346">
        <f>SUM(CL96:CL105)</f>
        <v>1.3817125680007105</v>
      </c>
      <c r="CM106" s="353"/>
      <c r="CN106" s="344"/>
      <c r="CP106" s="342" t="s">
        <v>20</v>
      </c>
      <c r="CQ106" s="344">
        <f>IFERROR(_xlfn.NORM.S.INV(CD107),"")</f>
        <v>-2.4717500106687282</v>
      </c>
      <c r="CR106" s="344"/>
      <c r="CS106" s="325"/>
      <c r="CT106" s="325"/>
      <c r="CU106" s="325"/>
      <c r="CV106" s="325"/>
      <c r="CW106" s="345">
        <f>SUM(CW96:CW105)</f>
        <v>132.32815163980837</v>
      </c>
      <c r="CX106" s="345">
        <f t="shared" ref="CX106:CY106" si="1270">SUM(CX96:CX105)</f>
        <v>183.10989762304183</v>
      </c>
      <c r="CY106" s="345">
        <f t="shared" si="1270"/>
        <v>0.88974186830728996</v>
      </c>
      <c r="CZ106" s="344">
        <f>SUM(CZ96:CZ105)</f>
        <v>13.697377060021235</v>
      </c>
      <c r="DA106" s="344">
        <f>SUM(DA96:DA105)</f>
        <v>42.259542964935704</v>
      </c>
      <c r="DB106" s="344">
        <f>SUM(DB96:DB105)</f>
        <v>23.694749375067101</v>
      </c>
      <c r="DC106" s="346">
        <f>SUM(DC96:DC105)</f>
        <v>1.3817123927535531</v>
      </c>
      <c r="DD106" s="353"/>
      <c r="DE106" s="344"/>
      <c r="DG106" s="342" t="s">
        <v>20</v>
      </c>
      <c r="DH106" s="344">
        <f>IFERROR(_xlfn.NORM.S.INV(CU107),"")</f>
        <v>-2.4716926621226056</v>
      </c>
      <c r="DI106" s="344"/>
      <c r="DJ106" s="325"/>
      <c r="DK106" s="325"/>
      <c r="DL106" s="325"/>
      <c r="DM106" s="325"/>
      <c r="DN106" s="345">
        <f>SUM(DN96:DN105)</f>
        <v>132.32814504270283</v>
      </c>
      <c r="DO106" s="345">
        <f t="shared" ref="DO106:DP106" si="1271">SUM(DO96:DO105)</f>
        <v>183.10989239677599</v>
      </c>
      <c r="DP106" s="345">
        <f t="shared" si="1271"/>
        <v>0.88974832813022786</v>
      </c>
      <c r="DQ106" s="344">
        <f>SUM(DQ96:DQ105)</f>
        <v>13.697373967727492</v>
      </c>
      <c r="DR106" s="344">
        <f>SUM(DR96:DR105)</f>
        <v>42.259534142554934</v>
      </c>
      <c r="DS106" s="344">
        <f>SUM(DS96:DS105)</f>
        <v>23.694744148319408</v>
      </c>
      <c r="DT106" s="346">
        <f>SUM(DT96:DT105)</f>
        <v>1.3817123844184889</v>
      </c>
      <c r="DU106" s="353"/>
      <c r="DV106" s="344"/>
      <c r="DX106" s="342" t="s">
        <v>20</v>
      </c>
      <c r="DY106" s="344">
        <f>IFERROR(_xlfn.NORM.S.INV(DL107),"")</f>
        <v>-2.4716900485243558</v>
      </c>
      <c r="DZ106" s="344"/>
      <c r="EA106" s="325"/>
      <c r="EB106" s="325"/>
      <c r="EC106" s="325"/>
      <c r="ED106" s="325"/>
      <c r="EE106" s="345">
        <f>SUM(EE96:EE105)</f>
        <v>132.32814474249182</v>
      </c>
      <c r="EF106" s="345">
        <f t="shared" ref="EF106:EG106" si="1272">SUM(EF96:EF105)</f>
        <v>183.10989215930928</v>
      </c>
      <c r="EG106" s="345">
        <f t="shared" si="1272"/>
        <v>0.88974862254590548</v>
      </c>
      <c r="EH106" s="344">
        <f>SUM(EH96:EH105)</f>
        <v>13.697373826974228</v>
      </c>
      <c r="EI106" s="344">
        <f>SUM(EI96:EI105)</f>
        <v>42.259533740892486</v>
      </c>
      <c r="EJ106" s="344">
        <f>SUM(EJ96:EJ105)</f>
        <v>23.694743910390866</v>
      </c>
      <c r="EK106" s="346">
        <f>SUM(EK96:EK105)</f>
        <v>1.3817123840202887</v>
      </c>
      <c r="EL106" s="353"/>
      <c r="EM106" s="344"/>
      <c r="EO106" s="342" t="s">
        <v>20</v>
      </c>
      <c r="EP106" s="344">
        <f>IFERROR(_xlfn.NORM.S.INV(EC107),"")</f>
        <v>-2.4716899294075176</v>
      </c>
      <c r="EQ106" s="344"/>
      <c r="ER106" s="325"/>
      <c r="ES106" s="325"/>
      <c r="ET106" s="325"/>
      <c r="EU106" s="325"/>
      <c r="EV106" s="345">
        <f>SUM(EV96:EV105)</f>
        <v>132.32814472883217</v>
      </c>
      <c r="EW106" s="345">
        <f t="shared" ref="EW106:EX106" si="1273">SUM(EW96:EW105)</f>
        <v>183.10989214852262</v>
      </c>
      <c r="EX106" s="345">
        <f t="shared" si="1273"/>
        <v>0.88974863596446596</v>
      </c>
      <c r="EY106" s="344">
        <f>SUM(EY96:EY105)</f>
        <v>13.697373820568234</v>
      </c>
      <c r="EZ106" s="344">
        <f>SUM(EZ96:EZ105)</f>
        <v>42.259533722607401</v>
      </c>
      <c r="FA106" s="344">
        <f>SUM(FA96:FA105)</f>
        <v>23.694743899561175</v>
      </c>
      <c r="FB106" s="346">
        <f>SUM(FB96:FB105)</f>
        <v>1.3817123840012258</v>
      </c>
      <c r="FC106" s="353"/>
      <c r="FD106" s="344"/>
      <c r="FF106" s="342" t="s">
        <v>20</v>
      </c>
      <c r="FG106" s="344">
        <f>IFERROR(_xlfn.NORM.S.INV(ET107),"")</f>
        <v>-2.4716899239786021</v>
      </c>
      <c r="FH106" s="344"/>
      <c r="FI106" s="325"/>
      <c r="FJ106" s="325"/>
      <c r="FK106" s="325"/>
      <c r="FL106" s="325"/>
      <c r="FM106" s="345">
        <f>SUM(FM96:FM105)</f>
        <v>132.32814472821076</v>
      </c>
      <c r="FN106" s="345">
        <f t="shared" ref="FN106:FO106" si="1274">SUM(FN96:FN105)</f>
        <v>183.10989214803277</v>
      </c>
      <c r="FO106" s="345">
        <f t="shared" si="1274"/>
        <v>0.88974863657601588</v>
      </c>
      <c r="FP106" s="344">
        <f>SUM(FP96:FP105)</f>
        <v>13.697373820276738</v>
      </c>
      <c r="FQ106" s="344">
        <f>SUM(FQ96:FQ105)</f>
        <v>42.259533721775156</v>
      </c>
      <c r="FR106" s="344">
        <f>SUM(FR96:FR105)</f>
        <v>23.694743899068349</v>
      </c>
      <c r="FS106" s="346">
        <f>SUM(FS96:FS105)</f>
        <v>1.3817123840003114</v>
      </c>
      <c r="FT106" s="353"/>
      <c r="FU106" s="344"/>
      <c r="FW106" s="342" t="s">
        <v>20</v>
      </c>
      <c r="FX106" s="344">
        <f>IFERROR(_xlfn.NORM.S.INV(FK107),"")</f>
        <v>-2.4716899237311822</v>
      </c>
      <c r="FY106" s="344"/>
      <c r="FZ106" s="325"/>
      <c r="GA106" s="325"/>
      <c r="GB106" s="325"/>
      <c r="GC106" s="325"/>
      <c r="GD106" s="345">
        <f>SUM(GD96:GD105)</f>
        <v>132.32814472818251</v>
      </c>
      <c r="GE106" s="345">
        <f t="shared" ref="GE106:GF106" si="1275">SUM(GE96:GE105)</f>
        <v>183.10989214801057</v>
      </c>
      <c r="GF106" s="345">
        <f t="shared" si="1275"/>
        <v>0.88974863660391179</v>
      </c>
      <c r="GG106" s="344">
        <f>SUM(GG96:GG105)</f>
        <v>13.697373820263467</v>
      </c>
      <c r="GH106" s="344">
        <f>SUM(GH96:GH105)</f>
        <v>42.259533721737256</v>
      </c>
      <c r="GI106" s="344">
        <f>SUM(GI96:GI105)</f>
        <v>23.69474389904591</v>
      </c>
      <c r="GJ106" s="346">
        <f>SUM(GJ96:GJ105)</f>
        <v>1.3817123840002652</v>
      </c>
      <c r="GK106" s="353"/>
      <c r="GL106" s="344"/>
      <c r="GN106" s="342" t="s">
        <v>20</v>
      </c>
      <c r="GO106" s="344">
        <f>IFERROR(_xlfn.NORM.S.INV(GB107),"")</f>
        <v>-2.4716899237198966</v>
      </c>
      <c r="GP106" s="344"/>
      <c r="GQ106" s="325"/>
      <c r="GR106" s="325"/>
      <c r="GS106" s="325"/>
      <c r="GT106" s="325"/>
      <c r="GU106" s="345">
        <f>SUM(GU96:GU105)</f>
        <v>132.3281447281812</v>
      </c>
      <c r="GV106" s="345">
        <f t="shared" ref="GV106:GW106" si="1276">SUM(GV96:GV105)</f>
        <v>183.10989214800952</v>
      </c>
      <c r="GW106" s="345">
        <f t="shared" si="1276"/>
        <v>0.88974863660517656</v>
      </c>
      <c r="GX106" s="344">
        <f>SUM(GX96:GX105)</f>
        <v>13.697373820262863</v>
      </c>
      <c r="GY106" s="344">
        <f>SUM(GY96:GY105)</f>
        <v>42.259533721735508</v>
      </c>
      <c r="GZ106" s="344">
        <f>SUM(GZ96:GZ105)</f>
        <v>23.694743899044887</v>
      </c>
      <c r="HA106" s="346">
        <f>SUM(HA96:HA105)</f>
        <v>1.3817123840002574</v>
      </c>
      <c r="HB106" s="353"/>
      <c r="HC106" s="344"/>
      <c r="HE106" s="342" t="s">
        <v>20</v>
      </c>
      <c r="HF106" s="344">
        <f>IFERROR(_xlfn.NORM.S.INV(GS107),"")</f>
        <v>-2.471689923719385</v>
      </c>
      <c r="HG106" s="344"/>
      <c r="HH106" s="325"/>
      <c r="HI106" s="325"/>
      <c r="HJ106" s="325"/>
      <c r="HK106" s="325"/>
      <c r="HL106" s="345">
        <f>SUM(HL96:HL105)</f>
        <v>132.32814472818114</v>
      </c>
      <c r="HM106" s="345">
        <f t="shared" ref="HM106:HN106" si="1277">SUM(HM96:HM105)</f>
        <v>183.10989214800949</v>
      </c>
      <c r="HN106" s="345">
        <f t="shared" si="1277"/>
        <v>0.88974863660525116</v>
      </c>
      <c r="HO106" s="344">
        <f>SUM(HO96:HO105)</f>
        <v>13.697373820262833</v>
      </c>
      <c r="HP106" s="344">
        <f>SUM(HP96:HP105)</f>
        <v>42.259533721735437</v>
      </c>
      <c r="HQ106" s="344">
        <f>SUM(HQ96:HQ105)</f>
        <v>23.694743899044823</v>
      </c>
      <c r="HR106" s="346">
        <f>SUM(HR96:HR105)</f>
        <v>1.3817123840002632</v>
      </c>
      <c r="HS106" s="353"/>
      <c r="HT106" s="344"/>
      <c r="HV106" s="342" t="s">
        <v>20</v>
      </c>
      <c r="HW106" s="344">
        <f>IFERROR(_xlfn.NORM.S.INV(HJ107),"")</f>
        <v>-2.4716899237193544</v>
      </c>
      <c r="HX106" s="344"/>
      <c r="HY106" s="325"/>
      <c r="HZ106" s="325"/>
      <c r="IA106" s="325"/>
      <c r="IB106" s="325"/>
      <c r="IC106" s="345">
        <f>SUM(IC96:IC105)</f>
        <v>132.32814472818114</v>
      </c>
      <c r="ID106" s="345">
        <f t="shared" ref="ID106:IE106" si="1278">SUM(ID96:ID105)</f>
        <v>183.10989214800952</v>
      </c>
      <c r="IE106" s="345">
        <f t="shared" si="1278"/>
        <v>0.88974863660522274</v>
      </c>
      <c r="IF106" s="344">
        <f>SUM(IF96:IF105)</f>
        <v>13.697373820262847</v>
      </c>
      <c r="IG106" s="344">
        <f>SUM(IG96:IG105)</f>
        <v>42.25953372173548</v>
      </c>
      <c r="IH106" s="344">
        <f>SUM(IH96:IH105)</f>
        <v>23.694743899044852</v>
      </c>
      <c r="II106" s="346">
        <f>SUM(II96:II105)</f>
        <v>1.3817123840002641</v>
      </c>
      <c r="IJ106" s="353"/>
      <c r="IK106" s="344"/>
      <c r="IM106" s="342" t="s">
        <v>20</v>
      </c>
      <c r="IN106" s="344">
        <f>IFERROR(_xlfn.NORM.S.INV(IA107),"")</f>
        <v>-2.4716899237193664</v>
      </c>
      <c r="IO106" s="344"/>
      <c r="IP106" s="325"/>
      <c r="IQ106" s="325"/>
      <c r="IR106" s="325"/>
      <c r="IS106" s="325"/>
      <c r="IT106" s="345">
        <f>SUM(IT96:IT105)</f>
        <v>132.32814472818114</v>
      </c>
      <c r="IU106" s="345">
        <f t="shared" ref="IU106:IV106" si="1279">SUM(IU96:IU105)</f>
        <v>183.10989214800952</v>
      </c>
      <c r="IV106" s="345">
        <f t="shared" si="1279"/>
        <v>0.88974863660526182</v>
      </c>
      <c r="IW106" s="344">
        <f>SUM(IW96:IW105)</f>
        <v>13.697373820262829</v>
      </c>
      <c r="IX106" s="344">
        <f>SUM(IX96:IX105)</f>
        <v>42.259533721735423</v>
      </c>
      <c r="IY106" s="344">
        <f>SUM(IY96:IY105)</f>
        <v>23.694743899044823</v>
      </c>
      <c r="IZ106" s="346">
        <f>SUM(IZ96:IZ105)</f>
        <v>1.3817123840002634</v>
      </c>
      <c r="JA106" s="353"/>
      <c r="JB106" s="344"/>
      <c r="JD106" s="342" t="s">
        <v>20</v>
      </c>
      <c r="JE106" s="344">
        <f>IFERROR(_xlfn.NORM.S.INV(IR107),"")</f>
        <v>-2.4716899237193513</v>
      </c>
      <c r="JF106" s="344"/>
      <c r="JG106" s="325"/>
      <c r="JH106" s="325"/>
      <c r="JI106" s="325"/>
      <c r="JJ106" s="325"/>
      <c r="JK106" s="345">
        <f>SUM(JK96:JK105)</f>
        <v>132.32814472818114</v>
      </c>
      <c r="JL106" s="345">
        <f t="shared" ref="JL106:JM106" si="1280">SUM(JL96:JL105)</f>
        <v>183.10989214800949</v>
      </c>
      <c r="JM106" s="345">
        <f t="shared" si="1280"/>
        <v>0.88974863660524406</v>
      </c>
      <c r="JN106" s="344">
        <f>SUM(JN96:JN105)</f>
        <v>13.697373820262833</v>
      </c>
      <c r="JO106" s="344">
        <f>SUM(JO96:JO105)</f>
        <v>42.259533721735437</v>
      </c>
      <c r="JP106" s="344">
        <f>SUM(JP96:JP105)</f>
        <v>23.69474389904482</v>
      </c>
      <c r="JQ106" s="346">
        <f>SUM(JQ96:JQ105)</f>
        <v>1.3817123840002596</v>
      </c>
      <c r="JR106" s="353"/>
      <c r="JS106" s="344"/>
      <c r="JU106" s="342" t="s">
        <v>20</v>
      </c>
      <c r="JV106" s="344">
        <f>IFERROR(_xlfn.NORM.S.INV(JI107),"")</f>
        <v>-2.4716899237193584</v>
      </c>
      <c r="JW106" s="344"/>
      <c r="JX106" s="325"/>
      <c r="JY106" s="325"/>
      <c r="JZ106" s="325"/>
      <c r="KA106" s="325"/>
      <c r="KB106" s="345">
        <f>SUM(KB96:KB105)</f>
        <v>132.32814472818114</v>
      </c>
      <c r="KC106" s="345">
        <f t="shared" ref="KC106:KD106" si="1281">SUM(KC96:KC105)</f>
        <v>183.10989214800952</v>
      </c>
      <c r="KD106" s="345">
        <f t="shared" si="1281"/>
        <v>0.8897486366052334</v>
      </c>
      <c r="KE106" s="344">
        <f>SUM(KE96:KE105)</f>
        <v>13.69737382026284</v>
      </c>
      <c r="KF106" s="344">
        <f>SUM(KF96:KF105)</f>
        <v>42.25953372173548</v>
      </c>
      <c r="KG106" s="344">
        <f>SUM(KG96:KG105)</f>
        <v>23.694743899044852</v>
      </c>
      <c r="KH106" s="346">
        <f>SUM(KH96:KH105)</f>
        <v>1.3817123840002639</v>
      </c>
      <c r="KI106" s="353"/>
      <c r="KJ106" s="344"/>
      <c r="KL106" s="342" t="s">
        <v>20</v>
      </c>
      <c r="KM106" s="344">
        <f>IFERROR(_xlfn.NORM.S.INV(JZ107),"")</f>
        <v>-2.4716899237193619</v>
      </c>
      <c r="KN106" s="344"/>
      <c r="KO106" s="325"/>
      <c r="KP106" s="325"/>
      <c r="KQ106" s="325"/>
      <c r="KR106" s="325"/>
      <c r="KS106" s="345">
        <f>SUM(KS96:KS105)</f>
        <v>132.32814472818112</v>
      </c>
      <c r="KT106" s="345">
        <f t="shared" ref="KT106:KU106" si="1282">SUM(KT96:KT105)</f>
        <v>183.10989214800949</v>
      </c>
      <c r="KU106" s="345">
        <f t="shared" si="1282"/>
        <v>0.88974863660528314</v>
      </c>
      <c r="KV106" s="344">
        <f>SUM(KV96:KV105)</f>
        <v>13.697373820262822</v>
      </c>
      <c r="KW106" s="344">
        <f>SUM(KW96:KW105)</f>
        <v>42.259533721735401</v>
      </c>
      <c r="KX106" s="344">
        <f>SUM(KX96:KX105)</f>
        <v>23.694743899044823</v>
      </c>
      <c r="KY106" s="346">
        <f>SUM(KY96:KY105)</f>
        <v>1.3817123840002647</v>
      </c>
      <c r="KZ106" s="353"/>
      <c r="LA106" s="344"/>
      <c r="LC106" s="342" t="s">
        <v>20</v>
      </c>
      <c r="LD106" s="344">
        <f>IFERROR(_xlfn.NORM.S.INV(KQ107),"")</f>
        <v>-2.4716899237193419</v>
      </c>
      <c r="LE106" s="344"/>
      <c r="LF106" s="325"/>
      <c r="LG106" s="325"/>
      <c r="LH106" s="325"/>
      <c r="LI106" s="325"/>
      <c r="LJ106" s="345">
        <f>SUM(LJ96:LJ105)</f>
        <v>132.32814472818114</v>
      </c>
      <c r="LK106" s="345">
        <f t="shared" ref="LK106:LL106" si="1283">SUM(LK96:LK105)</f>
        <v>183.10989214800949</v>
      </c>
      <c r="LL106" s="345">
        <f t="shared" si="1283"/>
        <v>0.88974863660526538</v>
      </c>
      <c r="LM106" s="344">
        <f>SUM(LM96:LM105)</f>
        <v>13.697373820262824</v>
      </c>
      <c r="LN106" s="344">
        <f>SUM(LN96:LN105)</f>
        <v>42.259533721735409</v>
      </c>
      <c r="LO106" s="344">
        <f>SUM(LO96:LO105)</f>
        <v>23.694743899044816</v>
      </c>
      <c r="LP106" s="346">
        <f>SUM(LP96:LP105)</f>
        <v>1.3817123840002616</v>
      </c>
      <c r="LQ106" s="353"/>
      <c r="LR106" s="344"/>
      <c r="LT106" s="342" t="s">
        <v>20</v>
      </c>
      <c r="LU106" s="344">
        <f>IFERROR(_xlfn.NORM.S.INV(LH107),"")</f>
        <v>-2.4716899237193486</v>
      </c>
      <c r="LV106" s="344"/>
      <c r="LW106" s="325"/>
      <c r="LX106" s="325"/>
      <c r="LY106" s="325"/>
      <c r="LZ106" s="325"/>
      <c r="MA106" s="345">
        <f>SUM(MA96:MA105)</f>
        <v>132.32814472818114</v>
      </c>
      <c r="MB106" s="345">
        <f t="shared" ref="MB106:MC106" si="1284">SUM(MB96:MB105)</f>
        <v>183.10989214800949</v>
      </c>
      <c r="MC106" s="345">
        <f t="shared" si="1284"/>
        <v>0.8897486366052263</v>
      </c>
      <c r="MD106" s="344">
        <f>SUM(MD96:MD105)</f>
        <v>13.69737382026284</v>
      </c>
      <c r="ME106" s="344">
        <f>SUM(ME96:ME105)</f>
        <v>42.259533721735451</v>
      </c>
      <c r="MF106" s="344">
        <f>SUM(MF96:MF105)</f>
        <v>23.694743899044845</v>
      </c>
      <c r="MG106" s="346">
        <f>SUM(MG96:MG105)</f>
        <v>1.3817123840002592</v>
      </c>
      <c r="MH106" s="353"/>
      <c r="MI106" s="344"/>
    </row>
    <row r="107" spans="1:347" ht="14.1" hidden="1" customHeight="1" outlineLevel="1" x14ac:dyDescent="0.2">
      <c r="B107" s="19"/>
      <c r="C107" s="8"/>
      <c r="D107" s="8"/>
      <c r="E107" s="18"/>
      <c r="F107" s="17"/>
      <c r="G107" s="34"/>
      <c r="H107" s="34"/>
      <c r="I107" s="135" t="s">
        <v>19</v>
      </c>
      <c r="J107" s="136">
        <f>Q106/P106</f>
        <v>1.342197616764657</v>
      </c>
      <c r="K107" s="137"/>
      <c r="L107" s="138"/>
      <c r="M107" s="135"/>
      <c r="N107" s="137">
        <f>R106/P106</f>
        <v>-5.6216045059184636E-2</v>
      </c>
      <c r="O107" s="135"/>
      <c r="P107" s="139"/>
      <c r="Q107" s="135"/>
      <c r="R107" s="135"/>
      <c r="S107" s="137"/>
      <c r="T107" s="142"/>
      <c r="U107" s="142"/>
      <c r="V107" s="142"/>
      <c r="W107" s="142"/>
      <c r="X107" s="142"/>
      <c r="Y107" s="34"/>
      <c r="Z107" s="347" t="s">
        <v>19</v>
      </c>
      <c r="AA107" s="348">
        <f>AH106/AG106</f>
        <v>1.3783594679064601</v>
      </c>
      <c r="AB107" s="349"/>
      <c r="AC107" s="350"/>
      <c r="AD107" s="347"/>
      <c r="AE107" s="349">
        <f>AI106/AG106</f>
        <v>-2.1743286780664143E-3</v>
      </c>
      <c r="AF107" s="347"/>
      <c r="AG107" s="351"/>
      <c r="AH107" s="347"/>
      <c r="AI107" s="347"/>
      <c r="AJ107" s="349"/>
      <c r="AK107" s="354"/>
      <c r="AL107" s="354"/>
      <c r="AM107" s="354"/>
      <c r="AN107" s="354"/>
      <c r="AO107" s="354"/>
      <c r="AQ107" s="347" t="s">
        <v>19</v>
      </c>
      <c r="AR107" s="348">
        <f>AY106/AX106</f>
        <v>1.38343637067904</v>
      </c>
      <c r="AS107" s="349"/>
      <c r="AT107" s="350"/>
      <c r="AU107" s="347"/>
      <c r="AV107" s="349">
        <f>AZ106/AX106</f>
        <v>6.1904584466313901E-3</v>
      </c>
      <c r="AW107" s="347"/>
      <c r="AX107" s="351"/>
      <c r="AY107" s="347"/>
      <c r="AZ107" s="347"/>
      <c r="BA107" s="349"/>
      <c r="BB107" s="354"/>
      <c r="BC107" s="354"/>
      <c r="BD107" s="354"/>
      <c r="BE107" s="354"/>
      <c r="BF107" s="354"/>
      <c r="BH107" s="347" t="s">
        <v>19</v>
      </c>
      <c r="BI107" s="348">
        <f>BP106/BO106</f>
        <v>1.3837413608685132</v>
      </c>
      <c r="BJ107" s="349"/>
      <c r="BK107" s="350"/>
      <c r="BL107" s="347"/>
      <c r="BM107" s="349">
        <f>BQ106/BO106</f>
        <v>6.6990341569180952E-3</v>
      </c>
      <c r="BN107" s="347"/>
      <c r="BO107" s="351"/>
      <c r="BP107" s="347"/>
      <c r="BQ107" s="347"/>
      <c r="BR107" s="349"/>
      <c r="BS107" s="354"/>
      <c r="BT107" s="354"/>
      <c r="BU107" s="354"/>
      <c r="BV107" s="354"/>
      <c r="BW107" s="354"/>
      <c r="BY107" s="347" t="s">
        <v>19</v>
      </c>
      <c r="BZ107" s="348">
        <f>CG106/CF106</f>
        <v>1.3837555332681066</v>
      </c>
      <c r="CA107" s="349"/>
      <c r="CB107" s="350"/>
      <c r="CC107" s="347"/>
      <c r="CD107" s="349">
        <f>CH106/CF106</f>
        <v>6.72267503706892E-3</v>
      </c>
      <c r="CE107" s="347"/>
      <c r="CF107" s="351"/>
      <c r="CG107" s="347"/>
      <c r="CH107" s="347"/>
      <c r="CI107" s="349"/>
      <c r="CJ107" s="354"/>
      <c r="CK107" s="354"/>
      <c r="CL107" s="354"/>
      <c r="CM107" s="354"/>
      <c r="CN107" s="354"/>
      <c r="CP107" s="347" t="s">
        <v>19</v>
      </c>
      <c r="CQ107" s="348">
        <f>CX106/CW106</f>
        <v>1.3837561800262972</v>
      </c>
      <c r="CR107" s="349"/>
      <c r="CS107" s="350"/>
      <c r="CT107" s="347"/>
      <c r="CU107" s="349">
        <f>CY106/CW106</f>
        <v>6.7237534665271353E-3</v>
      </c>
      <c r="CV107" s="347"/>
      <c r="CW107" s="351"/>
      <c r="CX107" s="347"/>
      <c r="CY107" s="347"/>
      <c r="CZ107" s="349"/>
      <c r="DA107" s="354"/>
      <c r="DB107" s="354"/>
      <c r="DC107" s="354"/>
      <c r="DD107" s="354"/>
      <c r="DE107" s="354"/>
      <c r="DG107" s="347" t="s">
        <v>19</v>
      </c>
      <c r="DH107" s="348">
        <f>DO106/DN106</f>
        <v>1.3837562095175269</v>
      </c>
      <c r="DI107" s="349"/>
      <c r="DJ107" s="350"/>
      <c r="DK107" s="347"/>
      <c r="DL107" s="349">
        <f>DP106/DN106</f>
        <v>6.7238026184308899E-3</v>
      </c>
      <c r="DM107" s="347"/>
      <c r="DN107" s="351"/>
      <c r="DO107" s="347"/>
      <c r="DP107" s="347"/>
      <c r="DQ107" s="349"/>
      <c r="DR107" s="354"/>
      <c r="DS107" s="354"/>
      <c r="DT107" s="354"/>
      <c r="DU107" s="354"/>
      <c r="DV107" s="354"/>
      <c r="DX107" s="347" t="s">
        <v>19</v>
      </c>
      <c r="DY107" s="348">
        <f>EF106/EE106</f>
        <v>1.3837562108623063</v>
      </c>
      <c r="DZ107" s="349"/>
      <c r="EA107" s="350"/>
      <c r="EB107" s="347"/>
      <c r="EC107" s="349">
        <f>EG106/EE106</f>
        <v>6.7238048585759307E-3</v>
      </c>
      <c r="ED107" s="347"/>
      <c r="EE107" s="351"/>
      <c r="EF107" s="347"/>
      <c r="EG107" s="347"/>
      <c r="EH107" s="349"/>
      <c r="EI107" s="354"/>
      <c r="EJ107" s="354"/>
      <c r="EK107" s="354"/>
      <c r="EL107" s="354"/>
      <c r="EM107" s="354"/>
      <c r="EO107" s="347" t="s">
        <v>19</v>
      </c>
      <c r="EP107" s="348">
        <f>EW106/EV106</f>
        <v>1.3837562109236308</v>
      </c>
      <c r="EQ107" s="349"/>
      <c r="ER107" s="350"/>
      <c r="ES107" s="347"/>
      <c r="ET107" s="349">
        <f>EX106/EV106</f>
        <v>6.7238049606736768E-3</v>
      </c>
      <c r="EU107" s="347"/>
      <c r="EV107" s="351"/>
      <c r="EW107" s="347"/>
      <c r="EX107" s="347"/>
      <c r="EY107" s="349"/>
      <c r="EZ107" s="354"/>
      <c r="FA107" s="354"/>
      <c r="FB107" s="354"/>
      <c r="FC107" s="354"/>
      <c r="FD107" s="354"/>
      <c r="FF107" s="347" t="s">
        <v>19</v>
      </c>
      <c r="FG107" s="348">
        <f>FN106/FM106</f>
        <v>1.383756210926427</v>
      </c>
      <c r="FH107" s="349"/>
      <c r="FI107" s="350"/>
      <c r="FJ107" s="347"/>
      <c r="FK107" s="349">
        <f>FO106/FM106</f>
        <v>6.7238049653267169E-3</v>
      </c>
      <c r="FL107" s="347"/>
      <c r="FM107" s="351"/>
      <c r="FN107" s="347"/>
      <c r="FO107" s="347"/>
      <c r="FP107" s="349"/>
      <c r="FQ107" s="354"/>
      <c r="FR107" s="354"/>
      <c r="FS107" s="354"/>
      <c r="FT107" s="354"/>
      <c r="FU107" s="354"/>
      <c r="FW107" s="347" t="s">
        <v>19</v>
      </c>
      <c r="FX107" s="348">
        <f>GE106/GD106</f>
        <v>1.3837562109265547</v>
      </c>
      <c r="FY107" s="349"/>
      <c r="FZ107" s="350"/>
      <c r="GA107" s="347"/>
      <c r="GB107" s="349">
        <f>GF106/GD106</f>
        <v>6.7238049655389603E-3</v>
      </c>
      <c r="GC107" s="347"/>
      <c r="GD107" s="351"/>
      <c r="GE107" s="347"/>
      <c r="GF107" s="347"/>
      <c r="GG107" s="349"/>
      <c r="GH107" s="354"/>
      <c r="GI107" s="354"/>
      <c r="GJ107" s="354"/>
      <c r="GK107" s="354"/>
      <c r="GL107" s="354"/>
      <c r="GN107" s="347" t="s">
        <v>19</v>
      </c>
      <c r="GO107" s="348">
        <f>GV106/GU106</f>
        <v>1.3837562109265604</v>
      </c>
      <c r="GP107" s="349"/>
      <c r="GQ107" s="350"/>
      <c r="GR107" s="347"/>
      <c r="GS107" s="349">
        <f>GW106/GU106</f>
        <v>6.7238049655485846E-3</v>
      </c>
      <c r="GT107" s="347"/>
      <c r="GU107" s="351"/>
      <c r="GV107" s="347"/>
      <c r="GW107" s="347"/>
      <c r="GX107" s="349"/>
      <c r="GY107" s="354"/>
      <c r="GZ107" s="354"/>
      <c r="HA107" s="354"/>
      <c r="HB107" s="354"/>
      <c r="HC107" s="354"/>
      <c r="HE107" s="347" t="s">
        <v>19</v>
      </c>
      <c r="HF107" s="348">
        <f>HM106/HL106</f>
        <v>1.3837562109265609</v>
      </c>
      <c r="HG107" s="349"/>
      <c r="HH107" s="350"/>
      <c r="HI107" s="347"/>
      <c r="HJ107" s="349">
        <f>HN106/HL106</f>
        <v>6.7238049655491518E-3</v>
      </c>
      <c r="HK107" s="347"/>
      <c r="HL107" s="351"/>
      <c r="HM107" s="347"/>
      <c r="HN107" s="347"/>
      <c r="HO107" s="349"/>
      <c r="HP107" s="354"/>
      <c r="HQ107" s="354"/>
      <c r="HR107" s="354"/>
      <c r="HS107" s="354"/>
      <c r="HT107" s="354"/>
      <c r="HV107" s="347" t="s">
        <v>19</v>
      </c>
      <c r="HW107" s="348">
        <f>ID106/IC106</f>
        <v>1.3837562109265611</v>
      </c>
      <c r="HX107" s="349"/>
      <c r="HY107" s="350"/>
      <c r="HZ107" s="347"/>
      <c r="IA107" s="349">
        <f>IE106/IC106</f>
        <v>6.7238049655489367E-3</v>
      </c>
      <c r="IB107" s="347"/>
      <c r="IC107" s="351"/>
      <c r="ID107" s="347"/>
      <c r="IE107" s="347"/>
      <c r="IF107" s="349"/>
      <c r="IG107" s="354"/>
      <c r="IH107" s="354"/>
      <c r="II107" s="354"/>
      <c r="IJ107" s="354"/>
      <c r="IK107" s="354"/>
      <c r="IM107" s="347" t="s">
        <v>19</v>
      </c>
      <c r="IN107" s="348">
        <f>IU106/IT106</f>
        <v>1.3837562109265611</v>
      </c>
      <c r="IO107" s="349"/>
      <c r="IP107" s="350"/>
      <c r="IQ107" s="347"/>
      <c r="IR107" s="349">
        <f>IV106/IT106</f>
        <v>6.7238049655492325E-3</v>
      </c>
      <c r="IS107" s="347"/>
      <c r="IT107" s="351"/>
      <c r="IU107" s="347"/>
      <c r="IV107" s="347"/>
      <c r="IW107" s="349"/>
      <c r="IX107" s="354"/>
      <c r="IY107" s="354"/>
      <c r="IZ107" s="354"/>
      <c r="JA107" s="354"/>
      <c r="JB107" s="354"/>
      <c r="JD107" s="347" t="s">
        <v>19</v>
      </c>
      <c r="JE107" s="348">
        <f>JL106/JK106</f>
        <v>1.3837562109265609</v>
      </c>
      <c r="JF107" s="349"/>
      <c r="JG107" s="350"/>
      <c r="JH107" s="347"/>
      <c r="JI107" s="349">
        <f>JM106/JK106</f>
        <v>6.723804965549098E-3</v>
      </c>
      <c r="JJ107" s="347"/>
      <c r="JK107" s="351"/>
      <c r="JL107" s="347"/>
      <c r="JM107" s="347"/>
      <c r="JN107" s="349"/>
      <c r="JO107" s="354"/>
      <c r="JP107" s="354"/>
      <c r="JQ107" s="354"/>
      <c r="JR107" s="354"/>
      <c r="JS107" s="354"/>
      <c r="JU107" s="347" t="s">
        <v>19</v>
      </c>
      <c r="JV107" s="348">
        <f>KC106/KB106</f>
        <v>1.3837562109265611</v>
      </c>
      <c r="JW107" s="349"/>
      <c r="JX107" s="350"/>
      <c r="JY107" s="347"/>
      <c r="JZ107" s="349">
        <f>KD106/KB106</f>
        <v>6.7238049655490174E-3</v>
      </c>
      <c r="KA107" s="347"/>
      <c r="KB107" s="351"/>
      <c r="KC107" s="347"/>
      <c r="KD107" s="347"/>
      <c r="KE107" s="349"/>
      <c r="KF107" s="354"/>
      <c r="KG107" s="354"/>
      <c r="KH107" s="354"/>
      <c r="KI107" s="354"/>
      <c r="KJ107" s="354"/>
      <c r="KL107" s="347" t="s">
        <v>19</v>
      </c>
      <c r="KM107" s="348">
        <f>KT106/KS106</f>
        <v>1.3837562109265611</v>
      </c>
      <c r="KN107" s="349"/>
      <c r="KO107" s="350"/>
      <c r="KP107" s="347"/>
      <c r="KQ107" s="349">
        <f>KU106/KS106</f>
        <v>6.7238049655493947E-3</v>
      </c>
      <c r="KR107" s="347"/>
      <c r="KS107" s="351"/>
      <c r="KT107" s="347"/>
      <c r="KU107" s="347"/>
      <c r="KV107" s="349"/>
      <c r="KW107" s="354"/>
      <c r="KX107" s="354"/>
      <c r="KY107" s="354"/>
      <c r="KZ107" s="354"/>
      <c r="LA107" s="354"/>
      <c r="LC107" s="347" t="s">
        <v>19</v>
      </c>
      <c r="LD107" s="348">
        <f>LK106/LJ106</f>
        <v>1.3837562109265609</v>
      </c>
      <c r="LE107" s="349"/>
      <c r="LF107" s="350"/>
      <c r="LG107" s="347"/>
      <c r="LH107" s="349">
        <f>LL106/LJ106</f>
        <v>6.7238049655492594E-3</v>
      </c>
      <c r="LI107" s="347"/>
      <c r="LJ107" s="351"/>
      <c r="LK107" s="347"/>
      <c r="LL107" s="347"/>
      <c r="LM107" s="349"/>
      <c r="LN107" s="354"/>
      <c r="LO107" s="354"/>
      <c r="LP107" s="354"/>
      <c r="LQ107" s="354"/>
      <c r="LR107" s="354"/>
      <c r="LT107" s="347" t="s">
        <v>19</v>
      </c>
      <c r="LU107" s="348">
        <f>MB106/MA106</f>
        <v>1.3837562109265609</v>
      </c>
      <c r="LV107" s="349"/>
      <c r="LW107" s="350"/>
      <c r="LX107" s="347"/>
      <c r="LY107" s="349">
        <f>MC106/MA106</f>
        <v>6.7238049655489636E-3</v>
      </c>
      <c r="LZ107" s="347"/>
      <c r="MA107" s="351"/>
      <c r="MB107" s="347"/>
      <c r="MC107" s="347"/>
      <c r="MD107" s="349"/>
      <c r="ME107" s="354"/>
      <c r="MF107" s="354"/>
      <c r="MG107" s="354"/>
      <c r="MH107" s="354"/>
      <c r="MI107" s="354"/>
    </row>
    <row r="108" spans="1:347" ht="14.1" hidden="1" customHeight="1" outlineLevel="1" x14ac:dyDescent="0.2">
      <c r="A108" s="14"/>
      <c r="B108" s="81" t="s">
        <v>21</v>
      </c>
      <c r="C108" s="3"/>
      <c r="D108" s="3"/>
      <c r="E108" s="82"/>
      <c r="F108" s="44"/>
      <c r="G108" s="44"/>
      <c r="H108" s="22"/>
      <c r="I108" s="81" t="s">
        <v>83</v>
      </c>
      <c r="K108" s="22"/>
      <c r="L108" s="35"/>
      <c r="M108" s="35"/>
      <c r="N108" s="35"/>
      <c r="O108" s="35"/>
      <c r="P108" s="17"/>
      <c r="Q108" s="27"/>
      <c r="R108" s="28"/>
      <c r="S108" s="17"/>
      <c r="T108" s="48" t="s">
        <v>125</v>
      </c>
      <c r="U108" s="13"/>
      <c r="V108" s="13"/>
      <c r="W108" s="13"/>
      <c r="X108" s="13"/>
      <c r="Y108" s="34"/>
      <c r="Z108" s="313" t="s">
        <v>83</v>
      </c>
      <c r="AA108" s="261"/>
      <c r="AB108" s="276"/>
      <c r="AC108" s="269"/>
      <c r="AD108" s="269"/>
      <c r="AE108" s="269"/>
      <c r="AF108" s="269"/>
      <c r="AG108" s="273"/>
      <c r="AH108" s="283"/>
      <c r="AI108" s="284"/>
      <c r="AJ108" s="273"/>
      <c r="AK108" s="292" t="s">
        <v>121</v>
      </c>
      <c r="AL108" s="268"/>
      <c r="AM108" s="268"/>
      <c r="AN108" s="268"/>
      <c r="AO108" s="268"/>
      <c r="AQ108" s="313" t="s">
        <v>83</v>
      </c>
      <c r="AR108" s="261"/>
      <c r="AS108" s="276"/>
      <c r="AT108" s="269"/>
      <c r="AU108" s="269"/>
      <c r="AV108" s="269"/>
      <c r="AW108" s="269"/>
      <c r="AX108" s="273"/>
      <c r="AY108" s="283"/>
      <c r="AZ108" s="284"/>
      <c r="BA108" s="273"/>
      <c r="BB108" s="292" t="s">
        <v>121</v>
      </c>
      <c r="BC108" s="268"/>
      <c r="BD108" s="268"/>
      <c r="BE108" s="268"/>
      <c r="BF108" s="268"/>
      <c r="BH108" s="313" t="s">
        <v>83</v>
      </c>
      <c r="BI108" s="261"/>
      <c r="BJ108" s="276"/>
      <c r="BK108" s="269"/>
      <c r="BL108" s="269"/>
      <c r="BM108" s="269"/>
      <c r="BN108" s="269"/>
      <c r="BO108" s="273"/>
      <c r="BP108" s="283"/>
      <c r="BQ108" s="284"/>
      <c r="BR108" s="273"/>
      <c r="BS108" s="292" t="s">
        <v>121</v>
      </c>
      <c r="BT108" s="268"/>
      <c r="BU108" s="268"/>
      <c r="BV108" s="268"/>
      <c r="BW108" s="268"/>
      <c r="BY108" s="313" t="s">
        <v>83</v>
      </c>
      <c r="BZ108" s="261"/>
      <c r="CA108" s="276"/>
      <c r="CB108" s="269"/>
      <c r="CC108" s="269"/>
      <c r="CD108" s="269"/>
      <c r="CE108" s="269"/>
      <c r="CF108" s="273"/>
      <c r="CG108" s="283"/>
      <c r="CH108" s="284"/>
      <c r="CI108" s="273"/>
      <c r="CJ108" s="292" t="s">
        <v>121</v>
      </c>
      <c r="CK108" s="268"/>
      <c r="CL108" s="268"/>
      <c r="CM108" s="268"/>
      <c r="CN108" s="268"/>
      <c r="CP108" s="313" t="s">
        <v>83</v>
      </c>
      <c r="CQ108" s="261"/>
      <c r="CR108" s="276"/>
      <c r="CS108" s="269"/>
      <c r="CT108" s="269"/>
      <c r="CU108" s="269"/>
      <c r="CV108" s="269"/>
      <c r="CW108" s="273"/>
      <c r="CX108" s="283"/>
      <c r="CY108" s="284"/>
      <c r="CZ108" s="273"/>
      <c r="DA108" s="292" t="s">
        <v>121</v>
      </c>
      <c r="DB108" s="268"/>
      <c r="DC108" s="268"/>
      <c r="DD108" s="268"/>
      <c r="DE108" s="268"/>
      <c r="DG108" s="313" t="s">
        <v>83</v>
      </c>
      <c r="DH108" s="261"/>
      <c r="DI108" s="276"/>
      <c r="DJ108" s="269"/>
      <c r="DK108" s="269"/>
      <c r="DL108" s="269"/>
      <c r="DM108" s="269"/>
      <c r="DN108" s="273"/>
      <c r="DO108" s="283"/>
      <c r="DP108" s="284"/>
      <c r="DQ108" s="273"/>
      <c r="DR108" s="292" t="s">
        <v>121</v>
      </c>
      <c r="DS108" s="268"/>
      <c r="DT108" s="268"/>
      <c r="DU108" s="268"/>
      <c r="DV108" s="268"/>
      <c r="DX108" s="313" t="s">
        <v>83</v>
      </c>
      <c r="DY108" s="261"/>
      <c r="DZ108" s="276"/>
      <c r="EA108" s="269"/>
      <c r="EB108" s="269"/>
      <c r="EC108" s="269"/>
      <c r="ED108" s="269"/>
      <c r="EE108" s="273"/>
      <c r="EF108" s="283"/>
      <c r="EG108" s="284"/>
      <c r="EH108" s="273"/>
      <c r="EI108" s="292" t="s">
        <v>121</v>
      </c>
      <c r="EJ108" s="268"/>
      <c r="EK108" s="268"/>
      <c r="EL108" s="268"/>
      <c r="EM108" s="268"/>
      <c r="EO108" s="313" t="s">
        <v>83</v>
      </c>
      <c r="EP108" s="261"/>
      <c r="EQ108" s="276"/>
      <c r="ER108" s="269"/>
      <c r="ES108" s="269"/>
      <c r="ET108" s="269"/>
      <c r="EU108" s="269"/>
      <c r="EV108" s="273"/>
      <c r="EW108" s="283"/>
      <c r="EX108" s="284"/>
      <c r="EY108" s="273"/>
      <c r="EZ108" s="292" t="s">
        <v>121</v>
      </c>
      <c r="FA108" s="268"/>
      <c r="FB108" s="268"/>
      <c r="FC108" s="268"/>
      <c r="FD108" s="268"/>
      <c r="FF108" s="313" t="s">
        <v>83</v>
      </c>
      <c r="FG108" s="261"/>
      <c r="FH108" s="276"/>
      <c r="FI108" s="269"/>
      <c r="FJ108" s="269"/>
      <c r="FK108" s="269"/>
      <c r="FL108" s="269"/>
      <c r="FM108" s="273"/>
      <c r="FN108" s="283"/>
      <c r="FO108" s="284"/>
      <c r="FP108" s="273"/>
      <c r="FQ108" s="292" t="s">
        <v>121</v>
      </c>
      <c r="FR108" s="268"/>
      <c r="FS108" s="268"/>
      <c r="FT108" s="268"/>
      <c r="FU108" s="268"/>
      <c r="FW108" s="313" t="s">
        <v>83</v>
      </c>
      <c r="FX108" s="261"/>
      <c r="FY108" s="276"/>
      <c r="FZ108" s="269"/>
      <c r="GA108" s="269"/>
      <c r="GB108" s="269"/>
      <c r="GC108" s="269"/>
      <c r="GD108" s="273"/>
      <c r="GE108" s="283"/>
      <c r="GF108" s="284"/>
      <c r="GG108" s="273"/>
      <c r="GH108" s="292" t="s">
        <v>121</v>
      </c>
      <c r="GI108" s="268"/>
      <c r="GJ108" s="268"/>
      <c r="GK108" s="268"/>
      <c r="GL108" s="268"/>
      <c r="GN108" s="313" t="s">
        <v>83</v>
      </c>
      <c r="GO108" s="261"/>
      <c r="GP108" s="276"/>
      <c r="GQ108" s="269"/>
      <c r="GR108" s="269"/>
      <c r="GS108" s="269"/>
      <c r="GT108" s="269"/>
      <c r="GU108" s="273"/>
      <c r="GV108" s="283"/>
      <c r="GW108" s="284"/>
      <c r="GX108" s="273"/>
      <c r="GY108" s="292" t="s">
        <v>121</v>
      </c>
      <c r="GZ108" s="268"/>
      <c r="HA108" s="268"/>
      <c r="HB108" s="268"/>
      <c r="HC108" s="268"/>
      <c r="HE108" s="313" t="s">
        <v>83</v>
      </c>
      <c r="HF108" s="261"/>
      <c r="HG108" s="276"/>
      <c r="HH108" s="269"/>
      <c r="HI108" s="269"/>
      <c r="HJ108" s="269"/>
      <c r="HK108" s="269"/>
      <c r="HL108" s="273"/>
      <c r="HM108" s="283"/>
      <c r="HN108" s="284"/>
      <c r="HO108" s="273"/>
      <c r="HP108" s="292" t="s">
        <v>121</v>
      </c>
      <c r="HQ108" s="268"/>
      <c r="HR108" s="268"/>
      <c r="HS108" s="268"/>
      <c r="HT108" s="268"/>
      <c r="HV108" s="313" t="s">
        <v>83</v>
      </c>
      <c r="HW108" s="261"/>
      <c r="HX108" s="276"/>
      <c r="HY108" s="269"/>
      <c r="HZ108" s="269"/>
      <c r="IA108" s="269"/>
      <c r="IB108" s="269"/>
      <c r="IC108" s="273"/>
      <c r="ID108" s="283"/>
      <c r="IE108" s="284"/>
      <c r="IF108" s="273"/>
      <c r="IG108" s="292" t="s">
        <v>121</v>
      </c>
      <c r="IH108" s="268"/>
      <c r="II108" s="268"/>
      <c r="IJ108" s="268"/>
      <c r="IK108" s="268"/>
      <c r="IM108" s="313" t="s">
        <v>83</v>
      </c>
      <c r="IN108" s="261"/>
      <c r="IO108" s="276"/>
      <c r="IP108" s="269"/>
      <c r="IQ108" s="269"/>
      <c r="IR108" s="269"/>
      <c r="IS108" s="269"/>
      <c r="IT108" s="273"/>
      <c r="IU108" s="283"/>
      <c r="IV108" s="284"/>
      <c r="IW108" s="273"/>
      <c r="IX108" s="292" t="s">
        <v>121</v>
      </c>
      <c r="IY108" s="268"/>
      <c r="IZ108" s="268"/>
      <c r="JA108" s="268"/>
      <c r="JB108" s="268"/>
      <c r="JD108" s="313" t="s">
        <v>83</v>
      </c>
      <c r="JE108" s="261"/>
      <c r="JF108" s="276"/>
      <c r="JG108" s="269"/>
      <c r="JH108" s="269"/>
      <c r="JI108" s="269"/>
      <c r="JJ108" s="269"/>
      <c r="JK108" s="273"/>
      <c r="JL108" s="283"/>
      <c r="JM108" s="284"/>
      <c r="JN108" s="273"/>
      <c r="JO108" s="292" t="s">
        <v>121</v>
      </c>
      <c r="JP108" s="268"/>
      <c r="JQ108" s="268"/>
      <c r="JR108" s="268"/>
      <c r="JS108" s="268"/>
      <c r="JU108" s="313" t="s">
        <v>83</v>
      </c>
      <c r="JV108" s="261"/>
      <c r="JW108" s="276"/>
      <c r="JX108" s="269"/>
      <c r="JY108" s="269"/>
      <c r="JZ108" s="269"/>
      <c r="KA108" s="269"/>
      <c r="KB108" s="273"/>
      <c r="KC108" s="283"/>
      <c r="KD108" s="284"/>
      <c r="KE108" s="273"/>
      <c r="KF108" s="292" t="s">
        <v>121</v>
      </c>
      <c r="KG108" s="268"/>
      <c r="KH108" s="268"/>
      <c r="KI108" s="268"/>
      <c r="KJ108" s="268"/>
      <c r="KL108" s="313" t="s">
        <v>83</v>
      </c>
      <c r="KM108" s="261"/>
      <c r="KN108" s="276"/>
      <c r="KO108" s="269"/>
      <c r="KP108" s="269"/>
      <c r="KQ108" s="269"/>
      <c r="KR108" s="269"/>
      <c r="KS108" s="273"/>
      <c r="KT108" s="283"/>
      <c r="KU108" s="284"/>
      <c r="KV108" s="273"/>
      <c r="KW108" s="292" t="s">
        <v>121</v>
      </c>
      <c r="KX108" s="268"/>
      <c r="KY108" s="268"/>
      <c r="KZ108" s="268"/>
      <c r="LA108" s="268"/>
      <c r="LC108" s="313" t="s">
        <v>83</v>
      </c>
      <c r="LD108" s="261"/>
      <c r="LE108" s="276"/>
      <c r="LF108" s="269"/>
      <c r="LG108" s="269"/>
      <c r="LH108" s="269"/>
      <c r="LI108" s="269"/>
      <c r="LJ108" s="273"/>
      <c r="LK108" s="283"/>
      <c r="LL108" s="284"/>
      <c r="LM108" s="273"/>
      <c r="LN108" s="292" t="s">
        <v>121</v>
      </c>
      <c r="LO108" s="268"/>
      <c r="LP108" s="268"/>
      <c r="LQ108" s="268"/>
      <c r="LR108" s="268"/>
      <c r="LT108" s="313" t="s">
        <v>83</v>
      </c>
      <c r="LU108" s="261"/>
      <c r="LV108" s="276"/>
      <c r="LW108" s="269"/>
      <c r="LX108" s="269"/>
      <c r="LY108" s="269"/>
      <c r="LZ108" s="269"/>
      <c r="MA108" s="273"/>
      <c r="MB108" s="283"/>
      <c r="MC108" s="284"/>
      <c r="MD108" s="273"/>
      <c r="ME108" s="292" t="s">
        <v>121</v>
      </c>
      <c r="MF108" s="268"/>
      <c r="MG108" s="268"/>
      <c r="MH108" s="268"/>
      <c r="MI108" s="268"/>
    </row>
    <row r="109" spans="1:347" ht="14.1" hidden="1" customHeight="1" outlineLevel="1" x14ac:dyDescent="0.15">
      <c r="A109" s="14"/>
      <c r="B109" s="394" t="s">
        <v>51</v>
      </c>
      <c r="C109" s="394" t="s">
        <v>52</v>
      </c>
      <c r="D109" s="394" t="s">
        <v>53</v>
      </c>
      <c r="E109" s="395" t="s">
        <v>50</v>
      </c>
      <c r="F109" s="396" t="s">
        <v>54</v>
      </c>
      <c r="G109" s="395" t="s">
        <v>55</v>
      </c>
      <c r="H109" s="301"/>
      <c r="I109" s="396" t="s">
        <v>2</v>
      </c>
      <c r="J109" s="396" t="s">
        <v>3</v>
      </c>
      <c r="K109" s="397" t="s">
        <v>43</v>
      </c>
      <c r="L109" s="397" t="s">
        <v>44</v>
      </c>
      <c r="M109" s="396" t="s">
        <v>40</v>
      </c>
      <c r="N109" s="396" t="s">
        <v>41</v>
      </c>
      <c r="O109" s="396" t="s">
        <v>18</v>
      </c>
      <c r="P109" s="398" t="s">
        <v>42</v>
      </c>
      <c r="Q109" s="399" t="s">
        <v>16</v>
      </c>
      <c r="R109" s="400" t="s">
        <v>6</v>
      </c>
      <c r="S109" s="273"/>
      <c r="T109" s="401" t="s">
        <v>99</v>
      </c>
      <c r="U109" s="402" t="s">
        <v>95</v>
      </c>
      <c r="V109" s="403" t="str">
        <f>D$3</f>
        <v>BugRes</v>
      </c>
      <c r="W109" s="404" t="s">
        <v>25</v>
      </c>
      <c r="X109" s="403" t="str">
        <f>D92</f>
        <v>BugRes</v>
      </c>
      <c r="Y109" s="17"/>
      <c r="Z109" s="396" t="s">
        <v>2</v>
      </c>
      <c r="AA109" s="396" t="s">
        <v>3</v>
      </c>
      <c r="AB109" s="397" t="s">
        <v>43</v>
      </c>
      <c r="AC109" s="397" t="s">
        <v>44</v>
      </c>
      <c r="AD109" s="396" t="s">
        <v>40</v>
      </c>
      <c r="AE109" s="396" t="s">
        <v>41</v>
      </c>
      <c r="AF109" s="396" t="s">
        <v>18</v>
      </c>
      <c r="AG109" s="398" t="s">
        <v>42</v>
      </c>
      <c r="AH109" s="399" t="s">
        <v>16</v>
      </c>
      <c r="AI109" s="400" t="s">
        <v>6</v>
      </c>
      <c r="AJ109" s="273"/>
      <c r="AK109" s="401" t="s">
        <v>99</v>
      </c>
      <c r="AL109" s="402" t="s">
        <v>95</v>
      </c>
      <c r="AM109" s="403" t="str">
        <f>K$3</f>
        <v>BugRes</v>
      </c>
      <c r="AN109" s="404" t="s">
        <v>25</v>
      </c>
      <c r="AO109" s="403" t="str">
        <f>K92</f>
        <v>BugRes</v>
      </c>
      <c r="AQ109" s="396" t="s">
        <v>2</v>
      </c>
      <c r="AR109" s="396" t="s">
        <v>3</v>
      </c>
      <c r="AS109" s="397" t="s">
        <v>43</v>
      </c>
      <c r="AT109" s="397" t="s">
        <v>44</v>
      </c>
      <c r="AU109" s="396" t="s">
        <v>40</v>
      </c>
      <c r="AV109" s="396" t="s">
        <v>41</v>
      </c>
      <c r="AW109" s="396" t="s">
        <v>18</v>
      </c>
      <c r="AX109" s="398" t="s">
        <v>42</v>
      </c>
      <c r="AY109" s="399" t="s">
        <v>16</v>
      </c>
      <c r="AZ109" s="400" t="s">
        <v>6</v>
      </c>
      <c r="BA109" s="273"/>
      <c r="BB109" s="401" t="s">
        <v>99</v>
      </c>
      <c r="BC109" s="402" t="s">
        <v>95</v>
      </c>
      <c r="BD109" s="403" t="str">
        <f>AB$3</f>
        <v>BugRes</v>
      </c>
      <c r="BE109" s="404" t="s">
        <v>25</v>
      </c>
      <c r="BF109" s="403" t="str">
        <f>AB92</f>
        <v>BugRes</v>
      </c>
      <c r="BH109" s="396" t="s">
        <v>2</v>
      </c>
      <c r="BI109" s="396" t="s">
        <v>3</v>
      </c>
      <c r="BJ109" s="397" t="s">
        <v>43</v>
      </c>
      <c r="BK109" s="397" t="s">
        <v>44</v>
      </c>
      <c r="BL109" s="396" t="s">
        <v>40</v>
      </c>
      <c r="BM109" s="396" t="s">
        <v>41</v>
      </c>
      <c r="BN109" s="396" t="s">
        <v>18</v>
      </c>
      <c r="BO109" s="398" t="s">
        <v>42</v>
      </c>
      <c r="BP109" s="399" t="s">
        <v>16</v>
      </c>
      <c r="BQ109" s="400" t="s">
        <v>6</v>
      </c>
      <c r="BR109" s="273"/>
      <c r="BS109" s="401" t="s">
        <v>99</v>
      </c>
      <c r="BT109" s="402" t="s">
        <v>95</v>
      </c>
      <c r="BU109" s="403" t="str">
        <f>AS$3</f>
        <v>BugRes</v>
      </c>
      <c r="BV109" s="404" t="s">
        <v>25</v>
      </c>
      <c r="BW109" s="403" t="str">
        <f>AS92</f>
        <v>BugRes</v>
      </c>
      <c r="BY109" s="396" t="s">
        <v>2</v>
      </c>
      <c r="BZ109" s="396" t="s">
        <v>3</v>
      </c>
      <c r="CA109" s="397" t="s">
        <v>43</v>
      </c>
      <c r="CB109" s="397" t="s">
        <v>44</v>
      </c>
      <c r="CC109" s="396" t="s">
        <v>40</v>
      </c>
      <c r="CD109" s="396" t="s">
        <v>41</v>
      </c>
      <c r="CE109" s="396" t="s">
        <v>18</v>
      </c>
      <c r="CF109" s="398" t="s">
        <v>42</v>
      </c>
      <c r="CG109" s="399" t="s">
        <v>16</v>
      </c>
      <c r="CH109" s="400" t="s">
        <v>6</v>
      </c>
      <c r="CI109" s="273"/>
      <c r="CJ109" s="401" t="s">
        <v>99</v>
      </c>
      <c r="CK109" s="402" t="s">
        <v>95</v>
      </c>
      <c r="CL109" s="403" t="str">
        <f>BJ$3</f>
        <v>BugRes</v>
      </c>
      <c r="CM109" s="404" t="s">
        <v>25</v>
      </c>
      <c r="CN109" s="403" t="str">
        <f>BJ92</f>
        <v>BugRes</v>
      </c>
      <c r="CP109" s="396" t="s">
        <v>2</v>
      </c>
      <c r="CQ109" s="396" t="s">
        <v>3</v>
      </c>
      <c r="CR109" s="397" t="s">
        <v>43</v>
      </c>
      <c r="CS109" s="397" t="s">
        <v>44</v>
      </c>
      <c r="CT109" s="396" t="s">
        <v>40</v>
      </c>
      <c r="CU109" s="396" t="s">
        <v>41</v>
      </c>
      <c r="CV109" s="396" t="s">
        <v>18</v>
      </c>
      <c r="CW109" s="398" t="s">
        <v>42</v>
      </c>
      <c r="CX109" s="399" t="s">
        <v>16</v>
      </c>
      <c r="CY109" s="400" t="s">
        <v>6</v>
      </c>
      <c r="CZ109" s="273"/>
      <c r="DA109" s="401" t="s">
        <v>99</v>
      </c>
      <c r="DB109" s="402" t="s">
        <v>95</v>
      </c>
      <c r="DC109" s="403" t="str">
        <f>CA$3</f>
        <v>BugRes</v>
      </c>
      <c r="DD109" s="404" t="s">
        <v>25</v>
      </c>
      <c r="DE109" s="403" t="str">
        <f>CA92</f>
        <v>BugRes</v>
      </c>
      <c r="DG109" s="396" t="s">
        <v>2</v>
      </c>
      <c r="DH109" s="396" t="s">
        <v>3</v>
      </c>
      <c r="DI109" s="397" t="s">
        <v>43</v>
      </c>
      <c r="DJ109" s="397" t="s">
        <v>44</v>
      </c>
      <c r="DK109" s="396" t="s">
        <v>40</v>
      </c>
      <c r="DL109" s="396" t="s">
        <v>41</v>
      </c>
      <c r="DM109" s="396" t="s">
        <v>18</v>
      </c>
      <c r="DN109" s="398" t="s">
        <v>42</v>
      </c>
      <c r="DO109" s="399" t="s">
        <v>16</v>
      </c>
      <c r="DP109" s="400" t="s">
        <v>6</v>
      </c>
      <c r="DQ109" s="273"/>
      <c r="DR109" s="401" t="s">
        <v>99</v>
      </c>
      <c r="DS109" s="402" t="s">
        <v>95</v>
      </c>
      <c r="DT109" s="403" t="str">
        <f>CR$3</f>
        <v>BugRes</v>
      </c>
      <c r="DU109" s="404" t="s">
        <v>25</v>
      </c>
      <c r="DV109" s="403" t="str">
        <f>CR92</f>
        <v>BugRes</v>
      </c>
      <c r="DX109" s="396" t="s">
        <v>2</v>
      </c>
      <c r="DY109" s="396" t="s">
        <v>3</v>
      </c>
      <c r="DZ109" s="397" t="s">
        <v>43</v>
      </c>
      <c r="EA109" s="397" t="s">
        <v>44</v>
      </c>
      <c r="EB109" s="396" t="s">
        <v>40</v>
      </c>
      <c r="EC109" s="396" t="s">
        <v>41</v>
      </c>
      <c r="ED109" s="396" t="s">
        <v>18</v>
      </c>
      <c r="EE109" s="398" t="s">
        <v>42</v>
      </c>
      <c r="EF109" s="399" t="s">
        <v>16</v>
      </c>
      <c r="EG109" s="400" t="s">
        <v>6</v>
      </c>
      <c r="EH109" s="273"/>
      <c r="EI109" s="401" t="s">
        <v>99</v>
      </c>
      <c r="EJ109" s="402" t="s">
        <v>95</v>
      </c>
      <c r="EK109" s="403" t="str">
        <f>DI$3</f>
        <v>BugRes</v>
      </c>
      <c r="EL109" s="404" t="s">
        <v>25</v>
      </c>
      <c r="EM109" s="403" t="str">
        <f>DI92</f>
        <v>BugRes</v>
      </c>
      <c r="EO109" s="396" t="s">
        <v>2</v>
      </c>
      <c r="EP109" s="396" t="s">
        <v>3</v>
      </c>
      <c r="EQ109" s="397" t="s">
        <v>43</v>
      </c>
      <c r="ER109" s="397" t="s">
        <v>44</v>
      </c>
      <c r="ES109" s="396" t="s">
        <v>40</v>
      </c>
      <c r="ET109" s="396" t="s">
        <v>41</v>
      </c>
      <c r="EU109" s="396" t="s">
        <v>18</v>
      </c>
      <c r="EV109" s="398" t="s">
        <v>42</v>
      </c>
      <c r="EW109" s="399" t="s">
        <v>16</v>
      </c>
      <c r="EX109" s="400" t="s">
        <v>6</v>
      </c>
      <c r="EY109" s="273"/>
      <c r="EZ109" s="401" t="s">
        <v>99</v>
      </c>
      <c r="FA109" s="402" t="s">
        <v>95</v>
      </c>
      <c r="FB109" s="403" t="str">
        <f>DZ$3</f>
        <v>BugRes</v>
      </c>
      <c r="FC109" s="404" t="s">
        <v>25</v>
      </c>
      <c r="FD109" s="403" t="str">
        <f>DZ92</f>
        <v>BugRes</v>
      </c>
      <c r="FF109" s="396" t="s">
        <v>2</v>
      </c>
      <c r="FG109" s="396" t="s">
        <v>3</v>
      </c>
      <c r="FH109" s="397" t="s">
        <v>43</v>
      </c>
      <c r="FI109" s="397" t="s">
        <v>44</v>
      </c>
      <c r="FJ109" s="396" t="s">
        <v>40</v>
      </c>
      <c r="FK109" s="396" t="s">
        <v>41</v>
      </c>
      <c r="FL109" s="396" t="s">
        <v>18</v>
      </c>
      <c r="FM109" s="398" t="s">
        <v>42</v>
      </c>
      <c r="FN109" s="399" t="s">
        <v>16</v>
      </c>
      <c r="FO109" s="400" t="s">
        <v>6</v>
      </c>
      <c r="FP109" s="273"/>
      <c r="FQ109" s="401" t="s">
        <v>99</v>
      </c>
      <c r="FR109" s="402" t="s">
        <v>95</v>
      </c>
      <c r="FS109" s="403" t="str">
        <f>EQ$3</f>
        <v>BugRes</v>
      </c>
      <c r="FT109" s="404" t="s">
        <v>25</v>
      </c>
      <c r="FU109" s="403" t="str">
        <f>EQ92</f>
        <v>BugRes</v>
      </c>
      <c r="FW109" s="396" t="s">
        <v>2</v>
      </c>
      <c r="FX109" s="396" t="s">
        <v>3</v>
      </c>
      <c r="FY109" s="397" t="s">
        <v>43</v>
      </c>
      <c r="FZ109" s="397" t="s">
        <v>44</v>
      </c>
      <c r="GA109" s="396" t="s">
        <v>40</v>
      </c>
      <c r="GB109" s="396" t="s">
        <v>41</v>
      </c>
      <c r="GC109" s="396" t="s">
        <v>18</v>
      </c>
      <c r="GD109" s="398" t="s">
        <v>42</v>
      </c>
      <c r="GE109" s="399" t="s">
        <v>16</v>
      </c>
      <c r="GF109" s="400" t="s">
        <v>6</v>
      </c>
      <c r="GG109" s="273"/>
      <c r="GH109" s="401" t="s">
        <v>99</v>
      </c>
      <c r="GI109" s="402" t="s">
        <v>95</v>
      </c>
      <c r="GJ109" s="403" t="str">
        <f>FH$3</f>
        <v>BugRes</v>
      </c>
      <c r="GK109" s="404" t="s">
        <v>25</v>
      </c>
      <c r="GL109" s="403" t="str">
        <f>FH92</f>
        <v>BugRes</v>
      </c>
      <c r="GN109" s="396" t="s">
        <v>2</v>
      </c>
      <c r="GO109" s="396" t="s">
        <v>3</v>
      </c>
      <c r="GP109" s="397" t="s">
        <v>43</v>
      </c>
      <c r="GQ109" s="397" t="s">
        <v>44</v>
      </c>
      <c r="GR109" s="396" t="s">
        <v>40</v>
      </c>
      <c r="GS109" s="396" t="s">
        <v>41</v>
      </c>
      <c r="GT109" s="396" t="s">
        <v>18</v>
      </c>
      <c r="GU109" s="398" t="s">
        <v>42</v>
      </c>
      <c r="GV109" s="399" t="s">
        <v>16</v>
      </c>
      <c r="GW109" s="400" t="s">
        <v>6</v>
      </c>
      <c r="GX109" s="273"/>
      <c r="GY109" s="401" t="s">
        <v>99</v>
      </c>
      <c r="GZ109" s="402" t="s">
        <v>95</v>
      </c>
      <c r="HA109" s="403" t="str">
        <f>FY$3</f>
        <v>BugRes</v>
      </c>
      <c r="HB109" s="404" t="s">
        <v>25</v>
      </c>
      <c r="HC109" s="403" t="str">
        <f>FY92</f>
        <v>BugRes</v>
      </c>
      <c r="HE109" s="396" t="s">
        <v>2</v>
      </c>
      <c r="HF109" s="396" t="s">
        <v>3</v>
      </c>
      <c r="HG109" s="397" t="s">
        <v>43</v>
      </c>
      <c r="HH109" s="397" t="s">
        <v>44</v>
      </c>
      <c r="HI109" s="396" t="s">
        <v>40</v>
      </c>
      <c r="HJ109" s="396" t="s">
        <v>41</v>
      </c>
      <c r="HK109" s="396" t="s">
        <v>18</v>
      </c>
      <c r="HL109" s="398" t="s">
        <v>42</v>
      </c>
      <c r="HM109" s="399" t="s">
        <v>16</v>
      </c>
      <c r="HN109" s="400" t="s">
        <v>6</v>
      </c>
      <c r="HO109" s="273"/>
      <c r="HP109" s="401" t="s">
        <v>99</v>
      </c>
      <c r="HQ109" s="402" t="s">
        <v>95</v>
      </c>
      <c r="HR109" s="403" t="str">
        <f>GP$3</f>
        <v>BugRes</v>
      </c>
      <c r="HS109" s="404" t="s">
        <v>25</v>
      </c>
      <c r="HT109" s="403" t="str">
        <f>GP92</f>
        <v>BugRes</v>
      </c>
      <c r="HV109" s="396" t="s">
        <v>2</v>
      </c>
      <c r="HW109" s="396" t="s">
        <v>3</v>
      </c>
      <c r="HX109" s="397" t="s">
        <v>43</v>
      </c>
      <c r="HY109" s="397" t="s">
        <v>44</v>
      </c>
      <c r="HZ109" s="396" t="s">
        <v>40</v>
      </c>
      <c r="IA109" s="396" t="s">
        <v>41</v>
      </c>
      <c r="IB109" s="396" t="s">
        <v>18</v>
      </c>
      <c r="IC109" s="398" t="s">
        <v>42</v>
      </c>
      <c r="ID109" s="399" t="s">
        <v>16</v>
      </c>
      <c r="IE109" s="400" t="s">
        <v>6</v>
      </c>
      <c r="IF109" s="273"/>
      <c r="IG109" s="401" t="s">
        <v>99</v>
      </c>
      <c r="IH109" s="402" t="s">
        <v>95</v>
      </c>
      <c r="II109" s="403" t="str">
        <f>HG$3</f>
        <v>BugRes</v>
      </c>
      <c r="IJ109" s="404" t="s">
        <v>25</v>
      </c>
      <c r="IK109" s="403" t="str">
        <f>HG92</f>
        <v>BugRes</v>
      </c>
      <c r="IM109" s="396" t="s">
        <v>2</v>
      </c>
      <c r="IN109" s="396" t="s">
        <v>3</v>
      </c>
      <c r="IO109" s="397" t="s">
        <v>43</v>
      </c>
      <c r="IP109" s="397" t="s">
        <v>44</v>
      </c>
      <c r="IQ109" s="396" t="s">
        <v>40</v>
      </c>
      <c r="IR109" s="396" t="s">
        <v>41</v>
      </c>
      <c r="IS109" s="396" t="s">
        <v>18</v>
      </c>
      <c r="IT109" s="398" t="s">
        <v>42</v>
      </c>
      <c r="IU109" s="399" t="s">
        <v>16</v>
      </c>
      <c r="IV109" s="400" t="s">
        <v>6</v>
      </c>
      <c r="IW109" s="273"/>
      <c r="IX109" s="401" t="s">
        <v>99</v>
      </c>
      <c r="IY109" s="402" t="s">
        <v>95</v>
      </c>
      <c r="IZ109" s="403" t="str">
        <f>HX$3</f>
        <v>BugRes</v>
      </c>
      <c r="JA109" s="404" t="s">
        <v>25</v>
      </c>
      <c r="JB109" s="403" t="str">
        <f>HX92</f>
        <v>BugRes</v>
      </c>
      <c r="JD109" s="396" t="s">
        <v>2</v>
      </c>
      <c r="JE109" s="396" t="s">
        <v>3</v>
      </c>
      <c r="JF109" s="397" t="s">
        <v>43</v>
      </c>
      <c r="JG109" s="397" t="s">
        <v>44</v>
      </c>
      <c r="JH109" s="396" t="s">
        <v>40</v>
      </c>
      <c r="JI109" s="396" t="s">
        <v>41</v>
      </c>
      <c r="JJ109" s="396" t="s">
        <v>18</v>
      </c>
      <c r="JK109" s="398" t="s">
        <v>42</v>
      </c>
      <c r="JL109" s="399" t="s">
        <v>16</v>
      </c>
      <c r="JM109" s="400" t="s">
        <v>6</v>
      </c>
      <c r="JN109" s="273"/>
      <c r="JO109" s="401" t="s">
        <v>99</v>
      </c>
      <c r="JP109" s="402" t="s">
        <v>95</v>
      </c>
      <c r="JQ109" s="403" t="str">
        <f>IO$3</f>
        <v>BugRes</v>
      </c>
      <c r="JR109" s="404" t="s">
        <v>25</v>
      </c>
      <c r="JS109" s="403" t="str">
        <f>IO92</f>
        <v>BugRes</v>
      </c>
      <c r="JU109" s="396" t="s">
        <v>2</v>
      </c>
      <c r="JV109" s="396" t="s">
        <v>3</v>
      </c>
      <c r="JW109" s="397" t="s">
        <v>43</v>
      </c>
      <c r="JX109" s="397" t="s">
        <v>44</v>
      </c>
      <c r="JY109" s="396" t="s">
        <v>40</v>
      </c>
      <c r="JZ109" s="396" t="s">
        <v>41</v>
      </c>
      <c r="KA109" s="396" t="s">
        <v>18</v>
      </c>
      <c r="KB109" s="398" t="s">
        <v>42</v>
      </c>
      <c r="KC109" s="399" t="s">
        <v>16</v>
      </c>
      <c r="KD109" s="400" t="s">
        <v>6</v>
      </c>
      <c r="KE109" s="273"/>
      <c r="KF109" s="401" t="s">
        <v>99</v>
      </c>
      <c r="KG109" s="402" t="s">
        <v>95</v>
      </c>
      <c r="KH109" s="403" t="str">
        <f>JF$3</f>
        <v>BugRes</v>
      </c>
      <c r="KI109" s="404" t="s">
        <v>25</v>
      </c>
      <c r="KJ109" s="403" t="str">
        <f>JF92</f>
        <v>BugRes</v>
      </c>
      <c r="KL109" s="396" t="s">
        <v>2</v>
      </c>
      <c r="KM109" s="396" t="s">
        <v>3</v>
      </c>
      <c r="KN109" s="397" t="s">
        <v>43</v>
      </c>
      <c r="KO109" s="397" t="s">
        <v>44</v>
      </c>
      <c r="KP109" s="396" t="s">
        <v>40</v>
      </c>
      <c r="KQ109" s="396" t="s">
        <v>41</v>
      </c>
      <c r="KR109" s="396" t="s">
        <v>18</v>
      </c>
      <c r="KS109" s="398" t="s">
        <v>42</v>
      </c>
      <c r="KT109" s="399" t="s">
        <v>16</v>
      </c>
      <c r="KU109" s="400" t="s">
        <v>6</v>
      </c>
      <c r="KV109" s="273"/>
      <c r="KW109" s="401" t="s">
        <v>99</v>
      </c>
      <c r="KX109" s="402" t="s">
        <v>95</v>
      </c>
      <c r="KY109" s="403" t="str">
        <f>JW$3</f>
        <v>BugRes</v>
      </c>
      <c r="KZ109" s="404" t="s">
        <v>25</v>
      </c>
      <c r="LA109" s="403" t="str">
        <f>JW92</f>
        <v>BugRes</v>
      </c>
      <c r="LC109" s="396" t="s">
        <v>2</v>
      </c>
      <c r="LD109" s="396" t="s">
        <v>3</v>
      </c>
      <c r="LE109" s="397" t="s">
        <v>43</v>
      </c>
      <c r="LF109" s="397" t="s">
        <v>44</v>
      </c>
      <c r="LG109" s="396" t="s">
        <v>40</v>
      </c>
      <c r="LH109" s="396" t="s">
        <v>41</v>
      </c>
      <c r="LI109" s="396" t="s">
        <v>18</v>
      </c>
      <c r="LJ109" s="398" t="s">
        <v>42</v>
      </c>
      <c r="LK109" s="399" t="s">
        <v>16</v>
      </c>
      <c r="LL109" s="400" t="s">
        <v>6</v>
      </c>
      <c r="LM109" s="273"/>
      <c r="LN109" s="401" t="s">
        <v>99</v>
      </c>
      <c r="LO109" s="402" t="s">
        <v>95</v>
      </c>
      <c r="LP109" s="403" t="str">
        <f>KN$3</f>
        <v>BugRes</v>
      </c>
      <c r="LQ109" s="404" t="s">
        <v>25</v>
      </c>
      <c r="LR109" s="403" t="str">
        <f>KN92</f>
        <v>BugRes</v>
      </c>
      <c r="LT109" s="396" t="s">
        <v>2</v>
      </c>
      <c r="LU109" s="396" t="s">
        <v>3</v>
      </c>
      <c r="LV109" s="397" t="s">
        <v>43</v>
      </c>
      <c r="LW109" s="397" t="s">
        <v>44</v>
      </c>
      <c r="LX109" s="396" t="s">
        <v>40</v>
      </c>
      <c r="LY109" s="396" t="s">
        <v>41</v>
      </c>
      <c r="LZ109" s="396" t="s">
        <v>18</v>
      </c>
      <c r="MA109" s="398" t="s">
        <v>42</v>
      </c>
      <c r="MB109" s="399" t="s">
        <v>16</v>
      </c>
      <c r="MC109" s="400" t="s">
        <v>6</v>
      </c>
      <c r="MD109" s="273"/>
      <c r="ME109" s="401" t="s">
        <v>99</v>
      </c>
      <c r="MF109" s="402" t="s">
        <v>95</v>
      </c>
      <c r="MG109" s="403" t="str">
        <f>LE$3</f>
        <v>BugRes</v>
      </c>
      <c r="MH109" s="404" t="s">
        <v>25</v>
      </c>
      <c r="MI109" s="403" t="str">
        <f>LE92</f>
        <v>BugRes</v>
      </c>
    </row>
    <row r="110" spans="1:347" ht="14.1" hidden="1" customHeight="1" outlineLevel="1" x14ac:dyDescent="0.15">
      <c r="A110" s="14"/>
      <c r="B110" s="35">
        <f>SLOPE(G96:G105,J96:J105)</f>
        <v>1.5239299494769372</v>
      </c>
      <c r="C110" s="19">
        <f>INTERCEPT(G96:G105,J96:J105)</f>
        <v>-2.0193851647949592</v>
      </c>
      <c r="D110" s="83">
        <f>CORREL(G96:G105,J96:J105)^2</f>
        <v>0.98112362395604114</v>
      </c>
      <c r="E110" s="84">
        <f>D110/((1-D110)*(COUNT(G96:G105)-2))</f>
        <v>17.325423440587382</v>
      </c>
      <c r="F110" s="85">
        <f>COUNT(G96:G105)-2</f>
        <v>3</v>
      </c>
      <c r="G110" s="86">
        <f>_xlfn.F.DIST.RT(E110,1,F110)</f>
        <v>2.5225343639198487E-2</v>
      </c>
      <c r="I110" s="71">
        <f>U106/S106</f>
        <v>1.6946198060016944</v>
      </c>
      <c r="J110" s="71">
        <f>N107-J107*I110</f>
        <v>-2.330730709996844</v>
      </c>
      <c r="K110" s="19">
        <f>SQRT(1/S106)</f>
        <v>0.23639624760272501</v>
      </c>
      <c r="L110" s="17">
        <f>SQRT(1/P106+J107^2*K110^2)</f>
        <v>0.32829467745959728</v>
      </c>
      <c r="M110" s="17">
        <f>I110/K110</f>
        <v>7.1685562828796776</v>
      </c>
      <c r="N110" s="17">
        <f>J110/L110</f>
        <v>-7.0995080640126531</v>
      </c>
      <c r="O110" s="25">
        <f>COUNT(L96:L105)-2</f>
        <v>3</v>
      </c>
      <c r="P110" s="29">
        <f>_xlfn.CHISQ.DIST.RT(V106,O110)</f>
        <v>0.36352380605477952</v>
      </c>
      <c r="Q110" s="17">
        <f>V106/O110</f>
        <v>1.0626984409202118</v>
      </c>
      <c r="R110" s="17">
        <f>IF(P110&gt;0.15,1.96^2*K110^2/I110^2,_xlfn.T.INV.2T(0.05,O110)^2*K110^2*Q110/I110^2)</f>
        <v>7.4756462791836828E-2</v>
      </c>
      <c r="S110" s="300"/>
      <c r="T110" s="17">
        <f>ABS(I21-I110)/SQRT(K110^2+K21^2)</f>
        <v>0</v>
      </c>
      <c r="U110" s="14" t="str">
        <f>IF(T110&lt;1.96,"Yes","No")</f>
        <v>Yes</v>
      </c>
      <c r="X110" s="17"/>
      <c r="Y110" s="17"/>
      <c r="Z110" s="306">
        <f>AL106/AJ106</f>
        <v>1.7277153086219537</v>
      </c>
      <c r="AA110" s="306">
        <f>AE107-AA107*Z110</f>
        <v>-2.3835870821640679</v>
      </c>
      <c r="AB110" s="274">
        <f>SQRT(1/AJ106)</f>
        <v>0.26476820600260947</v>
      </c>
      <c r="AC110" s="273">
        <f>SQRT(1/AG106+AA107^2*AB110^2)</f>
        <v>0.3750659235470426</v>
      </c>
      <c r="AD110" s="273">
        <f>Z110/AB110</f>
        <v>6.5253881298909651</v>
      </c>
      <c r="AE110" s="273">
        <f>AA110/AC110</f>
        <v>-6.3551150145078612</v>
      </c>
      <c r="AF110" s="266">
        <f>COUNT(AC96:AC105)-2</f>
        <v>3</v>
      </c>
      <c r="AG110" s="285">
        <f>_xlfn.CHISQ.DIST.RT(AM106,AF110)</f>
        <v>0.70278131912633324</v>
      </c>
      <c r="AH110" s="273">
        <f>AM106/AF110</f>
        <v>0.47058543142474396</v>
      </c>
      <c r="AI110" s="273">
        <f>IF(AG110&gt;0.15,1.96^2*AB110^2/Z110^2,_xlfn.T.INV.2T(0.05,AF110)^2*AB110^2*AH110/Z110^2)</f>
        <v>9.0219298415106508E-2</v>
      </c>
      <c r="AJ110" s="300"/>
      <c r="AK110" s="273">
        <f>ABS(Z21-Z110)/SQRT(AB110^2+AB21^2)</f>
        <v>0</v>
      </c>
      <c r="AL110" s="272" t="str">
        <f>IF(AK110&lt;1.96,"Yes","No")</f>
        <v>Yes</v>
      </c>
      <c r="AM110" s="280"/>
      <c r="AN110" s="280"/>
      <c r="AO110" s="273"/>
      <c r="AQ110" s="306">
        <f>BC106/BA106</f>
        <v>1.7297748323580115</v>
      </c>
      <c r="AR110" s="306">
        <f>AV107-AR107*AQ110</f>
        <v>-2.3868429577226808</v>
      </c>
      <c r="AS110" s="274">
        <f>SQRT(1/BA106)</f>
        <v>0.26986593683819549</v>
      </c>
      <c r="AT110" s="273">
        <f>SQRT(1/AX106+AR107^2*AS110^2)</f>
        <v>0.38332412160779972</v>
      </c>
      <c r="AU110" s="273">
        <f>AQ110/AS110</f>
        <v>6.409756090836833</v>
      </c>
      <c r="AV110" s="273">
        <f>AR110/AT110</f>
        <v>-6.2266964774129008</v>
      </c>
      <c r="AW110" s="266">
        <f>COUNT(AT96:AT105)-2</f>
        <v>3</v>
      </c>
      <c r="AX110" s="285">
        <f>_xlfn.CHISQ.DIST.RT(BD106,AW110)</f>
        <v>0.70978419380177882</v>
      </c>
      <c r="AY110" s="273">
        <f>BD106/AW110</f>
        <v>0.46063150186092666</v>
      </c>
      <c r="AZ110" s="273">
        <f>IF(AX110&gt;0.15,1.96^2*AS110^2/AQ110^2,_xlfn.T.INV.2T(0.05,AW110)^2*AS110^2*AY110/AQ110^2)</f>
        <v>9.3503772937458124E-2</v>
      </c>
      <c r="BA110" s="300"/>
      <c r="BB110" s="273">
        <f>ABS(AQ21-AQ110)/SQRT(AS110^2+AS21^2)</f>
        <v>1.1636092180282547E-15</v>
      </c>
      <c r="BC110" s="272" t="str">
        <f>IF(BB110&lt;1.96,"Yes","No")</f>
        <v>Yes</v>
      </c>
      <c r="BD110" s="280"/>
      <c r="BE110" s="280"/>
      <c r="BF110" s="273"/>
      <c r="BH110" s="306">
        <f>BT106/BR106</f>
        <v>1.7298704030628214</v>
      </c>
      <c r="BI110" s="306">
        <f>BM107-BI107*BH110</f>
        <v>-2.3869941915033941</v>
      </c>
      <c r="BJ110" s="274">
        <f>SQRT(1/BR106)</f>
        <v>0.27018210858266245</v>
      </c>
      <c r="BK110" s="273">
        <f>SQRT(1/BO106+BI107^2*BJ110^2)</f>
        <v>0.3838355046738926</v>
      </c>
      <c r="BL110" s="273">
        <f>BH110/BJ110</f>
        <v>6.4026090111498482</v>
      </c>
      <c r="BM110" s="273">
        <f>BI110/BK110</f>
        <v>-6.2187946722942922</v>
      </c>
      <c r="BN110" s="266">
        <f>COUNT(BK96:BK105)-2</f>
        <v>3</v>
      </c>
      <c r="BO110" s="285">
        <f>_xlfn.CHISQ.DIST.RT(BU106,BN110)</f>
        <v>0.70982603578039383</v>
      </c>
      <c r="BP110" s="273">
        <f>BU106/BN110</f>
        <v>0.46057215295940618</v>
      </c>
      <c r="BQ110" s="273">
        <f>IF(BO110&gt;0.15,1.96^2*BJ110^2/BH110^2,_xlfn.T.INV.2T(0.05,BN110)^2*BJ110^2*BP110/BH110^2)</f>
        <v>9.3712641511802919E-2</v>
      </c>
      <c r="BR110" s="300"/>
      <c r="BS110" s="273">
        <f>ABS(BH21-BH110)/SQRT(BJ110^2+BJ21^2)</f>
        <v>1.1622475425336344E-15</v>
      </c>
      <c r="BT110" s="272" t="str">
        <f>IF(BS110&lt;1.96,"Yes","No")</f>
        <v>Yes</v>
      </c>
      <c r="BU110" s="280"/>
      <c r="BV110" s="280"/>
      <c r="BW110" s="273"/>
      <c r="BY110" s="306">
        <f>CK106/CI106</f>
        <v>1.7298747468605908</v>
      </c>
      <c r="BZ110" s="306">
        <f>CD107-BZ107*BY110</f>
        <v>-2.3870010777920392</v>
      </c>
      <c r="CA110" s="274">
        <f>SQRT(1/CI106)</f>
        <v>0.27019681014300251</v>
      </c>
      <c r="CB110" s="273">
        <f>SQRT(1/CF106+BZ107^2*CA110^2)</f>
        <v>0.38385928577728795</v>
      </c>
      <c r="CC110" s="273">
        <f>BY110/CA110</f>
        <v>6.4022767180154689</v>
      </c>
      <c r="CD110" s="273">
        <f>BZ110/CB110</f>
        <v>-6.2184273410464215</v>
      </c>
      <c r="CE110" s="266">
        <f>COUNT(CB96:CB105)-2</f>
        <v>3</v>
      </c>
      <c r="CF110" s="285">
        <f>_xlfn.CHISQ.DIST.RT(CL106,CE110)</f>
        <v>0.70982695017001896</v>
      </c>
      <c r="CG110" s="273">
        <f>CL106/CE110</f>
        <v>0.46057085600023684</v>
      </c>
      <c r="CH110" s="273">
        <f>IF(CF110&gt;0.15,1.96^2*CA110^2/BY110^2,_xlfn.T.INV.2T(0.05,CE110)^2*CA110^2*CG110/BY110^2)</f>
        <v>9.3722369574762904E-2</v>
      </c>
      <c r="CI110" s="300"/>
      <c r="CJ110" s="273">
        <f>ABS(BY21-BY110)/SQRT(CA110^2+CA21^2)</f>
        <v>2.3243686079828978E-15</v>
      </c>
      <c r="CK110" s="272" t="str">
        <f>IF(CJ110&lt;1.96,"Yes","No")</f>
        <v>Yes</v>
      </c>
      <c r="CL110" s="280"/>
      <c r="CM110" s="280"/>
      <c r="CN110" s="273"/>
      <c r="CP110" s="306">
        <f>DB106/CZ106</f>
        <v>1.7298749440303693</v>
      </c>
      <c r="CQ110" s="306">
        <f>CU107-CQ107*CP110</f>
        <v>-2.3870013910081416</v>
      </c>
      <c r="CR110" s="274">
        <f>SQRT(1/CZ106)</f>
        <v>0.27019748011045169</v>
      </c>
      <c r="CS110" s="273">
        <f>SQRT(1/CW106+CQ107^2*CR110^2)</f>
        <v>0.38386036975678745</v>
      </c>
      <c r="CT110" s="273">
        <f>CP110/CR110</f>
        <v>6.4022615729918311</v>
      </c>
      <c r="CU110" s="273">
        <f>CQ110/CS110</f>
        <v>-6.2184105968546248</v>
      </c>
      <c r="CV110" s="266">
        <f>COUNT(CS96:CS105)-2</f>
        <v>3</v>
      </c>
      <c r="CW110" s="285">
        <f>_xlfn.CHISQ.DIST.RT(DC106,CV110)</f>
        <v>0.70982699135461724</v>
      </c>
      <c r="CX110" s="273">
        <f>DC106/CV110</f>
        <v>0.46057079758451769</v>
      </c>
      <c r="CY110" s="273">
        <f>IF(CW110&gt;0.15,1.96^2*CR110^2/CP110^2,_xlfn.T.INV.2T(0.05,CV110)^2*CR110^2*CX110/CP110^2)</f>
        <v>9.3722812989692261E-2</v>
      </c>
      <c r="CZ110" s="300"/>
      <c r="DA110" s="273">
        <f>ABS(CP21-CP110)/SQRT(CR110^2+CR21^2)</f>
        <v>1.743272133450635E-15</v>
      </c>
      <c r="DB110" s="272" t="str">
        <f>IF(DA110&lt;1.96,"Yes","No")</f>
        <v>Yes</v>
      </c>
      <c r="DC110" s="280"/>
      <c r="DD110" s="280"/>
      <c r="DE110" s="273"/>
      <c r="DG110" s="306">
        <f>DS106/DQ106</f>
        <v>1.7298749529761552</v>
      </c>
      <c r="DH110" s="306">
        <f>DL107-DH107*DG110</f>
        <v>-2.3870014052511639</v>
      </c>
      <c r="DI110" s="274">
        <f>SQRT(1/DQ106)</f>
        <v>0.27019751061009101</v>
      </c>
      <c r="DJ110" s="273">
        <f>SQRT(1/DN106+DH107^2*DI110^2)</f>
        <v>0.38386041911652824</v>
      </c>
      <c r="DK110" s="273">
        <f>DG110/DI110</f>
        <v>6.4022608834189239</v>
      </c>
      <c r="DL110" s="273">
        <f>DH110/DJ110</f>
        <v>-6.218409834347999</v>
      </c>
      <c r="DM110" s="266">
        <f>COUNT(DJ96:DJ105)-2</f>
        <v>3</v>
      </c>
      <c r="DN110" s="285">
        <f>_xlfn.CHISQ.DIST.RT(DT106,DM110)</f>
        <v>0.70982699331342947</v>
      </c>
      <c r="DO110" s="273">
        <f>DT106/DM110</f>
        <v>0.46057079480616298</v>
      </c>
      <c r="DP110" s="273">
        <f>IF(DN110&gt;0.15,1.96^2*DI110^2/DG110^2,_xlfn.T.INV.2T(0.05,DM110)^2*DI110^2*DO110/DG110^2)</f>
        <v>9.372283317903389E-2</v>
      </c>
      <c r="DQ110" s="300"/>
      <c r="DR110" s="273">
        <f>ABS(DG21-DG110)/SQRT(DI110^2+DI21^2)</f>
        <v>2.3243625822289684E-15</v>
      </c>
      <c r="DS110" s="272" t="str">
        <f>IF(DR110&lt;1.96,"Yes","No")</f>
        <v>Yes</v>
      </c>
      <c r="DT110" s="280"/>
      <c r="DU110" s="280"/>
      <c r="DV110" s="273"/>
      <c r="DX110" s="306">
        <f>EJ106/EH106</f>
        <v>1.7298749533818536</v>
      </c>
      <c r="DY110" s="306">
        <f>EC107-DY107*DX110</f>
        <v>-2.3870014058987068</v>
      </c>
      <c r="DZ110" s="274">
        <f>SQRT(1/EH106)</f>
        <v>0.2701975119983564</v>
      </c>
      <c r="EA110" s="273">
        <f>SQRT(1/EE106+DY107^2*DZ110^2)</f>
        <v>0.38386042136388709</v>
      </c>
      <c r="EB110" s="273">
        <f>DX110/DZ110</f>
        <v>6.4022608520258188</v>
      </c>
      <c r="EC110" s="273">
        <f>DY110/EA110</f>
        <v>-6.2184097996284633</v>
      </c>
      <c r="ED110" s="266">
        <f>COUNT(EA96:EA105)-2</f>
        <v>3</v>
      </c>
      <c r="EE110" s="285">
        <f>_xlfn.CHISQ.DIST.RT(EK106,ED110)</f>
        <v>0.70982699340700994</v>
      </c>
      <c r="EF110" s="273">
        <f>EK106/ED110</f>
        <v>0.4605707946734296</v>
      </c>
      <c r="EG110" s="273">
        <f>IF(EE110&gt;0.15,1.96^2*DZ110^2/DX110^2,_xlfn.T.INV.2T(0.05,ED110)^2*DZ110^2*EF110/DX110^2)</f>
        <v>9.3722834098162552E-2</v>
      </c>
      <c r="EH110" s="300"/>
      <c r="EI110" s="273">
        <f>ABS(DX21-DX110)/SQRT(DZ110^2+DZ21^2)</f>
        <v>0</v>
      </c>
      <c r="EJ110" s="272" t="str">
        <f>IF(EI110&lt;1.96,"Yes","No")</f>
        <v>Yes</v>
      </c>
      <c r="EK110" s="280"/>
      <c r="EL110" s="280"/>
      <c r="EM110" s="273"/>
      <c r="EO110" s="306">
        <f>FA106/EY106</f>
        <v>1.7298749534002424</v>
      </c>
      <c r="EP110" s="306">
        <f>ET107-EP107*EO110</f>
        <v>-2.3870014059281379</v>
      </c>
      <c r="EQ110" s="274">
        <f>SQRT(1/EY106)</f>
        <v>0.27019751206153947</v>
      </c>
      <c r="ER110" s="273">
        <f>SQRT(1/EV106+EP107^2*EQ110^2)</f>
        <v>0.38386042146620092</v>
      </c>
      <c r="ES110" s="273">
        <f>EO110/EQ110</f>
        <v>6.4022608505967691</v>
      </c>
      <c r="ET110" s="273">
        <f>EP110/ER110</f>
        <v>-6.218409798047686</v>
      </c>
      <c r="EU110" s="266">
        <f>COUNT(ER96:ER105)-2</f>
        <v>3</v>
      </c>
      <c r="EV110" s="285">
        <f>_xlfn.CHISQ.DIST.RT(FB106,EU110)</f>
        <v>0.70982699341148991</v>
      </c>
      <c r="EW110" s="273">
        <f>FB106/EU110</f>
        <v>0.46057079466707523</v>
      </c>
      <c r="EX110" s="273">
        <f>IF(EV110&gt;0.15,1.96^2*EQ110^2/EO110^2,_xlfn.T.INV.2T(0.05,EU110)^2*EQ110^2*EW110/EO110^2)</f>
        <v>9.3722834140002348E-2</v>
      </c>
      <c r="EY110" s="300"/>
      <c r="EZ110" s="273">
        <f>ABS(EO21-EO110)/SQRT(EQ110^2+EQ21^2)</f>
        <v>1.1621812848714721E-15</v>
      </c>
      <c r="FA110" s="272" t="str">
        <f>IF(EZ110&lt;1.96,"Yes","No")</f>
        <v>Yes</v>
      </c>
      <c r="FB110" s="280"/>
      <c r="FC110" s="280"/>
      <c r="FD110" s="273"/>
      <c r="FF110" s="306">
        <f>FR106/FP106</f>
        <v>1.7298749534010767</v>
      </c>
      <c r="FG110" s="306">
        <f>FK107-FG107*FF110</f>
        <v>-2.3870014059294764</v>
      </c>
      <c r="FH110" s="274">
        <f>SQRT(1/FP106)</f>
        <v>0.2701975120644145</v>
      </c>
      <c r="FI110" s="273">
        <f>SQRT(1/FM106+FG107^2*FH110^2)</f>
        <v>0.38386042147085797</v>
      </c>
      <c r="FJ110" s="273">
        <f>FF110/FH110</f>
        <v>6.4022608505317331</v>
      </c>
      <c r="FK110" s="273">
        <f>FG110/FI110</f>
        <v>-6.2184097979757293</v>
      </c>
      <c r="FL110" s="266">
        <f>COUNT(FI96:FI105)-2</f>
        <v>3</v>
      </c>
      <c r="FM110" s="285">
        <f>_xlfn.CHISQ.DIST.RT(FS106,FL110)</f>
        <v>0.70982699341170485</v>
      </c>
      <c r="FN110" s="273">
        <f>FS106/FL110</f>
        <v>0.46057079466677048</v>
      </c>
      <c r="FO110" s="273">
        <f>IF(FM110&gt;0.15,1.96^2*FH110^2/FF110^2,_xlfn.T.INV.2T(0.05,FL110)^2*FH110^2*FN110/FF110^2)</f>
        <v>9.3722834141906436E-2</v>
      </c>
      <c r="FP110" s="300"/>
      <c r="FQ110" s="273">
        <f>ABS(FF21-FF110)/SQRT(FH110^2+FH21^2)</f>
        <v>1.7432719272886587E-15</v>
      </c>
      <c r="FR110" s="272" t="str">
        <f>IF(FQ110&lt;1.96,"Yes","No")</f>
        <v>Yes</v>
      </c>
      <c r="FS110" s="280"/>
      <c r="FT110" s="280"/>
      <c r="FU110" s="273"/>
      <c r="FW110" s="306">
        <f>GI106/GG106</f>
        <v>1.7298749534011144</v>
      </c>
      <c r="FX110" s="306">
        <f>GB107-FX107*FW110</f>
        <v>-2.3870014059295372</v>
      </c>
      <c r="FY110" s="274">
        <f>SQRT(1/GG106)</f>
        <v>0.2701975120645454</v>
      </c>
      <c r="FZ110" s="273">
        <f>SQRT(1/GD106+FX107^2*FY110^2)</f>
        <v>0.38386042147107013</v>
      </c>
      <c r="GA110" s="273">
        <f>FW110/FY110</f>
        <v>6.4022608505287719</v>
      </c>
      <c r="GB110" s="273">
        <f>FX110/FZ110</f>
        <v>-6.2184097979724511</v>
      </c>
      <c r="GC110" s="266">
        <f>COUNT(FZ96:FZ105)-2</f>
        <v>3</v>
      </c>
      <c r="GD110" s="285">
        <f>_xlfn.CHISQ.DIST.RT(GJ106,GC110)</f>
        <v>0.70982699341171562</v>
      </c>
      <c r="GE110" s="273">
        <f>GJ106/GC110</f>
        <v>0.46057079466675505</v>
      </c>
      <c r="GF110" s="273">
        <f>IF(GD110&gt;0.15,1.96^2*FY110^2/FW110^2,_xlfn.T.INV.2T(0.05,GC110)^2*FY110^2*GE110/FW110^2)</f>
        <v>9.3722834141993158E-2</v>
      </c>
      <c r="GG110" s="300"/>
      <c r="GH110" s="273">
        <f>ABS(FW21-FW110)/SQRT(FY110^2+FY21^2)</f>
        <v>5.8109064242927145E-16</v>
      </c>
      <c r="GI110" s="272" t="str">
        <f>IF(GH110&lt;1.96,"Yes","No")</f>
        <v>Yes</v>
      </c>
      <c r="GJ110" s="280"/>
      <c r="GK110" s="280"/>
      <c r="GL110" s="273"/>
      <c r="GN110" s="306">
        <f>GZ106/GX106</f>
        <v>1.7298749534011162</v>
      </c>
      <c r="GO110" s="306">
        <f>GS107-GO107*GN110</f>
        <v>-2.3870014059295404</v>
      </c>
      <c r="GP110" s="274">
        <f>SQRT(1/GX106)</f>
        <v>0.27019751206455139</v>
      </c>
      <c r="GQ110" s="273">
        <f>SQRT(1/GU106+GO107^2*GP110^2)</f>
        <v>0.38386042147107985</v>
      </c>
      <c r="GR110" s="273">
        <f>GN110/GP110</f>
        <v>6.402260850528636</v>
      </c>
      <c r="GS110" s="273">
        <f>GO110/GQ110</f>
        <v>-6.2184097979723019</v>
      </c>
      <c r="GT110" s="266">
        <f>COUNT(GQ96:GQ105)-2</f>
        <v>3</v>
      </c>
      <c r="GU110" s="285">
        <f>_xlfn.CHISQ.DIST.RT(HA106,GT110)</f>
        <v>0.7098269934117174</v>
      </c>
      <c r="GV110" s="273">
        <f>HA106/GT110</f>
        <v>0.46057079466675249</v>
      </c>
      <c r="GW110" s="273">
        <f>IF(GU110&gt;0.15,1.96^2*GP110^2/GN110^2,_xlfn.T.INV.2T(0.05,GT110)^2*GP110^2*GV110/GN110^2)</f>
        <v>9.3722834141997127E-2</v>
      </c>
      <c r="GX110" s="300"/>
      <c r="GY110" s="273">
        <f>ABS(GN21-GN110)/SQRT(GP110^2+GP21^2)</f>
        <v>0</v>
      </c>
      <c r="GZ110" s="272" t="str">
        <f>IF(GY110&lt;1.96,"Yes","No")</f>
        <v>Yes</v>
      </c>
      <c r="HA110" s="280"/>
      <c r="HB110" s="280"/>
      <c r="HC110" s="273"/>
      <c r="HE110" s="306">
        <f>HQ106/HO106</f>
        <v>1.7298749534011153</v>
      </c>
      <c r="HF110" s="306">
        <f>HJ107-HF107*HE110</f>
        <v>-2.387001405929539</v>
      </c>
      <c r="HG110" s="274">
        <f>SQRT(1/HO106)</f>
        <v>0.27019751206455167</v>
      </c>
      <c r="HH110" s="273">
        <f>SQRT(1/HL106+HF107^2*HG110^2)</f>
        <v>0.38386042147108035</v>
      </c>
      <c r="HI110" s="273">
        <f>HE110/HG110</f>
        <v>6.4022608505286263</v>
      </c>
      <c r="HJ110" s="273">
        <f>HF110/HH110</f>
        <v>-6.2184097979722903</v>
      </c>
      <c r="HK110" s="266">
        <f>COUNT(HH96:HH105)-2</f>
        <v>3</v>
      </c>
      <c r="HL110" s="285">
        <f>_xlfn.CHISQ.DIST.RT(HR106,HK110)</f>
        <v>0.70982699341171607</v>
      </c>
      <c r="HM110" s="273">
        <f>HR106/HK110</f>
        <v>0.46057079466675438</v>
      </c>
      <c r="HN110" s="273">
        <f>IF(HL110&gt;0.15,1.96^2*HG110^2/HE110^2,_xlfn.T.INV.2T(0.05,HK110)^2*HG110^2*HM110/HE110^2)</f>
        <v>9.3722834141997433E-2</v>
      </c>
      <c r="HO110" s="300"/>
      <c r="HP110" s="273">
        <f>ABS(HE21-HE110)/SQRT(HG110^2+HG21^2)</f>
        <v>3.4865438545755472E-15</v>
      </c>
      <c r="HQ110" s="272" t="str">
        <f>IF(HP110&lt;1.96,"Yes","No")</f>
        <v>Yes</v>
      </c>
      <c r="HR110" s="280"/>
      <c r="HS110" s="280"/>
      <c r="HT110" s="273"/>
      <c r="HV110" s="306">
        <f>IH106/IF106</f>
        <v>1.7298749534011155</v>
      </c>
      <c r="HW110" s="306">
        <f>IA107-HW107*HV110</f>
        <v>-2.3870014059295404</v>
      </c>
      <c r="HX110" s="274">
        <f>SQRT(1/IF106)</f>
        <v>0.2701975120645515</v>
      </c>
      <c r="HY110" s="273">
        <f>SQRT(1/IC106+HW107^2*HX110^2)</f>
        <v>0.38386042147108018</v>
      </c>
      <c r="HZ110" s="273">
        <f>HV110/HX110</f>
        <v>6.4022608505286307</v>
      </c>
      <c r="IA110" s="273">
        <f>HW110/HY110</f>
        <v>-6.2184097979722965</v>
      </c>
      <c r="IB110" s="266">
        <f>COUNT(HY96:HY105)-2</f>
        <v>3</v>
      </c>
      <c r="IC110" s="285">
        <f>_xlfn.CHISQ.DIST.RT(II106,IB110)</f>
        <v>0.70982699341171596</v>
      </c>
      <c r="ID110" s="273">
        <f>II106/IB110</f>
        <v>0.46057079466675471</v>
      </c>
      <c r="IE110" s="273">
        <f>IF(IC110&gt;0.15,1.96^2*HX110^2/HV110^2,_xlfn.T.INV.2T(0.05,IB110)^2*HX110^2*ID110/HV110^2)</f>
        <v>9.372283414199728E-2</v>
      </c>
      <c r="IF110" s="300"/>
      <c r="IG110" s="273">
        <f>ABS(HV21-HV110)/SQRT(HX110^2+HX21^2)</f>
        <v>0</v>
      </c>
      <c r="IH110" s="272" t="str">
        <f>IF(IG110&lt;1.96,"Yes","No")</f>
        <v>Yes</v>
      </c>
      <c r="II110" s="280"/>
      <c r="IJ110" s="280"/>
      <c r="IK110" s="273"/>
      <c r="IM110" s="306">
        <f>IY106/IW106</f>
        <v>1.7298749534011157</v>
      </c>
      <c r="IN110" s="306">
        <f>IR107-IN107*IM110</f>
        <v>-2.3870014059295399</v>
      </c>
      <c r="IO110" s="274">
        <f>SQRT(1/IW106)</f>
        <v>0.27019751206455173</v>
      </c>
      <c r="IP110" s="273">
        <f>SQRT(1/IT106+IN107^2*IO110^2)</f>
        <v>0.38386042147108046</v>
      </c>
      <c r="IQ110" s="273">
        <f>IM110/IO110</f>
        <v>6.4022608505286263</v>
      </c>
      <c r="IR110" s="273">
        <f>IN110/IP110</f>
        <v>-6.2184097979722912</v>
      </c>
      <c r="IS110" s="266">
        <f>COUNT(IP96:IP105)-2</f>
        <v>3</v>
      </c>
      <c r="IT110" s="285">
        <f>_xlfn.CHISQ.DIST.RT(IZ106,IS110)</f>
        <v>0.70982699341171607</v>
      </c>
      <c r="IU110" s="273">
        <f>IZ106/IS110</f>
        <v>0.46057079466675449</v>
      </c>
      <c r="IV110" s="273">
        <f>IF(IT110&gt;0.15,1.96^2*IO110^2/IM110^2,_xlfn.T.INV.2T(0.05,IS110)^2*IO110^2*IU110/IM110^2)</f>
        <v>9.3722834141997419E-2</v>
      </c>
      <c r="IW110" s="300"/>
      <c r="IX110" s="273">
        <f>ABS(IM21-IM110)/SQRT(IO110^2+IO21^2)</f>
        <v>5.8109064242925794E-16</v>
      </c>
      <c r="IY110" s="272" t="str">
        <f>IF(IX110&lt;1.96,"Yes","No")</f>
        <v>Yes</v>
      </c>
      <c r="IZ110" s="280"/>
      <c r="JA110" s="280"/>
      <c r="JB110" s="273"/>
      <c r="JD110" s="306">
        <f>JP106/JN106</f>
        <v>1.7298749534011151</v>
      </c>
      <c r="JE110" s="306">
        <f>JI107-JE107*JD110</f>
        <v>-2.387001405929539</v>
      </c>
      <c r="JF110" s="274">
        <f>SQRT(1/JN106)</f>
        <v>0.27019751206455167</v>
      </c>
      <c r="JG110" s="273">
        <f>SQRT(1/JK106+JE107^2*JF110^2)</f>
        <v>0.38386042147108035</v>
      </c>
      <c r="JH110" s="273">
        <f>JD110/JF110</f>
        <v>6.4022608505286254</v>
      </c>
      <c r="JI110" s="273">
        <f>JE110/JG110</f>
        <v>-6.2184097979722903</v>
      </c>
      <c r="JJ110" s="266">
        <f>COUNT(JG96:JG105)-2</f>
        <v>3</v>
      </c>
      <c r="JK110" s="285">
        <f>_xlfn.CHISQ.DIST.RT(JQ106,JJ110)</f>
        <v>0.70982699341171696</v>
      </c>
      <c r="JL110" s="273">
        <f>JQ106/JJ110</f>
        <v>0.46057079466675321</v>
      </c>
      <c r="JM110" s="273">
        <f>IF(JK110&gt;0.15,1.96^2*JF110^2/JD110^2,_xlfn.T.INV.2T(0.05,JJ110)^2*JF110^2*JL110/JD110^2)</f>
        <v>9.3722834141997446E-2</v>
      </c>
      <c r="JN110" s="300"/>
      <c r="JO110" s="273">
        <f>ABS(JD21-JD110)/SQRT(JF110^2+JF21^2)</f>
        <v>4.067634497004805E-15</v>
      </c>
      <c r="JP110" s="272" t="str">
        <f>IF(JO110&lt;1.96,"Yes","No")</f>
        <v>Yes</v>
      </c>
      <c r="JQ110" s="280"/>
      <c r="JR110" s="280"/>
      <c r="JS110" s="273"/>
      <c r="JU110" s="306">
        <f>KG106/KE106</f>
        <v>1.7298749534011164</v>
      </c>
      <c r="JV110" s="306">
        <f>JZ107-JV107*JU110</f>
        <v>-2.3870014059295412</v>
      </c>
      <c r="JW110" s="274">
        <f>SQRT(1/KE106)</f>
        <v>0.27019751206455161</v>
      </c>
      <c r="JX110" s="273">
        <f>SQRT(1/KB106+JV107^2*JW110^2)</f>
        <v>0.38386042147108029</v>
      </c>
      <c r="JY110" s="273">
        <f>JU110/JW110</f>
        <v>6.4022608505286316</v>
      </c>
      <c r="JZ110" s="273">
        <f>JV110/JX110</f>
        <v>-6.2184097979722974</v>
      </c>
      <c r="KA110" s="266">
        <f>COUNT(JX96:JX105)-2</f>
        <v>3</v>
      </c>
      <c r="KB110" s="285">
        <f>_xlfn.CHISQ.DIST.RT(KH106,KA110)</f>
        <v>0.70982699341171596</v>
      </c>
      <c r="KC110" s="273">
        <f>KH106/KA110</f>
        <v>0.4605707946667546</v>
      </c>
      <c r="KD110" s="273">
        <f>IF(KB110&gt;0.15,1.96^2*JW110^2/JU110^2,_xlfn.T.INV.2T(0.05,KA110)^2*JW110^2*KC110/JU110^2)</f>
        <v>9.372283414199728E-2</v>
      </c>
      <c r="KE110" s="300"/>
      <c r="KF110" s="273">
        <f>ABS(JU21-JU110)/SQRT(JW110^2+JW21^2)</f>
        <v>2.3243625697170314E-15</v>
      </c>
      <c r="KG110" s="272" t="str">
        <f>IF(KF110&lt;1.96,"Yes","No")</f>
        <v>Yes</v>
      </c>
      <c r="KH110" s="280"/>
      <c r="KI110" s="280"/>
      <c r="KJ110" s="273"/>
      <c r="KL110" s="306">
        <f>KX106/KV106</f>
        <v>1.7298749534011166</v>
      </c>
      <c r="KM110" s="306">
        <f>KQ107-KM107*KL110</f>
        <v>-2.3870014059295412</v>
      </c>
      <c r="KN110" s="274">
        <f>SQRT(1/KV106)</f>
        <v>0.27019751206455178</v>
      </c>
      <c r="KO110" s="273">
        <f>SQRT(1/KS106+KM107^2*KN110^2)</f>
        <v>0.38386042147108052</v>
      </c>
      <c r="KP110" s="273">
        <f>KL110/KN110</f>
        <v>6.402260850528628</v>
      </c>
      <c r="KQ110" s="273">
        <f>KM110/KO110</f>
        <v>-6.2184097979722939</v>
      </c>
      <c r="KR110" s="266">
        <f>COUNT(KO96:KO105)-2</f>
        <v>3</v>
      </c>
      <c r="KS110" s="285">
        <f>_xlfn.CHISQ.DIST.RT(KY106,KR110)</f>
        <v>0.70982699341171585</v>
      </c>
      <c r="KT110" s="273">
        <f>KY106/KR110</f>
        <v>0.46057079466675493</v>
      </c>
      <c r="KU110" s="273">
        <f>IF(KS110&gt;0.15,1.96^2*KN110^2/KL110^2,_xlfn.T.INV.2T(0.05,KR110)^2*KN110^2*KT110/KL110^2)</f>
        <v>9.3722834141997363E-2</v>
      </c>
      <c r="KV110" s="300"/>
      <c r="KW110" s="273">
        <f>ABS(KL21-KL110)/SQRT(KN110^2+KN21^2)</f>
        <v>1.7432719272877736E-15</v>
      </c>
      <c r="KX110" s="272" t="str">
        <f>IF(KW110&lt;1.96,"Yes","No")</f>
        <v>Yes</v>
      </c>
      <c r="KY110" s="280"/>
      <c r="KZ110" s="280"/>
      <c r="LA110" s="273"/>
      <c r="LC110" s="306">
        <f>LO106/LM106</f>
        <v>1.7298749534011157</v>
      </c>
      <c r="LD110" s="306">
        <f>LH107-LD107*LC110</f>
        <v>-2.3870014059295395</v>
      </c>
      <c r="LE110" s="274">
        <f>SQRT(1/LM106)</f>
        <v>0.27019751206455178</v>
      </c>
      <c r="LF110" s="273">
        <f>SQRT(1/LJ106+LD107^2*LE110^2)</f>
        <v>0.38386042147108046</v>
      </c>
      <c r="LG110" s="273">
        <f>LC110/LE110</f>
        <v>6.4022608505286254</v>
      </c>
      <c r="LH110" s="273">
        <f>LD110/LF110</f>
        <v>-6.2184097979722894</v>
      </c>
      <c r="LI110" s="266">
        <f>COUNT(LF96:LF105)-2</f>
        <v>3</v>
      </c>
      <c r="LJ110" s="285">
        <f>_xlfn.CHISQ.DIST.RT(LP106,LI110)</f>
        <v>0.70982699341171651</v>
      </c>
      <c r="LK110" s="273">
        <f>LP106/LI110</f>
        <v>0.46057079466675388</v>
      </c>
      <c r="LL110" s="273">
        <f>IF(LJ110&gt;0.15,1.96^2*LE110^2/LC110^2,_xlfn.T.INV.2T(0.05,LI110)^2*LE110^2*LK110/LC110^2)</f>
        <v>9.372283414199746E-2</v>
      </c>
      <c r="LM110" s="300"/>
      <c r="LN110" s="273">
        <f>ABS(LC21-LC110)/SQRT(LE110^2+LE21^2)</f>
        <v>2.3243625697170306E-15</v>
      </c>
      <c r="LO110" s="272" t="str">
        <f>IF(LN110&lt;1.96,"Yes","No")</f>
        <v>Yes</v>
      </c>
      <c r="LP110" s="280"/>
      <c r="LQ110" s="280"/>
      <c r="LR110" s="273"/>
      <c r="LT110" s="306">
        <f>MF106/MD106</f>
        <v>1.729874953401116</v>
      </c>
      <c r="LU110" s="306">
        <f>LY107-LU107*LT110</f>
        <v>-2.3870014059295404</v>
      </c>
      <c r="LV110" s="274">
        <f>SQRT(1/MD106)</f>
        <v>0.27019751206455161</v>
      </c>
      <c r="LW110" s="273">
        <f>SQRT(1/MA106+LU107^2*LV110^2)</f>
        <v>0.38386042147108029</v>
      </c>
      <c r="LX110" s="273">
        <f>LT110/LV110</f>
        <v>6.4022608505286298</v>
      </c>
      <c r="LY110" s="273">
        <f>LU110/LW110</f>
        <v>-6.2184097979722948</v>
      </c>
      <c r="LZ110" s="266">
        <f>COUNT(LW96:LW105)-2</f>
        <v>3</v>
      </c>
      <c r="MA110" s="285">
        <f>_xlfn.CHISQ.DIST.RT(MG106,LZ110)</f>
        <v>0.70982699341171707</v>
      </c>
      <c r="MB110" s="273">
        <f>MG106/LZ110</f>
        <v>0.46057079466675305</v>
      </c>
      <c r="MC110" s="273">
        <f>IF(MA110&gt;0.15,1.96^2*LV110^2/LT110^2,_xlfn.T.INV.2T(0.05,LZ110)^2*LV110^2*MB110/LT110^2)</f>
        <v>9.3722834141997322E-2</v>
      </c>
      <c r="MD110" s="300"/>
      <c r="ME110" s="273">
        <f>ABS(LT21-LT110)/SQRT(LV110^2+LV21^2)</f>
        <v>1.1621812848585157E-15</v>
      </c>
      <c r="MF110" s="272" t="str">
        <f>IF(ME110&lt;1.96,"Yes","No")</f>
        <v>Yes</v>
      </c>
      <c r="MG110" s="280"/>
      <c r="MH110" s="280"/>
      <c r="MI110" s="273"/>
    </row>
    <row r="111" spans="1:347" ht="14.1" hidden="1" customHeight="1" outlineLevel="1" x14ac:dyDescent="0.15">
      <c r="A111" s="14"/>
      <c r="B111" s="35"/>
      <c r="C111" s="19"/>
      <c r="F111" s="14"/>
      <c r="L111" s="17"/>
      <c r="M111" s="39"/>
      <c r="N111" s="24"/>
      <c r="O111" s="25"/>
      <c r="P111" s="29"/>
      <c r="Q111" s="17"/>
      <c r="R111" s="17"/>
      <c r="S111" s="300"/>
      <c r="T111" s="48"/>
      <c r="X111" s="17"/>
      <c r="Y111" s="17"/>
      <c r="Z111" s="261"/>
      <c r="AA111" s="261"/>
      <c r="AB111" s="261"/>
      <c r="AC111" s="273"/>
      <c r="AD111" s="289"/>
      <c r="AE111" s="277"/>
      <c r="AF111" s="266"/>
      <c r="AG111" s="285"/>
      <c r="AH111" s="273"/>
      <c r="AI111" s="273"/>
      <c r="AJ111" s="300"/>
      <c r="AK111" s="292"/>
      <c r="AL111" s="280"/>
      <c r="AM111" s="280"/>
      <c r="AN111" s="280"/>
      <c r="AO111" s="273"/>
      <c r="AQ111" s="261"/>
      <c r="AR111" s="261"/>
      <c r="AS111" s="261"/>
      <c r="AT111" s="273"/>
      <c r="AU111" s="289"/>
      <c r="AV111" s="277"/>
      <c r="AW111" s="266"/>
      <c r="AX111" s="285"/>
      <c r="AY111" s="273"/>
      <c r="AZ111" s="273"/>
      <c r="BA111" s="300"/>
      <c r="BB111" s="292"/>
      <c r="BC111" s="280"/>
      <c r="BD111" s="280"/>
      <c r="BE111" s="280"/>
      <c r="BF111" s="273"/>
      <c r="BH111" s="261"/>
      <c r="BI111" s="261"/>
      <c r="BJ111" s="261"/>
      <c r="BK111" s="273"/>
      <c r="BL111" s="289"/>
      <c r="BM111" s="277"/>
      <c r="BN111" s="266"/>
      <c r="BO111" s="285"/>
      <c r="BP111" s="273"/>
      <c r="BQ111" s="273"/>
      <c r="BR111" s="300"/>
      <c r="BS111" s="292"/>
      <c r="BT111" s="280"/>
      <c r="BU111" s="280"/>
      <c r="BV111" s="280"/>
      <c r="BW111" s="273"/>
      <c r="BY111" s="261"/>
      <c r="BZ111" s="261"/>
      <c r="CA111" s="261"/>
      <c r="CB111" s="273"/>
      <c r="CC111" s="289"/>
      <c r="CD111" s="277"/>
      <c r="CE111" s="266"/>
      <c r="CF111" s="285"/>
      <c r="CG111" s="273"/>
      <c r="CH111" s="273"/>
      <c r="CI111" s="300"/>
      <c r="CJ111" s="292"/>
      <c r="CK111" s="280"/>
      <c r="CL111" s="280"/>
      <c r="CM111" s="280"/>
      <c r="CN111" s="273"/>
      <c r="CP111" s="261"/>
      <c r="CQ111" s="261"/>
      <c r="CR111" s="261"/>
      <c r="CS111" s="273"/>
      <c r="CT111" s="289"/>
      <c r="CU111" s="277"/>
      <c r="CV111" s="266"/>
      <c r="CW111" s="285"/>
      <c r="CX111" s="273"/>
      <c r="CY111" s="273"/>
      <c r="CZ111" s="300"/>
      <c r="DA111" s="292"/>
      <c r="DB111" s="280"/>
      <c r="DC111" s="280"/>
      <c r="DD111" s="280"/>
      <c r="DE111" s="273"/>
      <c r="DG111" s="261"/>
      <c r="DH111" s="261"/>
      <c r="DI111" s="261"/>
      <c r="DJ111" s="273"/>
      <c r="DK111" s="289"/>
      <c r="DL111" s="277"/>
      <c r="DM111" s="266"/>
      <c r="DN111" s="285"/>
      <c r="DO111" s="273"/>
      <c r="DP111" s="273"/>
      <c r="DQ111" s="300"/>
      <c r="DR111" s="292"/>
      <c r="DS111" s="280"/>
      <c r="DT111" s="280"/>
      <c r="DU111" s="280"/>
      <c r="DV111" s="273"/>
      <c r="DX111" s="261"/>
      <c r="DY111" s="261"/>
      <c r="DZ111" s="261"/>
      <c r="EA111" s="273"/>
      <c r="EB111" s="289"/>
      <c r="EC111" s="277"/>
      <c r="ED111" s="266"/>
      <c r="EE111" s="285"/>
      <c r="EF111" s="273"/>
      <c r="EG111" s="273"/>
      <c r="EH111" s="300"/>
      <c r="EI111" s="292"/>
      <c r="EJ111" s="280"/>
      <c r="EK111" s="280"/>
      <c r="EL111" s="280"/>
      <c r="EM111" s="273"/>
      <c r="EO111" s="261"/>
      <c r="EP111" s="261"/>
      <c r="EQ111" s="261"/>
      <c r="ER111" s="273"/>
      <c r="ES111" s="289"/>
      <c r="ET111" s="277"/>
      <c r="EU111" s="266"/>
      <c r="EV111" s="285"/>
      <c r="EW111" s="273"/>
      <c r="EX111" s="273"/>
      <c r="EY111" s="300"/>
      <c r="EZ111" s="292"/>
      <c r="FA111" s="280"/>
      <c r="FB111" s="280"/>
      <c r="FC111" s="280"/>
      <c r="FD111" s="273"/>
      <c r="FF111" s="261"/>
      <c r="FG111" s="261"/>
      <c r="FH111" s="261"/>
      <c r="FI111" s="273"/>
      <c r="FJ111" s="289"/>
      <c r="FK111" s="277"/>
      <c r="FL111" s="266"/>
      <c r="FM111" s="285"/>
      <c r="FN111" s="273"/>
      <c r="FO111" s="273"/>
      <c r="FP111" s="300"/>
      <c r="FQ111" s="292"/>
      <c r="FR111" s="280"/>
      <c r="FS111" s="280"/>
      <c r="FT111" s="280"/>
      <c r="FU111" s="273"/>
      <c r="FW111" s="261"/>
      <c r="FX111" s="261"/>
      <c r="FY111" s="261"/>
      <c r="FZ111" s="273"/>
      <c r="GA111" s="289"/>
      <c r="GB111" s="277"/>
      <c r="GC111" s="266"/>
      <c r="GD111" s="285"/>
      <c r="GE111" s="273"/>
      <c r="GF111" s="273"/>
      <c r="GG111" s="300"/>
      <c r="GH111" s="292"/>
      <c r="GI111" s="280"/>
      <c r="GJ111" s="280"/>
      <c r="GK111" s="280"/>
      <c r="GL111" s="273"/>
      <c r="GN111" s="261"/>
      <c r="GO111" s="261"/>
      <c r="GP111" s="261"/>
      <c r="GQ111" s="273"/>
      <c r="GR111" s="289"/>
      <c r="GS111" s="277"/>
      <c r="GT111" s="266"/>
      <c r="GU111" s="285"/>
      <c r="GV111" s="273"/>
      <c r="GW111" s="273"/>
      <c r="GX111" s="300"/>
      <c r="GY111" s="292"/>
      <c r="GZ111" s="280"/>
      <c r="HA111" s="280"/>
      <c r="HB111" s="280"/>
      <c r="HC111" s="273"/>
      <c r="HE111" s="261"/>
      <c r="HF111" s="261"/>
      <c r="HG111" s="261"/>
      <c r="HH111" s="273"/>
      <c r="HI111" s="289"/>
      <c r="HJ111" s="277"/>
      <c r="HK111" s="266"/>
      <c r="HL111" s="285"/>
      <c r="HM111" s="273"/>
      <c r="HN111" s="273"/>
      <c r="HO111" s="300"/>
      <c r="HP111" s="292"/>
      <c r="HQ111" s="280"/>
      <c r="HR111" s="280"/>
      <c r="HS111" s="280"/>
      <c r="HT111" s="273"/>
      <c r="HV111" s="261"/>
      <c r="HW111" s="261"/>
      <c r="HX111" s="261"/>
      <c r="HY111" s="273"/>
      <c r="HZ111" s="289"/>
      <c r="IA111" s="277"/>
      <c r="IB111" s="266"/>
      <c r="IC111" s="285"/>
      <c r="ID111" s="273"/>
      <c r="IE111" s="273"/>
      <c r="IF111" s="300"/>
      <c r="IG111" s="292"/>
      <c r="IH111" s="280"/>
      <c r="II111" s="280"/>
      <c r="IJ111" s="280"/>
      <c r="IK111" s="273"/>
      <c r="IM111" s="261"/>
      <c r="IN111" s="261"/>
      <c r="IO111" s="261"/>
      <c r="IP111" s="273"/>
      <c r="IQ111" s="289"/>
      <c r="IR111" s="277"/>
      <c r="IS111" s="266"/>
      <c r="IT111" s="285"/>
      <c r="IU111" s="273"/>
      <c r="IV111" s="273"/>
      <c r="IW111" s="300"/>
      <c r="IX111" s="292"/>
      <c r="IY111" s="280"/>
      <c r="IZ111" s="280"/>
      <c r="JA111" s="280"/>
      <c r="JB111" s="273"/>
      <c r="JD111" s="261"/>
      <c r="JE111" s="261"/>
      <c r="JF111" s="261"/>
      <c r="JG111" s="273"/>
      <c r="JH111" s="289"/>
      <c r="JI111" s="277"/>
      <c r="JJ111" s="266"/>
      <c r="JK111" s="285"/>
      <c r="JL111" s="273"/>
      <c r="JM111" s="273"/>
      <c r="JN111" s="300"/>
      <c r="JO111" s="292"/>
      <c r="JP111" s="280"/>
      <c r="JQ111" s="280"/>
      <c r="JR111" s="280"/>
      <c r="JS111" s="273"/>
      <c r="JU111" s="261"/>
      <c r="JV111" s="261"/>
      <c r="JW111" s="261"/>
      <c r="JX111" s="273"/>
      <c r="JY111" s="289"/>
      <c r="JZ111" s="277"/>
      <c r="KA111" s="266"/>
      <c r="KB111" s="285"/>
      <c r="KC111" s="273"/>
      <c r="KD111" s="273"/>
      <c r="KE111" s="300"/>
      <c r="KF111" s="292"/>
      <c r="KG111" s="280"/>
      <c r="KH111" s="280"/>
      <c r="KI111" s="280"/>
      <c r="KJ111" s="273"/>
      <c r="KL111" s="261"/>
      <c r="KM111" s="261"/>
      <c r="KN111" s="261"/>
      <c r="KO111" s="273"/>
      <c r="KP111" s="289"/>
      <c r="KQ111" s="277"/>
      <c r="KR111" s="266"/>
      <c r="KS111" s="285"/>
      <c r="KT111" s="273"/>
      <c r="KU111" s="273"/>
      <c r="KV111" s="300"/>
      <c r="KW111" s="292"/>
      <c r="KX111" s="280"/>
      <c r="KY111" s="280"/>
      <c r="KZ111" s="280"/>
      <c r="LA111" s="273"/>
      <c r="LC111" s="261"/>
      <c r="LD111" s="261"/>
      <c r="LE111" s="261"/>
      <c r="LF111" s="273"/>
      <c r="LG111" s="289"/>
      <c r="LH111" s="277"/>
      <c r="LI111" s="266"/>
      <c r="LJ111" s="285"/>
      <c r="LK111" s="273"/>
      <c r="LL111" s="273"/>
      <c r="LM111" s="300"/>
      <c r="LN111" s="292"/>
      <c r="LO111" s="280"/>
      <c r="LP111" s="280"/>
      <c r="LQ111" s="280"/>
      <c r="LR111" s="273"/>
      <c r="LT111" s="261"/>
      <c r="LU111" s="261"/>
      <c r="LV111" s="261"/>
      <c r="LW111" s="273"/>
      <c r="LX111" s="289"/>
      <c r="LY111" s="277"/>
      <c r="LZ111" s="266"/>
      <c r="MA111" s="285"/>
      <c r="MB111" s="273"/>
      <c r="MC111" s="273"/>
      <c r="MD111" s="300"/>
      <c r="ME111" s="292"/>
      <c r="MF111" s="280"/>
      <c r="MG111" s="280"/>
      <c r="MH111" s="280"/>
      <c r="MI111" s="273"/>
    </row>
    <row r="112" spans="1:347" ht="14.1" hidden="1" customHeight="1" outlineLevel="1" x14ac:dyDescent="0.15">
      <c r="A112" s="14"/>
      <c r="B112" s="35"/>
      <c r="C112" s="19"/>
      <c r="F112" s="14"/>
      <c r="J112" s="19"/>
      <c r="K112" s="17"/>
      <c r="L112" s="35"/>
      <c r="M112" s="49"/>
      <c r="N112" s="24"/>
      <c r="O112" s="25"/>
      <c r="P112" s="40" t="s">
        <v>124</v>
      </c>
      <c r="Q112" s="17"/>
      <c r="R112" s="17"/>
      <c r="S112" s="300"/>
      <c r="T112" s="48" t="s">
        <v>131</v>
      </c>
      <c r="X112" s="17"/>
      <c r="Y112" s="17"/>
      <c r="Z112" s="261"/>
      <c r="AA112" s="274"/>
      <c r="AB112" s="273"/>
      <c r="AC112" s="269"/>
      <c r="AD112" s="293"/>
      <c r="AE112" s="277"/>
      <c r="AF112" s="266"/>
      <c r="AG112" s="290" t="s">
        <v>120</v>
      </c>
      <c r="AH112" s="273"/>
      <c r="AI112" s="273"/>
      <c r="AJ112" s="300"/>
      <c r="AK112" s="292" t="s">
        <v>131</v>
      </c>
      <c r="AL112" s="280"/>
      <c r="AM112" s="280"/>
      <c r="AN112" s="280"/>
      <c r="AO112" s="273"/>
      <c r="AQ112" s="261"/>
      <c r="AR112" s="274"/>
      <c r="AS112" s="273"/>
      <c r="AT112" s="269"/>
      <c r="AU112" s="293"/>
      <c r="AV112" s="277"/>
      <c r="AW112" s="266"/>
      <c r="AX112" s="290" t="s">
        <v>120</v>
      </c>
      <c r="AY112" s="273"/>
      <c r="AZ112" s="273"/>
      <c r="BA112" s="300"/>
      <c r="BB112" s="292" t="s">
        <v>131</v>
      </c>
      <c r="BC112" s="280"/>
      <c r="BD112" s="280"/>
      <c r="BE112" s="280"/>
      <c r="BF112" s="273"/>
      <c r="BH112" s="261"/>
      <c r="BI112" s="274"/>
      <c r="BJ112" s="273"/>
      <c r="BK112" s="269"/>
      <c r="BL112" s="293"/>
      <c r="BM112" s="277"/>
      <c r="BN112" s="266"/>
      <c r="BO112" s="290" t="s">
        <v>120</v>
      </c>
      <c r="BP112" s="273"/>
      <c r="BQ112" s="273"/>
      <c r="BR112" s="300"/>
      <c r="BS112" s="292" t="s">
        <v>131</v>
      </c>
      <c r="BT112" s="280"/>
      <c r="BU112" s="280"/>
      <c r="BV112" s="280"/>
      <c r="BW112" s="273"/>
      <c r="BY112" s="261"/>
      <c r="BZ112" s="274"/>
      <c r="CA112" s="273"/>
      <c r="CB112" s="269"/>
      <c r="CC112" s="293"/>
      <c r="CD112" s="277"/>
      <c r="CE112" s="266"/>
      <c r="CF112" s="290" t="s">
        <v>120</v>
      </c>
      <c r="CG112" s="273"/>
      <c r="CH112" s="273"/>
      <c r="CI112" s="300"/>
      <c r="CJ112" s="292" t="s">
        <v>131</v>
      </c>
      <c r="CK112" s="280"/>
      <c r="CL112" s="280"/>
      <c r="CM112" s="280"/>
      <c r="CN112" s="273"/>
      <c r="CP112" s="261"/>
      <c r="CQ112" s="274"/>
      <c r="CR112" s="273"/>
      <c r="CS112" s="269"/>
      <c r="CT112" s="293"/>
      <c r="CU112" s="277"/>
      <c r="CV112" s="266"/>
      <c r="CW112" s="290" t="s">
        <v>120</v>
      </c>
      <c r="CX112" s="273"/>
      <c r="CY112" s="273"/>
      <c r="CZ112" s="300"/>
      <c r="DA112" s="292" t="s">
        <v>131</v>
      </c>
      <c r="DB112" s="280"/>
      <c r="DC112" s="280"/>
      <c r="DD112" s="280"/>
      <c r="DE112" s="273"/>
      <c r="DG112" s="261"/>
      <c r="DH112" s="274"/>
      <c r="DI112" s="273"/>
      <c r="DJ112" s="269"/>
      <c r="DK112" s="293"/>
      <c r="DL112" s="277"/>
      <c r="DM112" s="266"/>
      <c r="DN112" s="290" t="s">
        <v>120</v>
      </c>
      <c r="DO112" s="273"/>
      <c r="DP112" s="273"/>
      <c r="DQ112" s="300"/>
      <c r="DR112" s="292" t="s">
        <v>131</v>
      </c>
      <c r="DS112" s="280"/>
      <c r="DT112" s="280"/>
      <c r="DU112" s="280"/>
      <c r="DV112" s="273"/>
      <c r="DX112" s="261"/>
      <c r="DY112" s="274"/>
      <c r="DZ112" s="273"/>
      <c r="EA112" s="269"/>
      <c r="EB112" s="293"/>
      <c r="EC112" s="277"/>
      <c r="ED112" s="266"/>
      <c r="EE112" s="290" t="s">
        <v>120</v>
      </c>
      <c r="EF112" s="273"/>
      <c r="EG112" s="273"/>
      <c r="EH112" s="300"/>
      <c r="EI112" s="292" t="s">
        <v>131</v>
      </c>
      <c r="EJ112" s="280"/>
      <c r="EK112" s="280"/>
      <c r="EL112" s="280"/>
      <c r="EM112" s="273"/>
      <c r="EO112" s="261"/>
      <c r="EP112" s="274"/>
      <c r="EQ112" s="273"/>
      <c r="ER112" s="269"/>
      <c r="ES112" s="293"/>
      <c r="ET112" s="277"/>
      <c r="EU112" s="266"/>
      <c r="EV112" s="290" t="s">
        <v>120</v>
      </c>
      <c r="EW112" s="273"/>
      <c r="EX112" s="273"/>
      <c r="EY112" s="300"/>
      <c r="EZ112" s="292" t="s">
        <v>131</v>
      </c>
      <c r="FA112" s="280"/>
      <c r="FB112" s="280"/>
      <c r="FC112" s="280"/>
      <c r="FD112" s="273"/>
      <c r="FF112" s="261"/>
      <c r="FG112" s="274"/>
      <c r="FH112" s="273"/>
      <c r="FI112" s="269"/>
      <c r="FJ112" s="293"/>
      <c r="FK112" s="277"/>
      <c r="FL112" s="266"/>
      <c r="FM112" s="290" t="s">
        <v>120</v>
      </c>
      <c r="FN112" s="273"/>
      <c r="FO112" s="273"/>
      <c r="FP112" s="300"/>
      <c r="FQ112" s="292" t="s">
        <v>131</v>
      </c>
      <c r="FR112" s="280"/>
      <c r="FS112" s="280"/>
      <c r="FT112" s="280"/>
      <c r="FU112" s="273"/>
      <c r="FW112" s="261"/>
      <c r="FX112" s="274"/>
      <c r="FY112" s="273"/>
      <c r="FZ112" s="269"/>
      <c r="GA112" s="293"/>
      <c r="GB112" s="277"/>
      <c r="GC112" s="266"/>
      <c r="GD112" s="290" t="s">
        <v>120</v>
      </c>
      <c r="GE112" s="273"/>
      <c r="GF112" s="273"/>
      <c r="GG112" s="300"/>
      <c r="GH112" s="292" t="s">
        <v>131</v>
      </c>
      <c r="GI112" s="280"/>
      <c r="GJ112" s="280"/>
      <c r="GK112" s="280"/>
      <c r="GL112" s="273"/>
      <c r="GN112" s="261"/>
      <c r="GO112" s="274"/>
      <c r="GP112" s="273"/>
      <c r="GQ112" s="269"/>
      <c r="GR112" s="293"/>
      <c r="GS112" s="277"/>
      <c r="GT112" s="266"/>
      <c r="GU112" s="290" t="s">
        <v>120</v>
      </c>
      <c r="GV112" s="273"/>
      <c r="GW112" s="273"/>
      <c r="GX112" s="300"/>
      <c r="GY112" s="292" t="s">
        <v>131</v>
      </c>
      <c r="GZ112" s="280"/>
      <c r="HA112" s="280"/>
      <c r="HB112" s="280"/>
      <c r="HC112" s="273"/>
      <c r="HE112" s="261"/>
      <c r="HF112" s="274"/>
      <c r="HG112" s="273"/>
      <c r="HH112" s="269"/>
      <c r="HI112" s="293"/>
      <c r="HJ112" s="277"/>
      <c r="HK112" s="266"/>
      <c r="HL112" s="290" t="s">
        <v>120</v>
      </c>
      <c r="HM112" s="273"/>
      <c r="HN112" s="273"/>
      <c r="HO112" s="300"/>
      <c r="HP112" s="292" t="s">
        <v>131</v>
      </c>
      <c r="HQ112" s="280"/>
      <c r="HR112" s="280"/>
      <c r="HS112" s="280"/>
      <c r="HT112" s="273"/>
      <c r="HV112" s="261"/>
      <c r="HW112" s="274"/>
      <c r="HX112" s="273"/>
      <c r="HY112" s="269"/>
      <c r="HZ112" s="293"/>
      <c r="IA112" s="277"/>
      <c r="IB112" s="266"/>
      <c r="IC112" s="290" t="s">
        <v>120</v>
      </c>
      <c r="ID112" s="273"/>
      <c r="IE112" s="273"/>
      <c r="IF112" s="300"/>
      <c r="IG112" s="292" t="s">
        <v>131</v>
      </c>
      <c r="IH112" s="280"/>
      <c r="II112" s="280"/>
      <c r="IJ112" s="280"/>
      <c r="IK112" s="273"/>
      <c r="IM112" s="261"/>
      <c r="IN112" s="274"/>
      <c r="IO112" s="273"/>
      <c r="IP112" s="269"/>
      <c r="IQ112" s="293"/>
      <c r="IR112" s="277"/>
      <c r="IS112" s="266"/>
      <c r="IT112" s="290" t="s">
        <v>120</v>
      </c>
      <c r="IU112" s="273"/>
      <c r="IV112" s="273"/>
      <c r="IW112" s="300"/>
      <c r="IX112" s="292" t="s">
        <v>131</v>
      </c>
      <c r="IY112" s="280"/>
      <c r="IZ112" s="280"/>
      <c r="JA112" s="280"/>
      <c r="JB112" s="273"/>
      <c r="JD112" s="261"/>
      <c r="JE112" s="274"/>
      <c r="JF112" s="273"/>
      <c r="JG112" s="269"/>
      <c r="JH112" s="293"/>
      <c r="JI112" s="277"/>
      <c r="JJ112" s="266"/>
      <c r="JK112" s="290" t="s">
        <v>120</v>
      </c>
      <c r="JL112" s="273"/>
      <c r="JM112" s="273"/>
      <c r="JN112" s="300"/>
      <c r="JO112" s="292" t="s">
        <v>131</v>
      </c>
      <c r="JP112" s="280"/>
      <c r="JQ112" s="280"/>
      <c r="JR112" s="280"/>
      <c r="JS112" s="273"/>
      <c r="JU112" s="261"/>
      <c r="JV112" s="274"/>
      <c r="JW112" s="273"/>
      <c r="JX112" s="269"/>
      <c r="JY112" s="293"/>
      <c r="JZ112" s="277"/>
      <c r="KA112" s="266"/>
      <c r="KB112" s="290" t="s">
        <v>120</v>
      </c>
      <c r="KC112" s="273"/>
      <c r="KD112" s="273"/>
      <c r="KE112" s="300"/>
      <c r="KF112" s="292" t="s">
        <v>131</v>
      </c>
      <c r="KG112" s="280"/>
      <c r="KH112" s="280"/>
      <c r="KI112" s="280"/>
      <c r="KJ112" s="273"/>
      <c r="KL112" s="261"/>
      <c r="KM112" s="274"/>
      <c r="KN112" s="273"/>
      <c r="KO112" s="269"/>
      <c r="KP112" s="293"/>
      <c r="KQ112" s="277"/>
      <c r="KR112" s="266"/>
      <c r="KS112" s="290" t="s">
        <v>120</v>
      </c>
      <c r="KT112" s="273"/>
      <c r="KU112" s="273"/>
      <c r="KV112" s="300"/>
      <c r="KW112" s="292" t="s">
        <v>131</v>
      </c>
      <c r="KX112" s="280"/>
      <c r="KY112" s="280"/>
      <c r="KZ112" s="280"/>
      <c r="LA112" s="273"/>
      <c r="LC112" s="261"/>
      <c r="LD112" s="274"/>
      <c r="LE112" s="273"/>
      <c r="LF112" s="269"/>
      <c r="LG112" s="293"/>
      <c r="LH112" s="277"/>
      <c r="LI112" s="266"/>
      <c r="LJ112" s="290" t="s">
        <v>120</v>
      </c>
      <c r="LK112" s="273"/>
      <c r="LL112" s="273"/>
      <c r="LM112" s="300"/>
      <c r="LN112" s="292" t="s">
        <v>131</v>
      </c>
      <c r="LO112" s="280"/>
      <c r="LP112" s="280"/>
      <c r="LQ112" s="280"/>
      <c r="LR112" s="273"/>
      <c r="LT112" s="261"/>
      <c r="LU112" s="274"/>
      <c r="LV112" s="273"/>
      <c r="LW112" s="269"/>
      <c r="LX112" s="293"/>
      <c r="LY112" s="277"/>
      <c r="LZ112" s="266"/>
      <c r="MA112" s="290" t="s">
        <v>120</v>
      </c>
      <c r="MB112" s="273"/>
      <c r="MC112" s="273"/>
      <c r="MD112" s="300"/>
      <c r="ME112" s="292" t="s">
        <v>131</v>
      </c>
      <c r="MF112" s="280"/>
      <c r="MG112" s="280"/>
      <c r="MH112" s="280"/>
      <c r="MI112" s="273"/>
    </row>
    <row r="113" spans="1:347" ht="14.1" hidden="1" customHeight="1" outlineLevel="1" thickBot="1" x14ac:dyDescent="0.2">
      <c r="A113" s="14"/>
      <c r="B113" s="1"/>
      <c r="C113" s="7"/>
      <c r="D113" s="7"/>
      <c r="E113" s="7"/>
      <c r="F113" s="6"/>
      <c r="K113" s="14"/>
      <c r="L113" s="36"/>
      <c r="N113" s="34"/>
      <c r="O113" s="40"/>
      <c r="P113" s="61" t="str">
        <f>K92</f>
        <v>BugRes</v>
      </c>
      <c r="R113" s="22"/>
      <c r="S113" s="276"/>
      <c r="U113" s="62" t="str">
        <f>K3</f>
        <v>BugRes</v>
      </c>
      <c r="V113" s="63" t="s">
        <v>25</v>
      </c>
      <c r="W113" s="62" t="str">
        <f>K92</f>
        <v>BugRes</v>
      </c>
      <c r="Y113" s="22"/>
      <c r="Z113" s="261"/>
      <c r="AA113" s="261"/>
      <c r="AB113" s="272"/>
      <c r="AC113" s="288"/>
      <c r="AD113" s="261"/>
      <c r="AE113" s="271"/>
      <c r="AF113" s="290"/>
      <c r="AG113" s="296" t="str">
        <f>AB92</f>
        <v>BugRes</v>
      </c>
      <c r="AH113" s="279"/>
      <c r="AI113" s="276"/>
      <c r="AJ113" s="276"/>
      <c r="AK113" s="280"/>
      <c r="AL113" s="297" t="str">
        <f>AB3</f>
        <v>BugRes</v>
      </c>
      <c r="AM113" s="298" t="s">
        <v>25</v>
      </c>
      <c r="AN113" s="297" t="str">
        <f>AB92</f>
        <v>BugRes</v>
      </c>
      <c r="AO113" s="280"/>
      <c r="AQ113" s="261"/>
      <c r="AR113" s="261"/>
      <c r="AS113" s="272"/>
      <c r="AT113" s="288"/>
      <c r="AU113" s="261"/>
      <c r="AV113" s="271"/>
      <c r="AW113" s="290"/>
      <c r="AX113" s="296" t="str">
        <f>AS92</f>
        <v>BugRes</v>
      </c>
      <c r="AY113" s="279"/>
      <c r="AZ113" s="276"/>
      <c r="BA113" s="276"/>
      <c r="BB113" s="280"/>
      <c r="BC113" s="297" t="str">
        <f>AS3</f>
        <v>BugRes</v>
      </c>
      <c r="BD113" s="298" t="s">
        <v>25</v>
      </c>
      <c r="BE113" s="297" t="str">
        <f>AS92</f>
        <v>BugRes</v>
      </c>
      <c r="BF113" s="280"/>
      <c r="BH113" s="261"/>
      <c r="BI113" s="261"/>
      <c r="BJ113" s="272"/>
      <c r="BK113" s="288"/>
      <c r="BL113" s="261"/>
      <c r="BM113" s="271"/>
      <c r="BN113" s="290"/>
      <c r="BO113" s="296" t="str">
        <f>BJ92</f>
        <v>BugRes</v>
      </c>
      <c r="BP113" s="279"/>
      <c r="BQ113" s="276"/>
      <c r="BR113" s="276"/>
      <c r="BS113" s="280"/>
      <c r="BT113" s="297" t="str">
        <f>BJ3</f>
        <v>BugRes</v>
      </c>
      <c r="BU113" s="298" t="s">
        <v>25</v>
      </c>
      <c r="BV113" s="297" t="str">
        <f>BJ92</f>
        <v>BugRes</v>
      </c>
      <c r="BW113" s="280"/>
      <c r="BY113" s="261"/>
      <c r="BZ113" s="261"/>
      <c r="CA113" s="272"/>
      <c r="CB113" s="288"/>
      <c r="CC113" s="261"/>
      <c r="CD113" s="271"/>
      <c r="CE113" s="290"/>
      <c r="CF113" s="296" t="str">
        <f>CA92</f>
        <v>BugRes</v>
      </c>
      <c r="CG113" s="279"/>
      <c r="CH113" s="276"/>
      <c r="CI113" s="276"/>
      <c r="CJ113" s="280"/>
      <c r="CK113" s="297" t="str">
        <f>CA3</f>
        <v>BugRes</v>
      </c>
      <c r="CL113" s="298" t="s">
        <v>25</v>
      </c>
      <c r="CM113" s="297" t="str">
        <f>CA92</f>
        <v>BugRes</v>
      </c>
      <c r="CN113" s="280"/>
      <c r="CP113" s="261"/>
      <c r="CQ113" s="261"/>
      <c r="CR113" s="272"/>
      <c r="CS113" s="288"/>
      <c r="CT113" s="261"/>
      <c r="CU113" s="271"/>
      <c r="CV113" s="290"/>
      <c r="CW113" s="296" t="str">
        <f>CR92</f>
        <v>BugRes</v>
      </c>
      <c r="CX113" s="279"/>
      <c r="CY113" s="276"/>
      <c r="CZ113" s="276"/>
      <c r="DA113" s="280"/>
      <c r="DB113" s="297" t="str">
        <f>CR3</f>
        <v>BugRes</v>
      </c>
      <c r="DC113" s="298" t="s">
        <v>25</v>
      </c>
      <c r="DD113" s="297" t="str">
        <f>CR92</f>
        <v>BugRes</v>
      </c>
      <c r="DE113" s="280"/>
      <c r="DG113" s="261"/>
      <c r="DH113" s="261"/>
      <c r="DI113" s="272"/>
      <c r="DJ113" s="288"/>
      <c r="DK113" s="261"/>
      <c r="DL113" s="271"/>
      <c r="DM113" s="290"/>
      <c r="DN113" s="296" t="str">
        <f>DI92</f>
        <v>BugRes</v>
      </c>
      <c r="DO113" s="279"/>
      <c r="DP113" s="276"/>
      <c r="DQ113" s="276"/>
      <c r="DR113" s="280"/>
      <c r="DS113" s="297" t="str">
        <f>DI3</f>
        <v>BugRes</v>
      </c>
      <c r="DT113" s="298" t="s">
        <v>25</v>
      </c>
      <c r="DU113" s="297" t="str">
        <f>DI92</f>
        <v>BugRes</v>
      </c>
      <c r="DV113" s="280"/>
      <c r="DX113" s="261"/>
      <c r="DY113" s="261"/>
      <c r="DZ113" s="272"/>
      <c r="EA113" s="288"/>
      <c r="EB113" s="261"/>
      <c r="EC113" s="271"/>
      <c r="ED113" s="290"/>
      <c r="EE113" s="296" t="str">
        <f>DZ92</f>
        <v>BugRes</v>
      </c>
      <c r="EF113" s="279"/>
      <c r="EG113" s="276"/>
      <c r="EH113" s="276"/>
      <c r="EI113" s="280"/>
      <c r="EJ113" s="297" t="str">
        <f>DZ3</f>
        <v>BugRes</v>
      </c>
      <c r="EK113" s="298" t="s">
        <v>25</v>
      </c>
      <c r="EL113" s="297" t="str">
        <f>DZ92</f>
        <v>BugRes</v>
      </c>
      <c r="EM113" s="280"/>
      <c r="EO113" s="261"/>
      <c r="EP113" s="261"/>
      <c r="EQ113" s="272"/>
      <c r="ER113" s="288"/>
      <c r="ES113" s="261"/>
      <c r="ET113" s="271"/>
      <c r="EU113" s="290"/>
      <c r="EV113" s="296" t="str">
        <f>EQ92</f>
        <v>BugRes</v>
      </c>
      <c r="EW113" s="279"/>
      <c r="EX113" s="276"/>
      <c r="EY113" s="276"/>
      <c r="EZ113" s="280"/>
      <c r="FA113" s="297" t="str">
        <f>EQ3</f>
        <v>BugRes</v>
      </c>
      <c r="FB113" s="298" t="s">
        <v>25</v>
      </c>
      <c r="FC113" s="297" t="str">
        <f>EQ92</f>
        <v>BugRes</v>
      </c>
      <c r="FD113" s="280"/>
      <c r="FF113" s="261"/>
      <c r="FG113" s="261"/>
      <c r="FH113" s="272"/>
      <c r="FI113" s="288"/>
      <c r="FJ113" s="261"/>
      <c r="FK113" s="271"/>
      <c r="FL113" s="290"/>
      <c r="FM113" s="296" t="str">
        <f>FH92</f>
        <v>BugRes</v>
      </c>
      <c r="FN113" s="279"/>
      <c r="FO113" s="276"/>
      <c r="FP113" s="276"/>
      <c r="FQ113" s="280"/>
      <c r="FR113" s="297" t="str">
        <f>FH3</f>
        <v>BugRes</v>
      </c>
      <c r="FS113" s="298" t="s">
        <v>25</v>
      </c>
      <c r="FT113" s="297" t="str">
        <f>FH92</f>
        <v>BugRes</v>
      </c>
      <c r="FU113" s="280"/>
      <c r="FW113" s="261"/>
      <c r="FX113" s="261"/>
      <c r="FY113" s="272"/>
      <c r="FZ113" s="288"/>
      <c r="GA113" s="261"/>
      <c r="GB113" s="271"/>
      <c r="GC113" s="290"/>
      <c r="GD113" s="296" t="str">
        <f>FY92</f>
        <v>BugRes</v>
      </c>
      <c r="GE113" s="279"/>
      <c r="GF113" s="276"/>
      <c r="GG113" s="276"/>
      <c r="GH113" s="280"/>
      <c r="GI113" s="297" t="str">
        <f>FY3</f>
        <v>BugRes</v>
      </c>
      <c r="GJ113" s="298" t="s">
        <v>25</v>
      </c>
      <c r="GK113" s="297" t="str">
        <f>FY92</f>
        <v>BugRes</v>
      </c>
      <c r="GL113" s="280"/>
      <c r="GN113" s="261"/>
      <c r="GO113" s="261"/>
      <c r="GP113" s="272"/>
      <c r="GQ113" s="288"/>
      <c r="GR113" s="261"/>
      <c r="GS113" s="271"/>
      <c r="GT113" s="290"/>
      <c r="GU113" s="296" t="str">
        <f>GP92</f>
        <v>BugRes</v>
      </c>
      <c r="GV113" s="279"/>
      <c r="GW113" s="276"/>
      <c r="GX113" s="276"/>
      <c r="GY113" s="280"/>
      <c r="GZ113" s="297" t="str">
        <f>GP3</f>
        <v>BugRes</v>
      </c>
      <c r="HA113" s="298" t="s">
        <v>25</v>
      </c>
      <c r="HB113" s="297" t="str">
        <f>GP92</f>
        <v>BugRes</v>
      </c>
      <c r="HC113" s="280"/>
      <c r="HE113" s="261"/>
      <c r="HF113" s="261"/>
      <c r="HG113" s="272"/>
      <c r="HH113" s="288"/>
      <c r="HI113" s="261"/>
      <c r="HJ113" s="271"/>
      <c r="HK113" s="290"/>
      <c r="HL113" s="296" t="str">
        <f>HG92</f>
        <v>BugRes</v>
      </c>
      <c r="HM113" s="279"/>
      <c r="HN113" s="276"/>
      <c r="HO113" s="276"/>
      <c r="HP113" s="280"/>
      <c r="HQ113" s="297" t="str">
        <f>HG3</f>
        <v>BugRes</v>
      </c>
      <c r="HR113" s="298" t="s">
        <v>25</v>
      </c>
      <c r="HS113" s="297" t="str">
        <f>HG92</f>
        <v>BugRes</v>
      </c>
      <c r="HT113" s="280"/>
      <c r="HV113" s="261"/>
      <c r="HW113" s="261"/>
      <c r="HX113" s="272"/>
      <c r="HY113" s="288"/>
      <c r="HZ113" s="261"/>
      <c r="IA113" s="271"/>
      <c r="IB113" s="290"/>
      <c r="IC113" s="296" t="str">
        <f>HX92</f>
        <v>BugRes</v>
      </c>
      <c r="ID113" s="279"/>
      <c r="IE113" s="276"/>
      <c r="IF113" s="276"/>
      <c r="IG113" s="280"/>
      <c r="IH113" s="297" t="str">
        <f>HX3</f>
        <v>BugRes</v>
      </c>
      <c r="II113" s="298" t="s">
        <v>25</v>
      </c>
      <c r="IJ113" s="297" t="str">
        <f>HX92</f>
        <v>BugRes</v>
      </c>
      <c r="IK113" s="280"/>
      <c r="IM113" s="261"/>
      <c r="IN113" s="261"/>
      <c r="IO113" s="272"/>
      <c r="IP113" s="288"/>
      <c r="IQ113" s="261"/>
      <c r="IR113" s="271"/>
      <c r="IS113" s="290"/>
      <c r="IT113" s="296" t="str">
        <f>IO92</f>
        <v>BugRes</v>
      </c>
      <c r="IU113" s="279"/>
      <c r="IV113" s="276"/>
      <c r="IW113" s="276"/>
      <c r="IX113" s="280"/>
      <c r="IY113" s="297" t="str">
        <f>IO3</f>
        <v>BugRes</v>
      </c>
      <c r="IZ113" s="298" t="s">
        <v>25</v>
      </c>
      <c r="JA113" s="297" t="str">
        <f>IO92</f>
        <v>BugRes</v>
      </c>
      <c r="JB113" s="280"/>
      <c r="JD113" s="261"/>
      <c r="JE113" s="261"/>
      <c r="JF113" s="272"/>
      <c r="JG113" s="288"/>
      <c r="JH113" s="261"/>
      <c r="JI113" s="271"/>
      <c r="JJ113" s="290"/>
      <c r="JK113" s="296" t="str">
        <f>JF92</f>
        <v>BugRes</v>
      </c>
      <c r="JL113" s="279"/>
      <c r="JM113" s="276"/>
      <c r="JN113" s="276"/>
      <c r="JO113" s="280"/>
      <c r="JP113" s="297" t="str">
        <f>JF3</f>
        <v>BugRes</v>
      </c>
      <c r="JQ113" s="298" t="s">
        <v>25</v>
      </c>
      <c r="JR113" s="297" t="str">
        <f>JF92</f>
        <v>BugRes</v>
      </c>
      <c r="JS113" s="280"/>
      <c r="JU113" s="261"/>
      <c r="JV113" s="261"/>
      <c r="JW113" s="272"/>
      <c r="JX113" s="288"/>
      <c r="JY113" s="261"/>
      <c r="JZ113" s="271"/>
      <c r="KA113" s="290"/>
      <c r="KB113" s="296" t="str">
        <f>JW92</f>
        <v>BugRes</v>
      </c>
      <c r="KC113" s="279"/>
      <c r="KD113" s="276"/>
      <c r="KE113" s="276"/>
      <c r="KF113" s="280"/>
      <c r="KG113" s="297" t="str">
        <f>JW3</f>
        <v>BugRes</v>
      </c>
      <c r="KH113" s="298" t="s">
        <v>25</v>
      </c>
      <c r="KI113" s="297" t="str">
        <f>JW92</f>
        <v>BugRes</v>
      </c>
      <c r="KJ113" s="280"/>
      <c r="KL113" s="261"/>
      <c r="KM113" s="261"/>
      <c r="KN113" s="272"/>
      <c r="KO113" s="288"/>
      <c r="KP113" s="261"/>
      <c r="KQ113" s="271"/>
      <c r="KR113" s="290"/>
      <c r="KS113" s="296" t="str">
        <f>KN92</f>
        <v>BugRes</v>
      </c>
      <c r="KT113" s="279"/>
      <c r="KU113" s="276"/>
      <c r="KV113" s="276"/>
      <c r="KW113" s="280"/>
      <c r="KX113" s="297" t="str">
        <f>KN3</f>
        <v>BugRes</v>
      </c>
      <c r="KY113" s="298" t="s">
        <v>25</v>
      </c>
      <c r="KZ113" s="297" t="str">
        <f>KN92</f>
        <v>BugRes</v>
      </c>
      <c r="LA113" s="280"/>
      <c r="LC113" s="261"/>
      <c r="LD113" s="261"/>
      <c r="LE113" s="272"/>
      <c r="LF113" s="288"/>
      <c r="LG113" s="261"/>
      <c r="LH113" s="271"/>
      <c r="LI113" s="290"/>
      <c r="LJ113" s="296" t="str">
        <f>LE92</f>
        <v>BugRes</v>
      </c>
      <c r="LK113" s="279"/>
      <c r="LL113" s="276"/>
      <c r="LM113" s="276"/>
      <c r="LN113" s="280"/>
      <c r="LO113" s="297" t="str">
        <f>LE3</f>
        <v>BugRes</v>
      </c>
      <c r="LP113" s="298" t="s">
        <v>25</v>
      </c>
      <c r="LQ113" s="297" t="str">
        <f>LE92</f>
        <v>BugRes</v>
      </c>
      <c r="LR113" s="280"/>
      <c r="LT113" s="261"/>
      <c r="LU113" s="261"/>
      <c r="LV113" s="272"/>
      <c r="LW113" s="288"/>
      <c r="LX113" s="261"/>
      <c r="LY113" s="271"/>
      <c r="LZ113" s="290"/>
      <c r="MA113" s="296" t="str">
        <f>LV92</f>
        <v>BugRes</v>
      </c>
      <c r="MB113" s="279"/>
      <c r="MC113" s="276"/>
      <c r="MD113" s="276"/>
      <c r="ME113" s="280"/>
      <c r="MF113" s="297" t="str">
        <f>LV3</f>
        <v>BugRes</v>
      </c>
      <c r="MG113" s="298" t="s">
        <v>25</v>
      </c>
      <c r="MH113" s="297" t="str">
        <f>LV92</f>
        <v>BugRes</v>
      </c>
      <c r="MI113" s="280"/>
    </row>
    <row r="114" spans="1:347" ht="14.1" hidden="1" customHeight="1" outlineLevel="1" x14ac:dyDescent="0.15">
      <c r="A114" s="14"/>
      <c r="B114" s="58"/>
      <c r="C114" s="10"/>
      <c r="D114" s="10"/>
      <c r="E114" s="19"/>
      <c r="F114" s="19"/>
      <c r="I114" s="405"/>
      <c r="J114" s="406"/>
      <c r="K114" s="406"/>
      <c r="L114" s="403"/>
      <c r="M114" s="407" t="s">
        <v>17</v>
      </c>
      <c r="N114" s="403" t="s">
        <v>65</v>
      </c>
      <c r="O114" s="408"/>
      <c r="P114" s="409"/>
      <c r="Q114" s="410" t="s">
        <v>136</v>
      </c>
      <c r="R114" s="411" t="s">
        <v>66</v>
      </c>
      <c r="S114" s="286"/>
      <c r="T114" s="412"/>
      <c r="U114" s="412"/>
      <c r="V114" s="413"/>
      <c r="W114" s="410" t="s">
        <v>136</v>
      </c>
      <c r="X114" s="411" t="s">
        <v>78</v>
      </c>
      <c r="Z114" s="405"/>
      <c r="AA114" s="406"/>
      <c r="AB114" s="406"/>
      <c r="AC114" s="403"/>
      <c r="AD114" s="407" t="s">
        <v>17</v>
      </c>
      <c r="AE114" s="403" t="s">
        <v>65</v>
      </c>
      <c r="AF114" s="408"/>
      <c r="AG114" s="409"/>
      <c r="AH114" s="410" t="s">
        <v>136</v>
      </c>
      <c r="AI114" s="411" t="s">
        <v>66</v>
      </c>
      <c r="AJ114" s="286"/>
      <c r="AK114" s="412"/>
      <c r="AL114" s="412"/>
      <c r="AM114" s="413"/>
      <c r="AN114" s="410" t="s">
        <v>136</v>
      </c>
      <c r="AO114" s="411" t="s">
        <v>78</v>
      </c>
      <c r="AQ114" s="405"/>
      <c r="AR114" s="406"/>
      <c r="AS114" s="406"/>
      <c r="AT114" s="403"/>
      <c r="AU114" s="407" t="s">
        <v>17</v>
      </c>
      <c r="AV114" s="403" t="s">
        <v>65</v>
      </c>
      <c r="AW114" s="408"/>
      <c r="AX114" s="409"/>
      <c r="AY114" s="410" t="s">
        <v>136</v>
      </c>
      <c r="AZ114" s="411" t="s">
        <v>66</v>
      </c>
      <c r="BA114" s="286"/>
      <c r="BB114" s="412"/>
      <c r="BC114" s="412"/>
      <c r="BD114" s="413"/>
      <c r="BE114" s="410" t="s">
        <v>136</v>
      </c>
      <c r="BF114" s="411" t="s">
        <v>78</v>
      </c>
      <c r="BH114" s="405"/>
      <c r="BI114" s="406"/>
      <c r="BJ114" s="406"/>
      <c r="BK114" s="403"/>
      <c r="BL114" s="407" t="s">
        <v>17</v>
      </c>
      <c r="BM114" s="403" t="s">
        <v>65</v>
      </c>
      <c r="BN114" s="408"/>
      <c r="BO114" s="409"/>
      <c r="BP114" s="410" t="s">
        <v>136</v>
      </c>
      <c r="BQ114" s="411" t="s">
        <v>66</v>
      </c>
      <c r="BR114" s="286"/>
      <c r="BS114" s="412"/>
      <c r="BT114" s="412"/>
      <c r="BU114" s="413"/>
      <c r="BV114" s="410" t="s">
        <v>136</v>
      </c>
      <c r="BW114" s="411" t="s">
        <v>78</v>
      </c>
      <c r="BY114" s="405"/>
      <c r="BZ114" s="406"/>
      <c r="CA114" s="406"/>
      <c r="CB114" s="403"/>
      <c r="CC114" s="407" t="s">
        <v>17</v>
      </c>
      <c r="CD114" s="403" t="s">
        <v>65</v>
      </c>
      <c r="CE114" s="408"/>
      <c r="CF114" s="409"/>
      <c r="CG114" s="410" t="s">
        <v>136</v>
      </c>
      <c r="CH114" s="411" t="s">
        <v>66</v>
      </c>
      <c r="CI114" s="286"/>
      <c r="CJ114" s="412"/>
      <c r="CK114" s="412"/>
      <c r="CL114" s="413"/>
      <c r="CM114" s="410" t="s">
        <v>136</v>
      </c>
      <c r="CN114" s="411" t="s">
        <v>78</v>
      </c>
      <c r="CP114" s="405"/>
      <c r="CQ114" s="406"/>
      <c r="CR114" s="406"/>
      <c r="CS114" s="403"/>
      <c r="CT114" s="407" t="s">
        <v>17</v>
      </c>
      <c r="CU114" s="403" t="s">
        <v>65</v>
      </c>
      <c r="CV114" s="408"/>
      <c r="CW114" s="409"/>
      <c r="CX114" s="410" t="s">
        <v>136</v>
      </c>
      <c r="CY114" s="411" t="s">
        <v>66</v>
      </c>
      <c r="CZ114" s="286"/>
      <c r="DA114" s="412"/>
      <c r="DB114" s="412"/>
      <c r="DC114" s="413"/>
      <c r="DD114" s="410" t="s">
        <v>136</v>
      </c>
      <c r="DE114" s="411" t="s">
        <v>78</v>
      </c>
      <c r="DG114" s="405"/>
      <c r="DH114" s="406"/>
      <c r="DI114" s="406"/>
      <c r="DJ114" s="403"/>
      <c r="DK114" s="407" t="s">
        <v>17</v>
      </c>
      <c r="DL114" s="403" t="s">
        <v>65</v>
      </c>
      <c r="DM114" s="408"/>
      <c r="DN114" s="409"/>
      <c r="DO114" s="410" t="s">
        <v>136</v>
      </c>
      <c r="DP114" s="411" t="s">
        <v>66</v>
      </c>
      <c r="DQ114" s="286"/>
      <c r="DR114" s="412"/>
      <c r="DS114" s="412"/>
      <c r="DT114" s="413"/>
      <c r="DU114" s="410" t="s">
        <v>136</v>
      </c>
      <c r="DV114" s="411" t="s">
        <v>78</v>
      </c>
      <c r="DX114" s="405"/>
      <c r="DY114" s="406"/>
      <c r="DZ114" s="406"/>
      <c r="EA114" s="403"/>
      <c r="EB114" s="407" t="s">
        <v>17</v>
      </c>
      <c r="EC114" s="403" t="s">
        <v>65</v>
      </c>
      <c r="ED114" s="408"/>
      <c r="EE114" s="409"/>
      <c r="EF114" s="410" t="s">
        <v>136</v>
      </c>
      <c r="EG114" s="411" t="s">
        <v>66</v>
      </c>
      <c r="EH114" s="286"/>
      <c r="EI114" s="412"/>
      <c r="EJ114" s="412"/>
      <c r="EK114" s="413"/>
      <c r="EL114" s="410" t="s">
        <v>136</v>
      </c>
      <c r="EM114" s="411" t="s">
        <v>78</v>
      </c>
      <c r="EO114" s="405"/>
      <c r="EP114" s="406"/>
      <c r="EQ114" s="406"/>
      <c r="ER114" s="403"/>
      <c r="ES114" s="407" t="s">
        <v>17</v>
      </c>
      <c r="ET114" s="403" t="s">
        <v>65</v>
      </c>
      <c r="EU114" s="408"/>
      <c r="EV114" s="409"/>
      <c r="EW114" s="410" t="s">
        <v>136</v>
      </c>
      <c r="EX114" s="411" t="s">
        <v>66</v>
      </c>
      <c r="EY114" s="286"/>
      <c r="EZ114" s="412"/>
      <c r="FA114" s="412"/>
      <c r="FB114" s="413"/>
      <c r="FC114" s="410" t="s">
        <v>136</v>
      </c>
      <c r="FD114" s="411" t="s">
        <v>78</v>
      </c>
      <c r="FF114" s="405"/>
      <c r="FG114" s="406"/>
      <c r="FH114" s="406"/>
      <c r="FI114" s="403"/>
      <c r="FJ114" s="407" t="s">
        <v>17</v>
      </c>
      <c r="FK114" s="403" t="s">
        <v>65</v>
      </c>
      <c r="FL114" s="408"/>
      <c r="FM114" s="409"/>
      <c r="FN114" s="410" t="s">
        <v>136</v>
      </c>
      <c r="FO114" s="411" t="s">
        <v>66</v>
      </c>
      <c r="FP114" s="286"/>
      <c r="FQ114" s="412"/>
      <c r="FR114" s="412"/>
      <c r="FS114" s="413"/>
      <c r="FT114" s="410" t="s">
        <v>136</v>
      </c>
      <c r="FU114" s="411" t="s">
        <v>78</v>
      </c>
      <c r="FW114" s="405"/>
      <c r="FX114" s="406"/>
      <c r="FY114" s="406"/>
      <c r="FZ114" s="403"/>
      <c r="GA114" s="407" t="s">
        <v>17</v>
      </c>
      <c r="GB114" s="403" t="s">
        <v>65</v>
      </c>
      <c r="GC114" s="408"/>
      <c r="GD114" s="409"/>
      <c r="GE114" s="410" t="s">
        <v>136</v>
      </c>
      <c r="GF114" s="411" t="s">
        <v>66</v>
      </c>
      <c r="GG114" s="286"/>
      <c r="GH114" s="412"/>
      <c r="GI114" s="412"/>
      <c r="GJ114" s="413"/>
      <c r="GK114" s="410" t="s">
        <v>136</v>
      </c>
      <c r="GL114" s="411" t="s">
        <v>78</v>
      </c>
      <c r="GN114" s="405"/>
      <c r="GO114" s="406"/>
      <c r="GP114" s="406"/>
      <c r="GQ114" s="403"/>
      <c r="GR114" s="407" t="s">
        <v>17</v>
      </c>
      <c r="GS114" s="403" t="s">
        <v>65</v>
      </c>
      <c r="GT114" s="408"/>
      <c r="GU114" s="409"/>
      <c r="GV114" s="410" t="s">
        <v>136</v>
      </c>
      <c r="GW114" s="411" t="s">
        <v>66</v>
      </c>
      <c r="GX114" s="286"/>
      <c r="GY114" s="412"/>
      <c r="GZ114" s="412"/>
      <c r="HA114" s="413"/>
      <c r="HB114" s="410" t="s">
        <v>136</v>
      </c>
      <c r="HC114" s="411" t="s">
        <v>78</v>
      </c>
      <c r="HE114" s="405"/>
      <c r="HF114" s="406"/>
      <c r="HG114" s="406"/>
      <c r="HH114" s="403"/>
      <c r="HI114" s="407" t="s">
        <v>17</v>
      </c>
      <c r="HJ114" s="403" t="s">
        <v>65</v>
      </c>
      <c r="HK114" s="408"/>
      <c r="HL114" s="409"/>
      <c r="HM114" s="410" t="s">
        <v>136</v>
      </c>
      <c r="HN114" s="411" t="s">
        <v>66</v>
      </c>
      <c r="HO114" s="286"/>
      <c r="HP114" s="412"/>
      <c r="HQ114" s="412"/>
      <c r="HR114" s="413"/>
      <c r="HS114" s="410" t="s">
        <v>136</v>
      </c>
      <c r="HT114" s="411" t="s">
        <v>78</v>
      </c>
      <c r="HV114" s="405"/>
      <c r="HW114" s="406"/>
      <c r="HX114" s="406"/>
      <c r="HY114" s="403"/>
      <c r="HZ114" s="407" t="s">
        <v>17</v>
      </c>
      <c r="IA114" s="403" t="s">
        <v>65</v>
      </c>
      <c r="IB114" s="408"/>
      <c r="IC114" s="409"/>
      <c r="ID114" s="410" t="s">
        <v>136</v>
      </c>
      <c r="IE114" s="411" t="s">
        <v>66</v>
      </c>
      <c r="IF114" s="286"/>
      <c r="IG114" s="412"/>
      <c r="IH114" s="412"/>
      <c r="II114" s="413"/>
      <c r="IJ114" s="410" t="s">
        <v>136</v>
      </c>
      <c r="IK114" s="411" t="s">
        <v>78</v>
      </c>
      <c r="IM114" s="405"/>
      <c r="IN114" s="406"/>
      <c r="IO114" s="406"/>
      <c r="IP114" s="403"/>
      <c r="IQ114" s="407" t="s">
        <v>17</v>
      </c>
      <c r="IR114" s="403" t="s">
        <v>65</v>
      </c>
      <c r="IS114" s="408"/>
      <c r="IT114" s="409"/>
      <c r="IU114" s="410" t="s">
        <v>136</v>
      </c>
      <c r="IV114" s="411" t="s">
        <v>66</v>
      </c>
      <c r="IW114" s="286"/>
      <c r="IX114" s="412"/>
      <c r="IY114" s="412"/>
      <c r="IZ114" s="413"/>
      <c r="JA114" s="410" t="s">
        <v>136</v>
      </c>
      <c r="JB114" s="411" t="s">
        <v>78</v>
      </c>
      <c r="JD114" s="405"/>
      <c r="JE114" s="406"/>
      <c r="JF114" s="406"/>
      <c r="JG114" s="403"/>
      <c r="JH114" s="407" t="s">
        <v>17</v>
      </c>
      <c r="JI114" s="403" t="s">
        <v>65</v>
      </c>
      <c r="JJ114" s="408"/>
      <c r="JK114" s="409"/>
      <c r="JL114" s="410" t="s">
        <v>136</v>
      </c>
      <c r="JM114" s="411" t="s">
        <v>66</v>
      </c>
      <c r="JN114" s="286"/>
      <c r="JO114" s="412"/>
      <c r="JP114" s="412"/>
      <c r="JQ114" s="413"/>
      <c r="JR114" s="410" t="s">
        <v>136</v>
      </c>
      <c r="JS114" s="411" t="s">
        <v>78</v>
      </c>
      <c r="JU114" s="405"/>
      <c r="JV114" s="406"/>
      <c r="JW114" s="406"/>
      <c r="JX114" s="403"/>
      <c r="JY114" s="407" t="s">
        <v>17</v>
      </c>
      <c r="JZ114" s="403" t="s">
        <v>65</v>
      </c>
      <c r="KA114" s="408"/>
      <c r="KB114" s="409"/>
      <c r="KC114" s="410" t="s">
        <v>136</v>
      </c>
      <c r="KD114" s="411" t="s">
        <v>66</v>
      </c>
      <c r="KE114" s="286"/>
      <c r="KF114" s="412"/>
      <c r="KG114" s="412"/>
      <c r="KH114" s="413"/>
      <c r="KI114" s="410" t="s">
        <v>136</v>
      </c>
      <c r="KJ114" s="411" t="s">
        <v>78</v>
      </c>
      <c r="KL114" s="405"/>
      <c r="KM114" s="406"/>
      <c r="KN114" s="406"/>
      <c r="KO114" s="403"/>
      <c r="KP114" s="407" t="s">
        <v>17</v>
      </c>
      <c r="KQ114" s="403" t="s">
        <v>65</v>
      </c>
      <c r="KR114" s="408"/>
      <c r="KS114" s="409"/>
      <c r="KT114" s="410" t="s">
        <v>136</v>
      </c>
      <c r="KU114" s="411" t="s">
        <v>66</v>
      </c>
      <c r="KV114" s="286"/>
      <c r="KW114" s="412"/>
      <c r="KX114" s="412"/>
      <c r="KY114" s="413"/>
      <c r="KZ114" s="410" t="s">
        <v>136</v>
      </c>
      <c r="LA114" s="411" t="s">
        <v>78</v>
      </c>
      <c r="LC114" s="405"/>
      <c r="LD114" s="406"/>
      <c r="LE114" s="406"/>
      <c r="LF114" s="403"/>
      <c r="LG114" s="407" t="s">
        <v>17</v>
      </c>
      <c r="LH114" s="403" t="s">
        <v>65</v>
      </c>
      <c r="LI114" s="408"/>
      <c r="LJ114" s="409"/>
      <c r="LK114" s="410" t="s">
        <v>136</v>
      </c>
      <c r="LL114" s="411" t="s">
        <v>66</v>
      </c>
      <c r="LM114" s="286"/>
      <c r="LN114" s="412"/>
      <c r="LO114" s="412"/>
      <c r="LP114" s="413"/>
      <c r="LQ114" s="410" t="s">
        <v>136</v>
      </c>
      <c r="LR114" s="411" t="s">
        <v>78</v>
      </c>
      <c r="LT114" s="405"/>
      <c r="LU114" s="406"/>
      <c r="LV114" s="406"/>
      <c r="LW114" s="403"/>
      <c r="LX114" s="407" t="s">
        <v>17</v>
      </c>
      <c r="LY114" s="403" t="s">
        <v>65</v>
      </c>
      <c r="LZ114" s="408"/>
      <c r="MA114" s="409"/>
      <c r="MB114" s="410" t="s">
        <v>136</v>
      </c>
      <c r="MC114" s="411" t="s">
        <v>66</v>
      </c>
      <c r="MD114" s="286"/>
      <c r="ME114" s="412"/>
      <c r="MF114" s="412"/>
      <c r="MG114" s="413"/>
      <c r="MH114" s="410" t="s">
        <v>136</v>
      </c>
      <c r="MI114" s="411" t="s">
        <v>78</v>
      </c>
    </row>
    <row r="115" spans="1:347" ht="14.1" hidden="1" customHeight="1" outlineLevel="1" x14ac:dyDescent="0.15">
      <c r="A115" s="14"/>
      <c r="B115" s="58"/>
      <c r="C115" s="10"/>
      <c r="D115" s="10"/>
      <c r="E115" s="19"/>
      <c r="F115" s="19"/>
      <c r="I115" s="414" t="s">
        <v>5</v>
      </c>
      <c r="J115" s="394" t="s">
        <v>129</v>
      </c>
      <c r="K115" s="394" t="s">
        <v>67</v>
      </c>
      <c r="L115" s="394" t="s">
        <v>68</v>
      </c>
      <c r="M115" s="394" t="s">
        <v>1</v>
      </c>
      <c r="N115" s="394" t="s">
        <v>0</v>
      </c>
      <c r="O115" s="415" t="s">
        <v>5</v>
      </c>
      <c r="P115" s="416" t="s">
        <v>60</v>
      </c>
      <c r="Q115" s="414" t="s">
        <v>1</v>
      </c>
      <c r="R115" s="417" t="s">
        <v>0</v>
      </c>
      <c r="S115" s="282"/>
      <c r="T115" s="394" t="s">
        <v>79</v>
      </c>
      <c r="U115" s="394" t="s">
        <v>80</v>
      </c>
      <c r="V115" s="418" t="s">
        <v>81</v>
      </c>
      <c r="W115" s="414" t="s">
        <v>1</v>
      </c>
      <c r="X115" s="417" t="s">
        <v>0</v>
      </c>
      <c r="Z115" s="414" t="s">
        <v>5</v>
      </c>
      <c r="AA115" s="394" t="s">
        <v>129</v>
      </c>
      <c r="AB115" s="394" t="s">
        <v>67</v>
      </c>
      <c r="AC115" s="394" t="s">
        <v>68</v>
      </c>
      <c r="AD115" s="394" t="s">
        <v>1</v>
      </c>
      <c r="AE115" s="394" t="s">
        <v>0</v>
      </c>
      <c r="AF115" s="415" t="s">
        <v>5</v>
      </c>
      <c r="AG115" s="416" t="s">
        <v>60</v>
      </c>
      <c r="AH115" s="414" t="s">
        <v>1</v>
      </c>
      <c r="AI115" s="417" t="s">
        <v>0</v>
      </c>
      <c r="AJ115" s="282"/>
      <c r="AK115" s="394" t="s">
        <v>79</v>
      </c>
      <c r="AL115" s="394" t="s">
        <v>80</v>
      </c>
      <c r="AM115" s="418" t="s">
        <v>81</v>
      </c>
      <c r="AN115" s="414" t="s">
        <v>1</v>
      </c>
      <c r="AO115" s="417" t="s">
        <v>0</v>
      </c>
      <c r="AQ115" s="414" t="s">
        <v>5</v>
      </c>
      <c r="AR115" s="394" t="s">
        <v>129</v>
      </c>
      <c r="AS115" s="394" t="s">
        <v>67</v>
      </c>
      <c r="AT115" s="394" t="s">
        <v>68</v>
      </c>
      <c r="AU115" s="394" t="s">
        <v>1</v>
      </c>
      <c r="AV115" s="394" t="s">
        <v>0</v>
      </c>
      <c r="AW115" s="415" t="s">
        <v>5</v>
      </c>
      <c r="AX115" s="416" t="s">
        <v>60</v>
      </c>
      <c r="AY115" s="414" t="s">
        <v>1</v>
      </c>
      <c r="AZ115" s="417" t="s">
        <v>0</v>
      </c>
      <c r="BA115" s="282"/>
      <c r="BB115" s="394" t="s">
        <v>79</v>
      </c>
      <c r="BC115" s="394" t="s">
        <v>80</v>
      </c>
      <c r="BD115" s="418" t="s">
        <v>81</v>
      </c>
      <c r="BE115" s="414" t="s">
        <v>1</v>
      </c>
      <c r="BF115" s="417" t="s">
        <v>0</v>
      </c>
      <c r="BH115" s="414" t="s">
        <v>5</v>
      </c>
      <c r="BI115" s="394" t="s">
        <v>129</v>
      </c>
      <c r="BJ115" s="394" t="s">
        <v>67</v>
      </c>
      <c r="BK115" s="394" t="s">
        <v>68</v>
      </c>
      <c r="BL115" s="394" t="s">
        <v>1</v>
      </c>
      <c r="BM115" s="394" t="s">
        <v>0</v>
      </c>
      <c r="BN115" s="415" t="s">
        <v>5</v>
      </c>
      <c r="BO115" s="416" t="s">
        <v>60</v>
      </c>
      <c r="BP115" s="414" t="s">
        <v>1</v>
      </c>
      <c r="BQ115" s="417" t="s">
        <v>0</v>
      </c>
      <c r="BR115" s="282"/>
      <c r="BS115" s="394" t="s">
        <v>79</v>
      </c>
      <c r="BT115" s="394" t="s">
        <v>80</v>
      </c>
      <c r="BU115" s="418" t="s">
        <v>81</v>
      </c>
      <c r="BV115" s="414" t="s">
        <v>1</v>
      </c>
      <c r="BW115" s="417" t="s">
        <v>0</v>
      </c>
      <c r="BY115" s="414" t="s">
        <v>5</v>
      </c>
      <c r="BZ115" s="394" t="s">
        <v>129</v>
      </c>
      <c r="CA115" s="394" t="s">
        <v>67</v>
      </c>
      <c r="CB115" s="394" t="s">
        <v>68</v>
      </c>
      <c r="CC115" s="394" t="s">
        <v>1</v>
      </c>
      <c r="CD115" s="394" t="s">
        <v>0</v>
      </c>
      <c r="CE115" s="415" t="s">
        <v>5</v>
      </c>
      <c r="CF115" s="416" t="s">
        <v>60</v>
      </c>
      <c r="CG115" s="414" t="s">
        <v>1</v>
      </c>
      <c r="CH115" s="417" t="s">
        <v>0</v>
      </c>
      <c r="CI115" s="282"/>
      <c r="CJ115" s="394" t="s">
        <v>79</v>
      </c>
      <c r="CK115" s="394" t="s">
        <v>80</v>
      </c>
      <c r="CL115" s="418" t="s">
        <v>81</v>
      </c>
      <c r="CM115" s="414" t="s">
        <v>1</v>
      </c>
      <c r="CN115" s="417" t="s">
        <v>0</v>
      </c>
      <c r="CP115" s="414" t="s">
        <v>5</v>
      </c>
      <c r="CQ115" s="394" t="s">
        <v>129</v>
      </c>
      <c r="CR115" s="394" t="s">
        <v>67</v>
      </c>
      <c r="CS115" s="394" t="s">
        <v>68</v>
      </c>
      <c r="CT115" s="394" t="s">
        <v>1</v>
      </c>
      <c r="CU115" s="394" t="s">
        <v>0</v>
      </c>
      <c r="CV115" s="415" t="s">
        <v>5</v>
      </c>
      <c r="CW115" s="416" t="s">
        <v>60</v>
      </c>
      <c r="CX115" s="414" t="s">
        <v>1</v>
      </c>
      <c r="CY115" s="417" t="s">
        <v>0</v>
      </c>
      <c r="CZ115" s="282"/>
      <c r="DA115" s="394" t="s">
        <v>79</v>
      </c>
      <c r="DB115" s="394" t="s">
        <v>80</v>
      </c>
      <c r="DC115" s="418" t="s">
        <v>81</v>
      </c>
      <c r="DD115" s="414" t="s">
        <v>1</v>
      </c>
      <c r="DE115" s="417" t="s">
        <v>0</v>
      </c>
      <c r="DG115" s="414" t="s">
        <v>5</v>
      </c>
      <c r="DH115" s="394" t="s">
        <v>129</v>
      </c>
      <c r="DI115" s="394" t="s">
        <v>67</v>
      </c>
      <c r="DJ115" s="394" t="s">
        <v>68</v>
      </c>
      <c r="DK115" s="394" t="s">
        <v>1</v>
      </c>
      <c r="DL115" s="394" t="s">
        <v>0</v>
      </c>
      <c r="DM115" s="415" t="s">
        <v>5</v>
      </c>
      <c r="DN115" s="416" t="s">
        <v>60</v>
      </c>
      <c r="DO115" s="414" t="s">
        <v>1</v>
      </c>
      <c r="DP115" s="417" t="s">
        <v>0</v>
      </c>
      <c r="DQ115" s="282"/>
      <c r="DR115" s="394" t="s">
        <v>79</v>
      </c>
      <c r="DS115" s="394" t="s">
        <v>80</v>
      </c>
      <c r="DT115" s="418" t="s">
        <v>81</v>
      </c>
      <c r="DU115" s="414" t="s">
        <v>1</v>
      </c>
      <c r="DV115" s="417" t="s">
        <v>0</v>
      </c>
      <c r="DX115" s="414" t="s">
        <v>5</v>
      </c>
      <c r="DY115" s="394" t="s">
        <v>129</v>
      </c>
      <c r="DZ115" s="394" t="s">
        <v>67</v>
      </c>
      <c r="EA115" s="394" t="s">
        <v>68</v>
      </c>
      <c r="EB115" s="394" t="s">
        <v>1</v>
      </c>
      <c r="EC115" s="394" t="s">
        <v>0</v>
      </c>
      <c r="ED115" s="415" t="s">
        <v>5</v>
      </c>
      <c r="EE115" s="416" t="s">
        <v>60</v>
      </c>
      <c r="EF115" s="414" t="s">
        <v>1</v>
      </c>
      <c r="EG115" s="417" t="s">
        <v>0</v>
      </c>
      <c r="EH115" s="282"/>
      <c r="EI115" s="394" t="s">
        <v>79</v>
      </c>
      <c r="EJ115" s="394" t="s">
        <v>80</v>
      </c>
      <c r="EK115" s="418" t="s">
        <v>81</v>
      </c>
      <c r="EL115" s="414" t="s">
        <v>1</v>
      </c>
      <c r="EM115" s="417" t="s">
        <v>0</v>
      </c>
      <c r="EO115" s="414" t="s">
        <v>5</v>
      </c>
      <c r="EP115" s="394" t="s">
        <v>129</v>
      </c>
      <c r="EQ115" s="394" t="s">
        <v>67</v>
      </c>
      <c r="ER115" s="394" t="s">
        <v>68</v>
      </c>
      <c r="ES115" s="394" t="s">
        <v>1</v>
      </c>
      <c r="ET115" s="394" t="s">
        <v>0</v>
      </c>
      <c r="EU115" s="415" t="s">
        <v>5</v>
      </c>
      <c r="EV115" s="416" t="s">
        <v>60</v>
      </c>
      <c r="EW115" s="414" t="s">
        <v>1</v>
      </c>
      <c r="EX115" s="417" t="s">
        <v>0</v>
      </c>
      <c r="EY115" s="282"/>
      <c r="EZ115" s="394" t="s">
        <v>79</v>
      </c>
      <c r="FA115" s="394" t="s">
        <v>80</v>
      </c>
      <c r="FB115" s="418" t="s">
        <v>81</v>
      </c>
      <c r="FC115" s="414" t="s">
        <v>1</v>
      </c>
      <c r="FD115" s="417" t="s">
        <v>0</v>
      </c>
      <c r="FF115" s="414" t="s">
        <v>5</v>
      </c>
      <c r="FG115" s="394" t="s">
        <v>129</v>
      </c>
      <c r="FH115" s="394" t="s">
        <v>67</v>
      </c>
      <c r="FI115" s="394" t="s">
        <v>68</v>
      </c>
      <c r="FJ115" s="394" t="s">
        <v>1</v>
      </c>
      <c r="FK115" s="394" t="s">
        <v>0</v>
      </c>
      <c r="FL115" s="415" t="s">
        <v>5</v>
      </c>
      <c r="FM115" s="416" t="s">
        <v>60</v>
      </c>
      <c r="FN115" s="414" t="s">
        <v>1</v>
      </c>
      <c r="FO115" s="417" t="s">
        <v>0</v>
      </c>
      <c r="FP115" s="282"/>
      <c r="FQ115" s="394" t="s">
        <v>79</v>
      </c>
      <c r="FR115" s="394" t="s">
        <v>80</v>
      </c>
      <c r="FS115" s="418" t="s">
        <v>81</v>
      </c>
      <c r="FT115" s="414" t="s">
        <v>1</v>
      </c>
      <c r="FU115" s="417" t="s">
        <v>0</v>
      </c>
      <c r="FW115" s="414" t="s">
        <v>5</v>
      </c>
      <c r="FX115" s="394" t="s">
        <v>129</v>
      </c>
      <c r="FY115" s="394" t="s">
        <v>67</v>
      </c>
      <c r="FZ115" s="394" t="s">
        <v>68</v>
      </c>
      <c r="GA115" s="394" t="s">
        <v>1</v>
      </c>
      <c r="GB115" s="394" t="s">
        <v>0</v>
      </c>
      <c r="GC115" s="415" t="s">
        <v>5</v>
      </c>
      <c r="GD115" s="416" t="s">
        <v>60</v>
      </c>
      <c r="GE115" s="414" t="s">
        <v>1</v>
      </c>
      <c r="GF115" s="417" t="s">
        <v>0</v>
      </c>
      <c r="GG115" s="282"/>
      <c r="GH115" s="394" t="s">
        <v>79</v>
      </c>
      <c r="GI115" s="394" t="s">
        <v>80</v>
      </c>
      <c r="GJ115" s="418" t="s">
        <v>81</v>
      </c>
      <c r="GK115" s="414" t="s">
        <v>1</v>
      </c>
      <c r="GL115" s="417" t="s">
        <v>0</v>
      </c>
      <c r="GN115" s="414" t="s">
        <v>5</v>
      </c>
      <c r="GO115" s="394" t="s">
        <v>129</v>
      </c>
      <c r="GP115" s="394" t="s">
        <v>67</v>
      </c>
      <c r="GQ115" s="394" t="s">
        <v>68</v>
      </c>
      <c r="GR115" s="394" t="s">
        <v>1</v>
      </c>
      <c r="GS115" s="394" t="s">
        <v>0</v>
      </c>
      <c r="GT115" s="415" t="s">
        <v>5</v>
      </c>
      <c r="GU115" s="416" t="s">
        <v>60</v>
      </c>
      <c r="GV115" s="414" t="s">
        <v>1</v>
      </c>
      <c r="GW115" s="417" t="s">
        <v>0</v>
      </c>
      <c r="GX115" s="282"/>
      <c r="GY115" s="394" t="s">
        <v>79</v>
      </c>
      <c r="GZ115" s="394" t="s">
        <v>80</v>
      </c>
      <c r="HA115" s="418" t="s">
        <v>81</v>
      </c>
      <c r="HB115" s="414" t="s">
        <v>1</v>
      </c>
      <c r="HC115" s="417" t="s">
        <v>0</v>
      </c>
      <c r="HE115" s="414" t="s">
        <v>5</v>
      </c>
      <c r="HF115" s="394" t="s">
        <v>129</v>
      </c>
      <c r="HG115" s="394" t="s">
        <v>67</v>
      </c>
      <c r="HH115" s="394" t="s">
        <v>68</v>
      </c>
      <c r="HI115" s="394" t="s">
        <v>1</v>
      </c>
      <c r="HJ115" s="394" t="s">
        <v>0</v>
      </c>
      <c r="HK115" s="415" t="s">
        <v>5</v>
      </c>
      <c r="HL115" s="416" t="s">
        <v>60</v>
      </c>
      <c r="HM115" s="414" t="s">
        <v>1</v>
      </c>
      <c r="HN115" s="417" t="s">
        <v>0</v>
      </c>
      <c r="HO115" s="282"/>
      <c r="HP115" s="394" t="s">
        <v>79</v>
      </c>
      <c r="HQ115" s="394" t="s">
        <v>80</v>
      </c>
      <c r="HR115" s="418" t="s">
        <v>81</v>
      </c>
      <c r="HS115" s="414" t="s">
        <v>1</v>
      </c>
      <c r="HT115" s="417" t="s">
        <v>0</v>
      </c>
      <c r="HV115" s="414" t="s">
        <v>5</v>
      </c>
      <c r="HW115" s="394" t="s">
        <v>129</v>
      </c>
      <c r="HX115" s="394" t="s">
        <v>67</v>
      </c>
      <c r="HY115" s="394" t="s">
        <v>68</v>
      </c>
      <c r="HZ115" s="394" t="s">
        <v>1</v>
      </c>
      <c r="IA115" s="394" t="s">
        <v>0</v>
      </c>
      <c r="IB115" s="415" t="s">
        <v>5</v>
      </c>
      <c r="IC115" s="416" t="s">
        <v>60</v>
      </c>
      <c r="ID115" s="414" t="s">
        <v>1</v>
      </c>
      <c r="IE115" s="417" t="s">
        <v>0</v>
      </c>
      <c r="IF115" s="282"/>
      <c r="IG115" s="394" t="s">
        <v>79</v>
      </c>
      <c r="IH115" s="394" t="s">
        <v>80</v>
      </c>
      <c r="II115" s="418" t="s">
        <v>81</v>
      </c>
      <c r="IJ115" s="414" t="s">
        <v>1</v>
      </c>
      <c r="IK115" s="417" t="s">
        <v>0</v>
      </c>
      <c r="IM115" s="414" t="s">
        <v>5</v>
      </c>
      <c r="IN115" s="394" t="s">
        <v>129</v>
      </c>
      <c r="IO115" s="394" t="s">
        <v>67</v>
      </c>
      <c r="IP115" s="394" t="s">
        <v>68</v>
      </c>
      <c r="IQ115" s="394" t="s">
        <v>1</v>
      </c>
      <c r="IR115" s="394" t="s">
        <v>0</v>
      </c>
      <c r="IS115" s="415" t="s">
        <v>5</v>
      </c>
      <c r="IT115" s="416" t="s">
        <v>60</v>
      </c>
      <c r="IU115" s="414" t="s">
        <v>1</v>
      </c>
      <c r="IV115" s="417" t="s">
        <v>0</v>
      </c>
      <c r="IW115" s="282"/>
      <c r="IX115" s="394" t="s">
        <v>79</v>
      </c>
      <c r="IY115" s="394" t="s">
        <v>80</v>
      </c>
      <c r="IZ115" s="418" t="s">
        <v>81</v>
      </c>
      <c r="JA115" s="414" t="s">
        <v>1</v>
      </c>
      <c r="JB115" s="417" t="s">
        <v>0</v>
      </c>
      <c r="JD115" s="414" t="s">
        <v>5</v>
      </c>
      <c r="JE115" s="394" t="s">
        <v>129</v>
      </c>
      <c r="JF115" s="394" t="s">
        <v>67</v>
      </c>
      <c r="JG115" s="394" t="s">
        <v>68</v>
      </c>
      <c r="JH115" s="394" t="s">
        <v>1</v>
      </c>
      <c r="JI115" s="394" t="s">
        <v>0</v>
      </c>
      <c r="JJ115" s="415" t="s">
        <v>5</v>
      </c>
      <c r="JK115" s="416" t="s">
        <v>60</v>
      </c>
      <c r="JL115" s="414" t="s">
        <v>1</v>
      </c>
      <c r="JM115" s="417" t="s">
        <v>0</v>
      </c>
      <c r="JN115" s="282"/>
      <c r="JO115" s="394" t="s">
        <v>79</v>
      </c>
      <c r="JP115" s="394" t="s">
        <v>80</v>
      </c>
      <c r="JQ115" s="418" t="s">
        <v>81</v>
      </c>
      <c r="JR115" s="414" t="s">
        <v>1</v>
      </c>
      <c r="JS115" s="417" t="s">
        <v>0</v>
      </c>
      <c r="JU115" s="414" t="s">
        <v>5</v>
      </c>
      <c r="JV115" s="394" t="s">
        <v>129</v>
      </c>
      <c r="JW115" s="394" t="s">
        <v>67</v>
      </c>
      <c r="JX115" s="394" t="s">
        <v>68</v>
      </c>
      <c r="JY115" s="394" t="s">
        <v>1</v>
      </c>
      <c r="JZ115" s="394" t="s">
        <v>0</v>
      </c>
      <c r="KA115" s="415" t="s">
        <v>5</v>
      </c>
      <c r="KB115" s="416" t="s">
        <v>60</v>
      </c>
      <c r="KC115" s="414" t="s">
        <v>1</v>
      </c>
      <c r="KD115" s="417" t="s">
        <v>0</v>
      </c>
      <c r="KE115" s="282"/>
      <c r="KF115" s="394" t="s">
        <v>79</v>
      </c>
      <c r="KG115" s="394" t="s">
        <v>80</v>
      </c>
      <c r="KH115" s="418" t="s">
        <v>81</v>
      </c>
      <c r="KI115" s="414" t="s">
        <v>1</v>
      </c>
      <c r="KJ115" s="417" t="s">
        <v>0</v>
      </c>
      <c r="KL115" s="414" t="s">
        <v>5</v>
      </c>
      <c r="KM115" s="394" t="s">
        <v>129</v>
      </c>
      <c r="KN115" s="394" t="s">
        <v>67</v>
      </c>
      <c r="KO115" s="394" t="s">
        <v>68</v>
      </c>
      <c r="KP115" s="394" t="s">
        <v>1</v>
      </c>
      <c r="KQ115" s="394" t="s">
        <v>0</v>
      </c>
      <c r="KR115" s="415" t="s">
        <v>5</v>
      </c>
      <c r="KS115" s="416" t="s">
        <v>60</v>
      </c>
      <c r="KT115" s="414" t="s">
        <v>1</v>
      </c>
      <c r="KU115" s="417" t="s">
        <v>0</v>
      </c>
      <c r="KV115" s="282"/>
      <c r="KW115" s="394" t="s">
        <v>79</v>
      </c>
      <c r="KX115" s="394" t="s">
        <v>80</v>
      </c>
      <c r="KY115" s="418" t="s">
        <v>81</v>
      </c>
      <c r="KZ115" s="414" t="s">
        <v>1</v>
      </c>
      <c r="LA115" s="417" t="s">
        <v>0</v>
      </c>
      <c r="LC115" s="414" t="s">
        <v>5</v>
      </c>
      <c r="LD115" s="394" t="s">
        <v>129</v>
      </c>
      <c r="LE115" s="394" t="s">
        <v>67</v>
      </c>
      <c r="LF115" s="394" t="s">
        <v>68</v>
      </c>
      <c r="LG115" s="394" t="s">
        <v>1</v>
      </c>
      <c r="LH115" s="394" t="s">
        <v>0</v>
      </c>
      <c r="LI115" s="415" t="s">
        <v>5</v>
      </c>
      <c r="LJ115" s="416" t="s">
        <v>60</v>
      </c>
      <c r="LK115" s="414" t="s">
        <v>1</v>
      </c>
      <c r="LL115" s="417" t="s">
        <v>0</v>
      </c>
      <c r="LM115" s="282"/>
      <c r="LN115" s="394" t="s">
        <v>79</v>
      </c>
      <c r="LO115" s="394" t="s">
        <v>80</v>
      </c>
      <c r="LP115" s="418" t="s">
        <v>81</v>
      </c>
      <c r="LQ115" s="414" t="s">
        <v>1</v>
      </c>
      <c r="LR115" s="417" t="s">
        <v>0</v>
      </c>
      <c r="LT115" s="414" t="s">
        <v>5</v>
      </c>
      <c r="LU115" s="394" t="s">
        <v>129</v>
      </c>
      <c r="LV115" s="394" t="s">
        <v>67</v>
      </c>
      <c r="LW115" s="394" t="s">
        <v>68</v>
      </c>
      <c r="LX115" s="394" t="s">
        <v>1</v>
      </c>
      <c r="LY115" s="394" t="s">
        <v>0</v>
      </c>
      <c r="LZ115" s="415" t="s">
        <v>5</v>
      </c>
      <c r="MA115" s="416" t="s">
        <v>60</v>
      </c>
      <c r="MB115" s="414" t="s">
        <v>1</v>
      </c>
      <c r="MC115" s="417" t="s">
        <v>0</v>
      </c>
      <c r="MD115" s="282"/>
      <c r="ME115" s="394" t="s">
        <v>79</v>
      </c>
      <c r="MF115" s="394" t="s">
        <v>80</v>
      </c>
      <c r="MG115" s="418" t="s">
        <v>81</v>
      </c>
      <c r="MH115" s="414" t="s">
        <v>1</v>
      </c>
      <c r="MI115" s="417" t="s">
        <v>0</v>
      </c>
    </row>
    <row r="116" spans="1:347" ht="14.1" hidden="1" customHeight="1" outlineLevel="1" x14ac:dyDescent="0.15">
      <c r="A116" s="14"/>
      <c r="B116" s="58"/>
      <c r="C116" s="10"/>
      <c r="D116" s="10"/>
      <c r="E116" s="19"/>
      <c r="F116" s="19"/>
      <c r="I116" s="10">
        <v>10</v>
      </c>
      <c r="J116" s="274">
        <f>_xlfn.NORM.S.INV(I116/100)</f>
        <v>-1.2815515655446006</v>
      </c>
      <c r="K116" s="19">
        <f>(J116-J110)/I110</f>
        <v>0.61912361742524935</v>
      </c>
      <c r="L116" s="19">
        <f>SQRT(1/P106+(K116-J107)^2/S106)/I110</f>
        <v>0.11246358705977876</v>
      </c>
      <c r="M116" s="19">
        <f>K116-_xlfn.T.INV.2T(0.05,O110)*L116</f>
        <v>0.26121429030790372</v>
      </c>
      <c r="N116" s="19">
        <f>K116+_xlfn.T.INV.2T(0.05,O110)*L116</f>
        <v>0.97703294454259493</v>
      </c>
      <c r="O116" s="199">
        <f>I116</f>
        <v>10</v>
      </c>
      <c r="P116" s="26">
        <f>10^K116</f>
        <v>4.1602901199080078</v>
      </c>
      <c r="Q116" s="26">
        <f t="shared" ref="Q116:R119" si="1285">10^M116</f>
        <v>1.8247958740441956</v>
      </c>
      <c r="R116" s="200">
        <f t="shared" si="1285"/>
        <v>9.4849041079018797</v>
      </c>
      <c r="S116" s="26"/>
      <c r="T116" s="26">
        <f>K27-K116</f>
        <v>0</v>
      </c>
      <c r="U116" s="26">
        <f>SQRT(L27^2+L116^2)</f>
        <v>0.15904753009306644</v>
      </c>
      <c r="V116" s="214">
        <f>10^T116</f>
        <v>1</v>
      </c>
      <c r="W116" s="26">
        <f>10^(T116-1.96*U116)</f>
        <v>0.48782813142518383</v>
      </c>
      <c r="X116" s="215">
        <f>10^(T116+1.96*U116)</f>
        <v>2.0499022823438091</v>
      </c>
      <c r="Z116" s="281">
        <v>10</v>
      </c>
      <c r="AA116" s="274">
        <f>_xlfn.NORM.S.INV(Z116/100)</f>
        <v>-1.2815515655446006</v>
      </c>
      <c r="AB116" s="274">
        <f>(AA116-AA110)/Z110</f>
        <v>0.63785712328871125</v>
      </c>
      <c r="AC116" s="274">
        <f>SQRT(1/AG106+(AB116-AA107)^2/AJ106)/Z110</f>
        <v>0.12404291779158365</v>
      </c>
      <c r="AD116" s="274">
        <f>AB116-_xlfn.T.INV.2T(0.05,AF110)*AC116</f>
        <v>0.24309719786627498</v>
      </c>
      <c r="AE116" s="274">
        <f>AB116+_xlfn.T.INV.2T(0.05,AF110)*AC116</f>
        <v>1.0326170487111475</v>
      </c>
      <c r="AF116" s="199">
        <f>Z116</f>
        <v>10</v>
      </c>
      <c r="AG116" s="267">
        <f>10^AB116</f>
        <v>4.3436729999544355</v>
      </c>
      <c r="AH116" s="267">
        <f t="shared" ref="AH116:AH119" si="1286">10^AD116</f>
        <v>1.7502383592665738</v>
      </c>
      <c r="AI116" s="200">
        <f t="shared" ref="AI116:AI119" si="1287">10^AE116</f>
        <v>10.779957501582505</v>
      </c>
      <c r="AJ116" s="267"/>
      <c r="AK116" s="267">
        <f>AB27-AB116</f>
        <v>0</v>
      </c>
      <c r="AL116" s="267">
        <f>SQRT(AC27^2+AC116^2)</f>
        <v>0.17542317665718848</v>
      </c>
      <c r="AM116" s="214">
        <f>10^AK116</f>
        <v>1</v>
      </c>
      <c r="AN116" s="267">
        <f>10^(AK116-1.96*AL116)</f>
        <v>0.45307549515582357</v>
      </c>
      <c r="AO116" s="215">
        <f>10^(AK116+1.96*AL116)</f>
        <v>2.2071376860849115</v>
      </c>
      <c r="AQ116" s="281">
        <v>10</v>
      </c>
      <c r="AR116" s="274">
        <f>_xlfn.NORM.S.INV(AQ116/100)</f>
        <v>-1.2815515655446006</v>
      </c>
      <c r="AS116" s="274">
        <f>(AR116-AR110)/AQ110</f>
        <v>0.63897992472890719</v>
      </c>
      <c r="AT116" s="274">
        <f>SQRT(1/AX106+(AS116-AR107)^2/BA106)/AQ110</f>
        <v>0.126545424897092</v>
      </c>
      <c r="AU116" s="274">
        <f>AS116-_xlfn.T.INV.2T(0.05,AW110)*AT116</f>
        <v>0.23625590481459968</v>
      </c>
      <c r="AV116" s="274">
        <f>AS116+_xlfn.T.INV.2T(0.05,AW110)*AT116</f>
        <v>1.0417039446432148</v>
      </c>
      <c r="AW116" s="199">
        <f>AQ116</f>
        <v>10</v>
      </c>
      <c r="AX116" s="267">
        <f>10^AS116</f>
        <v>4.3549174260579981</v>
      </c>
      <c r="AY116" s="267">
        <f t="shared" ref="AY116:AY119" si="1288">10^AU116</f>
        <v>1.7228834723024937</v>
      </c>
      <c r="AZ116" s="200">
        <f t="shared" ref="AZ116:AZ119" si="1289">10^AV116</f>
        <v>11.007886541762472</v>
      </c>
      <c r="BA116" s="267"/>
      <c r="BB116" s="267">
        <f>AS27-AS116</f>
        <v>0</v>
      </c>
      <c r="BC116" s="267">
        <f>SQRT(AT27^2+AT116^2)</f>
        <v>0.17896225614573347</v>
      </c>
      <c r="BD116" s="214">
        <f>10^BB116</f>
        <v>1</v>
      </c>
      <c r="BE116" s="267">
        <f>10^(BB116-1.96*BC116)</f>
        <v>0.44589641223953763</v>
      </c>
      <c r="BF116" s="215">
        <f>10^(BB116+1.96*BC116)</f>
        <v>2.2426733486763184</v>
      </c>
      <c r="BH116" s="281">
        <v>10</v>
      </c>
      <c r="BI116" s="274">
        <f>_xlfn.NORM.S.INV(BH116/100)</f>
        <v>-1.2815515655446006</v>
      </c>
      <c r="BJ116" s="274">
        <f>(BI116-BI110)/BH110</f>
        <v>0.63903204771961675</v>
      </c>
      <c r="BK116" s="274">
        <f>SQRT(1/BO106+(BJ116-BI107)^2/BR106)/BH110</f>
        <v>0.12670474037067622</v>
      </c>
      <c r="BL116" s="274">
        <f>BJ116-_xlfn.T.INV.2T(0.05,BN110)*BK116</f>
        <v>0.23580101486502658</v>
      </c>
      <c r="BM116" s="274">
        <f>BJ116+_xlfn.T.INV.2T(0.05,BN110)*BK116</f>
        <v>1.042263080574207</v>
      </c>
      <c r="BN116" s="199">
        <f>BH116</f>
        <v>10</v>
      </c>
      <c r="BO116" s="267">
        <f>10^BJ116</f>
        <v>4.3554401242547796</v>
      </c>
      <c r="BP116" s="267">
        <f t="shared" ref="BP116:BP119" si="1290">10^BL116</f>
        <v>1.7210798295960072</v>
      </c>
      <c r="BQ116" s="200">
        <f t="shared" ref="BQ116:BQ119" si="1291">10^BM116</f>
        <v>11.022067860978497</v>
      </c>
      <c r="BR116" s="267"/>
      <c r="BS116" s="267">
        <f>BJ27-BJ116</f>
        <v>0</v>
      </c>
      <c r="BT116" s="267">
        <f>SQRT(BK27^2+BK116^2)</f>
        <v>0.17918756224917215</v>
      </c>
      <c r="BU116" s="214">
        <f>10^BS116</f>
        <v>1</v>
      </c>
      <c r="BV116" s="267">
        <f>10^(BS116-1.96*BT116)</f>
        <v>0.4454432456185165</v>
      </c>
      <c r="BW116" s="215">
        <f>10^(BS116+1.96*BT116)</f>
        <v>2.2449549069072949</v>
      </c>
      <c r="BY116" s="281">
        <v>10</v>
      </c>
      <c r="BZ116" s="274">
        <f>_xlfn.NORM.S.INV(BY116/100)</f>
        <v>-1.2815515655446006</v>
      </c>
      <c r="CA116" s="274">
        <f>(BZ116-BZ110)/BY110</f>
        <v>0.63903442388163023</v>
      </c>
      <c r="CB116" s="274">
        <f>SQRT(1/CF106+(CA116-BZ107)^2/CI106)/BY110</f>
        <v>0.12671216317332876</v>
      </c>
      <c r="CC116" s="274">
        <f>CA116-_xlfn.T.INV.2T(0.05,CE110)*CB116</f>
        <v>0.23577976835616365</v>
      </c>
      <c r="CD116" s="274">
        <f>CA116+_xlfn.T.INV.2T(0.05,CE110)*CB116</f>
        <v>1.0422890794070967</v>
      </c>
      <c r="CE116" s="199">
        <f>BY116</f>
        <v>10</v>
      </c>
      <c r="CF116" s="267">
        <f>10^CA116</f>
        <v>4.3554639543058595</v>
      </c>
      <c r="CG116" s="267">
        <f t="shared" ref="CG116:CG119" si="1292">10^CC116</f>
        <v>1.7209956331695508</v>
      </c>
      <c r="CH116" s="200">
        <f t="shared" ref="CH116:CH119" si="1293">10^CD116</f>
        <v>11.022727711586654</v>
      </c>
      <c r="CI116" s="267"/>
      <c r="CJ116" s="267">
        <f>CA27-CA116</f>
        <v>0</v>
      </c>
      <c r="CK116" s="267">
        <f>SQRT(CB27^2+CB116^2)</f>
        <v>0.17919805967735422</v>
      </c>
      <c r="CL116" s="214">
        <f>10^CJ116</f>
        <v>1</v>
      </c>
      <c r="CM116" s="267">
        <f>10^(CJ116-1.96*CK116)</f>
        <v>0.4454221429798505</v>
      </c>
      <c r="CN116" s="215">
        <f>10^(CJ116+1.96*CK116)</f>
        <v>2.2450612654998539</v>
      </c>
      <c r="CP116" s="281">
        <v>10</v>
      </c>
      <c r="CQ116" s="274">
        <f>_xlfn.NORM.S.INV(CP116/100)</f>
        <v>-1.2815515655446006</v>
      </c>
      <c r="CR116" s="274">
        <f>(CQ116-CQ110)/CP110</f>
        <v>0.63903453210785044</v>
      </c>
      <c r="CS116" s="274">
        <f>SQRT(1/CW106+(CR116-CQ107)^2/CZ106)/CP110</f>
        <v>0.12671250163690026</v>
      </c>
      <c r="CT116" s="274">
        <f>CR116-_xlfn.T.INV.2T(0.05,CV110)*CS116</f>
        <v>0.23577879944024127</v>
      </c>
      <c r="CU116" s="274">
        <f>CR116+_xlfn.T.INV.2T(0.05,CV110)*CS116</f>
        <v>1.0422902647754597</v>
      </c>
      <c r="CV116" s="199">
        <f>CP116</f>
        <v>10</v>
      </c>
      <c r="CW116" s="267">
        <f>10^CR116</f>
        <v>4.3554650396879664</v>
      </c>
      <c r="CX116" s="267">
        <f t="shared" ref="CX116:CX119" si="1294">10^CT116</f>
        <v>1.720991793613027</v>
      </c>
      <c r="CY116" s="200">
        <f t="shared" ref="CY116:CY119" si="1295">10^CU116</f>
        <v>11.022757797187737</v>
      </c>
      <c r="CZ116" s="267"/>
      <c r="DA116" s="267">
        <f>CR27-CR116</f>
        <v>0</v>
      </c>
      <c r="DB116" s="267">
        <f>SQRT(CS27^2+CS116^2)</f>
        <v>0.17919853833712737</v>
      </c>
      <c r="DC116" s="214">
        <f>10^DA116</f>
        <v>1</v>
      </c>
      <c r="DD116" s="267">
        <f>10^(DA116-1.96*DB116)</f>
        <v>0.44542118076949916</v>
      </c>
      <c r="DE116" s="215">
        <f>10^(DA116+1.96*DB116)</f>
        <v>2.245066115339247</v>
      </c>
      <c r="DG116" s="281">
        <v>10</v>
      </c>
      <c r="DH116" s="274">
        <f>_xlfn.NORM.S.INV(DG116/100)</f>
        <v>-1.2815515655446006</v>
      </c>
      <c r="DI116" s="274">
        <f>(DH116-DH110)/DG110</f>
        <v>0.63903453703673629</v>
      </c>
      <c r="DJ116" s="274">
        <f>SQRT(1/DN106+(DI116-DH107)^2/DQ106)/DG110</f>
        <v>0.1267125170538696</v>
      </c>
      <c r="DK116" s="274">
        <f>DI116-_xlfn.T.INV.2T(0.05,DM110)*DJ116</f>
        <v>0.23577875530545001</v>
      </c>
      <c r="DL116" s="274">
        <f>DI116+_xlfn.T.INV.2T(0.05,DM110)*DJ116</f>
        <v>1.0422903187680226</v>
      </c>
      <c r="DM116" s="199">
        <f>DG116</f>
        <v>10</v>
      </c>
      <c r="DN116" s="267">
        <f>10^DI116</f>
        <v>4.3554650891189199</v>
      </c>
      <c r="DO116" s="267">
        <f t="shared" ref="DO116:DO119" si="1296">10^DK116</f>
        <v>1.7209916187187726</v>
      </c>
      <c r="DP116" s="200">
        <f t="shared" ref="DP116:DP119" si="1297">10^DL116</f>
        <v>11.022759167564299</v>
      </c>
      <c r="DQ116" s="267"/>
      <c r="DR116" s="267">
        <f>DI27-DI116</f>
        <v>0</v>
      </c>
      <c r="DS116" s="267">
        <f>SQRT(DJ27^2+DJ116^2)</f>
        <v>0.17919856014001451</v>
      </c>
      <c r="DT116" s="214">
        <f>10^DR116</f>
        <v>1</v>
      </c>
      <c r="DU116" s="267">
        <f>10^(DR116-1.96*DS116)</f>
        <v>0.44542113694099894</v>
      </c>
      <c r="DV116" s="215">
        <f>10^(DR116+1.96*DS116)</f>
        <v>2.2450663362490166</v>
      </c>
      <c r="DX116" s="281">
        <v>10</v>
      </c>
      <c r="DY116" s="274">
        <f>_xlfn.NORM.S.INV(DX116/100)</f>
        <v>-1.2815515655446006</v>
      </c>
      <c r="DZ116" s="274">
        <f>(DY116-DY110)/DX110</f>
        <v>0.63903453726119619</v>
      </c>
      <c r="EA116" s="274">
        <f>SQRT(1/EE106+(DZ116-DY107)^2/EH106)/DX110</f>
        <v>0.12671251775604475</v>
      </c>
      <c r="EB116" s="274">
        <f>DZ116-_xlfn.T.INV.2T(0.05,ED110)*EA116</f>
        <v>0.2357787532952752</v>
      </c>
      <c r="EC116" s="274">
        <f>DZ116+_xlfn.T.INV.2T(0.05,ED110)*EA116</f>
        <v>1.0422903212271173</v>
      </c>
      <c r="ED116" s="199">
        <f>DX116</f>
        <v>10</v>
      </c>
      <c r="EE116" s="267">
        <f>10^DZ116</f>
        <v>4.3554650913699886</v>
      </c>
      <c r="EF116" s="267">
        <f t="shared" ref="EF116:EF119" si="1298">10^EB116</f>
        <v>1.7209916107529932</v>
      </c>
      <c r="EG116" s="200">
        <f t="shared" ref="EG116:EG119" si="1299">10^EC116</f>
        <v>11.022759229978194</v>
      </c>
      <c r="EH116" s="267"/>
      <c r="EI116" s="267">
        <f>DZ27-DZ116</f>
        <v>0</v>
      </c>
      <c r="EJ116" s="267">
        <f>SQRT(EA27^2+EA116^2)</f>
        <v>0.17919856113304011</v>
      </c>
      <c r="EK116" s="214">
        <f>10^EI116</f>
        <v>1</v>
      </c>
      <c r="EL116" s="267">
        <f>10^(EI116-1.96*EJ116)</f>
        <v>0.44542113494480362</v>
      </c>
      <c r="EM116" s="215">
        <f>10^(EI116+1.96*EJ116)</f>
        <v>2.2450663463104856</v>
      </c>
      <c r="EO116" s="281">
        <v>10</v>
      </c>
      <c r="EP116" s="274">
        <f>_xlfn.NORM.S.INV(EO116/100)</f>
        <v>-1.2815515655446006</v>
      </c>
      <c r="EQ116" s="274">
        <f>(EP116-EP110)/EO110</f>
        <v>0.63903453727141668</v>
      </c>
      <c r="ER116" s="274">
        <f>SQRT(1/EV106+(EQ116-EP107)^2/EY106)/EO110</f>
        <v>0.12671251778802417</v>
      </c>
      <c r="ES116" s="274">
        <f>EQ116-_xlfn.T.INV.2T(0.05,EU110)*ER116</f>
        <v>0.23577875320372288</v>
      </c>
      <c r="ET116" s="274">
        <f>EQ116+_xlfn.T.INV.2T(0.05,EU110)*ER116</f>
        <v>1.0422903213391104</v>
      </c>
      <c r="EU116" s="199">
        <f>EO116</f>
        <v>10</v>
      </c>
      <c r="EV116" s="267">
        <f>10^EQ116</f>
        <v>4.3554650914724888</v>
      </c>
      <c r="EW116" s="267">
        <f t="shared" ref="EW116:EW119" si="1300">10^ES116</f>
        <v>1.7209916103901961</v>
      </c>
      <c r="EX116" s="200">
        <f t="shared" ref="EX116:EX119" si="1301">10^ET116</f>
        <v>11.022759232820674</v>
      </c>
      <c r="EY116" s="267"/>
      <c r="EZ116" s="267">
        <f>EQ27-EQ116</f>
        <v>0</v>
      </c>
      <c r="FA116" s="267">
        <f>SQRT(ER27^2+ER116^2)</f>
        <v>0.17919856117826577</v>
      </c>
      <c r="FB116" s="214">
        <f>10^EZ116</f>
        <v>1</v>
      </c>
      <c r="FC116" s="267">
        <f>10^(EZ116-1.96*FA116)</f>
        <v>0.44542113485389029</v>
      </c>
      <c r="FD116" s="215">
        <f>10^(EZ116+1.96*FA116)</f>
        <v>2.2450663467687182</v>
      </c>
      <c r="FF116" s="281">
        <v>10</v>
      </c>
      <c r="FG116" s="274">
        <f>_xlfn.NORM.S.INV(FF116/100)</f>
        <v>-1.2815515655446006</v>
      </c>
      <c r="FH116" s="274">
        <f>(FG116-FG110)/FF110</f>
        <v>0.6390345372718822</v>
      </c>
      <c r="FI116" s="274">
        <f>SQRT(1/FM106+(FH116-FG107)^2/FP106)/FF110</f>
        <v>0.12671251778948028</v>
      </c>
      <c r="FJ116" s="274">
        <f>FH116-_xlfn.T.INV.2T(0.05,FL110)*FI116</f>
        <v>0.23577875319955444</v>
      </c>
      <c r="FK116" s="274">
        <f>FH116+_xlfn.T.INV.2T(0.05,FL110)*FI116</f>
        <v>1.0422903213442098</v>
      </c>
      <c r="FL116" s="199">
        <f>FF116</f>
        <v>10</v>
      </c>
      <c r="FM116" s="267">
        <f>10^FH116</f>
        <v>4.3554650914771571</v>
      </c>
      <c r="FN116" s="267">
        <f t="shared" ref="FN116:FN119" si="1302">10^FJ116</f>
        <v>1.7209916103736778</v>
      </c>
      <c r="FO116" s="200">
        <f t="shared" ref="FO116:FO119" si="1303">10^FK116</f>
        <v>11.022759232950101</v>
      </c>
      <c r="FP116" s="267"/>
      <c r="FQ116" s="267">
        <f>FH27-FH116</f>
        <v>0</v>
      </c>
      <c r="FR116" s="267">
        <f>SQRT(FI27^2+FI116^2)</f>
        <v>0.17919856118032515</v>
      </c>
      <c r="FS116" s="214">
        <f>10^FQ116</f>
        <v>1</v>
      </c>
      <c r="FT116" s="267">
        <f>10^(FQ116-1.96*FR116)</f>
        <v>0.44542113484975054</v>
      </c>
      <c r="FU116" s="215">
        <f>10^(FQ116+1.96*FR116)</f>
        <v>2.2450663467895837</v>
      </c>
      <c r="FW116" s="281">
        <v>10</v>
      </c>
      <c r="FX116" s="274">
        <f>_xlfn.NORM.S.INV(FW116/100)</f>
        <v>-1.2815515655446006</v>
      </c>
      <c r="FY116" s="274">
        <f>(FX116-FX110)/FW110</f>
        <v>0.6390345372719034</v>
      </c>
      <c r="FZ116" s="274">
        <f>SQRT(1/GD106+(FY116-FX107)^2/GG106)/FW110</f>
        <v>0.12671251778954662</v>
      </c>
      <c r="GA116" s="274">
        <f>FY116-_xlfn.T.INV.2T(0.05,GC110)*FZ116</f>
        <v>0.23577875319936448</v>
      </c>
      <c r="GB116" s="274">
        <f>FY116+_xlfn.T.INV.2T(0.05,GC110)*FZ116</f>
        <v>1.0422903213444423</v>
      </c>
      <c r="GC116" s="199">
        <f>FW116</f>
        <v>10</v>
      </c>
      <c r="GD116" s="267">
        <f>10^FY116</f>
        <v>4.3554650914773694</v>
      </c>
      <c r="GE116" s="267">
        <f t="shared" ref="GE116:GE119" si="1304">10^GA116</f>
        <v>1.720991610372925</v>
      </c>
      <c r="GF116" s="200">
        <f t="shared" ref="GF116:GF119" si="1305">10^GB116</f>
        <v>11.022759232956004</v>
      </c>
      <c r="GG116" s="267"/>
      <c r="GH116" s="267">
        <f>FY27-FY116</f>
        <v>0</v>
      </c>
      <c r="GI116" s="267">
        <f>SQRT(FZ27^2+FZ116^2)</f>
        <v>0.17919856118041896</v>
      </c>
      <c r="GJ116" s="214">
        <f>10^GH116</f>
        <v>1</v>
      </c>
      <c r="GK116" s="267">
        <f>10^(GH116-1.96*GI116)</f>
        <v>0.44542113484956192</v>
      </c>
      <c r="GL116" s="215">
        <f>10^(GH116+1.96*GI116)</f>
        <v>2.2450663467905345</v>
      </c>
      <c r="GN116" s="281">
        <v>10</v>
      </c>
      <c r="GO116" s="274">
        <f>_xlfn.NORM.S.INV(GN116/100)</f>
        <v>-1.2815515655446006</v>
      </c>
      <c r="GP116" s="274">
        <f>(GO116-GO110)/GN110</f>
        <v>0.63903453727190462</v>
      </c>
      <c r="GQ116" s="274">
        <f>SQRT(1/GU106+(GP116-GO107)^2/GX106)/GN110</f>
        <v>0.12671251778954962</v>
      </c>
      <c r="GR116" s="274">
        <f>GP116-_xlfn.T.INV.2T(0.05,GT110)*GQ116</f>
        <v>0.23577875319935621</v>
      </c>
      <c r="GS116" s="274">
        <f>GP116+_xlfn.T.INV.2T(0.05,GT110)*GQ116</f>
        <v>1.042290321344453</v>
      </c>
      <c r="GT116" s="199">
        <f>GN116</f>
        <v>10</v>
      </c>
      <c r="GU116" s="267">
        <f>10^GP116</f>
        <v>4.3554650914773827</v>
      </c>
      <c r="GV116" s="267">
        <f t="shared" ref="GV116:GV119" si="1306">10^GR116</f>
        <v>1.7209916103728922</v>
      </c>
      <c r="GW116" s="200">
        <f t="shared" ref="GW116:GW119" si="1307">10^GS116</f>
        <v>11.022759232956274</v>
      </c>
      <c r="GX116" s="267"/>
      <c r="GY116" s="267">
        <f>GP27-GP116</f>
        <v>0</v>
      </c>
      <c r="GZ116" s="267">
        <f>SQRT(GQ27^2+GQ116^2)</f>
        <v>0.17919856118042315</v>
      </c>
      <c r="HA116" s="214">
        <f>10^GY116</f>
        <v>1</v>
      </c>
      <c r="HB116" s="267">
        <f>10^(GY116-1.96*GZ116)</f>
        <v>0.44542113484955348</v>
      </c>
      <c r="HC116" s="215">
        <f>10^(GY116+1.96*GZ116)</f>
        <v>2.2450663467905771</v>
      </c>
      <c r="HE116" s="281">
        <v>10</v>
      </c>
      <c r="HF116" s="274">
        <f>_xlfn.NORM.S.INV(HE116/100)</f>
        <v>-1.2815515655446006</v>
      </c>
      <c r="HG116" s="274">
        <f>(HF116-HF110)/HE110</f>
        <v>0.63903453727190418</v>
      </c>
      <c r="HH116" s="274">
        <f>SQRT(1/HL106+(HG116-HF107)^2/HO106)/HE110</f>
        <v>0.12671251778954995</v>
      </c>
      <c r="HI116" s="274">
        <f>HG116-_xlfn.T.INV.2T(0.05,HK110)*HH116</f>
        <v>0.23577875319935471</v>
      </c>
      <c r="HJ116" s="274">
        <f>HG116+_xlfn.T.INV.2T(0.05,HK110)*HH116</f>
        <v>1.0422903213444537</v>
      </c>
      <c r="HK116" s="199">
        <f>HE116</f>
        <v>10</v>
      </c>
      <c r="HL116" s="267">
        <f>10^HG116</f>
        <v>4.3554650914773774</v>
      </c>
      <c r="HM116" s="267">
        <f t="shared" ref="HM116:HM119" si="1308">10^HI116</f>
        <v>1.7209916103728862</v>
      </c>
      <c r="HN116" s="200">
        <f t="shared" ref="HN116:HN119" si="1309">10^HJ116</f>
        <v>11.022759232956288</v>
      </c>
      <c r="HO116" s="267"/>
      <c r="HP116" s="267">
        <f>HG27-HG116</f>
        <v>0</v>
      </c>
      <c r="HQ116" s="267">
        <f>SQRT(HH27^2+HH116^2)</f>
        <v>0.17919856118042349</v>
      </c>
      <c r="HR116" s="214">
        <f>10^HP116</f>
        <v>1</v>
      </c>
      <c r="HS116" s="267">
        <f>10^(HP116-1.96*HQ116)</f>
        <v>0.44542113484955281</v>
      </c>
      <c r="HT116" s="215">
        <f>10^(HP116+1.96*HQ116)</f>
        <v>2.2450663467905803</v>
      </c>
      <c r="HV116" s="281">
        <v>10</v>
      </c>
      <c r="HW116" s="274">
        <f>_xlfn.NORM.S.INV(HV116/100)</f>
        <v>-1.2815515655446006</v>
      </c>
      <c r="HX116" s="274">
        <f>(HW116-HW110)/HV110</f>
        <v>0.63903453727190485</v>
      </c>
      <c r="HY116" s="274">
        <f>SQRT(1/IC106+(HX116-HW107)^2/IF106)/HV110</f>
        <v>0.12671251778954978</v>
      </c>
      <c r="HZ116" s="274">
        <f>HX116-_xlfn.T.INV.2T(0.05,IB110)*HY116</f>
        <v>0.23577875319935587</v>
      </c>
      <c r="IA116" s="274">
        <f>HX116+_xlfn.T.INV.2T(0.05,IB110)*HY116</f>
        <v>1.0422903213444539</v>
      </c>
      <c r="IB116" s="199">
        <f>HV116</f>
        <v>10</v>
      </c>
      <c r="IC116" s="267">
        <f>10^HX116</f>
        <v>4.3554650914773845</v>
      </c>
      <c r="ID116" s="267">
        <f t="shared" ref="ID116:ID119" si="1310">10^HZ116</f>
        <v>1.7209916103728908</v>
      </c>
      <c r="IE116" s="200">
        <f t="shared" ref="IE116:IE119" si="1311">10^IA116</f>
        <v>11.022759232956293</v>
      </c>
      <c r="IF116" s="267"/>
      <c r="IG116" s="267">
        <f>HX27-HX116</f>
        <v>0</v>
      </c>
      <c r="IH116" s="267">
        <f>SQRT(HY27^2+HY116^2)</f>
        <v>0.17919856118042349</v>
      </c>
      <c r="II116" s="214">
        <f>10^IG116</f>
        <v>1</v>
      </c>
      <c r="IJ116" s="267">
        <f>10^(IG116-1.96*IH116)</f>
        <v>0.44542113484955281</v>
      </c>
      <c r="IK116" s="215">
        <f>10^(IG116+1.96*IH116)</f>
        <v>2.2450663467905803</v>
      </c>
      <c r="IM116" s="281">
        <v>10</v>
      </c>
      <c r="IN116" s="274">
        <f>_xlfn.NORM.S.INV(IM116/100)</f>
        <v>-1.2815515655446006</v>
      </c>
      <c r="IO116" s="274">
        <f>(IN116-IN110)/IM110</f>
        <v>0.63903453727190451</v>
      </c>
      <c r="IP116" s="274">
        <f>SQRT(1/IT106+(IO116-IN107)^2/IW106)/IM110</f>
        <v>0.12671251778954989</v>
      </c>
      <c r="IQ116" s="274">
        <f>IO116-_xlfn.T.INV.2T(0.05,IS110)*IP116</f>
        <v>0.23577875319935521</v>
      </c>
      <c r="IR116" s="274">
        <f>IO116+_xlfn.T.INV.2T(0.05,IS110)*IP116</f>
        <v>1.0422903213444539</v>
      </c>
      <c r="IS116" s="199">
        <f>IM116</f>
        <v>10</v>
      </c>
      <c r="IT116" s="267">
        <f>10^IO116</f>
        <v>4.3554650914773818</v>
      </c>
      <c r="IU116" s="267">
        <f t="shared" ref="IU116:IU119" si="1312">10^IQ116</f>
        <v>1.7209916103728882</v>
      </c>
      <c r="IV116" s="200">
        <f t="shared" ref="IV116:IV119" si="1313">10^IR116</f>
        <v>11.022759232956293</v>
      </c>
      <c r="IW116" s="267"/>
      <c r="IX116" s="267">
        <f>IO27-IO116</f>
        <v>0</v>
      </c>
      <c r="IY116" s="267">
        <f>SQRT(IP27^2+IP116^2)</f>
        <v>0.17919856118042346</v>
      </c>
      <c r="IZ116" s="214">
        <f>10^IX116</f>
        <v>1</v>
      </c>
      <c r="JA116" s="267">
        <f>10^(IX116-1.96*IY116)</f>
        <v>0.44542113484955292</v>
      </c>
      <c r="JB116" s="215">
        <f>10^(IX116+1.96*IY116)</f>
        <v>2.2450663467905798</v>
      </c>
      <c r="JD116" s="281">
        <v>10</v>
      </c>
      <c r="JE116" s="274">
        <f>_xlfn.NORM.S.INV(JD116/100)</f>
        <v>-1.2815515655446006</v>
      </c>
      <c r="JF116" s="274">
        <f>(JE116-JE110)/JD110</f>
        <v>0.63903453727190418</v>
      </c>
      <c r="JG116" s="274">
        <f>SQRT(1/JK106+(JF116-JE107)^2/JN106)/JD110</f>
        <v>0.12671251778954995</v>
      </c>
      <c r="JH116" s="274">
        <f>JF116-_xlfn.T.INV.2T(0.05,JJ110)*JG116</f>
        <v>0.23577875319935471</v>
      </c>
      <c r="JI116" s="274">
        <f>JF116+_xlfn.T.INV.2T(0.05,JJ110)*JG116</f>
        <v>1.0422903213444537</v>
      </c>
      <c r="JJ116" s="199">
        <f>JD116</f>
        <v>10</v>
      </c>
      <c r="JK116" s="267">
        <f>10^JF116</f>
        <v>4.3554650914773774</v>
      </c>
      <c r="JL116" s="267">
        <f t="shared" ref="JL116:JL119" si="1314">10^JH116</f>
        <v>1.7209916103728862</v>
      </c>
      <c r="JM116" s="200">
        <f t="shared" ref="JM116:JM119" si="1315">10^JI116</f>
        <v>11.022759232956288</v>
      </c>
      <c r="JN116" s="267"/>
      <c r="JO116" s="267">
        <f>JF27-JF116</f>
        <v>0</v>
      </c>
      <c r="JP116" s="267">
        <f>SQRT(JG27^2+JG116^2)</f>
        <v>0.17919856118042349</v>
      </c>
      <c r="JQ116" s="214">
        <f>10^JO116</f>
        <v>1</v>
      </c>
      <c r="JR116" s="267">
        <f>10^(JO116-1.96*JP116)</f>
        <v>0.44542113484955281</v>
      </c>
      <c r="JS116" s="215">
        <f>10^(JO116+1.96*JP116)</f>
        <v>2.2450663467905803</v>
      </c>
      <c r="JU116" s="281">
        <v>10</v>
      </c>
      <c r="JV116" s="274">
        <f>_xlfn.NORM.S.INV(JU116/100)</f>
        <v>-1.2815515655446006</v>
      </c>
      <c r="JW116" s="274">
        <f>(JV116-JV110)/JU110</f>
        <v>0.63903453727190496</v>
      </c>
      <c r="JX116" s="274">
        <f>SQRT(1/KB106+(JW116-JV107)^2/KE106)/JU110</f>
        <v>0.12671251778954976</v>
      </c>
      <c r="JY116" s="274">
        <f>JW116-_xlfn.T.INV.2T(0.05,KA110)*JX116</f>
        <v>0.23577875319935609</v>
      </c>
      <c r="JZ116" s="274">
        <f>JW116+_xlfn.T.INV.2T(0.05,KA110)*JX116</f>
        <v>1.0422903213444539</v>
      </c>
      <c r="KA116" s="199">
        <f>JU116</f>
        <v>10</v>
      </c>
      <c r="KB116" s="267">
        <f>10^JW116</f>
        <v>4.3554650914773854</v>
      </c>
      <c r="KC116" s="267">
        <f t="shared" ref="KC116:KC119" si="1316">10^JY116</f>
        <v>1.7209916103728917</v>
      </c>
      <c r="KD116" s="200">
        <f t="shared" ref="KD116:KD119" si="1317">10^JZ116</f>
        <v>11.022759232956293</v>
      </c>
      <c r="KE116" s="267"/>
      <c r="KF116" s="267">
        <f>JW27-JW116</f>
        <v>0</v>
      </c>
      <c r="KG116" s="267">
        <f>SQRT(JX27^2+JX116^2)</f>
        <v>0.17919856118042346</v>
      </c>
      <c r="KH116" s="214">
        <f>10^KF116</f>
        <v>1</v>
      </c>
      <c r="KI116" s="267">
        <f>10^(KF116-1.96*KG116)</f>
        <v>0.44542113484955292</v>
      </c>
      <c r="KJ116" s="215">
        <f>10^(KF116+1.96*KG116)</f>
        <v>2.2450663467905798</v>
      </c>
      <c r="KL116" s="281">
        <v>10</v>
      </c>
      <c r="KM116" s="274">
        <f>_xlfn.NORM.S.INV(KL116/100)</f>
        <v>-1.2815515655446006</v>
      </c>
      <c r="KN116" s="274">
        <f>(KM116-KM110)/KL110</f>
        <v>0.63903453727190496</v>
      </c>
      <c r="KO116" s="274">
        <f>SQRT(1/KS106+(KN116-KM107)^2/KV106)/KL110</f>
        <v>0.12671251778954978</v>
      </c>
      <c r="KP116" s="274">
        <f>KN116-_xlfn.T.INV.2T(0.05,KR110)*KO116</f>
        <v>0.23577875319935598</v>
      </c>
      <c r="KQ116" s="274">
        <f>KN116+_xlfn.T.INV.2T(0.05,KR110)*KO116</f>
        <v>1.0422903213444539</v>
      </c>
      <c r="KR116" s="199">
        <f>KL116</f>
        <v>10</v>
      </c>
      <c r="KS116" s="267">
        <f>10^KN116</f>
        <v>4.3554650914773854</v>
      </c>
      <c r="KT116" s="267">
        <f t="shared" ref="KT116:KT119" si="1318">10^KP116</f>
        <v>1.7209916103728913</v>
      </c>
      <c r="KU116" s="200">
        <f t="shared" ref="KU116:KU119" si="1319">10^KQ116</f>
        <v>11.022759232956293</v>
      </c>
      <c r="KV116" s="267"/>
      <c r="KW116" s="267">
        <f>KN27-KN116</f>
        <v>0</v>
      </c>
      <c r="KX116" s="267">
        <f>SQRT(KO27^2+KO116^2)</f>
        <v>0.17919856118042338</v>
      </c>
      <c r="KY116" s="214">
        <f>10^KW116</f>
        <v>1</v>
      </c>
      <c r="KZ116" s="267">
        <f>10^(KW116-1.96*KX116)</f>
        <v>0.44542113484955304</v>
      </c>
      <c r="LA116" s="215">
        <f>10^(KW116+1.96*KX116)</f>
        <v>2.2450663467905794</v>
      </c>
      <c r="LC116" s="281">
        <v>10</v>
      </c>
      <c r="LD116" s="274">
        <f>_xlfn.NORM.S.INV(LC116/100)</f>
        <v>-1.2815515655446006</v>
      </c>
      <c r="LE116" s="274">
        <f>(LD116-LD110)/LC110</f>
        <v>0.63903453727190418</v>
      </c>
      <c r="LF116" s="274">
        <f>SQRT(1/LJ106+(LE116-LD107)^2/LM106)/LC110</f>
        <v>0.12671251778954995</v>
      </c>
      <c r="LG116" s="274">
        <f>LE116-_xlfn.T.INV.2T(0.05,LI110)*LF116</f>
        <v>0.23577875319935471</v>
      </c>
      <c r="LH116" s="274">
        <f>LE116+_xlfn.T.INV.2T(0.05,LI110)*LF116</f>
        <v>1.0422903213444537</v>
      </c>
      <c r="LI116" s="199">
        <f>LC116</f>
        <v>10</v>
      </c>
      <c r="LJ116" s="267">
        <f>10^LE116</f>
        <v>4.3554650914773774</v>
      </c>
      <c r="LK116" s="267">
        <f t="shared" ref="LK116:LK119" si="1320">10^LG116</f>
        <v>1.7209916103728862</v>
      </c>
      <c r="LL116" s="200">
        <f t="shared" ref="LL116:LL119" si="1321">10^LH116</f>
        <v>11.022759232956288</v>
      </c>
      <c r="LM116" s="267"/>
      <c r="LN116" s="267">
        <f>LE27-LE116</f>
        <v>0</v>
      </c>
      <c r="LO116" s="267">
        <f>SQRT(LF27^2+LF116^2)</f>
        <v>0.17919856118042349</v>
      </c>
      <c r="LP116" s="214">
        <f>10^LN116</f>
        <v>1</v>
      </c>
      <c r="LQ116" s="267">
        <f>10^(LN116-1.96*LO116)</f>
        <v>0.44542113484955281</v>
      </c>
      <c r="LR116" s="215">
        <f>10^(LN116+1.96*LO116)</f>
        <v>2.2450663467905803</v>
      </c>
      <c r="LT116" s="281">
        <v>10</v>
      </c>
      <c r="LU116" s="274">
        <f>_xlfn.NORM.S.INV(LT116/100)</f>
        <v>-1.2815515655446006</v>
      </c>
      <c r="LV116" s="274">
        <f>(LU116-LU110)/LT110</f>
        <v>0.63903453727190462</v>
      </c>
      <c r="LW116" s="274">
        <f>SQRT(1/MA106+(LV116-LU107)^2/MD106)/LT110</f>
        <v>0.12671251778954978</v>
      </c>
      <c r="LX116" s="274">
        <f>LV116-_xlfn.T.INV.2T(0.05,LZ110)*LW116</f>
        <v>0.23577875319935565</v>
      </c>
      <c r="LY116" s="274">
        <f>LV116+_xlfn.T.INV.2T(0.05,LZ110)*LW116</f>
        <v>1.0422903213444537</v>
      </c>
      <c r="LZ116" s="199">
        <f>LT116</f>
        <v>10</v>
      </c>
      <c r="MA116" s="267">
        <f>10^LV116</f>
        <v>4.3554650914773827</v>
      </c>
      <c r="MB116" s="267">
        <f t="shared" ref="MB116:MB119" si="1322">10^LX116</f>
        <v>1.7209916103728899</v>
      </c>
      <c r="MC116" s="200">
        <f t="shared" ref="MC116:MC119" si="1323">10^LY116</f>
        <v>11.022759232956288</v>
      </c>
      <c r="MD116" s="267"/>
      <c r="ME116" s="267">
        <f>LV27-LV116</f>
        <v>0</v>
      </c>
      <c r="MF116" s="267">
        <f>SQRT(LW27^2+LW116^2)</f>
        <v>0.17919856118042349</v>
      </c>
      <c r="MG116" s="214">
        <f>10^ME116</f>
        <v>1</v>
      </c>
      <c r="MH116" s="267">
        <f>10^(ME116-1.96*MF116)</f>
        <v>0.44542113484955281</v>
      </c>
      <c r="MI116" s="215">
        <f>10^(ME116+1.96*MF116)</f>
        <v>2.2450663467905803</v>
      </c>
    </row>
    <row r="117" spans="1:347" ht="14.1" hidden="1" customHeight="1" outlineLevel="1" x14ac:dyDescent="0.15">
      <c r="A117" s="14"/>
      <c r="B117" s="58"/>
      <c r="C117" s="10"/>
      <c r="D117" s="10"/>
      <c r="E117" s="19"/>
      <c r="F117" s="19"/>
      <c r="I117" s="99">
        <v>50</v>
      </c>
      <c r="J117" s="324">
        <f t="shared" ref="J117:J119" si="1324">_xlfn.NORM.S.INV(I117/100)</f>
        <v>0</v>
      </c>
      <c r="K117" s="100">
        <f>(J117-J110)/I110</f>
        <v>1.3753708659265567</v>
      </c>
      <c r="L117" s="100">
        <f>SQRT(1/P106+(K117-J107)^2/S106)/I110</f>
        <v>4.9952282045205659E-2</v>
      </c>
      <c r="M117" s="100">
        <f>K117-_xlfn.T.INV.2T(0.05,O110)*L117</f>
        <v>1.2164004104913022</v>
      </c>
      <c r="N117" s="100">
        <f>K117+_xlfn.T.INV.2T(0.05,O110)*L117</f>
        <v>1.5343413213618111</v>
      </c>
      <c r="O117" s="201">
        <f>I117</f>
        <v>50</v>
      </c>
      <c r="P117" s="94">
        <f>10^K117</f>
        <v>23.73399605963073</v>
      </c>
      <c r="Q117" s="94">
        <f t="shared" si="1285"/>
        <v>16.458884988978163</v>
      </c>
      <c r="R117" s="202">
        <f t="shared" si="1285"/>
        <v>34.22483171465062</v>
      </c>
      <c r="S117" s="26"/>
      <c r="T117" s="94">
        <f>K28-K117</f>
        <v>0</v>
      </c>
      <c r="U117" s="94">
        <f>SQRT(L28^2+L117^2)</f>
        <v>7.0643194739815882E-2</v>
      </c>
      <c r="V117" s="216">
        <f>10^T117</f>
        <v>1</v>
      </c>
      <c r="W117" s="94">
        <f>10^(T117-1.96*U117)</f>
        <v>0.72700824849794843</v>
      </c>
      <c r="X117" s="217">
        <f>10^(T117+1.96*U117)</f>
        <v>1.3755002120898521</v>
      </c>
      <c r="Z117" s="323">
        <v>50</v>
      </c>
      <c r="AA117" s="324">
        <f t="shared" ref="AA117:AA119" si="1325">_xlfn.NORM.S.INV(Z117/100)</f>
        <v>0</v>
      </c>
      <c r="AB117" s="324">
        <f>(AA117-AA110)/Z110</f>
        <v>1.3796179673057625</v>
      </c>
      <c r="AC117" s="324">
        <f>SQRT(1/AG106+(AB117-AA107)^2/AJ106)/Z110</f>
        <v>5.0089190921458138E-2</v>
      </c>
      <c r="AD117" s="324">
        <f>AB117-_xlfn.T.INV.2T(0.05,AF110)*AC117</f>
        <v>1.2202118067231178</v>
      </c>
      <c r="AE117" s="324">
        <f>AB117+_xlfn.T.INV.2T(0.05,AF110)*AC117</f>
        <v>1.5390241278884071</v>
      </c>
      <c r="AF117" s="201">
        <f>Z117</f>
        <v>50</v>
      </c>
      <c r="AG117" s="321">
        <f>10^AB117</f>
        <v>23.967236828132197</v>
      </c>
      <c r="AH117" s="321">
        <f t="shared" si="1286"/>
        <v>16.603964903584316</v>
      </c>
      <c r="AI117" s="202">
        <f t="shared" si="1287"/>
        <v>34.595859754664609</v>
      </c>
      <c r="AJ117" s="267"/>
      <c r="AK117" s="321">
        <f>AB28-AB117</f>
        <v>0</v>
      </c>
      <c r="AL117" s="321">
        <f>SQRT(AC28^2+AC117^2)</f>
        <v>7.0836813129421403E-2</v>
      </c>
      <c r="AM117" s="216">
        <f>10^AK117</f>
        <v>1</v>
      </c>
      <c r="AN117" s="321">
        <f>10^(AK117-1.96*AL117)</f>
        <v>0.72637325691326793</v>
      </c>
      <c r="AO117" s="217">
        <f>10^(AK117+1.96*AL117)</f>
        <v>1.3767026669587372</v>
      </c>
      <c r="AQ117" s="323">
        <v>50</v>
      </c>
      <c r="AR117" s="324">
        <f t="shared" ref="AR117:AR119" si="1326">_xlfn.NORM.S.INV(AQ117/100)</f>
        <v>0</v>
      </c>
      <c r="AS117" s="324">
        <f>(AR117-AR110)/AQ110</f>
        <v>1.379857605205737</v>
      </c>
      <c r="AT117" s="324">
        <f>SQRT(1/AX106+(AS117-AR107)^2/BA106)/AQ110</f>
        <v>5.0245046528456981E-2</v>
      </c>
      <c r="AU117" s="324">
        <f>AS117-_xlfn.T.INV.2T(0.05,AW110)*AT117</f>
        <v>1.219955442522441</v>
      </c>
      <c r="AV117" s="324">
        <f>AS117+_xlfn.T.INV.2T(0.05,AW110)*AT117</f>
        <v>1.5397597678890329</v>
      </c>
      <c r="AW117" s="201">
        <f>AQ117</f>
        <v>50</v>
      </c>
      <c r="AX117" s="321">
        <f>10^AS117</f>
        <v>23.980465278905562</v>
      </c>
      <c r="AY117" s="321">
        <f t="shared" si="1288"/>
        <v>16.594166468972791</v>
      </c>
      <c r="AZ117" s="202">
        <f t="shared" si="1289"/>
        <v>34.654510431001647</v>
      </c>
      <c r="BA117" s="267"/>
      <c r="BB117" s="321">
        <f>AS28-AS117</f>
        <v>0</v>
      </c>
      <c r="BC117" s="321">
        <f>SQRT(AT28^2+AT117^2)</f>
        <v>7.1057226242611071E-2</v>
      </c>
      <c r="BD117" s="216">
        <f>10^BB117</f>
        <v>1</v>
      </c>
      <c r="BE117" s="321">
        <f>10^(BB117-1.96*BC117)</f>
        <v>0.72565106428994697</v>
      </c>
      <c r="BF117" s="217">
        <f>10^(BB117+1.96*BC117)</f>
        <v>1.378072808283558</v>
      </c>
      <c r="BH117" s="323">
        <v>50</v>
      </c>
      <c r="BI117" s="324">
        <f t="shared" ref="BI117:BI119" si="1327">_xlfn.NORM.S.INV(BH117/100)</f>
        <v>0</v>
      </c>
      <c r="BJ117" s="324">
        <f>(BI117-BI110)/BH110</f>
        <v>1.3798687966896841</v>
      </c>
      <c r="BK117" s="324">
        <f>SQRT(1/BO106+(BJ117-BI107)^2/BR106)/BH110</f>
        <v>5.025581328807955E-2</v>
      </c>
      <c r="BL117" s="324">
        <f>BJ117-_xlfn.T.INV.2T(0.05,BN110)*BK117</f>
        <v>1.2199323693720074</v>
      </c>
      <c r="BM117" s="324">
        <f>BJ117+_xlfn.T.INV.2T(0.05,BN110)*BK117</f>
        <v>1.5398052240073608</v>
      </c>
      <c r="BN117" s="201">
        <f>BH117</f>
        <v>50</v>
      </c>
      <c r="BO117" s="321">
        <f>10^BJ117</f>
        <v>23.98108324772943</v>
      </c>
      <c r="BP117" s="321">
        <f t="shared" si="1290"/>
        <v>16.593284879303578</v>
      </c>
      <c r="BQ117" s="202">
        <f t="shared" si="1291"/>
        <v>34.658137789933832</v>
      </c>
      <c r="BR117" s="267"/>
      <c r="BS117" s="321">
        <f>BJ28-BJ117</f>
        <v>0</v>
      </c>
      <c r="BT117" s="321">
        <f>SQRT(BK28^2+BK117^2)</f>
        <v>7.1072452740092093E-2</v>
      </c>
      <c r="BU117" s="216">
        <f>10^BS117</f>
        <v>1</v>
      </c>
      <c r="BV117" s="321">
        <f>10^(BS117-1.96*BT117)</f>
        <v>0.72560120056827915</v>
      </c>
      <c r="BW117" s="217">
        <f>10^(BS117+1.96*BT117)</f>
        <v>1.3781675102202369</v>
      </c>
      <c r="BY117" s="323">
        <v>50</v>
      </c>
      <c r="BZ117" s="324">
        <f t="shared" ref="BZ117:BZ119" si="1328">_xlfn.NORM.S.INV(BY117/100)</f>
        <v>0</v>
      </c>
      <c r="CA117" s="324">
        <f>(BZ117-BZ110)/BY110</f>
        <v>1.3798693125753836</v>
      </c>
      <c r="CB117" s="324">
        <f>SQRT(1/CF106+(CA117-BZ107)^2/CI106)/BY110</f>
        <v>5.0256317250219146E-2</v>
      </c>
      <c r="CC117" s="324">
        <f>CA117-_xlfn.T.INV.2T(0.05,CE110)*CB117</f>
        <v>1.2199312814252576</v>
      </c>
      <c r="CD117" s="324">
        <f>CA117+_xlfn.T.INV.2T(0.05,CE110)*CB117</f>
        <v>1.5398073437255095</v>
      </c>
      <c r="CE117" s="201">
        <f>BY117</f>
        <v>50</v>
      </c>
      <c r="CF117" s="321">
        <f>10^CA117</f>
        <v>23.981111734173005</v>
      </c>
      <c r="CG117" s="321">
        <f t="shared" si="1292"/>
        <v>16.593243311684155</v>
      </c>
      <c r="CH117" s="202">
        <f t="shared" si="1293"/>
        <v>34.658306950874227</v>
      </c>
      <c r="CI117" s="267"/>
      <c r="CJ117" s="321">
        <f>CA28-CA117</f>
        <v>0</v>
      </c>
      <c r="CK117" s="321">
        <f>SQRT(CB28^2+CB117^2)</f>
        <v>7.1073165450184855E-2</v>
      </c>
      <c r="CL117" s="216">
        <f>10^CJ117</f>
        <v>1</v>
      </c>
      <c r="CM117" s="321">
        <f>10^(CJ117-1.96*CK117)</f>
        <v>0.72559886666978834</v>
      </c>
      <c r="CN117" s="217">
        <f>10^(CJ117+1.96*CK117)</f>
        <v>1.3781719431145258</v>
      </c>
      <c r="CP117" s="323">
        <v>50</v>
      </c>
      <c r="CQ117" s="324">
        <f t="shared" ref="CQ117:CQ119" si="1329">_xlfn.NORM.S.INV(CP117/100)</f>
        <v>0</v>
      </c>
      <c r="CR117" s="324">
        <f>(CQ117-CQ110)/CP110</f>
        <v>1.3798693363618288</v>
      </c>
      <c r="CS117" s="324">
        <f>SQRT(1/CW106+(CR117-CQ107)^2/CZ106)/CP110</f>
        <v>5.0256340235921987E-2</v>
      </c>
      <c r="CT117" s="324">
        <f>CR117-_xlfn.T.INV.2T(0.05,CV110)*CS117</f>
        <v>1.2199312320609379</v>
      </c>
      <c r="CU117" s="324">
        <f>CR117+_xlfn.T.INV.2T(0.05,CV110)*CS117</f>
        <v>1.5398074406627198</v>
      </c>
      <c r="CV117" s="201">
        <f>CP117</f>
        <v>50</v>
      </c>
      <c r="CW117" s="321">
        <f>10^CR117</f>
        <v>23.981113047626064</v>
      </c>
      <c r="CX117" s="321">
        <f t="shared" si="1294"/>
        <v>16.593241425604191</v>
      </c>
      <c r="CY117" s="202">
        <f t="shared" si="1295"/>
        <v>34.658314686823232</v>
      </c>
      <c r="CZ117" s="267"/>
      <c r="DA117" s="321">
        <f>CR28-CR117</f>
        <v>0</v>
      </c>
      <c r="DB117" s="321">
        <f>SQRT(CS28^2+CS117^2)</f>
        <v>7.1073197956877568E-2</v>
      </c>
      <c r="DC117" s="216">
        <f>10^DA117</f>
        <v>1</v>
      </c>
      <c r="DD117" s="321">
        <f>10^(DA117-1.96*DB117)</f>
        <v>0.72559876022090508</v>
      </c>
      <c r="DE117" s="217">
        <f>10^(DA117+1.96*DB117)</f>
        <v>1.3781721452990834</v>
      </c>
      <c r="DG117" s="323">
        <v>50</v>
      </c>
      <c r="DH117" s="324">
        <f t="shared" ref="DH117:DH119" si="1330">_xlfn.NORM.S.INV(DG117/100)</f>
        <v>0</v>
      </c>
      <c r="DI117" s="324">
        <f>(DH117-DH110)/DG110</f>
        <v>1.3798693374595998</v>
      </c>
      <c r="DJ117" s="324">
        <f>SQRT(1/DN106+(DI117-DH107)^2/DQ106)/DG110</f>
        <v>5.0256341282991869E-2</v>
      </c>
      <c r="DK117" s="324">
        <f>DI117-_xlfn.T.INV.2T(0.05,DM110)*DJ117</f>
        <v>1.2199312298264653</v>
      </c>
      <c r="DL117" s="324">
        <f>DI117+_xlfn.T.INV.2T(0.05,DM110)*DJ117</f>
        <v>1.5398074450927344</v>
      </c>
      <c r="DM117" s="201">
        <f>DG117</f>
        <v>50</v>
      </c>
      <c r="DN117" s="321">
        <f>10^DI117</f>
        <v>23.981113108243395</v>
      </c>
      <c r="DO117" s="321">
        <f t="shared" si="1296"/>
        <v>16.593241340230911</v>
      </c>
      <c r="DP117" s="202">
        <f t="shared" si="1297"/>
        <v>34.658315040354864</v>
      </c>
      <c r="DQ117" s="267"/>
      <c r="DR117" s="321">
        <f>DI28-DI117</f>
        <v>0</v>
      </c>
      <c r="DS117" s="321">
        <f>SQRT(DJ28^2+DJ117^2)</f>
        <v>7.1073199437657997E-2</v>
      </c>
      <c r="DT117" s="216">
        <f>10^DR117</f>
        <v>1</v>
      </c>
      <c r="DU117" s="321">
        <f>10^(DR117-1.96*DS117)</f>
        <v>0.7255987553718295</v>
      </c>
      <c r="DV117" s="217">
        <f>10^(DR117+1.96*DS117)</f>
        <v>1.3781721545092163</v>
      </c>
      <c r="DX117" s="323">
        <v>50</v>
      </c>
      <c r="DY117" s="324">
        <f t="shared" ref="DY117:DY119" si="1331">_xlfn.NORM.S.INV(DX117/100)</f>
        <v>0</v>
      </c>
      <c r="DZ117" s="324">
        <f>(DY117-DY110)/DX110</f>
        <v>1.3798693375103159</v>
      </c>
      <c r="EA117" s="324">
        <f>SQRT(1/EE106+(DZ117-DY107)^2/EH106)/DX110</f>
        <v>5.0256341330684538E-2</v>
      </c>
      <c r="EB117" s="324">
        <f>DZ117-_xlfn.T.INV.2T(0.05,ED110)*EA117</f>
        <v>1.2199312297254019</v>
      </c>
      <c r="EC117" s="324">
        <f>DZ117+_xlfn.T.INV.2T(0.05,ED110)*EA117</f>
        <v>1.5398074452952299</v>
      </c>
      <c r="ED117" s="201">
        <f>DX117</f>
        <v>50</v>
      </c>
      <c r="EE117" s="321">
        <f>10^DZ117</f>
        <v>23.981113111043864</v>
      </c>
      <c r="EF117" s="321">
        <f t="shared" si="1298"/>
        <v>16.593241336369545</v>
      </c>
      <c r="EG117" s="202">
        <f t="shared" si="1299"/>
        <v>34.658315056514766</v>
      </c>
      <c r="EH117" s="267"/>
      <c r="EI117" s="321">
        <f>DZ28-DZ117</f>
        <v>0</v>
      </c>
      <c r="EJ117" s="321">
        <f>SQRT(EA28^2+EA117^2)</f>
        <v>7.10731995051056E-2</v>
      </c>
      <c r="EK117" s="216">
        <f>10^EI117</f>
        <v>1</v>
      </c>
      <c r="EL117" s="321">
        <f>10^(EI117-1.96*EJ117)</f>
        <v>0.72559875515096039</v>
      </c>
      <c r="EM117" s="217">
        <f>10^(EI117+1.96*EJ117)</f>
        <v>1.3781721549287258</v>
      </c>
      <c r="EO117" s="323">
        <v>50</v>
      </c>
      <c r="EP117" s="324">
        <f t="shared" ref="EP117:EP119" si="1332">_xlfn.NORM.S.INV(EO117/100)</f>
        <v>0</v>
      </c>
      <c r="EQ117" s="324">
        <f>(EP117-EP110)/EO110</f>
        <v>1.3798693375126609</v>
      </c>
      <c r="ER117" s="324">
        <f>SQRT(1/EV106+(EQ117-EP107)^2/EY106)/EO110</f>
        <v>5.0256341332856794E-2</v>
      </c>
      <c r="ES117" s="324">
        <f>EQ117-_xlfn.T.INV.2T(0.05,EU110)*ER117</f>
        <v>1.2199312297208338</v>
      </c>
      <c r="ET117" s="324">
        <f>EQ117+_xlfn.T.INV.2T(0.05,EU110)*ER117</f>
        <v>1.5398074453044881</v>
      </c>
      <c r="EU117" s="201">
        <f>EO117</f>
        <v>50</v>
      </c>
      <c r="EV117" s="321">
        <f>10^EQ117</f>
        <v>23.981113111173347</v>
      </c>
      <c r="EW117" s="321">
        <f t="shared" si="1300"/>
        <v>16.59324133619501</v>
      </c>
      <c r="EX117" s="202">
        <f t="shared" si="1301"/>
        <v>34.658315057253603</v>
      </c>
      <c r="EY117" s="267"/>
      <c r="EZ117" s="321">
        <f>EQ28-EQ117</f>
        <v>0</v>
      </c>
      <c r="FA117" s="321">
        <f>SQRT(ER28^2+ER117^2)</f>
        <v>7.1073199508177615E-2</v>
      </c>
      <c r="FB117" s="216">
        <f>10^EZ117</f>
        <v>1</v>
      </c>
      <c r="FC117" s="321">
        <f>10^(EZ117-1.96*FA117)</f>
        <v>0.72559875514090066</v>
      </c>
      <c r="FD117" s="217">
        <f>10^(EZ117+1.96*FA117)</f>
        <v>1.378172154947833</v>
      </c>
      <c r="FF117" s="323">
        <v>50</v>
      </c>
      <c r="FG117" s="324">
        <f t="shared" ref="FG117:FG119" si="1333">_xlfn.NORM.S.INV(FF117/100)</f>
        <v>0</v>
      </c>
      <c r="FH117" s="324">
        <f>(FG117-FG110)/FF110</f>
        <v>1.3798693375127693</v>
      </c>
      <c r="FI117" s="324">
        <f>SQRT(1/FM106+(FH117-FG107)^2/FP106)/FF110</f>
        <v>5.0256341332955694E-2</v>
      </c>
      <c r="FJ117" s="324">
        <f>FH117-_xlfn.T.INV.2T(0.05,FL110)*FI117</f>
        <v>1.2199312297206275</v>
      </c>
      <c r="FK117" s="324">
        <f>FH117+_xlfn.T.INV.2T(0.05,FL110)*FI117</f>
        <v>1.5398074453049111</v>
      </c>
      <c r="FL117" s="201">
        <f>FF117</f>
        <v>50</v>
      </c>
      <c r="FM117" s="321">
        <f>10^FH117</f>
        <v>23.981113111179329</v>
      </c>
      <c r="FN117" s="321">
        <f t="shared" si="1302"/>
        <v>16.593241336187127</v>
      </c>
      <c r="FO117" s="202">
        <f t="shared" si="1303"/>
        <v>34.658315057287354</v>
      </c>
      <c r="FP117" s="267"/>
      <c r="FQ117" s="321">
        <f>FH28-FH117</f>
        <v>0</v>
      </c>
      <c r="FR117" s="321">
        <f>SQRT(FI28^2+FI117^2)</f>
        <v>7.1073199508317503E-2</v>
      </c>
      <c r="FS117" s="216">
        <f>10^FQ117</f>
        <v>1</v>
      </c>
      <c r="FT117" s="321">
        <f>10^(FQ117-1.96*FR117)</f>
        <v>0.72559875514044248</v>
      </c>
      <c r="FU117" s="217">
        <f>10^(FQ117+1.96*FR117)</f>
        <v>1.3781721549487032</v>
      </c>
      <c r="FW117" s="323">
        <v>50</v>
      </c>
      <c r="FX117" s="324">
        <f t="shared" ref="FX117:FX119" si="1334">_xlfn.NORM.S.INV(FW117/100)</f>
        <v>0</v>
      </c>
      <c r="FY117" s="324">
        <f>(FX117-FX110)/FW110</f>
        <v>1.3798693375127744</v>
      </c>
      <c r="FZ117" s="324">
        <f>SQRT(1/GD106+(FY117-FX107)^2/GG106)/FW110</f>
        <v>5.0256341332960197E-2</v>
      </c>
      <c r="GA117" s="324">
        <f>FY117-_xlfn.T.INV.2T(0.05,GC110)*FZ117</f>
        <v>1.2199312297206182</v>
      </c>
      <c r="GB117" s="324">
        <f>FY117+_xlfn.T.INV.2T(0.05,GC110)*FZ117</f>
        <v>1.5398074453049306</v>
      </c>
      <c r="GC117" s="201">
        <f>FW117</f>
        <v>50</v>
      </c>
      <c r="GD117" s="321">
        <f>10^FY117</f>
        <v>23.981113111179617</v>
      </c>
      <c r="GE117" s="321">
        <f t="shared" si="1304"/>
        <v>16.593241336186772</v>
      </c>
      <c r="GF117" s="202">
        <f t="shared" si="1305"/>
        <v>34.65831505728891</v>
      </c>
      <c r="GG117" s="267"/>
      <c r="GH117" s="321">
        <f>FY28-FY117</f>
        <v>0</v>
      </c>
      <c r="GI117" s="321">
        <f>SQRT(FZ28^2+FZ117^2)</f>
        <v>7.1073199508323873E-2</v>
      </c>
      <c r="GJ117" s="216">
        <f>10^GH117</f>
        <v>1</v>
      </c>
      <c r="GK117" s="321">
        <f>10^(GH117-1.96*GI117)</f>
        <v>0.72559875514042171</v>
      </c>
      <c r="GL117" s="217">
        <f>10^(GH117+1.96*GI117)</f>
        <v>1.3781721549487427</v>
      </c>
      <c r="GN117" s="323">
        <v>50</v>
      </c>
      <c r="GO117" s="324">
        <f t="shared" ref="GO117:GO119" si="1335">_xlfn.NORM.S.INV(GN117/100)</f>
        <v>0</v>
      </c>
      <c r="GP117" s="324">
        <f>(GO117-GO110)/GN110</f>
        <v>1.3798693375127749</v>
      </c>
      <c r="GQ117" s="324">
        <f>SQRT(1/GU106+(GP117-GO107)^2/GX106)/GN110</f>
        <v>5.0256341332960405E-2</v>
      </c>
      <c r="GR117" s="324">
        <f>GP117-_xlfn.T.INV.2T(0.05,GT110)*GQ117</f>
        <v>1.219931229720618</v>
      </c>
      <c r="GS117" s="324">
        <f>GP117+_xlfn.T.INV.2T(0.05,GT110)*GQ117</f>
        <v>1.5398074453049317</v>
      </c>
      <c r="GT117" s="201">
        <f>GN117</f>
        <v>50</v>
      </c>
      <c r="GU117" s="321">
        <f>10^GP117</f>
        <v>23.981113111179639</v>
      </c>
      <c r="GV117" s="321">
        <f t="shared" si="1306"/>
        <v>16.593241336186765</v>
      </c>
      <c r="GW117" s="202">
        <f t="shared" si="1307"/>
        <v>34.658315057289002</v>
      </c>
      <c r="GX117" s="267"/>
      <c r="GY117" s="321">
        <f>GP28-GP117</f>
        <v>0</v>
      </c>
      <c r="GZ117" s="321">
        <f>SQRT(GQ28^2+GQ117^2)</f>
        <v>7.107319950832415E-2</v>
      </c>
      <c r="HA117" s="216">
        <f>10^GY117</f>
        <v>1</v>
      </c>
      <c r="HB117" s="321">
        <f>10^(GY117-1.96*GZ117)</f>
        <v>0.72559875514042071</v>
      </c>
      <c r="HC117" s="217">
        <f>10^(GY117+1.96*GZ117)</f>
        <v>1.3781721549487445</v>
      </c>
      <c r="HE117" s="323">
        <v>50</v>
      </c>
      <c r="HF117" s="324">
        <f t="shared" ref="HF117:HF119" si="1336">_xlfn.NORM.S.INV(HE117/100)</f>
        <v>0</v>
      </c>
      <c r="HG117" s="324">
        <f>(HF117-HF110)/HE110</f>
        <v>1.3798693375127746</v>
      </c>
      <c r="HH117" s="324">
        <f>SQRT(1/HL106+(HG117-HF107)^2/HO106)/HE110</f>
        <v>5.025634133296044E-2</v>
      </c>
      <c r="HI117" s="324">
        <f>HG117-_xlfn.T.INV.2T(0.05,HK110)*HH117</f>
        <v>1.2199312297206177</v>
      </c>
      <c r="HJ117" s="324">
        <f>HG117+_xlfn.T.INV.2T(0.05,HK110)*HH117</f>
        <v>1.5398074453049315</v>
      </c>
      <c r="HK117" s="201">
        <f>HE117</f>
        <v>50</v>
      </c>
      <c r="HL117" s="321">
        <f>10^HG117</f>
        <v>23.981113111179628</v>
      </c>
      <c r="HM117" s="321">
        <f t="shared" si="1308"/>
        <v>16.59324133618675</v>
      </c>
      <c r="HN117" s="202">
        <f t="shared" si="1309"/>
        <v>34.658315057288988</v>
      </c>
      <c r="HO117" s="267"/>
      <c r="HP117" s="321">
        <f>HG28-HG117</f>
        <v>0</v>
      </c>
      <c r="HQ117" s="321">
        <f>SQRT(HH28^2+HH117^2)</f>
        <v>7.1073199508324178E-2</v>
      </c>
      <c r="HR117" s="216">
        <f>10^HP117</f>
        <v>1</v>
      </c>
      <c r="HS117" s="321">
        <f>10^(HP117-1.96*HQ117)</f>
        <v>0.7255987551404206</v>
      </c>
      <c r="HT117" s="217">
        <f>10^(HP117+1.96*HQ117)</f>
        <v>1.3781721549487447</v>
      </c>
      <c r="HV117" s="323">
        <v>50</v>
      </c>
      <c r="HW117" s="324">
        <f t="shared" ref="HW117:HW119" si="1337">_xlfn.NORM.S.INV(HV117/100)</f>
        <v>0</v>
      </c>
      <c r="HX117" s="324">
        <f>(HW117-HW110)/HV110</f>
        <v>1.3798693375127753</v>
      </c>
      <c r="HY117" s="324">
        <f>SQRT(1/IC106+(HX117-HW107)^2/IF106)/HV110</f>
        <v>5.0256341332960433E-2</v>
      </c>
      <c r="HZ117" s="324">
        <f>HX117-_xlfn.T.INV.2T(0.05,IB110)*HY117</f>
        <v>1.2199312297206184</v>
      </c>
      <c r="IA117" s="324">
        <f>HX117+_xlfn.T.INV.2T(0.05,IB110)*HY117</f>
        <v>1.5398074453049322</v>
      </c>
      <c r="IB117" s="201">
        <f>HV117</f>
        <v>50</v>
      </c>
      <c r="IC117" s="321">
        <f>10^HX117</f>
        <v>23.98111311117966</v>
      </c>
      <c r="ID117" s="321">
        <f t="shared" si="1310"/>
        <v>16.593241336186779</v>
      </c>
      <c r="IE117" s="202">
        <f t="shared" si="1311"/>
        <v>34.658315057289045</v>
      </c>
      <c r="IF117" s="267"/>
      <c r="IG117" s="321">
        <f>HX28-HX117</f>
        <v>0</v>
      </c>
      <c r="IH117" s="321">
        <f>SQRT(HY28^2+HY117^2)</f>
        <v>7.1073199508324192E-2</v>
      </c>
      <c r="II117" s="216">
        <f>10^IG117</f>
        <v>1</v>
      </c>
      <c r="IJ117" s="321">
        <f>10^(IG117-1.96*IH117)</f>
        <v>0.7255987551404206</v>
      </c>
      <c r="IK117" s="217">
        <f>10^(IG117+1.96*IH117)</f>
        <v>1.3781721549487447</v>
      </c>
      <c r="IM117" s="323">
        <v>50</v>
      </c>
      <c r="IN117" s="324">
        <f t="shared" ref="IN117:IN119" si="1338">_xlfn.NORM.S.INV(IM117/100)</f>
        <v>0</v>
      </c>
      <c r="IO117" s="324">
        <f>(IN117-IN110)/IM110</f>
        <v>1.3798693375127749</v>
      </c>
      <c r="IP117" s="324">
        <f>SQRT(1/IT106+(IO117-IN107)^2/IW106)/IM110</f>
        <v>5.0256341332960426E-2</v>
      </c>
      <c r="IQ117" s="324">
        <f>IO117-_xlfn.T.INV.2T(0.05,IS110)*IP117</f>
        <v>1.219931229720618</v>
      </c>
      <c r="IR117" s="324">
        <f>IO117+_xlfn.T.INV.2T(0.05,IS110)*IP117</f>
        <v>1.5398074453049317</v>
      </c>
      <c r="IS117" s="201">
        <f>IM117</f>
        <v>50</v>
      </c>
      <c r="IT117" s="321">
        <f>10^IO117</f>
        <v>23.981113111179639</v>
      </c>
      <c r="IU117" s="321">
        <f t="shared" si="1312"/>
        <v>16.593241336186765</v>
      </c>
      <c r="IV117" s="202">
        <f t="shared" si="1313"/>
        <v>34.658315057289002</v>
      </c>
      <c r="IW117" s="267"/>
      <c r="IX117" s="321">
        <f>IO28-IO117</f>
        <v>0</v>
      </c>
      <c r="IY117" s="321">
        <f>SQRT(IP28^2+IP117^2)</f>
        <v>7.1073199508324178E-2</v>
      </c>
      <c r="IZ117" s="216">
        <f>10^IX117</f>
        <v>1</v>
      </c>
      <c r="JA117" s="321">
        <f>10^(IX117-1.96*IY117)</f>
        <v>0.7255987551404206</v>
      </c>
      <c r="JB117" s="217">
        <f>10^(IX117+1.96*IY117)</f>
        <v>1.3781721549487447</v>
      </c>
      <c r="JD117" s="323">
        <v>50</v>
      </c>
      <c r="JE117" s="324">
        <f t="shared" ref="JE117:JE119" si="1339">_xlfn.NORM.S.INV(JD117/100)</f>
        <v>0</v>
      </c>
      <c r="JF117" s="324">
        <f>(JE117-JE110)/JD110</f>
        <v>1.3798693375127749</v>
      </c>
      <c r="JG117" s="324">
        <f>SQRT(1/JK106+(JF117-JE107)^2/JN106)/JD110</f>
        <v>5.0256341332960447E-2</v>
      </c>
      <c r="JH117" s="324">
        <f>JF117-_xlfn.T.INV.2T(0.05,JJ110)*JG117</f>
        <v>1.219931229720618</v>
      </c>
      <c r="JI117" s="324">
        <f>JF117+_xlfn.T.INV.2T(0.05,JJ110)*JG117</f>
        <v>1.5398074453049317</v>
      </c>
      <c r="JJ117" s="201">
        <f>JD117</f>
        <v>50</v>
      </c>
      <c r="JK117" s="321">
        <f>10^JF117</f>
        <v>23.981113111179639</v>
      </c>
      <c r="JL117" s="321">
        <f t="shared" si="1314"/>
        <v>16.593241336186765</v>
      </c>
      <c r="JM117" s="202">
        <f t="shared" si="1315"/>
        <v>34.658315057289002</v>
      </c>
      <c r="JN117" s="267"/>
      <c r="JO117" s="321">
        <f>JF28-JF117</f>
        <v>0</v>
      </c>
      <c r="JP117" s="321">
        <f>SQRT(JG28^2+JG117^2)</f>
        <v>7.1073199508324192E-2</v>
      </c>
      <c r="JQ117" s="216">
        <f>10^JO117</f>
        <v>1</v>
      </c>
      <c r="JR117" s="321">
        <f>10^(JO117-1.96*JP117)</f>
        <v>0.7255987551404206</v>
      </c>
      <c r="JS117" s="217">
        <f>10^(JO117+1.96*JP117)</f>
        <v>1.3781721549487447</v>
      </c>
      <c r="JU117" s="323">
        <v>50</v>
      </c>
      <c r="JV117" s="324">
        <f t="shared" ref="JV117:JV119" si="1340">_xlfn.NORM.S.INV(JU117/100)</f>
        <v>0</v>
      </c>
      <c r="JW117" s="324">
        <f>(JV117-JV110)/JU110</f>
        <v>1.3798693375127751</v>
      </c>
      <c r="JX117" s="324">
        <f>SQRT(1/KB106+(JW117-JV107)^2/KE106)/JU110</f>
        <v>5.0256341332960412E-2</v>
      </c>
      <c r="JY117" s="324">
        <f>JW117-_xlfn.T.INV.2T(0.05,KA110)*JX117</f>
        <v>1.2199312297206182</v>
      </c>
      <c r="JZ117" s="324">
        <f>JW117+_xlfn.T.INV.2T(0.05,KA110)*JX117</f>
        <v>1.539807445304932</v>
      </c>
      <c r="KA117" s="201">
        <f>JU117</f>
        <v>50</v>
      </c>
      <c r="KB117" s="321">
        <f>10^JW117</f>
        <v>23.981113111179649</v>
      </c>
      <c r="KC117" s="321">
        <f t="shared" si="1316"/>
        <v>16.593241336186772</v>
      </c>
      <c r="KD117" s="202">
        <f t="shared" si="1317"/>
        <v>34.658315057289016</v>
      </c>
      <c r="KE117" s="267"/>
      <c r="KF117" s="321">
        <f>JW28-JW117</f>
        <v>0</v>
      </c>
      <c r="KG117" s="321">
        <f>SQRT(JX28^2+JX117^2)</f>
        <v>7.1073199508324178E-2</v>
      </c>
      <c r="KH117" s="216">
        <f>10^KF117</f>
        <v>1</v>
      </c>
      <c r="KI117" s="321">
        <f>10^(KF117-1.96*KG117)</f>
        <v>0.7255987551404206</v>
      </c>
      <c r="KJ117" s="217">
        <f>10^(KF117+1.96*KG117)</f>
        <v>1.3781721549487447</v>
      </c>
      <c r="KL117" s="323">
        <v>50</v>
      </c>
      <c r="KM117" s="324">
        <f t="shared" ref="KM117:KM119" si="1341">_xlfn.NORM.S.INV(KL117/100)</f>
        <v>0</v>
      </c>
      <c r="KN117" s="324">
        <f>(KM117-KM110)/KL110</f>
        <v>1.3798693375127749</v>
      </c>
      <c r="KO117" s="324">
        <f>SQRT(1/KS106+(KN117-KM107)^2/KV106)/KL110</f>
        <v>5.0256341332960405E-2</v>
      </c>
      <c r="KP117" s="324">
        <f>KN117-_xlfn.T.INV.2T(0.05,KR110)*KO117</f>
        <v>1.219931229720618</v>
      </c>
      <c r="KQ117" s="324">
        <f>KN117+_xlfn.T.INV.2T(0.05,KR110)*KO117</f>
        <v>1.5398074453049317</v>
      </c>
      <c r="KR117" s="201">
        <f>KL117</f>
        <v>50</v>
      </c>
      <c r="KS117" s="321">
        <f>10^KN117</f>
        <v>23.981113111179639</v>
      </c>
      <c r="KT117" s="321">
        <f t="shared" si="1318"/>
        <v>16.593241336186765</v>
      </c>
      <c r="KU117" s="202">
        <f t="shared" si="1319"/>
        <v>34.658315057289002</v>
      </c>
      <c r="KV117" s="267"/>
      <c r="KW117" s="321">
        <f>KN28-KN117</f>
        <v>0</v>
      </c>
      <c r="KX117" s="321">
        <f>SQRT(KO28^2+KO117^2)</f>
        <v>7.1073199508324164E-2</v>
      </c>
      <c r="KY117" s="216">
        <f>10^KW117</f>
        <v>1</v>
      </c>
      <c r="KZ117" s="321">
        <f>10^(KW117-1.96*KX117)</f>
        <v>0.72559875514042071</v>
      </c>
      <c r="LA117" s="217">
        <f>10^(KW117+1.96*KX117)</f>
        <v>1.3781721549487445</v>
      </c>
      <c r="LC117" s="323">
        <v>50</v>
      </c>
      <c r="LD117" s="324">
        <f t="shared" ref="LD117:LD119" si="1342">_xlfn.NORM.S.INV(LC117/100)</f>
        <v>0</v>
      </c>
      <c r="LE117" s="324">
        <f>(LD117-LD110)/LC110</f>
        <v>1.3798693375127746</v>
      </c>
      <c r="LF117" s="324">
        <f>SQRT(1/LJ106+(LE117-LD107)^2/LM106)/LC110</f>
        <v>5.0256341332960426E-2</v>
      </c>
      <c r="LG117" s="324">
        <f>LE117-_xlfn.T.INV.2T(0.05,LI110)*LF117</f>
        <v>1.2199312297206177</v>
      </c>
      <c r="LH117" s="324">
        <f>LE117+_xlfn.T.INV.2T(0.05,LI110)*LF117</f>
        <v>1.5398074453049315</v>
      </c>
      <c r="LI117" s="201">
        <f>LC117</f>
        <v>50</v>
      </c>
      <c r="LJ117" s="321">
        <f>10^LE117</f>
        <v>23.981113111179628</v>
      </c>
      <c r="LK117" s="321">
        <f t="shared" si="1320"/>
        <v>16.59324133618675</v>
      </c>
      <c r="LL117" s="202">
        <f t="shared" si="1321"/>
        <v>34.658315057288988</v>
      </c>
      <c r="LM117" s="267"/>
      <c r="LN117" s="321">
        <f>LE28-LE117</f>
        <v>0</v>
      </c>
      <c r="LO117" s="321">
        <f>SQRT(LF28^2+LF117^2)</f>
        <v>7.1073199508324178E-2</v>
      </c>
      <c r="LP117" s="216">
        <f>10^LN117</f>
        <v>1</v>
      </c>
      <c r="LQ117" s="321">
        <f>10^(LN117-1.96*LO117)</f>
        <v>0.7255987551404206</v>
      </c>
      <c r="LR117" s="217">
        <f>10^(LN117+1.96*LO117)</f>
        <v>1.3781721549487447</v>
      </c>
      <c r="LT117" s="323">
        <v>50</v>
      </c>
      <c r="LU117" s="324">
        <f t="shared" ref="LU117:LU119" si="1343">_xlfn.NORM.S.INV(LT117/100)</f>
        <v>0</v>
      </c>
      <c r="LV117" s="324">
        <f>(LU117-LU110)/LT110</f>
        <v>1.3798693375127751</v>
      </c>
      <c r="LW117" s="324">
        <f>SQRT(1/MA106+(LV117-LU107)^2/MD106)/LT110</f>
        <v>5.0256341332960426E-2</v>
      </c>
      <c r="LX117" s="324">
        <f>LV117-_xlfn.T.INV.2T(0.05,LZ110)*LW117</f>
        <v>1.2199312297206182</v>
      </c>
      <c r="LY117" s="324">
        <f>LV117+_xlfn.T.INV.2T(0.05,LZ110)*LW117</f>
        <v>1.539807445304932</v>
      </c>
      <c r="LZ117" s="201">
        <f>LT117</f>
        <v>50</v>
      </c>
      <c r="MA117" s="321">
        <f>10^LV117</f>
        <v>23.981113111179649</v>
      </c>
      <c r="MB117" s="321">
        <f t="shared" si="1322"/>
        <v>16.593241336186772</v>
      </c>
      <c r="MC117" s="202">
        <f t="shared" si="1323"/>
        <v>34.658315057289016</v>
      </c>
      <c r="MD117" s="267"/>
      <c r="ME117" s="321">
        <f>LV28-LV117</f>
        <v>0</v>
      </c>
      <c r="MF117" s="321">
        <f>SQRT(LW28^2+LW117^2)</f>
        <v>7.1073199508324192E-2</v>
      </c>
      <c r="MG117" s="216">
        <f>10^ME117</f>
        <v>1</v>
      </c>
      <c r="MH117" s="321">
        <f>10^(ME117-1.96*MF117)</f>
        <v>0.7255987551404206</v>
      </c>
      <c r="MI117" s="217">
        <f>10^(ME117+1.96*MF117)</f>
        <v>1.3781721549487447</v>
      </c>
    </row>
    <row r="118" spans="1:347" ht="14.1" hidden="1" customHeight="1" outlineLevel="1" x14ac:dyDescent="0.15">
      <c r="A118" s="14"/>
      <c r="B118" s="58"/>
      <c r="C118" s="10"/>
      <c r="D118" s="10"/>
      <c r="E118" s="19"/>
      <c r="F118" s="19"/>
      <c r="I118" s="10">
        <v>90</v>
      </c>
      <c r="J118" s="274">
        <f t="shared" si="1324"/>
        <v>1.2815515655446006</v>
      </c>
      <c r="K118" s="19">
        <f>(J118-J110)/I110</f>
        <v>2.1316181144278641</v>
      </c>
      <c r="L118" s="19">
        <f>SQRT(1/P106+(K118-J107)^2/S106)/I110</f>
        <v>0.12083383775788291</v>
      </c>
      <c r="M118" s="19">
        <f>K118-_xlfn.T.INV.2T(0.05,O110)*L118</f>
        <v>1.7470709139020384</v>
      </c>
      <c r="N118" s="19">
        <f>K118+_xlfn.T.INV.2T(0.05,O110)*L118</f>
        <v>2.5161653149536898</v>
      </c>
      <c r="O118" s="199">
        <f>I118</f>
        <v>90</v>
      </c>
      <c r="P118" s="26">
        <f>10^K118</f>
        <v>135.39982855114508</v>
      </c>
      <c r="Q118" s="26">
        <f t="shared" si="1285"/>
        <v>55.856139215200784</v>
      </c>
      <c r="R118" s="200">
        <f t="shared" si="1285"/>
        <v>328.22020693278199</v>
      </c>
      <c r="S118" s="26"/>
      <c r="T118" s="26">
        <f>K29-K118</f>
        <v>0</v>
      </c>
      <c r="U118" s="26">
        <f>SQRT(L29^2+L118^2)</f>
        <v>0.17088485215078819</v>
      </c>
      <c r="V118" s="214">
        <f>10^T118</f>
        <v>1</v>
      </c>
      <c r="W118" s="26">
        <f>10^(T118-1.96*U118)</f>
        <v>0.46245096473983033</v>
      </c>
      <c r="X118" s="215">
        <f>10^(T118+1.96*U118)</f>
        <v>2.1623914236238835</v>
      </c>
      <c r="Z118" s="281">
        <v>90</v>
      </c>
      <c r="AA118" s="274">
        <f t="shared" si="1325"/>
        <v>1.2815515655446006</v>
      </c>
      <c r="AB118" s="274">
        <f>(AA118-AA110)/Z110</f>
        <v>2.1213788113228138</v>
      </c>
      <c r="AC118" s="274">
        <f>SQRT(1/AG106+(AB118-AA107)^2/AJ106)/Z110</f>
        <v>0.12439589345917799</v>
      </c>
      <c r="AD118" s="274">
        <f>AB118-_xlfn.T.INV.2T(0.05,AF110)*AC118</f>
        <v>1.725495559791187</v>
      </c>
      <c r="AE118" s="274">
        <f>AB118+_xlfn.T.INV.2T(0.05,AF110)*AC118</f>
        <v>2.5172620628544409</v>
      </c>
      <c r="AF118" s="199">
        <f>Z118</f>
        <v>90</v>
      </c>
      <c r="AG118" s="267">
        <f>10^AB118</f>
        <v>132.24486308748428</v>
      </c>
      <c r="AH118" s="267">
        <f t="shared" si="1286"/>
        <v>53.149056554131931</v>
      </c>
      <c r="AI118" s="200">
        <f t="shared" si="1287"/>
        <v>329.05012707451095</v>
      </c>
      <c r="AJ118" s="267"/>
      <c r="AK118" s="267">
        <f>AB29-AB118</f>
        <v>0</v>
      </c>
      <c r="AL118" s="267">
        <f>SQRT(AC29^2+AC118^2)</f>
        <v>0.1759223596334881</v>
      </c>
      <c r="AM118" s="214">
        <f>10^AK118</f>
        <v>1</v>
      </c>
      <c r="AN118" s="267">
        <f>10^(AK118-1.96*AL118)</f>
        <v>0.45205593467729877</v>
      </c>
      <c r="AO118" s="215">
        <f>10^(AK118+1.96*AL118)</f>
        <v>2.2121156328007339</v>
      </c>
      <c r="AQ118" s="281">
        <v>90</v>
      </c>
      <c r="AR118" s="274">
        <f t="shared" si="1326"/>
        <v>1.2815515655446006</v>
      </c>
      <c r="AS118" s="274">
        <f>(AR118-AR110)/AQ110</f>
        <v>2.1207352856825663</v>
      </c>
      <c r="AT118" s="274">
        <f>SQRT(1/AX106+(AS118-AR107)^2/BA106)/AQ110</f>
        <v>0.12552132772289232</v>
      </c>
      <c r="AU118" s="274">
        <f>AS118-_xlfn.T.INV.2T(0.05,AW110)*AT118</f>
        <v>1.721270400036542</v>
      </c>
      <c r="AV118" s="274">
        <f>AS118+_xlfn.T.INV.2T(0.05,AW110)*AT118</f>
        <v>2.5202001713285904</v>
      </c>
      <c r="AW118" s="199">
        <f>AQ118</f>
        <v>90</v>
      </c>
      <c r="AX118" s="267">
        <f>10^AS118</f>
        <v>132.04905139001275</v>
      </c>
      <c r="AY118" s="267">
        <f t="shared" si="1288"/>
        <v>52.634487676181251</v>
      </c>
      <c r="AZ118" s="200">
        <f t="shared" si="1289"/>
        <v>331.28377880826207</v>
      </c>
      <c r="BA118" s="267"/>
      <c r="BB118" s="267">
        <f>AS29-AS118</f>
        <v>0</v>
      </c>
      <c r="BC118" s="267">
        <f>SQRT(AT29^2+AT118^2)</f>
        <v>0.1775139640327924</v>
      </c>
      <c r="BD118" s="214">
        <f>10^BB118</f>
        <v>1</v>
      </c>
      <c r="BE118" s="267">
        <f>10^(BB118-1.96*BC118)</f>
        <v>0.44882044344404487</v>
      </c>
      <c r="BF118" s="215">
        <f>10^(BB118+1.96*BC118)</f>
        <v>2.2280625016241524</v>
      </c>
      <c r="BH118" s="281">
        <v>90</v>
      </c>
      <c r="BI118" s="274">
        <f t="shared" si="1327"/>
        <v>1.2815515655446006</v>
      </c>
      <c r="BJ118" s="274">
        <f>(BI118-BI110)/BH110</f>
        <v>2.1207055456597517</v>
      </c>
      <c r="BK118" s="274">
        <f>SQRT(1/BO106+(BJ118-BI107)^2/BR106)/BH110</f>
        <v>0.12559518226070654</v>
      </c>
      <c r="BL118" s="274">
        <f>BJ118-_xlfn.T.INV.2T(0.05,BN110)*BK118</f>
        <v>1.7210056219127321</v>
      </c>
      <c r="BM118" s="274">
        <f>BJ118+_xlfn.T.INV.2T(0.05,BN110)*BK118</f>
        <v>2.5204054694067715</v>
      </c>
      <c r="BN118" s="199">
        <f>BH118</f>
        <v>90</v>
      </c>
      <c r="BO118" s="267">
        <f>10^BJ118</f>
        <v>132.04000912144977</v>
      </c>
      <c r="BP118" s="267">
        <f t="shared" si="1290"/>
        <v>52.602407569276089</v>
      </c>
      <c r="BQ118" s="200">
        <f t="shared" si="1291"/>
        <v>331.44041906887327</v>
      </c>
      <c r="BR118" s="267"/>
      <c r="BS118" s="267">
        <f>BJ29-BJ118</f>
        <v>0</v>
      </c>
      <c r="BT118" s="267">
        <f>SQRT(BK29^2+BK118^2)</f>
        <v>0.17761841012181184</v>
      </c>
      <c r="BU118" s="214">
        <f>10^BS118</f>
        <v>1</v>
      </c>
      <c r="BV118" s="267">
        <f>10^(BS118-1.96*BT118)</f>
        <v>0.4486089318297441</v>
      </c>
      <c r="BW118" s="215">
        <f>10^(BS118+1.96*BT118)</f>
        <v>2.2291129958587619</v>
      </c>
      <c r="BY118" s="281">
        <v>90</v>
      </c>
      <c r="BZ118" s="274">
        <f t="shared" si="1328"/>
        <v>1.2815515655446006</v>
      </c>
      <c r="CA118" s="274">
        <f>(BZ118-BZ110)/BY110</f>
        <v>2.1207042012691373</v>
      </c>
      <c r="CB118" s="274">
        <f>SQRT(1/CF106+(CA118-BZ107)^2/CI106)/BY110</f>
        <v>0.12559862740656219</v>
      </c>
      <c r="CC118" s="274">
        <f>CA118-_xlfn.T.INV.2T(0.05,CE110)*CB118</f>
        <v>1.7209933135304183</v>
      </c>
      <c r="CD118" s="274">
        <f>CA118+_xlfn.T.INV.2T(0.05,CE110)*CB118</f>
        <v>2.5204150890078565</v>
      </c>
      <c r="CE118" s="199">
        <f>BY118</f>
        <v>90</v>
      </c>
      <c r="CF118" s="267">
        <f>10^CA118</f>
        <v>132.03960038249116</v>
      </c>
      <c r="CG118" s="267">
        <f t="shared" si="1292"/>
        <v>52.600916780432726</v>
      </c>
      <c r="CH118" s="200">
        <f t="shared" si="1293"/>
        <v>331.44776053890945</v>
      </c>
      <c r="CI118" s="267"/>
      <c r="CJ118" s="267">
        <f>CA29-CA118</f>
        <v>0</v>
      </c>
      <c r="CK118" s="267">
        <f>SQRT(CB29^2+CB118^2)</f>
        <v>0.17762328229380536</v>
      </c>
      <c r="CL118" s="214">
        <f>10^CJ118</f>
        <v>1</v>
      </c>
      <c r="CM118" s="267">
        <f>10^(CJ118-1.96*CK118)</f>
        <v>0.44859906772869651</v>
      </c>
      <c r="CN118" s="215">
        <f>10^(CJ118+1.96*CK118)</f>
        <v>2.229162011109616</v>
      </c>
      <c r="CP118" s="281">
        <v>90</v>
      </c>
      <c r="CQ118" s="274">
        <f t="shared" si="1329"/>
        <v>1.2815515655446006</v>
      </c>
      <c r="CR118" s="274">
        <f>(CQ118-CQ110)/CP110</f>
        <v>2.1207041406158074</v>
      </c>
      <c r="CS118" s="274">
        <f>SQRT(1/CW106+(CR118-CQ107)^2/CZ106)/CP110</f>
        <v>0.12559878441214462</v>
      </c>
      <c r="CT118" s="274">
        <f>CR118-_xlfn.T.INV.2T(0.05,CV110)*CS118</f>
        <v>1.7209927532152527</v>
      </c>
      <c r="CU118" s="274">
        <f>CR118+_xlfn.T.INV.2T(0.05,CV110)*CS118</f>
        <v>2.520415528016362</v>
      </c>
      <c r="CV118" s="199">
        <f>CP118</f>
        <v>90</v>
      </c>
      <c r="CW118" s="267">
        <f>10^CR118</f>
        <v>132.03958194191409</v>
      </c>
      <c r="CX118" s="267">
        <f t="shared" si="1294"/>
        <v>52.600848916175607</v>
      </c>
      <c r="CY118" s="200">
        <f t="shared" si="1295"/>
        <v>331.44809558451954</v>
      </c>
      <c r="CZ118" s="267"/>
      <c r="DA118" s="267">
        <f>CR29-CR118</f>
        <v>0</v>
      </c>
      <c r="DB118" s="267">
        <f>SQRT(CS29^2+CS118^2)</f>
        <v>0.17762350433322943</v>
      </c>
      <c r="DC118" s="214">
        <f>10^DA118</f>
        <v>1</v>
      </c>
      <c r="DD118" s="267">
        <f>10^(DA118-1.96*DB118)</f>
        <v>0.4485986181973291</v>
      </c>
      <c r="DE118" s="215">
        <f>10^(DA118+1.96*DB118)</f>
        <v>2.2291642449066149</v>
      </c>
      <c r="DG118" s="281">
        <v>90</v>
      </c>
      <c r="DH118" s="274">
        <f t="shared" si="1330"/>
        <v>1.2815515655446006</v>
      </c>
      <c r="DI118" s="274">
        <f>(DH118-DH110)/DG110</f>
        <v>2.1207041378824636</v>
      </c>
      <c r="DJ118" s="274">
        <f>SQRT(1/DN106+(DI118-DH107)^2/DQ106)/DG110</f>
        <v>0.12559879155883474</v>
      </c>
      <c r="DK118" s="274">
        <f>DI118-_xlfn.T.INV.2T(0.05,DM110)*DJ118</f>
        <v>1.7209927277379513</v>
      </c>
      <c r="DL118" s="274">
        <f>DI118+_xlfn.T.INV.2T(0.05,DM110)*DJ118</f>
        <v>2.5204155480269761</v>
      </c>
      <c r="DM118" s="199">
        <f>DG118</f>
        <v>90</v>
      </c>
      <c r="DN118" s="267">
        <f>10^DI118</f>
        <v>132.03958111088909</v>
      </c>
      <c r="DO118" s="267">
        <f t="shared" si="1296"/>
        <v>52.600845830417683</v>
      </c>
      <c r="DP118" s="200">
        <f t="shared" si="1297"/>
        <v>331.44811085636911</v>
      </c>
      <c r="DQ118" s="267"/>
      <c r="DR118" s="267">
        <f>DI29-DI118</f>
        <v>0</v>
      </c>
      <c r="DS118" s="267">
        <f>SQRT(DJ29^2+DJ118^2)</f>
        <v>0.17762351444017552</v>
      </c>
      <c r="DT118" s="214">
        <f>10^DR118</f>
        <v>1</v>
      </c>
      <c r="DU118" s="267">
        <f>10^(DR118-1.96*DS118)</f>
        <v>0.44859859773525612</v>
      </c>
      <c r="DV118" s="215">
        <f>10^(DR118+1.96*DS118)</f>
        <v>2.229164346586205</v>
      </c>
      <c r="DX118" s="281">
        <v>90</v>
      </c>
      <c r="DY118" s="274">
        <f t="shared" si="1331"/>
        <v>1.2815515655446006</v>
      </c>
      <c r="DZ118" s="274">
        <f>(DY118-DY110)/DX110</f>
        <v>2.1207041377594353</v>
      </c>
      <c r="EA118" s="274">
        <f>SQRT(1/EE106+(DZ118-DY107)^2/EH106)/DX110</f>
        <v>0.12559879188408937</v>
      </c>
      <c r="EB118" s="274">
        <f>DZ118-_xlfn.T.INV.2T(0.05,ED110)*EA118</f>
        <v>1.7209927265798175</v>
      </c>
      <c r="EC118" s="274">
        <f>DZ118+_xlfn.T.INV.2T(0.05,ED110)*EA118</f>
        <v>2.5204155489390532</v>
      </c>
      <c r="ED118" s="199">
        <f>DX118</f>
        <v>90</v>
      </c>
      <c r="EE118" s="267">
        <f>10^DZ118</f>
        <v>132.03958107348456</v>
      </c>
      <c r="EF118" s="267">
        <f t="shared" si="1298"/>
        <v>52.600845690146926</v>
      </c>
      <c r="EG118" s="200">
        <f t="shared" si="1299"/>
        <v>331.44811155245492</v>
      </c>
      <c r="EH118" s="267"/>
      <c r="EI118" s="267">
        <f>DZ29-DZ118</f>
        <v>0</v>
      </c>
      <c r="EJ118" s="267">
        <f>SQRT(EA29^2+EA118^2)</f>
        <v>0.17762351490015499</v>
      </c>
      <c r="EK118" s="214">
        <f>10^EI118</f>
        <v>1</v>
      </c>
      <c r="EL118" s="267">
        <f>10^(EI118-1.96*EJ118)</f>
        <v>0.4485985968040021</v>
      </c>
      <c r="EM118" s="215">
        <f>10^(EI118+1.96*EJ118)</f>
        <v>2.2291643512137678</v>
      </c>
      <c r="EO118" s="281">
        <v>90</v>
      </c>
      <c r="EP118" s="274">
        <f t="shared" si="1332"/>
        <v>1.2815515655446006</v>
      </c>
      <c r="EQ118" s="274">
        <f>(EP118-EP110)/EO110</f>
        <v>2.1207041377539055</v>
      </c>
      <c r="ER118" s="274">
        <f>SQRT(1/EV106+(EQ118-EP107)^2/EY106)/EO110</f>
        <v>0.12559879189889034</v>
      </c>
      <c r="ES118" s="274">
        <f>EQ118-_xlfn.T.INV.2T(0.05,EU110)*ER118</f>
        <v>1.7209927265271845</v>
      </c>
      <c r="ET118" s="274">
        <f>EQ118+_xlfn.T.INV.2T(0.05,EU110)*ER118</f>
        <v>2.5204155489806266</v>
      </c>
      <c r="EU118" s="199">
        <f>EO118</f>
        <v>90</v>
      </c>
      <c r="EV118" s="267">
        <f>10^EQ118</f>
        <v>132.0395810718033</v>
      </c>
      <c r="EW118" s="267">
        <f t="shared" si="1300"/>
        <v>52.600845683772128</v>
      </c>
      <c r="EX118" s="200">
        <f t="shared" si="1301"/>
        <v>331.44811158418315</v>
      </c>
      <c r="EY118" s="267"/>
      <c r="EZ118" s="267">
        <f>EQ29-EQ118</f>
        <v>0</v>
      </c>
      <c r="FA118" s="267">
        <f>SQRT(ER29^2+ER118^2)</f>
        <v>0.17762351492108672</v>
      </c>
      <c r="FB118" s="214">
        <f>10^EZ118</f>
        <v>1</v>
      </c>
      <c r="FC118" s="267">
        <f>10^(EZ118-1.96*FA118)</f>
        <v>0.44859859676162467</v>
      </c>
      <c r="FD118" s="215">
        <f>10^(EZ118+1.96*FA118)</f>
        <v>2.2291643514243487</v>
      </c>
      <c r="FF118" s="281">
        <v>90</v>
      </c>
      <c r="FG118" s="274">
        <f t="shared" si="1333"/>
        <v>1.2815515655446006</v>
      </c>
      <c r="FH118" s="274">
        <f>(FG118-FG110)/FF110</f>
        <v>2.1207041377536564</v>
      </c>
      <c r="FI118" s="274">
        <f>SQRT(1/FM106+(FH118-FG107)^2/FP106)/FF110</f>
        <v>0.12559879189956355</v>
      </c>
      <c r="FJ118" s="274">
        <f>FH118-_xlfn.T.INV.2T(0.05,FL110)*FI118</f>
        <v>1.7209927265247931</v>
      </c>
      <c r="FK118" s="274">
        <f>FH118+_xlfn.T.INV.2T(0.05,FL110)*FI118</f>
        <v>2.5204155489825197</v>
      </c>
      <c r="FL118" s="199">
        <f>FF118</f>
        <v>90</v>
      </c>
      <c r="FM118" s="267">
        <f>10^FH118</f>
        <v>132.03958107172755</v>
      </c>
      <c r="FN118" s="267">
        <f t="shared" si="1302"/>
        <v>52.60084568348249</v>
      </c>
      <c r="FO118" s="200">
        <f t="shared" si="1303"/>
        <v>331.448111585628</v>
      </c>
      <c r="FP118" s="267"/>
      <c r="FQ118" s="267">
        <f>FH29-FH118</f>
        <v>0</v>
      </c>
      <c r="FR118" s="267">
        <f>SQRT(FI29^2+FI118^2)</f>
        <v>0.1776235149220389</v>
      </c>
      <c r="FS118" s="214">
        <f>10^FQ118</f>
        <v>1</v>
      </c>
      <c r="FT118" s="267">
        <f>10^(FQ118-1.96*FR118)</f>
        <v>0.44859859675969699</v>
      </c>
      <c r="FU118" s="215">
        <f>10^(FQ118+1.96*FR118)</f>
        <v>2.2291643514339277</v>
      </c>
      <c r="FW118" s="281">
        <v>90</v>
      </c>
      <c r="FX118" s="274">
        <f t="shared" si="1334"/>
        <v>1.2815515655446006</v>
      </c>
      <c r="FY118" s="274">
        <f>(FX118-FX110)/FW110</f>
        <v>2.1207041377536453</v>
      </c>
      <c r="FZ118" s="274">
        <f>SQRT(1/GD106+(FY118-FX107)^2/GG106)/FW110</f>
        <v>0.12559879189959419</v>
      </c>
      <c r="GA118" s="274">
        <f>FY118-_xlfn.T.INV.2T(0.05,GC110)*FZ118</f>
        <v>1.7209927265246843</v>
      </c>
      <c r="GB118" s="274">
        <f>FY118+_xlfn.T.INV.2T(0.05,GC110)*FZ118</f>
        <v>2.5204155489826063</v>
      </c>
      <c r="GC118" s="199">
        <f>FW118</f>
        <v>90</v>
      </c>
      <c r="GD118" s="267">
        <f>10^FY118</f>
        <v>132.03958107172414</v>
      </c>
      <c r="GE118" s="267">
        <f t="shared" si="1304"/>
        <v>52.600845683469316</v>
      </c>
      <c r="GF118" s="200">
        <f t="shared" si="1305"/>
        <v>331.44811158569428</v>
      </c>
      <c r="GG118" s="267"/>
      <c r="GH118" s="267">
        <f>FY29-FY118</f>
        <v>0</v>
      </c>
      <c r="GI118" s="267">
        <f>SQRT(FZ29^2+FZ118^2)</f>
        <v>0.17762351492208217</v>
      </c>
      <c r="GJ118" s="214">
        <f>10^GH118</f>
        <v>1</v>
      </c>
      <c r="GK118" s="267">
        <f>10^(GH118-1.96*GI118)</f>
        <v>0.44859859675960934</v>
      </c>
      <c r="GL118" s="215">
        <f>10^(GH118+1.96*GI118)</f>
        <v>2.2291643514343633</v>
      </c>
      <c r="GN118" s="281">
        <v>90</v>
      </c>
      <c r="GO118" s="274">
        <f t="shared" si="1335"/>
        <v>1.2815515655446006</v>
      </c>
      <c r="GP118" s="274">
        <f>(GO118-GO110)/GN110</f>
        <v>2.1207041377536453</v>
      </c>
      <c r="GQ118" s="274">
        <f>SQRT(1/GU106+(GP118-GO107)^2/GX106)/GN110</f>
        <v>0.12559879189959566</v>
      </c>
      <c r="GR118" s="274">
        <f>GP118-_xlfn.T.INV.2T(0.05,GT110)*GQ118</f>
        <v>1.7209927265246796</v>
      </c>
      <c r="GS118" s="274">
        <f>GP118+_xlfn.T.INV.2T(0.05,GT110)*GQ118</f>
        <v>2.5204155489826108</v>
      </c>
      <c r="GT118" s="199">
        <f>GN118</f>
        <v>90</v>
      </c>
      <c r="GU118" s="267">
        <f>10^GP118</f>
        <v>132.03958107172414</v>
      </c>
      <c r="GV118" s="267">
        <f t="shared" si="1306"/>
        <v>52.600845683468734</v>
      </c>
      <c r="GW118" s="200">
        <f t="shared" si="1307"/>
        <v>331.44811158569752</v>
      </c>
      <c r="GX118" s="267"/>
      <c r="GY118" s="267">
        <f>GP29-GP118</f>
        <v>0</v>
      </c>
      <c r="GZ118" s="267">
        <f>SQRT(GQ29^2+GQ118^2)</f>
        <v>0.17762351492208417</v>
      </c>
      <c r="HA118" s="214">
        <f>10^GY118</f>
        <v>1</v>
      </c>
      <c r="HB118" s="267">
        <f>10^(GY118-1.96*GZ118)</f>
        <v>0.44859859675960528</v>
      </c>
      <c r="HC118" s="215">
        <f>10^(GY118+1.96*GZ118)</f>
        <v>2.2291643514343833</v>
      </c>
      <c r="HE118" s="281">
        <v>90</v>
      </c>
      <c r="HF118" s="274">
        <f t="shared" si="1336"/>
        <v>1.2815515655446006</v>
      </c>
      <c r="HG118" s="274">
        <f>(HF118-HF110)/HE110</f>
        <v>2.1207041377536453</v>
      </c>
      <c r="HH118" s="274">
        <f>SQRT(1/HL106+(HG118-HF107)^2/HO106)/HE110</f>
        <v>0.12559879189959577</v>
      </c>
      <c r="HI118" s="274">
        <f>HG118-_xlfn.T.INV.2T(0.05,HK110)*HH118</f>
        <v>1.7209927265246794</v>
      </c>
      <c r="HJ118" s="274">
        <f>HG118+_xlfn.T.INV.2T(0.05,HK110)*HH118</f>
        <v>2.5204155489826112</v>
      </c>
      <c r="HK118" s="199">
        <f>HE118</f>
        <v>90</v>
      </c>
      <c r="HL118" s="267">
        <f>10^HG118</f>
        <v>132.03958107172414</v>
      </c>
      <c r="HM118" s="267">
        <f t="shared" si="1308"/>
        <v>52.600845683468712</v>
      </c>
      <c r="HN118" s="200">
        <f t="shared" si="1309"/>
        <v>331.4481115856978</v>
      </c>
      <c r="HO118" s="267"/>
      <c r="HP118" s="267">
        <f>HG29-HG118</f>
        <v>0</v>
      </c>
      <c r="HQ118" s="267">
        <f>SQRT(HH29^2+HH118^2)</f>
        <v>0.17762351492208431</v>
      </c>
      <c r="HR118" s="214">
        <f>10^HP118</f>
        <v>1</v>
      </c>
      <c r="HS118" s="267">
        <f>10^(HP118-1.96*HQ118)</f>
        <v>0.44859859675960506</v>
      </c>
      <c r="HT118" s="215">
        <f>10^(HP118+1.96*HQ118)</f>
        <v>2.2291643514343846</v>
      </c>
      <c r="HV118" s="281">
        <v>90</v>
      </c>
      <c r="HW118" s="274">
        <f t="shared" si="1337"/>
        <v>1.2815515655446006</v>
      </c>
      <c r="HX118" s="274">
        <f>(HW118-HW110)/HV110</f>
        <v>2.1207041377536457</v>
      </c>
      <c r="HY118" s="274">
        <f>SQRT(1/IC106+(HX118-HW107)^2/IF106)/HV110</f>
        <v>0.12559879189959575</v>
      </c>
      <c r="HZ118" s="274">
        <f>HX118-_xlfn.T.INV.2T(0.05,IB110)*HY118</f>
        <v>1.7209927265246798</v>
      </c>
      <c r="IA118" s="274">
        <f>HX118+_xlfn.T.INV.2T(0.05,IB110)*HY118</f>
        <v>2.5204155489826117</v>
      </c>
      <c r="IB118" s="199">
        <f>HV118</f>
        <v>90</v>
      </c>
      <c r="IC118" s="267">
        <f>10^HX118</f>
        <v>132.03958107172426</v>
      </c>
      <c r="ID118" s="267">
        <f t="shared" si="1310"/>
        <v>52.600845683468776</v>
      </c>
      <c r="IE118" s="200">
        <f t="shared" si="1311"/>
        <v>331.44811158569837</v>
      </c>
      <c r="IF118" s="267"/>
      <c r="IG118" s="267">
        <f>HX29-HX118</f>
        <v>0</v>
      </c>
      <c r="IH118" s="267">
        <f>SQRT(HY29^2+HY118^2)</f>
        <v>0.17762351492208436</v>
      </c>
      <c r="II118" s="214">
        <f>10^IG118</f>
        <v>1</v>
      </c>
      <c r="IJ118" s="267">
        <f>10^(IG118-1.96*IH118)</f>
        <v>0.44859859675960495</v>
      </c>
      <c r="IK118" s="215">
        <f>10^(IG118+1.96*IH118)</f>
        <v>2.2291643514343851</v>
      </c>
      <c r="IM118" s="281">
        <v>90</v>
      </c>
      <c r="IN118" s="274">
        <f t="shared" si="1338"/>
        <v>1.2815515655446006</v>
      </c>
      <c r="IO118" s="274">
        <f>(IN118-IN110)/IM110</f>
        <v>2.1207041377536453</v>
      </c>
      <c r="IP118" s="274">
        <f>SQRT(1/IT106+(IO118-IN107)^2/IW106)/IM110</f>
        <v>0.12559879189959572</v>
      </c>
      <c r="IQ118" s="274">
        <f>IO118-_xlfn.T.INV.2T(0.05,IS110)*IP118</f>
        <v>1.7209927265246794</v>
      </c>
      <c r="IR118" s="274">
        <f>IO118+_xlfn.T.INV.2T(0.05,IS110)*IP118</f>
        <v>2.5204155489826112</v>
      </c>
      <c r="IS118" s="199">
        <f>IM118</f>
        <v>90</v>
      </c>
      <c r="IT118" s="267">
        <f>10^IO118</f>
        <v>132.03958107172414</v>
      </c>
      <c r="IU118" s="267">
        <f t="shared" si="1312"/>
        <v>52.600845683468712</v>
      </c>
      <c r="IV118" s="200">
        <f t="shared" si="1313"/>
        <v>331.4481115856978</v>
      </c>
      <c r="IW118" s="267"/>
      <c r="IX118" s="267">
        <f>IO29-IO118</f>
        <v>0</v>
      </c>
      <c r="IY118" s="267">
        <f>SQRT(IP29^2+IP118^2)</f>
        <v>0.17762351492208425</v>
      </c>
      <c r="IZ118" s="214">
        <f>10^IX118</f>
        <v>1</v>
      </c>
      <c r="JA118" s="267">
        <f>10^(IX118-1.96*IY118)</f>
        <v>0.44859859675960512</v>
      </c>
      <c r="JB118" s="215">
        <f>10^(IX118+1.96*IY118)</f>
        <v>2.2291643514343842</v>
      </c>
      <c r="JD118" s="281">
        <v>90</v>
      </c>
      <c r="JE118" s="274">
        <f t="shared" si="1339"/>
        <v>1.2815515655446006</v>
      </c>
      <c r="JF118" s="274">
        <f>(JE118-JE110)/JD110</f>
        <v>2.1207041377536453</v>
      </c>
      <c r="JG118" s="274">
        <f>SQRT(1/JK106+(JF118-JE107)^2/JN106)/JD110</f>
        <v>0.1255987918995958</v>
      </c>
      <c r="JH118" s="274">
        <f>JF118-_xlfn.T.INV.2T(0.05,JJ110)*JG118</f>
        <v>1.7209927265246792</v>
      </c>
      <c r="JI118" s="274">
        <f>JF118+_xlfn.T.INV.2T(0.05,JJ110)*JG118</f>
        <v>2.5204155489826112</v>
      </c>
      <c r="JJ118" s="199">
        <f>JD118</f>
        <v>90</v>
      </c>
      <c r="JK118" s="267">
        <f>10^JF118</f>
        <v>132.03958107172414</v>
      </c>
      <c r="JL118" s="267">
        <f t="shared" si="1314"/>
        <v>52.600845683468684</v>
      </c>
      <c r="JM118" s="200">
        <f t="shared" si="1315"/>
        <v>331.4481115856978</v>
      </c>
      <c r="JN118" s="267"/>
      <c r="JO118" s="267">
        <f>JF29-JF118</f>
        <v>0</v>
      </c>
      <c r="JP118" s="267">
        <f>SQRT(JG29^2+JG118^2)</f>
        <v>0.17762351492208434</v>
      </c>
      <c r="JQ118" s="214">
        <f>10^JO118</f>
        <v>1</v>
      </c>
      <c r="JR118" s="267">
        <f>10^(JO118-1.96*JP118)</f>
        <v>0.44859859675960495</v>
      </c>
      <c r="JS118" s="215">
        <f>10^(JO118+1.96*JP118)</f>
        <v>2.2291643514343851</v>
      </c>
      <c r="JU118" s="281">
        <v>90</v>
      </c>
      <c r="JV118" s="274">
        <f t="shared" si="1340"/>
        <v>1.2815515655446006</v>
      </c>
      <c r="JW118" s="274">
        <f>(JV118-JV110)/JU110</f>
        <v>2.1207041377536453</v>
      </c>
      <c r="JX118" s="274">
        <f>SQRT(1/KB106+(JW118-JV107)^2/KE106)/JU110</f>
        <v>0.12559879189959564</v>
      </c>
      <c r="JY118" s="274">
        <f>JW118-_xlfn.T.INV.2T(0.05,KA110)*JX118</f>
        <v>1.7209927265246798</v>
      </c>
      <c r="JZ118" s="274">
        <f>JW118+_xlfn.T.INV.2T(0.05,KA110)*JX118</f>
        <v>2.5204155489826108</v>
      </c>
      <c r="KA118" s="199">
        <f>JU118</f>
        <v>90</v>
      </c>
      <c r="KB118" s="267">
        <f>10^JW118</f>
        <v>132.03958107172414</v>
      </c>
      <c r="KC118" s="267">
        <f t="shared" si="1316"/>
        <v>52.600845683468776</v>
      </c>
      <c r="KD118" s="200">
        <f t="shared" si="1317"/>
        <v>331.44811158569752</v>
      </c>
      <c r="KE118" s="267"/>
      <c r="KF118" s="267">
        <f>JW29-JW118</f>
        <v>0</v>
      </c>
      <c r="KG118" s="267">
        <f>SQRT(JX29^2+JX118^2)</f>
        <v>0.17762351492208431</v>
      </c>
      <c r="KH118" s="214">
        <f>10^KF118</f>
        <v>1</v>
      </c>
      <c r="KI118" s="267">
        <f>10^(KF118-1.96*KG118)</f>
        <v>0.44859859675960506</v>
      </c>
      <c r="KJ118" s="215">
        <f>10^(KF118+1.96*KG118)</f>
        <v>2.2291643514343846</v>
      </c>
      <c r="KL118" s="281">
        <v>90</v>
      </c>
      <c r="KM118" s="274">
        <f t="shared" si="1341"/>
        <v>1.2815515655446006</v>
      </c>
      <c r="KN118" s="274">
        <f>(KM118-KM110)/KL110</f>
        <v>2.1207041377536453</v>
      </c>
      <c r="KO118" s="274">
        <f>SQRT(1/KS106+(KN118-KM107)^2/KV106)/KL110</f>
        <v>0.12559879189959569</v>
      </c>
      <c r="KP118" s="274">
        <f>KN118-_xlfn.T.INV.2T(0.05,KR110)*KO118</f>
        <v>1.7209927265246796</v>
      </c>
      <c r="KQ118" s="274">
        <f>KN118+_xlfn.T.INV.2T(0.05,KR110)*KO118</f>
        <v>2.5204155489826112</v>
      </c>
      <c r="KR118" s="199">
        <f>KL118</f>
        <v>90</v>
      </c>
      <c r="KS118" s="267">
        <f>10^KN118</f>
        <v>132.03958107172414</v>
      </c>
      <c r="KT118" s="267">
        <f t="shared" si="1318"/>
        <v>52.600845683468734</v>
      </c>
      <c r="KU118" s="200">
        <f t="shared" si="1319"/>
        <v>331.4481115856978</v>
      </c>
      <c r="KV118" s="267"/>
      <c r="KW118" s="267">
        <f>KN29-KN118</f>
        <v>0</v>
      </c>
      <c r="KX118" s="267">
        <f>SQRT(KO29^2+KO118^2)</f>
        <v>0.17762351492208422</v>
      </c>
      <c r="KY118" s="214">
        <f>10^KW118</f>
        <v>1</v>
      </c>
      <c r="KZ118" s="267">
        <f>10^(KW118-1.96*KX118)</f>
        <v>0.44859859675960523</v>
      </c>
      <c r="LA118" s="215">
        <f>10^(KW118+1.96*KX118)</f>
        <v>2.2291643514343837</v>
      </c>
      <c r="LC118" s="281">
        <v>90</v>
      </c>
      <c r="LD118" s="274">
        <f t="shared" si="1342"/>
        <v>1.2815515655446006</v>
      </c>
      <c r="LE118" s="274">
        <f>(LD118-LD110)/LC110</f>
        <v>2.1207041377536453</v>
      </c>
      <c r="LF118" s="274">
        <f>SQRT(1/LJ106+(LE118-LD107)^2/LM106)/LC110</f>
        <v>0.12559879189959577</v>
      </c>
      <c r="LG118" s="274">
        <f>LE118-_xlfn.T.INV.2T(0.05,LI110)*LF118</f>
        <v>1.7209927265246794</v>
      </c>
      <c r="LH118" s="274">
        <f>LE118+_xlfn.T.INV.2T(0.05,LI110)*LF118</f>
        <v>2.5204155489826112</v>
      </c>
      <c r="LI118" s="199">
        <f>LC118</f>
        <v>90</v>
      </c>
      <c r="LJ118" s="267">
        <f>10^LE118</f>
        <v>132.03958107172414</v>
      </c>
      <c r="LK118" s="267">
        <f t="shared" si="1320"/>
        <v>52.600845683468712</v>
      </c>
      <c r="LL118" s="200">
        <f t="shared" si="1321"/>
        <v>331.4481115856978</v>
      </c>
      <c r="LM118" s="267"/>
      <c r="LN118" s="267">
        <f>LE29-LE118</f>
        <v>0</v>
      </c>
      <c r="LO118" s="267">
        <f>SQRT(LF29^2+LF118^2)</f>
        <v>0.17762351492208431</v>
      </c>
      <c r="LP118" s="214">
        <f>10^LN118</f>
        <v>1</v>
      </c>
      <c r="LQ118" s="267">
        <f>10^(LN118-1.96*LO118)</f>
        <v>0.44859859675960506</v>
      </c>
      <c r="LR118" s="215">
        <f>10^(LN118+1.96*LO118)</f>
        <v>2.2291643514343846</v>
      </c>
      <c r="LT118" s="281">
        <v>90</v>
      </c>
      <c r="LU118" s="274">
        <f t="shared" si="1343"/>
        <v>1.2815515655446006</v>
      </c>
      <c r="LV118" s="274">
        <f>(LU118-LU110)/LT110</f>
        <v>2.1207041377536453</v>
      </c>
      <c r="LW118" s="274">
        <f>SQRT(1/MA106+(LV118-LU107)^2/MD106)/LT110</f>
        <v>0.12559879189959569</v>
      </c>
      <c r="LX118" s="274">
        <f>LV118-_xlfn.T.INV.2T(0.05,LZ110)*LW118</f>
        <v>1.7209927265246796</v>
      </c>
      <c r="LY118" s="274">
        <f>LV118+_xlfn.T.INV.2T(0.05,LZ110)*LW118</f>
        <v>2.5204155489826112</v>
      </c>
      <c r="LZ118" s="199">
        <f>LT118</f>
        <v>90</v>
      </c>
      <c r="MA118" s="267">
        <f>10^LV118</f>
        <v>132.03958107172414</v>
      </c>
      <c r="MB118" s="267">
        <f t="shared" si="1322"/>
        <v>52.600845683468734</v>
      </c>
      <c r="MC118" s="200">
        <f t="shared" si="1323"/>
        <v>331.4481115856978</v>
      </c>
      <c r="MD118" s="267"/>
      <c r="ME118" s="267">
        <f>LV29-LV118</f>
        <v>0</v>
      </c>
      <c r="MF118" s="267">
        <f>SQRT(LW29^2+LW118^2)</f>
        <v>0.17762351492208434</v>
      </c>
      <c r="MG118" s="214">
        <f>10^ME118</f>
        <v>1</v>
      </c>
      <c r="MH118" s="267">
        <f>10^(ME118-1.96*MF118)</f>
        <v>0.44859859675960495</v>
      </c>
      <c r="MI118" s="215">
        <f>10^(ME118+1.96*MF118)</f>
        <v>2.2291643514343851</v>
      </c>
    </row>
    <row r="119" spans="1:347" ht="14.1" hidden="1" customHeight="1" outlineLevel="1" thickBot="1" x14ac:dyDescent="0.2">
      <c r="A119" s="14"/>
      <c r="B119" s="58"/>
      <c r="C119" s="35"/>
      <c r="D119" s="35"/>
      <c r="E119" s="14"/>
      <c r="F119" s="19"/>
      <c r="I119" s="192">
        <v>99</v>
      </c>
      <c r="J119" s="324">
        <f t="shared" si="1324"/>
        <v>2.3263478740408408</v>
      </c>
      <c r="K119" s="100">
        <f>(J119-J110)/I110</f>
        <v>2.748155407805394</v>
      </c>
      <c r="L119" s="100">
        <f>SQRT(1/P106+(K119-J107)^2/S106)/I110</f>
        <v>0.20233680431748124</v>
      </c>
      <c r="M119" s="100">
        <f>K119-_xlfn.T.INV.2T(0.05,O110)*L119</f>
        <v>2.104229392482313</v>
      </c>
      <c r="N119" s="100">
        <f>K119+_xlfn.T.INV.2T(0.05,O110)*L119</f>
        <v>3.392081423128475</v>
      </c>
      <c r="O119" s="203">
        <f>I119</f>
        <v>99</v>
      </c>
      <c r="P119" s="204">
        <f>10^K119</f>
        <v>559.95794082762779</v>
      </c>
      <c r="Q119" s="204">
        <f t="shared" si="1285"/>
        <v>127.12453942708231</v>
      </c>
      <c r="R119" s="205">
        <f t="shared" si="1285"/>
        <v>2466.5017227123881</v>
      </c>
      <c r="S119" s="26"/>
      <c r="T119" s="94">
        <f>K30-K119</f>
        <v>0</v>
      </c>
      <c r="U119" s="94">
        <f>SQRT(L30^2+L119^2)</f>
        <v>0.28614745283301302</v>
      </c>
      <c r="V119" s="218">
        <f>10^T119</f>
        <v>1</v>
      </c>
      <c r="W119" s="204">
        <f>10^(T119-1.96*U119)</f>
        <v>0.27488496876888308</v>
      </c>
      <c r="X119" s="219">
        <f>10^(T119+1.96*U119)</f>
        <v>3.6378853470186541</v>
      </c>
      <c r="Z119" s="192">
        <v>99</v>
      </c>
      <c r="AA119" s="324">
        <f t="shared" si="1325"/>
        <v>2.3263478740408408</v>
      </c>
      <c r="AB119" s="324">
        <f>(AA119-AA110)/Z110</f>
        <v>2.7261059346412857</v>
      </c>
      <c r="AC119" s="324">
        <f>SQRT(1/AG106+(AB119-AA107)^2/AJ106)/Z110</f>
        <v>0.21252577683294058</v>
      </c>
      <c r="AD119" s="324">
        <f>AB119-_xlfn.T.INV.2T(0.05,AF110)*AC119</f>
        <v>2.0497540613817438</v>
      </c>
      <c r="AE119" s="324">
        <f>AB119+_xlfn.T.INV.2T(0.05,AF110)*AC119</f>
        <v>3.4024578079008276</v>
      </c>
      <c r="AF119" s="203">
        <f>Z119</f>
        <v>99</v>
      </c>
      <c r="AG119" s="204">
        <f>10^AB119</f>
        <v>532.23806882069027</v>
      </c>
      <c r="AH119" s="204">
        <f t="shared" si="1286"/>
        <v>112.13832411903213</v>
      </c>
      <c r="AI119" s="205">
        <f t="shared" si="1287"/>
        <v>2526.1422812176688</v>
      </c>
      <c r="AJ119" s="267"/>
      <c r="AK119" s="321">
        <f>AB30-AB119</f>
        <v>0</v>
      </c>
      <c r="AL119" s="321">
        <f>SQRT(AC30^2+AC119^2)</f>
        <v>0.30055683595102228</v>
      </c>
      <c r="AM119" s="218">
        <f>10^AK119</f>
        <v>1</v>
      </c>
      <c r="AN119" s="204">
        <f>10^(AK119-1.96*AL119)</f>
        <v>0.25757790202031522</v>
      </c>
      <c r="AO119" s="219">
        <f>10^(AK119+1.96*AL119)</f>
        <v>3.8823206189525132</v>
      </c>
      <c r="AQ119" s="192">
        <v>99</v>
      </c>
      <c r="AR119" s="324">
        <f t="shared" si="1326"/>
        <v>2.3263478740408408</v>
      </c>
      <c r="AS119" s="324">
        <f>(AR119-AR110)/AQ110</f>
        <v>2.7247424020723825</v>
      </c>
      <c r="AT119" s="324">
        <f>SQRT(1/AX106+(AS119-AR107)^2/BA106)/AQ110</f>
        <v>0.21520695010753821</v>
      </c>
      <c r="AU119" s="324">
        <f>AS119-_xlfn.T.INV.2T(0.05,AW110)*AT119</f>
        <v>2.039857838831272</v>
      </c>
      <c r="AV119" s="324">
        <f>AS119+_xlfn.T.INV.2T(0.05,AW110)*AT119</f>
        <v>3.409626965313493</v>
      </c>
      <c r="AW119" s="203">
        <f>AQ119</f>
        <v>99</v>
      </c>
      <c r="AX119" s="204">
        <f>10^AS119</f>
        <v>530.56964819069094</v>
      </c>
      <c r="AY119" s="204">
        <f t="shared" si="1288"/>
        <v>109.61193356949396</v>
      </c>
      <c r="AZ119" s="205">
        <f t="shared" si="1289"/>
        <v>2568.1889043834803</v>
      </c>
      <c r="BA119" s="267"/>
      <c r="BB119" s="321">
        <f>AS30-AS119</f>
        <v>0</v>
      </c>
      <c r="BC119" s="321">
        <f>SQRT(AT30^2+AT119^2)</f>
        <v>0.30434858755903066</v>
      </c>
      <c r="BD119" s="218">
        <f>10^BB119</f>
        <v>1</v>
      </c>
      <c r="BE119" s="204">
        <f>10^(BB119-1.96*BC119)</f>
        <v>0.25320761838840428</v>
      </c>
      <c r="BF119" s="219">
        <f>10^(BB119+1.96*BC119)</f>
        <v>3.949328248354929</v>
      </c>
      <c r="BH119" s="192">
        <v>99</v>
      </c>
      <c r="BI119" s="324">
        <f t="shared" si="1327"/>
        <v>2.3263478740408408</v>
      </c>
      <c r="BJ119" s="324">
        <f>(BI119-BI110)/BH110</f>
        <v>2.7246792922747445</v>
      </c>
      <c r="BK119" s="324">
        <f>SQRT(1/BO106+(BJ119-BI107)^2/BR106)/BH110</f>
        <v>0.21538057406886163</v>
      </c>
      <c r="BL119" s="324">
        <f>BJ119-_xlfn.T.INV.2T(0.05,BN110)*BK119</f>
        <v>2.0392421800994116</v>
      </c>
      <c r="BM119" s="324">
        <f>BJ119+_xlfn.T.INV.2T(0.05,BN110)*BK119</f>
        <v>3.4101164044500774</v>
      </c>
      <c r="BN119" s="203">
        <f>BH119</f>
        <v>99</v>
      </c>
      <c r="BO119" s="204">
        <f>10^BJ119</f>
        <v>530.49255370352228</v>
      </c>
      <c r="BP119" s="204">
        <f t="shared" si="1290"/>
        <v>109.45665705352749</v>
      </c>
      <c r="BQ119" s="205">
        <f t="shared" si="1291"/>
        <v>2571.0848212481105</v>
      </c>
      <c r="BR119" s="267"/>
      <c r="BS119" s="321">
        <f>BJ30-BJ119</f>
        <v>0</v>
      </c>
      <c r="BT119" s="321">
        <f>SQRT(BK30^2+BK119^2)</f>
        <v>0.30459412891988691</v>
      </c>
      <c r="BU119" s="218">
        <f>10^BS119</f>
        <v>1</v>
      </c>
      <c r="BV119" s="204">
        <f>10^(BS119-1.96*BT119)</f>
        <v>0.25292718315378765</v>
      </c>
      <c r="BW119" s="219">
        <f>10^(BS119+1.96*BT119)</f>
        <v>3.9537071007190585</v>
      </c>
      <c r="BY119" s="192">
        <v>99</v>
      </c>
      <c r="BZ119" s="324">
        <f t="shared" si="1328"/>
        <v>2.3263478740408408</v>
      </c>
      <c r="CA119" s="324">
        <f>(BZ119-BZ110)/BY110</f>
        <v>2.7246764312773246</v>
      </c>
      <c r="CB119" s="324">
        <f>SQRT(1/CF106+(CA119-BZ107)^2/CI106)/BY110</f>
        <v>0.21538866869799012</v>
      </c>
      <c r="CC119" s="324">
        <f>CA119-_xlfn.T.INV.2T(0.05,CE110)*CB119</f>
        <v>2.0392135583794291</v>
      </c>
      <c r="CD119" s="324">
        <f>CA119+_xlfn.T.INV.2T(0.05,CE110)*CB119</f>
        <v>3.4101393041752202</v>
      </c>
      <c r="CE119" s="203">
        <f>BY119</f>
        <v>99</v>
      </c>
      <c r="CF119" s="204">
        <f>10^CA119</f>
        <v>530.48905899453666</v>
      </c>
      <c r="CG119" s="204">
        <f t="shared" si="1292"/>
        <v>109.44944366563503</v>
      </c>
      <c r="CH119" s="205">
        <f t="shared" si="1293"/>
        <v>2571.2203944374087</v>
      </c>
      <c r="CI119" s="267"/>
      <c r="CJ119" s="321">
        <f>CA30-CA119</f>
        <v>0</v>
      </c>
      <c r="CK119" s="321">
        <f>SQRT(CB30^2+CB119^2)</f>
        <v>0.30460557645418307</v>
      </c>
      <c r="CL119" s="218">
        <f>10^CJ119</f>
        <v>1</v>
      </c>
      <c r="CM119" s="204">
        <f>10^(CJ119-1.96*CK119)</f>
        <v>0.25291411639114691</v>
      </c>
      <c r="CN119" s="219">
        <f>10^(CJ119+1.96*CK119)</f>
        <v>3.9539113682900946</v>
      </c>
      <c r="CP119" s="192">
        <v>99</v>
      </c>
      <c r="CQ119" s="324">
        <f t="shared" si="1329"/>
        <v>2.3263478740408408</v>
      </c>
      <c r="CR119" s="324">
        <f>(CQ119-CQ110)/CP110</f>
        <v>2.7246763017837181</v>
      </c>
      <c r="CS119" s="324">
        <f>SQRT(1/CW106+(CR119-CQ107)^2/CZ106)/CP110</f>
        <v>0.21538903766519985</v>
      </c>
      <c r="CT119" s="324">
        <f>CR119-_xlfn.T.INV.2T(0.05,CV110)*CS119</f>
        <v>2.0392122546674893</v>
      </c>
      <c r="CU119" s="324">
        <f>CR119+_xlfn.T.INV.2T(0.05,CV110)*CS119</f>
        <v>3.4101403488999469</v>
      </c>
      <c r="CV119" s="203">
        <f>CP119</f>
        <v>99</v>
      </c>
      <c r="CW119" s="204">
        <f>10^CR119</f>
        <v>530.48890081861225</v>
      </c>
      <c r="CX119" s="204">
        <f t="shared" si="1294"/>
        <v>109.44911510900289</v>
      </c>
      <c r="CY119" s="205">
        <f t="shared" si="1295"/>
        <v>2571.2265796892766</v>
      </c>
      <c r="CZ119" s="267"/>
      <c r="DA119" s="321">
        <f>CR30-CR119</f>
        <v>0</v>
      </c>
      <c r="DB119" s="321">
        <f>SQRT(CS30^2+CS119^2)</f>
        <v>0.30460609825261503</v>
      </c>
      <c r="DC119" s="218">
        <f>10^DA119</f>
        <v>1</v>
      </c>
      <c r="DD119" s="204">
        <f>10^(DA119-1.96*DB119)</f>
        <v>0.25291352080157037</v>
      </c>
      <c r="DE119" s="219">
        <f>10^(DA119+1.96*DB119)</f>
        <v>3.9539206794111057</v>
      </c>
      <c r="DG119" s="192">
        <v>99</v>
      </c>
      <c r="DH119" s="324">
        <f t="shared" si="1330"/>
        <v>2.3263478740408408</v>
      </c>
      <c r="DI119" s="324">
        <f>(DH119-DH110)/DG110</f>
        <v>2.7246762959270234</v>
      </c>
      <c r="DJ119" s="324">
        <f>SQRT(1/DN106+(DI119-DH107)^2/DQ106)/DG110</f>
        <v>0.21538905446427695</v>
      </c>
      <c r="DK119" s="324">
        <f>DI119-_xlfn.T.INV.2T(0.05,DM110)*DJ119</f>
        <v>2.0392121953486337</v>
      </c>
      <c r="DL119" s="324">
        <f>DI119+_xlfn.T.INV.2T(0.05,DM110)*DJ119</f>
        <v>3.4101403965054131</v>
      </c>
      <c r="DM119" s="203">
        <f>DG119</f>
        <v>99</v>
      </c>
      <c r="DN119" s="204">
        <f>10^DI119</f>
        <v>530.48889366468404</v>
      </c>
      <c r="DO119" s="204">
        <f t="shared" si="1296"/>
        <v>109.44910015970908</v>
      </c>
      <c r="DP119" s="205">
        <f t="shared" si="1297"/>
        <v>2571.2268615359303</v>
      </c>
      <c r="DQ119" s="267"/>
      <c r="DR119" s="321">
        <f>DI30-DI119</f>
        <v>0</v>
      </c>
      <c r="DS119" s="321">
        <f>SQRT(DJ30^2+DJ119^2)</f>
        <v>0.30460612201009779</v>
      </c>
      <c r="DT119" s="218">
        <f>10^DR119</f>
        <v>1</v>
      </c>
      <c r="DU119" s="204">
        <f>10^(DR119-1.96*DS119)</f>
        <v>0.25291349368441018</v>
      </c>
      <c r="DV119" s="219">
        <f>10^(DR119+1.96*DS119)</f>
        <v>3.9539211033469699</v>
      </c>
      <c r="DX119" s="192">
        <v>99</v>
      </c>
      <c r="DY119" s="324">
        <f t="shared" si="1331"/>
        <v>2.3263478740408408</v>
      </c>
      <c r="DZ119" s="324">
        <f>(DY119-DY110)/DX110</f>
        <v>2.7246762956623494</v>
      </c>
      <c r="EA119" s="324">
        <f>SQRT(1/EE106+(DZ119-DY107)^2/EH106)/DX110</f>
        <v>0.21538905522903334</v>
      </c>
      <c r="EB119" s="324">
        <f>DZ119-_xlfn.T.INV.2T(0.05,ED110)*EA119</f>
        <v>2.0392121926501634</v>
      </c>
      <c r="EC119" s="324">
        <f>DZ119+_xlfn.T.INV.2T(0.05,ED110)*EA119</f>
        <v>3.4101403986745353</v>
      </c>
      <c r="ED119" s="203">
        <f>DX119</f>
        <v>99</v>
      </c>
      <c r="EE119" s="204">
        <f>10^DZ119</f>
        <v>530.48889334138596</v>
      </c>
      <c r="EF119" s="204">
        <f t="shared" si="1298"/>
        <v>109.44909947965178</v>
      </c>
      <c r="EG119" s="205">
        <f t="shared" si="1299"/>
        <v>2571.226874378151</v>
      </c>
      <c r="EH119" s="267"/>
      <c r="EI119" s="321">
        <f>DZ30-DZ119</f>
        <v>0</v>
      </c>
      <c r="EJ119" s="321">
        <f>SQRT(EA30^2+EA119^2)</f>
        <v>0.30460612309162655</v>
      </c>
      <c r="EK119" s="218">
        <f>10^EI119</f>
        <v>1</v>
      </c>
      <c r="EL119" s="204">
        <f>10^(EI119-1.96*EJ119)</f>
        <v>0.25291349244993649</v>
      </c>
      <c r="EM119" s="219">
        <f>10^(EI119+1.96*EJ119)</f>
        <v>3.9539211226461046</v>
      </c>
      <c r="EO119" s="192">
        <v>99</v>
      </c>
      <c r="EP119" s="324">
        <f t="shared" si="1332"/>
        <v>2.3263478740408408</v>
      </c>
      <c r="EQ119" s="324">
        <f>(EP119-EP110)/EO110</f>
        <v>2.7246762956503989</v>
      </c>
      <c r="ER119" s="324">
        <f>SQRT(1/EV106+(EQ119-EP107)^2/EY106)/EO110</f>
        <v>0.21538905526384453</v>
      </c>
      <c r="ES119" s="324">
        <f>EQ119-_xlfn.T.INV.2T(0.05,EU110)*ER119</f>
        <v>2.0392121925274282</v>
      </c>
      <c r="ET119" s="324">
        <f>EQ119+_xlfn.T.INV.2T(0.05,EU110)*ER119</f>
        <v>3.4101403987733696</v>
      </c>
      <c r="EU119" s="203">
        <f>EO119</f>
        <v>99</v>
      </c>
      <c r="EV119" s="204">
        <f>10^EQ119</f>
        <v>530.48889332678868</v>
      </c>
      <c r="EW119" s="204">
        <f t="shared" si="1300"/>
        <v>109.44909944872052</v>
      </c>
      <c r="EX119" s="205">
        <f t="shared" si="1301"/>
        <v>2571.2268749632963</v>
      </c>
      <c r="EY119" s="267"/>
      <c r="EZ119" s="321">
        <f>EQ30-EQ119</f>
        <v>0</v>
      </c>
      <c r="FA119" s="321">
        <f>SQRT(ER30^2+ER119^2)</f>
        <v>0.30460612314085689</v>
      </c>
      <c r="FB119" s="218">
        <f>10^EZ119</f>
        <v>1</v>
      </c>
      <c r="FC119" s="204">
        <f>10^(EZ119-1.96*FA119)</f>
        <v>0.25291349239374422</v>
      </c>
      <c r="FD119" s="219">
        <f>10^(EZ119+1.96*FA119)</f>
        <v>3.9539211235245859</v>
      </c>
      <c r="FF119" s="192">
        <v>99</v>
      </c>
      <c r="FG119" s="324">
        <f t="shared" si="1333"/>
        <v>2.3263478740408408</v>
      </c>
      <c r="FH119" s="324">
        <f>(FG119-FG110)/FF110</f>
        <v>2.7246762956498585</v>
      </c>
      <c r="FI119" s="324">
        <f>SQRT(1/FM106+(FH119-FG107)^2/FP106)/FF110</f>
        <v>0.21538905526542851</v>
      </c>
      <c r="FJ119" s="324">
        <f>FH119-_xlfn.T.INV.2T(0.05,FL110)*FI119</f>
        <v>2.0392121925218469</v>
      </c>
      <c r="FK119" s="324">
        <f>FH119+_xlfn.T.INV.2T(0.05,FL110)*FI119</f>
        <v>3.41014039877787</v>
      </c>
      <c r="FL119" s="203">
        <f>FF119</f>
        <v>99</v>
      </c>
      <c r="FM119" s="204">
        <f>10^FH119</f>
        <v>530.4888933261285</v>
      </c>
      <c r="FN119" s="204">
        <f t="shared" si="1302"/>
        <v>109.44909944731398</v>
      </c>
      <c r="FO119" s="205">
        <f t="shared" si="1303"/>
        <v>2571.2268749899404</v>
      </c>
      <c r="FP119" s="267"/>
      <c r="FQ119" s="321">
        <f>FH30-FH119</f>
        <v>0</v>
      </c>
      <c r="FR119" s="321">
        <f>SQRT(FI30^2+FI119^2)</f>
        <v>0.30460612314309721</v>
      </c>
      <c r="FS119" s="218">
        <f>10^FQ119</f>
        <v>1</v>
      </c>
      <c r="FT119" s="204">
        <f>10^(FQ119-1.96*FR119)</f>
        <v>0.2529134923911871</v>
      </c>
      <c r="FU119" s="219">
        <f>10^(FQ119+1.96*FR119)</f>
        <v>3.9539211235645624</v>
      </c>
      <c r="FW119" s="192">
        <v>99</v>
      </c>
      <c r="FX119" s="324">
        <f t="shared" si="1334"/>
        <v>2.3263478740408408</v>
      </c>
      <c r="FY119" s="324">
        <f>(FX119-FX110)/FW110</f>
        <v>2.7246762956498345</v>
      </c>
      <c r="FZ119" s="324">
        <f>SQRT(1/GD106+(FY119-FX107)^2/GG106)/FW110</f>
        <v>0.2153890552655007</v>
      </c>
      <c r="GA119" s="324">
        <f>FY119-_xlfn.T.INV.2T(0.05,GC110)*FZ119</f>
        <v>2.0392121925215934</v>
      </c>
      <c r="GB119" s="324">
        <f>FY119+_xlfn.T.INV.2T(0.05,GC110)*FZ119</f>
        <v>3.4101403987780756</v>
      </c>
      <c r="GC119" s="203">
        <f>FW119</f>
        <v>99</v>
      </c>
      <c r="GD119" s="204">
        <f>10^FY119</f>
        <v>530.48889332609883</v>
      </c>
      <c r="GE119" s="204">
        <f t="shared" si="1304"/>
        <v>109.44909944725012</v>
      </c>
      <c r="GF119" s="205">
        <f t="shared" si="1305"/>
        <v>2571.2268749911577</v>
      </c>
      <c r="GG119" s="267"/>
      <c r="GH119" s="321">
        <f>FY30-FY119</f>
        <v>0</v>
      </c>
      <c r="GI119" s="321">
        <f>SQRT(FZ30^2+FZ119^2)</f>
        <v>0.30460612314319929</v>
      </c>
      <c r="GJ119" s="218">
        <f>10^GH119</f>
        <v>1</v>
      </c>
      <c r="GK119" s="204">
        <f>10^(GH119-1.96*GI119)</f>
        <v>0.25291349239107058</v>
      </c>
      <c r="GL119" s="219">
        <f>10^(GH119+1.96*GI119)</f>
        <v>3.9539211235663845</v>
      </c>
      <c r="GN119" s="192">
        <v>99</v>
      </c>
      <c r="GO119" s="324">
        <f t="shared" si="1335"/>
        <v>2.3263478740408408</v>
      </c>
      <c r="GP119" s="324">
        <f>(GO119-GO110)/GN110</f>
        <v>2.7246762956498332</v>
      </c>
      <c r="GQ119" s="324">
        <f>SQRT(1/GU106+(GP119-GO107)^2/GX106)/GN110</f>
        <v>0.21538905526550392</v>
      </c>
      <c r="GR119" s="324">
        <f>GP119-_xlfn.T.INV.2T(0.05,GT110)*GQ119</f>
        <v>2.0392121925215818</v>
      </c>
      <c r="GS119" s="324">
        <f>GP119+_xlfn.T.INV.2T(0.05,GT110)*GQ119</f>
        <v>3.4101403987780845</v>
      </c>
      <c r="GT119" s="203">
        <f>GN119</f>
        <v>99</v>
      </c>
      <c r="GU119" s="204">
        <f>10^GP119</f>
        <v>530.48889332609747</v>
      </c>
      <c r="GV119" s="204">
        <f t="shared" si="1306"/>
        <v>109.44909944724719</v>
      </c>
      <c r="GW119" s="205">
        <f t="shared" si="1307"/>
        <v>2571.22687499121</v>
      </c>
      <c r="GX119" s="267"/>
      <c r="GY119" s="321">
        <f>GP30-GP119</f>
        <v>0</v>
      </c>
      <c r="GZ119" s="321">
        <f>SQRT(GQ30^2+GQ119^2)</f>
        <v>0.30460612314320379</v>
      </c>
      <c r="HA119" s="218">
        <f>10^GY119</f>
        <v>1</v>
      </c>
      <c r="HB119" s="204">
        <f>10^(GY119-1.96*GZ119)</f>
        <v>0.25291349239106542</v>
      </c>
      <c r="HC119" s="219">
        <f>10^(GY119+1.96*GZ119)</f>
        <v>3.9539211235664649</v>
      </c>
      <c r="HE119" s="192">
        <v>99</v>
      </c>
      <c r="HF119" s="324">
        <f t="shared" si="1336"/>
        <v>2.3263478740408408</v>
      </c>
      <c r="HG119" s="324">
        <f>(HF119-HF110)/HE110</f>
        <v>2.724676295649834</v>
      </c>
      <c r="HH119" s="324">
        <f>SQRT(1/HL106+(HG119-HF107)^2/HO106)/HE110</f>
        <v>0.21538905526550434</v>
      </c>
      <c r="HI119" s="324">
        <f>HG119-_xlfn.T.INV.2T(0.05,HK110)*HH119</f>
        <v>2.0392121925215809</v>
      </c>
      <c r="HJ119" s="324">
        <f>HG119+_xlfn.T.INV.2T(0.05,HK110)*HH119</f>
        <v>3.4101403987780872</v>
      </c>
      <c r="HK119" s="203">
        <f>HE119</f>
        <v>99</v>
      </c>
      <c r="HL119" s="204">
        <f>10^HG119</f>
        <v>530.48889332609838</v>
      </c>
      <c r="HM119" s="204">
        <f t="shared" si="1308"/>
        <v>109.44909944724691</v>
      </c>
      <c r="HN119" s="205">
        <f t="shared" si="1309"/>
        <v>2571.2268749912259</v>
      </c>
      <c r="HO119" s="267"/>
      <c r="HP119" s="321">
        <f>HG30-HG119</f>
        <v>0</v>
      </c>
      <c r="HQ119" s="321">
        <f>SQRT(HH30^2+HH119^2)</f>
        <v>0.30460612314320412</v>
      </c>
      <c r="HR119" s="218">
        <f>10^HP119</f>
        <v>1</v>
      </c>
      <c r="HS119" s="204">
        <f>10^(HP119-1.96*HQ119)</f>
        <v>0.25291349239106509</v>
      </c>
      <c r="HT119" s="219">
        <f>10^(HP119+1.96*HQ119)</f>
        <v>3.9539211235664702</v>
      </c>
      <c r="HV119" s="192">
        <v>99</v>
      </c>
      <c r="HW119" s="324">
        <f t="shared" si="1337"/>
        <v>2.3263478740408408</v>
      </c>
      <c r="HX119" s="324">
        <f>(HW119-HW110)/HV110</f>
        <v>2.724676295649834</v>
      </c>
      <c r="HY119" s="324">
        <f>SQRT(1/IC106+(HX119-HW107)^2/IF106)/HV110</f>
        <v>0.21538905526550417</v>
      </c>
      <c r="HZ119" s="324">
        <f>HX119-_xlfn.T.INV.2T(0.05,IB110)*HY119</f>
        <v>2.0392121925215818</v>
      </c>
      <c r="IA119" s="324">
        <f>HX119+_xlfn.T.INV.2T(0.05,IB110)*HY119</f>
        <v>3.4101403987780863</v>
      </c>
      <c r="IB119" s="203">
        <f>HV119</f>
        <v>99</v>
      </c>
      <c r="IC119" s="204">
        <f>10^HX119</f>
        <v>530.48889332609838</v>
      </c>
      <c r="ID119" s="204">
        <f t="shared" si="1310"/>
        <v>109.44909944724719</v>
      </c>
      <c r="IE119" s="205">
        <f t="shared" si="1311"/>
        <v>2571.2268749912214</v>
      </c>
      <c r="IF119" s="267"/>
      <c r="IG119" s="321">
        <f>HX30-HX119</f>
        <v>0</v>
      </c>
      <c r="IH119" s="321">
        <f>SQRT(HY30^2+HY119^2)</f>
        <v>0.30460612314320418</v>
      </c>
      <c r="II119" s="218">
        <f>10^IG119</f>
        <v>1</v>
      </c>
      <c r="IJ119" s="204">
        <f>10^(IG119-1.96*IH119)</f>
        <v>0.25291349239106503</v>
      </c>
      <c r="IK119" s="219">
        <f>10^(IG119+1.96*IH119)</f>
        <v>3.9539211235664711</v>
      </c>
      <c r="IM119" s="192">
        <v>99</v>
      </c>
      <c r="IN119" s="324">
        <f t="shared" si="1338"/>
        <v>2.3263478740408408</v>
      </c>
      <c r="IO119" s="324">
        <f>(IN119-IN110)/IM110</f>
        <v>2.7246762956498336</v>
      </c>
      <c r="IP119" s="324">
        <f>SQRT(1/IT106+(IO119-IN107)^2/IW106)/IM110</f>
        <v>0.2153890552655042</v>
      </c>
      <c r="IQ119" s="324">
        <f>IO119-_xlfn.T.INV.2T(0.05,IS110)*IP119</f>
        <v>2.0392121925215809</v>
      </c>
      <c r="IR119" s="324">
        <f>IO119+_xlfn.T.INV.2T(0.05,IS110)*IP119</f>
        <v>3.4101403987780863</v>
      </c>
      <c r="IS119" s="203">
        <f>IM119</f>
        <v>99</v>
      </c>
      <c r="IT119" s="204">
        <f>10^IO119</f>
        <v>530.48889332609792</v>
      </c>
      <c r="IU119" s="204">
        <f t="shared" si="1312"/>
        <v>109.44909944724691</v>
      </c>
      <c r="IV119" s="205">
        <f t="shared" si="1313"/>
        <v>2571.2268749912214</v>
      </c>
      <c r="IW119" s="267"/>
      <c r="IX119" s="321">
        <f>IO30-IO119</f>
        <v>0</v>
      </c>
      <c r="IY119" s="321">
        <f>SQRT(IP30^2+IP119^2)</f>
        <v>0.30460612314320412</v>
      </c>
      <c r="IZ119" s="218">
        <f>10^IX119</f>
        <v>1</v>
      </c>
      <c r="JA119" s="204">
        <f>10^(IX119-1.96*IY119)</f>
        <v>0.25291349239106509</v>
      </c>
      <c r="JB119" s="219">
        <f>10^(IX119+1.96*IY119)</f>
        <v>3.9539211235664702</v>
      </c>
      <c r="JD119" s="192">
        <v>99</v>
      </c>
      <c r="JE119" s="324">
        <f t="shared" si="1339"/>
        <v>2.3263478740408408</v>
      </c>
      <c r="JF119" s="324">
        <f>(JE119-JE110)/JD110</f>
        <v>2.7246762956498345</v>
      </c>
      <c r="JG119" s="324">
        <f>SQRT(1/JK106+(JF119-JE107)^2/JN106)/JD110</f>
        <v>0.21538905526550442</v>
      </c>
      <c r="JH119" s="324">
        <f>JF119-_xlfn.T.INV.2T(0.05,JJ110)*JG119</f>
        <v>2.0392121925215814</v>
      </c>
      <c r="JI119" s="324">
        <f>JF119+_xlfn.T.INV.2T(0.05,JJ110)*JG119</f>
        <v>3.4101403987780876</v>
      </c>
      <c r="JJ119" s="203">
        <f>JD119</f>
        <v>99</v>
      </c>
      <c r="JK119" s="204">
        <f>10^JF119</f>
        <v>530.48889332609883</v>
      </c>
      <c r="JL119" s="204">
        <f t="shared" si="1314"/>
        <v>109.44909944724709</v>
      </c>
      <c r="JM119" s="205">
        <f t="shared" si="1315"/>
        <v>2571.2268749912282</v>
      </c>
      <c r="JN119" s="267"/>
      <c r="JO119" s="321">
        <f>JF30-JF119</f>
        <v>0</v>
      </c>
      <c r="JP119" s="321">
        <f>SQRT(JG30^2+JG119^2)</f>
        <v>0.30460612314320418</v>
      </c>
      <c r="JQ119" s="218">
        <f>10^JO119</f>
        <v>1</v>
      </c>
      <c r="JR119" s="204">
        <f>10^(JO119-1.96*JP119)</f>
        <v>0.25291349239106503</v>
      </c>
      <c r="JS119" s="219">
        <f>10^(JO119+1.96*JP119)</f>
        <v>3.9539211235664711</v>
      </c>
      <c r="JU119" s="192">
        <v>99</v>
      </c>
      <c r="JV119" s="324">
        <f t="shared" si="1340"/>
        <v>2.3263478740408408</v>
      </c>
      <c r="JW119" s="324">
        <f>(JV119-JV110)/JU110</f>
        <v>2.7246762956498336</v>
      </c>
      <c r="JX119" s="324">
        <f>SQRT(1/KB106+(JW119-JV107)^2/KE106)/JU110</f>
        <v>0.21538905526550406</v>
      </c>
      <c r="JY119" s="324">
        <f>JW119-_xlfn.T.INV.2T(0.05,KA110)*JX119</f>
        <v>2.0392121925215818</v>
      </c>
      <c r="JZ119" s="324">
        <f>JW119+_xlfn.T.INV.2T(0.05,KA110)*JX119</f>
        <v>3.4101403987780854</v>
      </c>
      <c r="KA119" s="203">
        <f>JU119</f>
        <v>99</v>
      </c>
      <c r="KB119" s="204">
        <f>10^JW119</f>
        <v>530.48889332609792</v>
      </c>
      <c r="KC119" s="204">
        <f t="shared" si="1316"/>
        <v>109.44909944724719</v>
      </c>
      <c r="KD119" s="205">
        <f t="shared" si="1317"/>
        <v>2571.2268749912146</v>
      </c>
      <c r="KE119" s="267"/>
      <c r="KF119" s="321">
        <f>JW30-JW119</f>
        <v>0</v>
      </c>
      <c r="KG119" s="321">
        <f>SQRT(JX30^2+JX119^2)</f>
        <v>0.30460612314320412</v>
      </c>
      <c r="KH119" s="218">
        <f>10^KF119</f>
        <v>1</v>
      </c>
      <c r="KI119" s="204">
        <f>10^(KF119-1.96*KG119)</f>
        <v>0.25291349239106509</v>
      </c>
      <c r="KJ119" s="219">
        <f>10^(KF119+1.96*KG119)</f>
        <v>3.9539211235664702</v>
      </c>
      <c r="KL119" s="192">
        <v>99</v>
      </c>
      <c r="KM119" s="324">
        <f t="shared" si="1341"/>
        <v>2.3263478740408408</v>
      </c>
      <c r="KN119" s="324">
        <f>(KM119-KM110)/KL110</f>
        <v>2.7246762956498332</v>
      </c>
      <c r="KO119" s="324">
        <f>SQRT(1/KS106+(KN119-KM107)^2/KV106)/KL110</f>
        <v>0.21538905526550409</v>
      </c>
      <c r="KP119" s="324">
        <f>KN119-_xlfn.T.INV.2T(0.05,KR110)*KO119</f>
        <v>2.0392121925215809</v>
      </c>
      <c r="KQ119" s="324">
        <f>KN119+_xlfn.T.INV.2T(0.05,KR110)*KO119</f>
        <v>3.4101403987780854</v>
      </c>
      <c r="KR119" s="203">
        <f>KL119</f>
        <v>99</v>
      </c>
      <c r="KS119" s="204">
        <f>10^KN119</f>
        <v>530.48889332609747</v>
      </c>
      <c r="KT119" s="204">
        <f t="shared" si="1318"/>
        <v>109.44909944724691</v>
      </c>
      <c r="KU119" s="205">
        <f t="shared" si="1319"/>
        <v>2571.2268749912146</v>
      </c>
      <c r="KV119" s="267"/>
      <c r="KW119" s="321">
        <f>KN30-KN119</f>
        <v>0</v>
      </c>
      <c r="KX119" s="321">
        <f>SQRT(KO30^2+KO119^2)</f>
        <v>0.30460612314320401</v>
      </c>
      <c r="KY119" s="218">
        <f>10^KW119</f>
        <v>1</v>
      </c>
      <c r="KZ119" s="204">
        <f>10^(KW119-1.96*KX119)</f>
        <v>0.25291349239106514</v>
      </c>
      <c r="LA119" s="219">
        <f>10^(KW119+1.96*KX119)</f>
        <v>3.9539211235664693</v>
      </c>
      <c r="LC119" s="192">
        <v>99</v>
      </c>
      <c r="LD119" s="324">
        <f t="shared" si="1342"/>
        <v>2.3263478740408408</v>
      </c>
      <c r="LE119" s="324">
        <f>(LD119-LD110)/LC110</f>
        <v>2.7246762956498336</v>
      </c>
      <c r="LF119" s="324">
        <f>SQRT(1/LJ106+(LE119-LD107)^2/LM106)/LC110</f>
        <v>0.21538905526550428</v>
      </c>
      <c r="LG119" s="324">
        <f>LE119-_xlfn.T.INV.2T(0.05,LI110)*LF119</f>
        <v>2.0392121925215809</v>
      </c>
      <c r="LH119" s="324">
        <f>LE119+_xlfn.T.INV.2T(0.05,LI110)*LF119</f>
        <v>3.4101403987780863</v>
      </c>
      <c r="LI119" s="203">
        <f>LC119</f>
        <v>99</v>
      </c>
      <c r="LJ119" s="204">
        <f>10^LE119</f>
        <v>530.48889332609792</v>
      </c>
      <c r="LK119" s="204">
        <f t="shared" si="1320"/>
        <v>109.44909944724691</v>
      </c>
      <c r="LL119" s="205">
        <f t="shared" si="1321"/>
        <v>2571.2268749912214</v>
      </c>
      <c r="LM119" s="267"/>
      <c r="LN119" s="321">
        <f>LE30-LE119</f>
        <v>0</v>
      </c>
      <c r="LO119" s="321">
        <f>SQRT(LF30^2+LF119^2)</f>
        <v>0.30460612314320412</v>
      </c>
      <c r="LP119" s="218">
        <f>10^LN119</f>
        <v>1</v>
      </c>
      <c r="LQ119" s="204">
        <f>10^(LN119-1.96*LO119)</f>
        <v>0.25291349239106509</v>
      </c>
      <c r="LR119" s="219">
        <f>10^(LN119+1.96*LO119)</f>
        <v>3.9539211235664702</v>
      </c>
      <c r="LT119" s="192">
        <v>99</v>
      </c>
      <c r="LU119" s="324">
        <f t="shared" si="1343"/>
        <v>2.3263478740408408</v>
      </c>
      <c r="LV119" s="324">
        <f>(LU119-LU110)/LT110</f>
        <v>2.7246762956498336</v>
      </c>
      <c r="LW119" s="324">
        <f>SQRT(1/MA106+(LV119-LU107)^2/MD106)/LT110</f>
        <v>0.21538905526550411</v>
      </c>
      <c r="LX119" s="324">
        <f>LV119-_xlfn.T.INV.2T(0.05,LZ110)*LW119</f>
        <v>2.0392121925215814</v>
      </c>
      <c r="LY119" s="324">
        <f>LV119+_xlfn.T.INV.2T(0.05,LZ110)*LW119</f>
        <v>3.4101403987780858</v>
      </c>
      <c r="LZ119" s="203">
        <f>LT119</f>
        <v>99</v>
      </c>
      <c r="MA119" s="204">
        <f>10^LV119</f>
        <v>530.48889332609792</v>
      </c>
      <c r="MB119" s="204">
        <f t="shared" si="1322"/>
        <v>109.44909944724709</v>
      </c>
      <c r="MC119" s="205">
        <f t="shared" si="1323"/>
        <v>2571.2268749912191</v>
      </c>
      <c r="MD119" s="267"/>
      <c r="ME119" s="321">
        <f>LV30-LV119</f>
        <v>0</v>
      </c>
      <c r="MF119" s="321">
        <f>SQRT(LW30^2+LW119^2)</f>
        <v>0.30460612314320418</v>
      </c>
      <c r="MG119" s="218">
        <f>10^ME119</f>
        <v>1</v>
      </c>
      <c r="MH119" s="204">
        <f>10^(ME119-1.96*MF119)</f>
        <v>0.25291349239106503</v>
      </c>
      <c r="MI119" s="219">
        <f>10^(ME119+1.96*MF119)</f>
        <v>3.9539211235664711</v>
      </c>
    </row>
    <row r="120" spans="1:347" ht="14.1" hidden="1" customHeight="1" outlineLevel="1" x14ac:dyDescent="0.15">
      <c r="Z120" s="261"/>
      <c r="AA120" s="261"/>
      <c r="AB120" s="261"/>
      <c r="AC120" s="261"/>
      <c r="AD120" s="261"/>
      <c r="AE120" s="261"/>
      <c r="AF120" s="261"/>
      <c r="AG120" s="261"/>
      <c r="AH120" s="279"/>
      <c r="AI120" s="279"/>
      <c r="AJ120" s="280"/>
      <c r="AK120" s="280"/>
      <c r="AL120" s="280"/>
      <c r="AM120" s="280"/>
      <c r="AN120" s="280"/>
      <c r="AO120" s="280"/>
      <c r="AQ120" s="261"/>
      <c r="AR120" s="261"/>
      <c r="AS120" s="261"/>
      <c r="AT120" s="261"/>
      <c r="AU120" s="261"/>
      <c r="AV120" s="261"/>
      <c r="AW120" s="261"/>
      <c r="AX120" s="261"/>
      <c r="AY120" s="279"/>
      <c r="AZ120" s="279"/>
      <c r="BA120" s="280"/>
      <c r="BB120" s="280"/>
      <c r="BC120" s="280"/>
      <c r="BD120" s="280"/>
      <c r="BE120" s="280"/>
      <c r="BF120" s="280"/>
      <c r="BH120" s="261"/>
      <c r="BI120" s="261"/>
      <c r="BJ120" s="261"/>
      <c r="BK120" s="261"/>
      <c r="BL120" s="261"/>
      <c r="BM120" s="261"/>
      <c r="BN120" s="261"/>
      <c r="BO120" s="261"/>
      <c r="BP120" s="279"/>
      <c r="BQ120" s="279"/>
      <c r="BR120" s="280"/>
      <c r="BS120" s="280"/>
      <c r="BT120" s="280"/>
      <c r="BU120" s="280"/>
      <c r="BV120" s="280"/>
      <c r="BW120" s="280"/>
      <c r="BY120" s="261"/>
      <c r="BZ120" s="261"/>
      <c r="CA120" s="261"/>
      <c r="CB120" s="261"/>
      <c r="CC120" s="261"/>
      <c r="CD120" s="261"/>
      <c r="CE120" s="261"/>
      <c r="CF120" s="261"/>
      <c r="CG120" s="279"/>
      <c r="CH120" s="279"/>
      <c r="CI120" s="280"/>
      <c r="CJ120" s="280"/>
      <c r="CK120" s="280"/>
      <c r="CL120" s="280"/>
      <c r="CM120" s="280"/>
      <c r="CN120" s="280"/>
      <c r="CP120" s="261"/>
      <c r="CQ120" s="261"/>
      <c r="CR120" s="261"/>
      <c r="CS120" s="261"/>
      <c r="CT120" s="261"/>
      <c r="CU120" s="261"/>
      <c r="CV120" s="261"/>
      <c r="CW120" s="261"/>
      <c r="CX120" s="279"/>
      <c r="CY120" s="279"/>
      <c r="CZ120" s="280"/>
      <c r="DA120" s="280"/>
      <c r="DB120" s="280"/>
      <c r="DC120" s="280"/>
      <c r="DD120" s="280"/>
      <c r="DE120" s="280"/>
      <c r="DG120" s="261"/>
      <c r="DH120" s="261"/>
      <c r="DI120" s="261"/>
      <c r="DJ120" s="261"/>
      <c r="DK120" s="261"/>
      <c r="DL120" s="261"/>
      <c r="DM120" s="261"/>
      <c r="DN120" s="261"/>
      <c r="DO120" s="279"/>
      <c r="DP120" s="279"/>
      <c r="DQ120" s="280"/>
      <c r="DR120" s="280"/>
      <c r="DS120" s="280"/>
      <c r="DT120" s="280"/>
      <c r="DU120" s="280"/>
      <c r="DV120" s="280"/>
      <c r="DX120" s="261"/>
      <c r="DY120" s="261"/>
      <c r="DZ120" s="261"/>
      <c r="EA120" s="261"/>
      <c r="EB120" s="261"/>
      <c r="EC120" s="261"/>
      <c r="ED120" s="261"/>
      <c r="EE120" s="261"/>
      <c r="EF120" s="279"/>
      <c r="EG120" s="279"/>
      <c r="EH120" s="280"/>
      <c r="EI120" s="280"/>
      <c r="EJ120" s="280"/>
      <c r="EK120" s="280"/>
      <c r="EL120" s="280"/>
      <c r="EM120" s="280"/>
      <c r="EO120" s="261"/>
      <c r="EP120" s="261"/>
      <c r="EQ120" s="261"/>
      <c r="ER120" s="261"/>
      <c r="ES120" s="261"/>
      <c r="ET120" s="261"/>
      <c r="EU120" s="261"/>
      <c r="EV120" s="261"/>
      <c r="EW120" s="279"/>
      <c r="EX120" s="279"/>
      <c r="EY120" s="280"/>
      <c r="EZ120" s="280"/>
      <c r="FA120" s="280"/>
      <c r="FB120" s="280"/>
      <c r="FC120" s="280"/>
      <c r="FD120" s="280"/>
      <c r="FF120" s="261"/>
      <c r="FG120" s="261"/>
      <c r="FH120" s="261"/>
      <c r="FI120" s="261"/>
      <c r="FJ120" s="261"/>
      <c r="FK120" s="261"/>
      <c r="FL120" s="261"/>
      <c r="FM120" s="261"/>
      <c r="FN120" s="279"/>
      <c r="FO120" s="279"/>
      <c r="FP120" s="280"/>
      <c r="FQ120" s="280"/>
      <c r="FR120" s="280"/>
      <c r="FS120" s="280"/>
      <c r="FT120" s="280"/>
      <c r="FU120" s="280"/>
      <c r="FW120" s="261"/>
      <c r="FX120" s="261"/>
      <c r="FY120" s="261"/>
      <c r="FZ120" s="261"/>
      <c r="GA120" s="261"/>
      <c r="GB120" s="261"/>
      <c r="GC120" s="261"/>
      <c r="GD120" s="261"/>
      <c r="GE120" s="279"/>
      <c r="GF120" s="279"/>
      <c r="GG120" s="280"/>
      <c r="GH120" s="280"/>
      <c r="GI120" s="280"/>
      <c r="GJ120" s="280"/>
      <c r="GK120" s="280"/>
      <c r="GL120" s="280"/>
      <c r="GN120" s="261"/>
      <c r="GO120" s="261"/>
      <c r="GP120" s="261"/>
      <c r="GQ120" s="261"/>
      <c r="GR120" s="261"/>
      <c r="GS120" s="261"/>
      <c r="GT120" s="261"/>
      <c r="GU120" s="261"/>
      <c r="GV120" s="279"/>
      <c r="GW120" s="279"/>
      <c r="GX120" s="280"/>
      <c r="GY120" s="280"/>
      <c r="GZ120" s="280"/>
      <c r="HA120" s="280"/>
      <c r="HB120" s="280"/>
      <c r="HC120" s="280"/>
      <c r="HE120" s="261"/>
      <c r="HF120" s="261"/>
      <c r="HG120" s="261"/>
      <c r="HH120" s="261"/>
      <c r="HI120" s="261"/>
      <c r="HJ120" s="261"/>
      <c r="HK120" s="261"/>
      <c r="HL120" s="261"/>
      <c r="HM120" s="279"/>
      <c r="HN120" s="279"/>
      <c r="HO120" s="280"/>
      <c r="HP120" s="280"/>
      <c r="HQ120" s="280"/>
      <c r="HR120" s="280"/>
      <c r="HS120" s="280"/>
      <c r="HT120" s="280"/>
      <c r="HV120" s="261"/>
      <c r="HW120" s="261"/>
      <c r="HX120" s="261"/>
      <c r="HY120" s="261"/>
      <c r="HZ120" s="261"/>
      <c r="IA120" s="261"/>
      <c r="IB120" s="261"/>
      <c r="IC120" s="261"/>
      <c r="ID120" s="279"/>
      <c r="IE120" s="279"/>
      <c r="IF120" s="280"/>
      <c r="IG120" s="280"/>
      <c r="IH120" s="280"/>
      <c r="II120" s="280"/>
      <c r="IJ120" s="280"/>
      <c r="IK120" s="280"/>
      <c r="IM120" s="261"/>
      <c r="IN120" s="261"/>
      <c r="IO120" s="261"/>
      <c r="IP120" s="261"/>
      <c r="IQ120" s="261"/>
      <c r="IR120" s="261"/>
      <c r="IS120" s="261"/>
      <c r="IT120" s="261"/>
      <c r="IU120" s="279"/>
      <c r="IV120" s="279"/>
      <c r="IW120" s="280"/>
      <c r="IX120" s="280"/>
      <c r="IY120" s="280"/>
      <c r="IZ120" s="280"/>
      <c r="JA120" s="280"/>
      <c r="JB120" s="280"/>
      <c r="JD120" s="261"/>
      <c r="JE120" s="261"/>
      <c r="JF120" s="261"/>
      <c r="JG120" s="261"/>
      <c r="JH120" s="261"/>
      <c r="JI120" s="261"/>
      <c r="JJ120" s="261"/>
      <c r="JK120" s="261"/>
      <c r="JL120" s="279"/>
      <c r="JM120" s="279"/>
      <c r="JN120" s="280"/>
      <c r="JO120" s="280"/>
      <c r="JP120" s="280"/>
      <c r="JQ120" s="280"/>
      <c r="JR120" s="280"/>
      <c r="JS120" s="280"/>
      <c r="JU120" s="261"/>
      <c r="JV120" s="261"/>
      <c r="JW120" s="261"/>
      <c r="JX120" s="261"/>
      <c r="JY120" s="261"/>
      <c r="JZ120" s="261"/>
      <c r="KA120" s="261"/>
      <c r="KB120" s="261"/>
      <c r="KC120" s="279"/>
      <c r="KD120" s="279"/>
      <c r="KE120" s="280"/>
      <c r="KF120" s="280"/>
      <c r="KG120" s="280"/>
      <c r="KH120" s="280"/>
      <c r="KI120" s="280"/>
      <c r="KJ120" s="280"/>
      <c r="KL120" s="261"/>
      <c r="KM120" s="261"/>
      <c r="KN120" s="261"/>
      <c r="KO120" s="261"/>
      <c r="KP120" s="261"/>
      <c r="KQ120" s="261"/>
      <c r="KR120" s="261"/>
      <c r="KS120" s="261"/>
      <c r="KT120" s="279"/>
      <c r="KU120" s="279"/>
      <c r="KV120" s="280"/>
      <c r="KW120" s="280"/>
      <c r="KX120" s="280"/>
      <c r="KY120" s="280"/>
      <c r="KZ120" s="280"/>
      <c r="LA120" s="280"/>
      <c r="LC120" s="261"/>
      <c r="LD120" s="261"/>
      <c r="LE120" s="261"/>
      <c r="LF120" s="261"/>
      <c r="LG120" s="261"/>
      <c r="LH120" s="261"/>
      <c r="LI120" s="261"/>
      <c r="LJ120" s="261"/>
      <c r="LK120" s="279"/>
      <c r="LL120" s="279"/>
      <c r="LM120" s="280"/>
      <c r="LN120" s="280"/>
      <c r="LO120" s="280"/>
      <c r="LP120" s="280"/>
      <c r="LQ120" s="280"/>
      <c r="LR120" s="280"/>
      <c r="LT120" s="261"/>
      <c r="LU120" s="261"/>
      <c r="LV120" s="261"/>
      <c r="LW120" s="261"/>
      <c r="LX120" s="261"/>
      <c r="LY120" s="261"/>
      <c r="LZ120" s="261"/>
      <c r="MA120" s="261"/>
      <c r="MB120" s="279"/>
      <c r="MC120" s="279"/>
      <c r="MD120" s="280"/>
      <c r="ME120" s="280"/>
      <c r="MF120" s="280"/>
      <c r="MG120" s="280"/>
      <c r="MH120" s="280"/>
      <c r="MI120" s="280"/>
    </row>
    <row r="121" spans="1:347" ht="14.1" customHeight="1" collapsed="1" x14ac:dyDescent="0.15">
      <c r="Z121" s="261"/>
      <c r="AA121" s="261"/>
      <c r="AB121" s="261"/>
      <c r="AC121" s="261"/>
      <c r="AD121" s="261"/>
      <c r="AE121" s="261"/>
      <c r="AF121" s="261"/>
      <c r="AG121" s="261"/>
      <c r="AH121" s="279"/>
      <c r="AI121" s="279"/>
      <c r="AJ121" s="280"/>
      <c r="AK121" s="280"/>
      <c r="AL121" s="280"/>
      <c r="AM121" s="280"/>
      <c r="AN121" s="280"/>
      <c r="AO121" s="280"/>
      <c r="AQ121" s="261"/>
      <c r="AR121" s="261"/>
      <c r="AS121" s="261"/>
      <c r="AT121" s="261"/>
      <c r="AU121" s="261"/>
      <c r="AV121" s="261"/>
      <c r="AW121" s="261"/>
      <c r="AX121" s="261"/>
      <c r="AY121" s="279"/>
      <c r="AZ121" s="279"/>
      <c r="BA121" s="280"/>
      <c r="BB121" s="280"/>
      <c r="BC121" s="280"/>
      <c r="BD121" s="280"/>
      <c r="BE121" s="280"/>
      <c r="BF121" s="280"/>
      <c r="BH121" s="261"/>
      <c r="BI121" s="261"/>
      <c r="BJ121" s="261"/>
      <c r="BK121" s="261"/>
      <c r="BL121" s="261"/>
      <c r="BM121" s="261"/>
      <c r="BN121" s="261"/>
      <c r="BO121" s="261"/>
      <c r="BP121" s="279"/>
      <c r="BQ121" s="279"/>
      <c r="BR121" s="280"/>
      <c r="BS121" s="280"/>
      <c r="BT121" s="280"/>
      <c r="BU121" s="280"/>
      <c r="BV121" s="280"/>
      <c r="BW121" s="280"/>
      <c r="BY121" s="261"/>
      <c r="BZ121" s="261"/>
      <c r="CA121" s="261"/>
      <c r="CB121" s="261"/>
      <c r="CC121" s="261"/>
      <c r="CD121" s="261"/>
      <c r="CE121" s="261"/>
      <c r="CF121" s="261"/>
      <c r="CG121" s="279"/>
      <c r="CH121" s="279"/>
      <c r="CI121" s="280"/>
      <c r="CJ121" s="280"/>
      <c r="CK121" s="280"/>
      <c r="CL121" s="280"/>
      <c r="CM121" s="280"/>
      <c r="CN121" s="280"/>
      <c r="CP121" s="261"/>
      <c r="CQ121" s="261"/>
      <c r="CR121" s="261"/>
      <c r="CS121" s="261"/>
      <c r="CT121" s="261"/>
      <c r="CU121" s="261"/>
      <c r="CV121" s="261"/>
      <c r="CW121" s="261"/>
      <c r="CX121" s="279"/>
      <c r="CY121" s="279"/>
      <c r="CZ121" s="280"/>
      <c r="DA121" s="280"/>
      <c r="DB121" s="280"/>
      <c r="DC121" s="280"/>
      <c r="DD121" s="280"/>
      <c r="DE121" s="280"/>
      <c r="DG121" s="261"/>
      <c r="DH121" s="261"/>
      <c r="DI121" s="261"/>
      <c r="DJ121" s="261"/>
      <c r="DK121" s="261"/>
      <c r="DL121" s="261"/>
      <c r="DM121" s="261"/>
      <c r="DN121" s="261"/>
      <c r="DO121" s="279"/>
      <c r="DP121" s="279"/>
      <c r="DQ121" s="280"/>
      <c r="DR121" s="280"/>
      <c r="DS121" s="280"/>
      <c r="DT121" s="280"/>
      <c r="DU121" s="280"/>
      <c r="DV121" s="280"/>
      <c r="DX121" s="261"/>
      <c r="DY121" s="261"/>
      <c r="DZ121" s="261"/>
      <c r="EA121" s="261"/>
      <c r="EB121" s="261"/>
      <c r="EC121" s="261"/>
      <c r="ED121" s="261"/>
      <c r="EE121" s="261"/>
      <c r="EF121" s="279"/>
      <c r="EG121" s="279"/>
      <c r="EH121" s="280"/>
      <c r="EI121" s="280"/>
      <c r="EJ121" s="280"/>
      <c r="EK121" s="280"/>
      <c r="EL121" s="280"/>
      <c r="EM121" s="280"/>
      <c r="EO121" s="261"/>
      <c r="EP121" s="261"/>
      <c r="EQ121" s="261"/>
      <c r="ER121" s="261"/>
      <c r="ES121" s="261"/>
      <c r="ET121" s="261"/>
      <c r="EU121" s="261"/>
      <c r="EV121" s="261"/>
      <c r="EW121" s="279"/>
      <c r="EX121" s="279"/>
      <c r="EY121" s="280"/>
      <c r="EZ121" s="280"/>
      <c r="FA121" s="280"/>
      <c r="FB121" s="280"/>
      <c r="FC121" s="280"/>
      <c r="FD121" s="280"/>
      <c r="FF121" s="261"/>
      <c r="FG121" s="261"/>
      <c r="FH121" s="261"/>
      <c r="FI121" s="261"/>
      <c r="FJ121" s="261"/>
      <c r="FK121" s="261"/>
      <c r="FL121" s="261"/>
      <c r="FM121" s="261"/>
      <c r="FN121" s="279"/>
      <c r="FO121" s="279"/>
      <c r="FP121" s="280"/>
      <c r="FQ121" s="280"/>
      <c r="FR121" s="280"/>
      <c r="FS121" s="280"/>
      <c r="FT121" s="280"/>
      <c r="FU121" s="280"/>
      <c r="FW121" s="261"/>
      <c r="FX121" s="261"/>
      <c r="FY121" s="261"/>
      <c r="FZ121" s="261"/>
      <c r="GA121" s="261"/>
      <c r="GB121" s="261"/>
      <c r="GC121" s="261"/>
      <c r="GD121" s="261"/>
      <c r="GE121" s="279"/>
      <c r="GF121" s="279"/>
      <c r="GG121" s="280"/>
      <c r="GH121" s="280"/>
      <c r="GI121" s="280"/>
      <c r="GJ121" s="280"/>
      <c r="GK121" s="280"/>
      <c r="GL121" s="280"/>
      <c r="GN121" s="261"/>
      <c r="GO121" s="261"/>
      <c r="GP121" s="261"/>
      <c r="GQ121" s="261"/>
      <c r="GR121" s="261"/>
      <c r="GS121" s="261"/>
      <c r="GT121" s="261"/>
      <c r="GU121" s="261"/>
      <c r="GV121" s="279"/>
      <c r="GW121" s="279"/>
      <c r="GX121" s="280"/>
      <c r="GY121" s="280"/>
      <c r="GZ121" s="280"/>
      <c r="HA121" s="280"/>
      <c r="HB121" s="280"/>
      <c r="HC121" s="280"/>
      <c r="HE121" s="261"/>
      <c r="HF121" s="261"/>
      <c r="HG121" s="261"/>
      <c r="HH121" s="261"/>
      <c r="HI121" s="261"/>
      <c r="HJ121" s="261"/>
      <c r="HK121" s="261"/>
      <c r="HL121" s="261"/>
      <c r="HM121" s="279"/>
      <c r="HN121" s="279"/>
      <c r="HO121" s="280"/>
      <c r="HP121" s="280"/>
      <c r="HQ121" s="280"/>
      <c r="HR121" s="280"/>
      <c r="HS121" s="280"/>
      <c r="HT121" s="280"/>
      <c r="HV121" s="261"/>
      <c r="HW121" s="261"/>
      <c r="HX121" s="261"/>
      <c r="HY121" s="261"/>
      <c r="HZ121" s="261"/>
      <c r="IA121" s="261"/>
      <c r="IB121" s="261"/>
      <c r="IC121" s="261"/>
      <c r="ID121" s="279"/>
      <c r="IE121" s="279"/>
      <c r="IF121" s="280"/>
      <c r="IG121" s="280"/>
      <c r="IH121" s="280"/>
      <c r="II121" s="280"/>
      <c r="IJ121" s="280"/>
      <c r="IK121" s="280"/>
      <c r="IM121" s="261"/>
      <c r="IN121" s="261"/>
      <c r="IO121" s="261"/>
      <c r="IP121" s="261"/>
      <c r="IQ121" s="261"/>
      <c r="IR121" s="261"/>
      <c r="IS121" s="261"/>
      <c r="IT121" s="261"/>
      <c r="IU121" s="279"/>
      <c r="IV121" s="279"/>
      <c r="IW121" s="280"/>
      <c r="IX121" s="280"/>
      <c r="IY121" s="280"/>
      <c r="IZ121" s="280"/>
      <c r="JA121" s="280"/>
      <c r="JB121" s="280"/>
      <c r="JD121" s="261"/>
      <c r="JE121" s="261"/>
      <c r="JF121" s="261"/>
      <c r="JG121" s="261"/>
      <c r="JH121" s="261"/>
      <c r="JI121" s="261"/>
      <c r="JJ121" s="261"/>
      <c r="JK121" s="261"/>
      <c r="JL121" s="279"/>
      <c r="JM121" s="279"/>
      <c r="JN121" s="280"/>
      <c r="JO121" s="280"/>
      <c r="JP121" s="280"/>
      <c r="JQ121" s="280"/>
      <c r="JR121" s="280"/>
      <c r="JS121" s="280"/>
      <c r="JU121" s="261"/>
      <c r="JV121" s="261"/>
      <c r="JW121" s="261"/>
      <c r="JX121" s="261"/>
      <c r="JY121" s="261"/>
      <c r="JZ121" s="261"/>
      <c r="KA121" s="261"/>
      <c r="KB121" s="261"/>
      <c r="KC121" s="279"/>
      <c r="KD121" s="279"/>
      <c r="KE121" s="280"/>
      <c r="KF121" s="280"/>
      <c r="KG121" s="280"/>
      <c r="KH121" s="280"/>
      <c r="KI121" s="280"/>
      <c r="KJ121" s="280"/>
      <c r="KL121" s="261"/>
      <c r="KM121" s="261"/>
      <c r="KN121" s="261"/>
      <c r="KO121" s="261"/>
      <c r="KP121" s="261"/>
      <c r="KQ121" s="261"/>
      <c r="KR121" s="261"/>
      <c r="KS121" s="261"/>
      <c r="KT121" s="279"/>
      <c r="KU121" s="279"/>
      <c r="KV121" s="280"/>
      <c r="KW121" s="280"/>
      <c r="KX121" s="280"/>
      <c r="KY121" s="280"/>
      <c r="KZ121" s="280"/>
      <c r="LA121" s="280"/>
      <c r="LC121" s="261"/>
      <c r="LD121" s="261"/>
      <c r="LE121" s="261"/>
      <c r="LF121" s="261"/>
      <c r="LG121" s="261"/>
      <c r="LH121" s="261"/>
      <c r="LI121" s="261"/>
      <c r="LJ121" s="261"/>
      <c r="LK121" s="279"/>
      <c r="LL121" s="279"/>
      <c r="LM121" s="280"/>
      <c r="LN121" s="280"/>
      <c r="LO121" s="280"/>
      <c r="LP121" s="280"/>
      <c r="LQ121" s="280"/>
      <c r="LR121" s="280"/>
      <c r="LT121" s="261"/>
      <c r="LU121" s="261"/>
      <c r="LV121" s="261"/>
      <c r="LW121" s="261"/>
      <c r="LX121" s="261"/>
      <c r="LY121" s="261"/>
      <c r="LZ121" s="261"/>
      <c r="MA121" s="261"/>
      <c r="MB121" s="279"/>
      <c r="MC121" s="279"/>
      <c r="MD121" s="280"/>
      <c r="ME121" s="280"/>
      <c r="MF121" s="280"/>
      <c r="MG121" s="280"/>
      <c r="MH121" s="280"/>
      <c r="MI121" s="280"/>
    </row>
    <row r="122" spans="1:347" x14ac:dyDescent="0.15">
      <c r="AA122" s="43"/>
      <c r="AH122" s="45"/>
      <c r="AI122" s="45"/>
      <c r="AJ122" s="46"/>
      <c r="AK122" s="46"/>
      <c r="AL122" s="46"/>
      <c r="AM122" s="46"/>
      <c r="AN122" s="46"/>
      <c r="AO122" s="46"/>
      <c r="AY122" s="45"/>
      <c r="AZ122" s="45"/>
      <c r="BA122" s="46"/>
      <c r="BB122" s="46"/>
      <c r="BC122" s="46"/>
      <c r="BD122" s="46"/>
      <c r="BE122" s="46"/>
      <c r="BF122" s="46"/>
      <c r="BP122" s="45"/>
      <c r="BQ122" s="45"/>
      <c r="BR122" s="46"/>
      <c r="BS122" s="46"/>
      <c r="BT122" s="46"/>
      <c r="BU122" s="46"/>
      <c r="BV122" s="46"/>
      <c r="BW122" s="46"/>
      <c r="CG122" s="45"/>
      <c r="CH122" s="45"/>
      <c r="CI122" s="46"/>
      <c r="CJ122" s="46"/>
      <c r="CK122" s="46"/>
      <c r="CL122" s="46"/>
      <c r="CM122" s="46"/>
      <c r="CN122" s="46"/>
      <c r="CX122" s="45"/>
      <c r="CY122" s="45"/>
      <c r="CZ122" s="46"/>
      <c r="DA122" s="46"/>
      <c r="DB122" s="46"/>
      <c r="DC122" s="46"/>
      <c r="DD122" s="46"/>
      <c r="DE122" s="46"/>
      <c r="DO122" s="45"/>
      <c r="DP122" s="45"/>
      <c r="DQ122" s="46"/>
      <c r="DR122" s="46"/>
      <c r="DS122" s="46"/>
      <c r="DT122" s="46"/>
      <c r="DU122" s="46"/>
      <c r="DV122" s="46"/>
      <c r="EF122" s="45"/>
      <c r="EG122" s="45"/>
      <c r="EH122" s="46"/>
      <c r="EI122" s="46"/>
      <c r="EJ122" s="46"/>
      <c r="EK122" s="46"/>
      <c r="EL122" s="46"/>
      <c r="EM122" s="46"/>
      <c r="EW122" s="45"/>
      <c r="EX122" s="45"/>
      <c r="EY122" s="46"/>
      <c r="EZ122" s="46"/>
      <c r="FA122" s="46"/>
      <c r="FB122" s="46"/>
      <c r="FC122" s="46"/>
      <c r="FD122" s="46"/>
      <c r="FN122" s="45"/>
      <c r="FO122" s="45"/>
      <c r="FP122" s="46"/>
      <c r="FQ122" s="46"/>
      <c r="FR122" s="46"/>
      <c r="FS122" s="46"/>
      <c r="FT122" s="46"/>
      <c r="FU122" s="46"/>
      <c r="GE122" s="45"/>
      <c r="GF122" s="45"/>
      <c r="GG122" s="46"/>
      <c r="GH122" s="46"/>
      <c r="GI122" s="46"/>
      <c r="GJ122" s="46"/>
      <c r="GK122" s="46"/>
      <c r="GL122" s="46"/>
      <c r="GV122" s="45"/>
      <c r="GW122" s="45"/>
      <c r="GX122" s="46"/>
      <c r="GY122" s="46"/>
      <c r="GZ122" s="46"/>
      <c r="HA122" s="46"/>
      <c r="HB122" s="46"/>
      <c r="HC122" s="46"/>
      <c r="HM122" s="45"/>
      <c r="HN122" s="45"/>
      <c r="HO122" s="46"/>
      <c r="HP122" s="46"/>
      <c r="HQ122" s="46"/>
      <c r="HR122" s="46"/>
      <c r="HS122" s="46"/>
      <c r="HT122" s="46"/>
      <c r="ID122" s="45"/>
      <c r="IE122" s="45"/>
      <c r="IF122" s="46"/>
      <c r="IG122" s="46"/>
      <c r="IH122" s="46"/>
      <c r="II122" s="46"/>
      <c r="IJ122" s="46"/>
      <c r="IK122" s="46"/>
      <c r="IU122" s="45"/>
      <c r="IV122" s="45"/>
      <c r="IW122" s="46"/>
      <c r="IX122" s="46"/>
      <c r="IY122" s="46"/>
      <c r="IZ122" s="46"/>
      <c r="JA122" s="46"/>
      <c r="JB122" s="46"/>
      <c r="JL122" s="45"/>
      <c r="JM122" s="45"/>
      <c r="JN122" s="46"/>
      <c r="JO122" s="46"/>
      <c r="JP122" s="46"/>
      <c r="JQ122" s="46"/>
      <c r="JR122" s="46"/>
      <c r="JS122" s="46"/>
      <c r="KC122" s="45"/>
      <c r="KD122" s="45"/>
      <c r="KE122" s="46"/>
      <c r="KF122" s="46"/>
      <c r="KG122" s="46"/>
      <c r="KH122" s="46"/>
      <c r="KI122" s="46"/>
      <c r="KJ122" s="46"/>
      <c r="KT122" s="45"/>
      <c r="KU122" s="45"/>
      <c r="KV122" s="46"/>
      <c r="KW122" s="46"/>
      <c r="KX122" s="46"/>
      <c r="KY122" s="46"/>
      <c r="KZ122" s="46"/>
      <c r="LA122" s="46"/>
      <c r="LK122" s="45"/>
      <c r="LL122" s="45"/>
      <c r="LM122" s="46"/>
      <c r="LN122" s="46"/>
      <c r="LO122" s="46"/>
      <c r="LP122" s="46"/>
      <c r="LQ122" s="46"/>
      <c r="LR122" s="46"/>
      <c r="MB122" s="45"/>
      <c r="MC122" s="45"/>
      <c r="MD122" s="46"/>
      <c r="ME122" s="46"/>
      <c r="MF122" s="46"/>
      <c r="MG122" s="46"/>
      <c r="MH122" s="46"/>
      <c r="MI122" s="46"/>
    </row>
    <row r="123" spans="1:347" x14ac:dyDescent="0.15">
      <c r="AA123" s="43"/>
      <c r="AH123" s="45"/>
      <c r="AI123" s="45"/>
      <c r="AJ123" s="46"/>
      <c r="AK123" s="46"/>
      <c r="AL123" s="46"/>
      <c r="AM123" s="46"/>
      <c r="AN123" s="46"/>
      <c r="AO123" s="46"/>
      <c r="AY123" s="45"/>
      <c r="AZ123" s="45"/>
      <c r="BA123" s="46"/>
      <c r="BB123" s="46"/>
      <c r="BC123" s="46"/>
      <c r="BD123" s="46"/>
      <c r="BE123" s="46"/>
      <c r="BF123" s="46"/>
      <c r="BP123" s="45"/>
      <c r="BQ123" s="45"/>
      <c r="BR123" s="46"/>
      <c r="BS123" s="46"/>
      <c r="BT123" s="46"/>
      <c r="BU123" s="46"/>
      <c r="BV123" s="46"/>
      <c r="BW123" s="46"/>
      <c r="CG123" s="45"/>
      <c r="CH123" s="45"/>
      <c r="CI123" s="46"/>
      <c r="CJ123" s="46"/>
      <c r="CK123" s="46"/>
      <c r="CL123" s="46"/>
      <c r="CM123" s="46"/>
      <c r="CN123" s="46"/>
      <c r="CX123" s="45"/>
      <c r="CY123" s="45"/>
      <c r="CZ123" s="46"/>
      <c r="DA123" s="46"/>
      <c r="DB123" s="46"/>
      <c r="DC123" s="46"/>
      <c r="DD123" s="46"/>
      <c r="DE123" s="46"/>
      <c r="DO123" s="45"/>
      <c r="DP123" s="45"/>
      <c r="DQ123" s="46"/>
      <c r="DR123" s="46"/>
      <c r="DS123" s="46"/>
      <c r="DT123" s="46"/>
      <c r="DU123" s="46"/>
      <c r="DV123" s="46"/>
      <c r="EF123" s="45"/>
      <c r="EG123" s="45"/>
      <c r="EH123" s="46"/>
      <c r="EI123" s="46"/>
      <c r="EJ123" s="46"/>
      <c r="EK123" s="46"/>
      <c r="EL123" s="46"/>
      <c r="EM123" s="46"/>
      <c r="EW123" s="45"/>
      <c r="EX123" s="45"/>
      <c r="EY123" s="46"/>
      <c r="EZ123" s="46"/>
      <c r="FA123" s="46"/>
      <c r="FB123" s="46"/>
      <c r="FC123" s="46"/>
      <c r="FD123" s="46"/>
      <c r="FN123" s="45"/>
      <c r="FO123" s="45"/>
      <c r="FP123" s="46"/>
      <c r="FQ123" s="46"/>
      <c r="FR123" s="46"/>
      <c r="FS123" s="46"/>
      <c r="FT123" s="46"/>
      <c r="FU123" s="46"/>
      <c r="GE123" s="45"/>
      <c r="GF123" s="45"/>
      <c r="GG123" s="46"/>
      <c r="GH123" s="46"/>
      <c r="GI123" s="46"/>
      <c r="GJ123" s="46"/>
      <c r="GK123" s="46"/>
      <c r="GL123" s="46"/>
      <c r="GV123" s="45"/>
      <c r="GW123" s="45"/>
      <c r="GX123" s="46"/>
      <c r="GY123" s="46"/>
      <c r="GZ123" s="46"/>
      <c r="HA123" s="46"/>
      <c r="HB123" s="46"/>
      <c r="HC123" s="46"/>
      <c r="HM123" s="45"/>
      <c r="HN123" s="45"/>
      <c r="HO123" s="46"/>
      <c r="HP123" s="46"/>
      <c r="HQ123" s="46"/>
      <c r="HR123" s="46"/>
      <c r="HS123" s="46"/>
      <c r="HT123" s="46"/>
      <c r="ID123" s="45"/>
      <c r="IE123" s="45"/>
      <c r="IF123" s="46"/>
      <c r="IG123" s="46"/>
      <c r="IH123" s="46"/>
      <c r="II123" s="46"/>
      <c r="IJ123" s="46"/>
      <c r="IK123" s="46"/>
      <c r="IU123" s="45"/>
      <c r="IV123" s="45"/>
      <c r="IW123" s="46"/>
      <c r="IX123" s="46"/>
      <c r="IY123" s="46"/>
      <c r="IZ123" s="46"/>
      <c r="JA123" s="46"/>
      <c r="JB123" s="46"/>
      <c r="JL123" s="45"/>
      <c r="JM123" s="45"/>
      <c r="JN123" s="46"/>
      <c r="JO123" s="46"/>
      <c r="JP123" s="46"/>
      <c r="JQ123" s="46"/>
      <c r="JR123" s="46"/>
      <c r="JS123" s="46"/>
      <c r="KC123" s="45"/>
      <c r="KD123" s="45"/>
      <c r="KE123" s="46"/>
      <c r="KF123" s="46"/>
      <c r="KG123" s="46"/>
      <c r="KH123" s="46"/>
      <c r="KI123" s="46"/>
      <c r="KJ123" s="46"/>
      <c r="KT123" s="45"/>
      <c r="KU123" s="45"/>
      <c r="KV123" s="46"/>
      <c r="KW123" s="46"/>
      <c r="KX123" s="46"/>
      <c r="KY123" s="46"/>
      <c r="KZ123" s="46"/>
      <c r="LA123" s="46"/>
      <c r="LK123" s="45"/>
      <c r="LL123" s="45"/>
      <c r="LM123" s="46"/>
      <c r="LN123" s="46"/>
      <c r="LO123" s="46"/>
      <c r="LP123" s="46"/>
      <c r="LQ123" s="46"/>
      <c r="LR123" s="46"/>
      <c r="MB123" s="45"/>
      <c r="MC123" s="45"/>
      <c r="MD123" s="46"/>
      <c r="ME123" s="46"/>
      <c r="MF123" s="46"/>
      <c r="MG123" s="46"/>
      <c r="MH123" s="46"/>
      <c r="MI123" s="46"/>
    </row>
    <row r="124" spans="1:347" x14ac:dyDescent="0.15">
      <c r="AA124" s="43"/>
      <c r="AH124" s="45"/>
      <c r="AI124" s="45"/>
      <c r="AJ124" s="46"/>
      <c r="AK124" s="46"/>
      <c r="AL124" s="46"/>
      <c r="AM124" s="46"/>
      <c r="AN124" s="46"/>
      <c r="AO124" s="46"/>
      <c r="AY124" s="45"/>
      <c r="AZ124" s="45"/>
      <c r="BA124" s="46"/>
      <c r="BB124" s="46"/>
      <c r="BC124" s="46"/>
      <c r="BD124" s="46"/>
      <c r="BE124" s="46"/>
      <c r="BF124" s="46"/>
      <c r="BP124" s="45"/>
      <c r="BQ124" s="45"/>
      <c r="BR124" s="46"/>
      <c r="BS124" s="46"/>
      <c r="BT124" s="46"/>
      <c r="BU124" s="46"/>
      <c r="BV124" s="46"/>
      <c r="BW124" s="46"/>
      <c r="CG124" s="45"/>
      <c r="CH124" s="45"/>
      <c r="CI124" s="46"/>
      <c r="CJ124" s="46"/>
      <c r="CK124" s="46"/>
      <c r="CL124" s="46"/>
      <c r="CM124" s="46"/>
      <c r="CN124" s="46"/>
      <c r="CX124" s="45"/>
      <c r="CY124" s="45"/>
      <c r="CZ124" s="46"/>
      <c r="DA124" s="46"/>
      <c r="DB124" s="46"/>
      <c r="DC124" s="46"/>
      <c r="DD124" s="46"/>
      <c r="DE124" s="46"/>
      <c r="DO124" s="45"/>
      <c r="DP124" s="45"/>
      <c r="DQ124" s="46"/>
      <c r="DR124" s="46"/>
      <c r="DS124" s="46"/>
      <c r="DT124" s="46"/>
      <c r="DU124" s="46"/>
      <c r="DV124" s="46"/>
      <c r="EF124" s="45"/>
      <c r="EG124" s="45"/>
      <c r="EH124" s="46"/>
      <c r="EI124" s="46"/>
      <c r="EJ124" s="46"/>
      <c r="EK124" s="46"/>
      <c r="EL124" s="46"/>
      <c r="EM124" s="46"/>
      <c r="EW124" s="45"/>
      <c r="EX124" s="45"/>
      <c r="EY124" s="46"/>
      <c r="EZ124" s="46"/>
      <c r="FA124" s="46"/>
      <c r="FB124" s="46"/>
      <c r="FC124" s="46"/>
      <c r="FD124" s="46"/>
      <c r="FN124" s="45"/>
      <c r="FO124" s="45"/>
      <c r="FP124" s="46"/>
      <c r="FQ124" s="46"/>
      <c r="FR124" s="46"/>
      <c r="FS124" s="46"/>
      <c r="FT124" s="46"/>
      <c r="FU124" s="46"/>
      <c r="GE124" s="45"/>
      <c r="GF124" s="45"/>
      <c r="GG124" s="46"/>
      <c r="GH124" s="46"/>
      <c r="GI124" s="46"/>
      <c r="GJ124" s="46"/>
      <c r="GK124" s="46"/>
      <c r="GL124" s="46"/>
      <c r="GV124" s="45"/>
      <c r="GW124" s="45"/>
      <c r="GX124" s="46"/>
      <c r="GY124" s="46"/>
      <c r="GZ124" s="46"/>
      <c r="HA124" s="46"/>
      <c r="HB124" s="46"/>
      <c r="HC124" s="46"/>
      <c r="HM124" s="45"/>
      <c r="HN124" s="45"/>
      <c r="HO124" s="46"/>
      <c r="HP124" s="46"/>
      <c r="HQ124" s="46"/>
      <c r="HR124" s="46"/>
      <c r="HS124" s="46"/>
      <c r="HT124" s="46"/>
      <c r="ID124" s="45"/>
      <c r="IE124" s="45"/>
      <c r="IF124" s="46"/>
      <c r="IG124" s="46"/>
      <c r="IH124" s="46"/>
      <c r="II124" s="46"/>
      <c r="IJ124" s="46"/>
      <c r="IK124" s="46"/>
      <c r="IU124" s="45"/>
      <c r="IV124" s="45"/>
      <c r="IW124" s="46"/>
      <c r="IX124" s="46"/>
      <c r="IY124" s="46"/>
      <c r="IZ124" s="46"/>
      <c r="JA124" s="46"/>
      <c r="JB124" s="46"/>
      <c r="JL124" s="45"/>
      <c r="JM124" s="45"/>
      <c r="JN124" s="46"/>
      <c r="JO124" s="46"/>
      <c r="JP124" s="46"/>
      <c r="JQ124" s="46"/>
      <c r="JR124" s="46"/>
      <c r="JS124" s="46"/>
      <c r="KC124" s="45"/>
      <c r="KD124" s="45"/>
      <c r="KE124" s="46"/>
      <c r="KF124" s="46"/>
      <c r="KG124" s="46"/>
      <c r="KH124" s="46"/>
      <c r="KI124" s="46"/>
      <c r="KJ124" s="46"/>
      <c r="KT124" s="45"/>
      <c r="KU124" s="45"/>
      <c r="KV124" s="46"/>
      <c r="KW124" s="46"/>
      <c r="KX124" s="46"/>
      <c r="KY124" s="46"/>
      <c r="KZ124" s="46"/>
      <c r="LA124" s="46"/>
      <c r="LK124" s="45"/>
      <c r="LL124" s="45"/>
      <c r="LM124" s="46"/>
      <c r="LN124" s="46"/>
      <c r="LO124" s="46"/>
      <c r="LP124" s="46"/>
      <c r="LQ124" s="46"/>
      <c r="LR124" s="46"/>
      <c r="MB124" s="45"/>
      <c r="MC124" s="45"/>
      <c r="MD124" s="46"/>
      <c r="ME124" s="46"/>
      <c r="MF124" s="46"/>
      <c r="MG124" s="46"/>
      <c r="MH124" s="46"/>
      <c r="MI124" s="46"/>
    </row>
    <row r="125" spans="1:347" x14ac:dyDescent="0.15">
      <c r="AA125" s="43"/>
      <c r="AH125" s="45"/>
      <c r="AI125" s="45"/>
      <c r="AJ125" s="46"/>
      <c r="AK125" s="46"/>
      <c r="AL125" s="46"/>
      <c r="AM125" s="46"/>
      <c r="AN125" s="46"/>
      <c r="AO125" s="46"/>
      <c r="AY125" s="45"/>
      <c r="AZ125" s="45"/>
      <c r="BA125" s="46"/>
      <c r="BB125" s="46"/>
      <c r="BC125" s="46"/>
      <c r="BD125" s="46"/>
      <c r="BE125" s="46"/>
      <c r="BF125" s="46"/>
      <c r="BP125" s="45"/>
      <c r="BQ125" s="45"/>
      <c r="BR125" s="46"/>
      <c r="BS125" s="46"/>
      <c r="BT125" s="46"/>
      <c r="BU125" s="46"/>
      <c r="BV125" s="46"/>
      <c r="BW125" s="46"/>
      <c r="CG125" s="45"/>
      <c r="CH125" s="45"/>
      <c r="CI125" s="46"/>
      <c r="CJ125" s="46"/>
      <c r="CK125" s="46"/>
      <c r="CL125" s="46"/>
      <c r="CM125" s="46"/>
      <c r="CN125" s="46"/>
      <c r="CX125" s="45"/>
      <c r="CY125" s="45"/>
      <c r="CZ125" s="46"/>
      <c r="DA125" s="46"/>
      <c r="DB125" s="46"/>
      <c r="DC125" s="46"/>
      <c r="DD125" s="46"/>
      <c r="DE125" s="46"/>
      <c r="DO125" s="45"/>
      <c r="DP125" s="45"/>
      <c r="DQ125" s="46"/>
      <c r="DR125" s="46"/>
      <c r="DS125" s="46"/>
      <c r="DT125" s="46"/>
      <c r="DU125" s="46"/>
      <c r="DV125" s="46"/>
      <c r="EF125" s="45"/>
      <c r="EG125" s="45"/>
      <c r="EH125" s="46"/>
      <c r="EI125" s="46"/>
      <c r="EJ125" s="46"/>
      <c r="EK125" s="46"/>
      <c r="EL125" s="46"/>
      <c r="EM125" s="46"/>
      <c r="EW125" s="45"/>
      <c r="EX125" s="45"/>
      <c r="EY125" s="46"/>
      <c r="EZ125" s="46"/>
      <c r="FA125" s="46"/>
      <c r="FB125" s="46"/>
      <c r="FC125" s="46"/>
      <c r="FD125" s="46"/>
      <c r="FN125" s="45"/>
      <c r="FO125" s="45"/>
      <c r="FP125" s="46"/>
      <c r="FQ125" s="46"/>
      <c r="FR125" s="46"/>
      <c r="FS125" s="46"/>
      <c r="FT125" s="46"/>
      <c r="FU125" s="46"/>
      <c r="GE125" s="45"/>
      <c r="GF125" s="45"/>
      <c r="GG125" s="46"/>
      <c r="GH125" s="46"/>
      <c r="GI125" s="46"/>
      <c r="GJ125" s="46"/>
      <c r="GK125" s="46"/>
      <c r="GL125" s="46"/>
      <c r="GV125" s="45"/>
      <c r="GW125" s="45"/>
      <c r="GX125" s="46"/>
      <c r="GY125" s="46"/>
      <c r="GZ125" s="46"/>
      <c r="HA125" s="46"/>
      <c r="HB125" s="46"/>
      <c r="HC125" s="46"/>
      <c r="HM125" s="45"/>
      <c r="HN125" s="45"/>
      <c r="HO125" s="46"/>
      <c r="HP125" s="46"/>
      <c r="HQ125" s="46"/>
      <c r="HR125" s="46"/>
      <c r="HS125" s="46"/>
      <c r="HT125" s="46"/>
      <c r="ID125" s="45"/>
      <c r="IE125" s="45"/>
      <c r="IF125" s="46"/>
      <c r="IG125" s="46"/>
      <c r="IH125" s="46"/>
      <c r="II125" s="46"/>
      <c r="IJ125" s="46"/>
      <c r="IK125" s="46"/>
      <c r="IU125" s="45"/>
      <c r="IV125" s="45"/>
      <c r="IW125" s="46"/>
      <c r="IX125" s="46"/>
      <c r="IY125" s="46"/>
      <c r="IZ125" s="46"/>
      <c r="JA125" s="46"/>
      <c r="JB125" s="46"/>
      <c r="JL125" s="45"/>
      <c r="JM125" s="45"/>
      <c r="JN125" s="46"/>
      <c r="JO125" s="46"/>
      <c r="JP125" s="46"/>
      <c r="JQ125" s="46"/>
      <c r="JR125" s="46"/>
      <c r="JS125" s="46"/>
      <c r="KC125" s="45"/>
      <c r="KD125" s="45"/>
      <c r="KE125" s="46"/>
      <c r="KF125" s="46"/>
      <c r="KG125" s="46"/>
      <c r="KH125" s="46"/>
      <c r="KI125" s="46"/>
      <c r="KJ125" s="46"/>
      <c r="KT125" s="45"/>
      <c r="KU125" s="45"/>
      <c r="KV125" s="46"/>
      <c r="KW125" s="46"/>
      <c r="KX125" s="46"/>
      <c r="KY125" s="46"/>
      <c r="KZ125" s="46"/>
      <c r="LA125" s="46"/>
      <c r="LK125" s="45"/>
      <c r="LL125" s="45"/>
      <c r="LM125" s="46"/>
      <c r="LN125" s="46"/>
      <c r="LO125" s="46"/>
      <c r="LP125" s="46"/>
      <c r="LQ125" s="46"/>
      <c r="LR125" s="46"/>
      <c r="MB125" s="45"/>
      <c r="MC125" s="45"/>
      <c r="MD125" s="46"/>
      <c r="ME125" s="46"/>
      <c r="MF125" s="46"/>
      <c r="MG125" s="46"/>
      <c r="MH125" s="46"/>
      <c r="MI125" s="46"/>
    </row>
    <row r="126" spans="1:347" x14ac:dyDescent="0.15">
      <c r="AA126" s="43"/>
      <c r="AH126" s="45"/>
      <c r="AI126" s="45"/>
      <c r="AJ126" s="46"/>
      <c r="AK126" s="46"/>
      <c r="AL126" s="46"/>
      <c r="AM126" s="46"/>
      <c r="AN126" s="46"/>
      <c r="AO126" s="46"/>
      <c r="AY126" s="45"/>
      <c r="AZ126" s="45"/>
      <c r="BA126" s="46"/>
      <c r="BB126" s="46"/>
      <c r="BC126" s="46"/>
      <c r="BD126" s="46"/>
      <c r="BE126" s="46"/>
      <c r="BF126" s="46"/>
      <c r="BP126" s="45"/>
      <c r="BQ126" s="45"/>
      <c r="BR126" s="46"/>
      <c r="BS126" s="46"/>
      <c r="BT126" s="46"/>
      <c r="BU126" s="46"/>
      <c r="BV126" s="46"/>
      <c r="BW126" s="46"/>
      <c r="CG126" s="45"/>
      <c r="CH126" s="45"/>
      <c r="CI126" s="46"/>
      <c r="CJ126" s="46"/>
      <c r="CK126" s="46"/>
      <c r="CL126" s="46"/>
      <c r="CM126" s="46"/>
      <c r="CN126" s="46"/>
      <c r="CX126" s="45"/>
      <c r="CY126" s="45"/>
      <c r="CZ126" s="46"/>
      <c r="DA126" s="46"/>
      <c r="DB126" s="46"/>
      <c r="DC126" s="46"/>
      <c r="DD126" s="46"/>
      <c r="DE126" s="46"/>
      <c r="DO126" s="45"/>
      <c r="DP126" s="45"/>
      <c r="DQ126" s="46"/>
      <c r="DR126" s="46"/>
      <c r="DS126" s="46"/>
      <c r="DT126" s="46"/>
      <c r="DU126" s="46"/>
      <c r="DV126" s="46"/>
      <c r="EF126" s="45"/>
      <c r="EG126" s="45"/>
      <c r="EH126" s="46"/>
      <c r="EI126" s="46"/>
      <c r="EJ126" s="46"/>
      <c r="EK126" s="46"/>
      <c r="EL126" s="46"/>
      <c r="EM126" s="46"/>
      <c r="EW126" s="45"/>
      <c r="EX126" s="45"/>
      <c r="EY126" s="46"/>
      <c r="EZ126" s="46"/>
      <c r="FA126" s="46"/>
      <c r="FB126" s="46"/>
      <c r="FC126" s="46"/>
      <c r="FD126" s="46"/>
      <c r="FN126" s="45"/>
      <c r="FO126" s="45"/>
      <c r="FP126" s="46"/>
      <c r="FQ126" s="46"/>
      <c r="FR126" s="46"/>
      <c r="FS126" s="46"/>
      <c r="FT126" s="46"/>
      <c r="FU126" s="46"/>
      <c r="GE126" s="45"/>
      <c r="GF126" s="45"/>
      <c r="GG126" s="46"/>
      <c r="GH126" s="46"/>
      <c r="GI126" s="46"/>
      <c r="GJ126" s="46"/>
      <c r="GK126" s="46"/>
      <c r="GL126" s="46"/>
      <c r="GV126" s="45"/>
      <c r="GW126" s="45"/>
      <c r="GX126" s="46"/>
      <c r="GY126" s="46"/>
      <c r="GZ126" s="46"/>
      <c r="HA126" s="46"/>
      <c r="HB126" s="46"/>
      <c r="HC126" s="46"/>
      <c r="HM126" s="45"/>
      <c r="HN126" s="45"/>
      <c r="HO126" s="46"/>
      <c r="HP126" s="46"/>
      <c r="HQ126" s="46"/>
      <c r="HR126" s="46"/>
      <c r="HS126" s="46"/>
      <c r="HT126" s="46"/>
      <c r="ID126" s="45"/>
      <c r="IE126" s="45"/>
      <c r="IF126" s="46"/>
      <c r="IG126" s="46"/>
      <c r="IH126" s="46"/>
      <c r="II126" s="46"/>
      <c r="IJ126" s="46"/>
      <c r="IK126" s="46"/>
      <c r="IU126" s="45"/>
      <c r="IV126" s="45"/>
      <c r="IW126" s="46"/>
      <c r="IX126" s="46"/>
      <c r="IY126" s="46"/>
      <c r="IZ126" s="46"/>
      <c r="JA126" s="46"/>
      <c r="JB126" s="46"/>
      <c r="JL126" s="45"/>
      <c r="JM126" s="45"/>
      <c r="JN126" s="46"/>
      <c r="JO126" s="46"/>
      <c r="JP126" s="46"/>
      <c r="JQ126" s="46"/>
      <c r="JR126" s="46"/>
      <c r="JS126" s="46"/>
      <c r="KC126" s="45"/>
      <c r="KD126" s="45"/>
      <c r="KE126" s="46"/>
      <c r="KF126" s="46"/>
      <c r="KG126" s="46"/>
      <c r="KH126" s="46"/>
      <c r="KI126" s="46"/>
      <c r="KJ126" s="46"/>
      <c r="KT126" s="45"/>
      <c r="KU126" s="45"/>
      <c r="KV126" s="46"/>
      <c r="KW126" s="46"/>
      <c r="KX126" s="46"/>
      <c r="KY126" s="46"/>
      <c r="KZ126" s="46"/>
      <c r="LA126" s="46"/>
      <c r="LK126" s="45"/>
      <c r="LL126" s="45"/>
      <c r="LM126" s="46"/>
      <c r="LN126" s="46"/>
      <c r="LO126" s="46"/>
      <c r="LP126" s="46"/>
      <c r="LQ126" s="46"/>
      <c r="LR126" s="46"/>
      <c r="MB126" s="45"/>
      <c r="MC126" s="45"/>
      <c r="MD126" s="46"/>
      <c r="ME126" s="46"/>
      <c r="MF126" s="46"/>
      <c r="MG126" s="46"/>
      <c r="MH126" s="46"/>
      <c r="MI126" s="46"/>
    </row>
    <row r="127" spans="1:347" x14ac:dyDescent="0.15">
      <c r="AA127" s="43"/>
      <c r="AH127" s="45"/>
      <c r="AI127" s="45"/>
      <c r="AJ127" s="46"/>
      <c r="AK127" s="46"/>
      <c r="AL127" s="46"/>
      <c r="AM127" s="46"/>
      <c r="AN127" s="46"/>
      <c r="AO127" s="46"/>
      <c r="AY127" s="45"/>
      <c r="AZ127" s="45"/>
      <c r="BA127" s="46"/>
      <c r="BB127" s="46"/>
      <c r="BC127" s="46"/>
      <c r="BD127" s="46"/>
      <c r="BE127" s="46"/>
      <c r="BF127" s="46"/>
      <c r="BP127" s="45"/>
      <c r="BQ127" s="45"/>
      <c r="BR127" s="46"/>
      <c r="BS127" s="46"/>
      <c r="BT127" s="46"/>
      <c r="BU127" s="46"/>
      <c r="BV127" s="46"/>
      <c r="BW127" s="46"/>
      <c r="CG127" s="45"/>
      <c r="CH127" s="45"/>
      <c r="CI127" s="46"/>
      <c r="CJ127" s="46"/>
      <c r="CK127" s="46"/>
      <c r="CL127" s="46"/>
      <c r="CM127" s="46"/>
      <c r="CN127" s="46"/>
      <c r="CX127" s="45"/>
      <c r="CY127" s="45"/>
      <c r="CZ127" s="46"/>
      <c r="DA127" s="46"/>
      <c r="DB127" s="46"/>
      <c r="DC127" s="46"/>
      <c r="DD127" s="46"/>
      <c r="DE127" s="46"/>
      <c r="DO127" s="45"/>
      <c r="DP127" s="45"/>
      <c r="DQ127" s="46"/>
      <c r="DR127" s="46"/>
      <c r="DS127" s="46"/>
      <c r="DT127" s="46"/>
      <c r="DU127" s="46"/>
      <c r="DV127" s="46"/>
      <c r="EF127" s="45"/>
      <c r="EG127" s="45"/>
      <c r="EH127" s="46"/>
      <c r="EI127" s="46"/>
      <c r="EJ127" s="46"/>
      <c r="EK127" s="46"/>
      <c r="EL127" s="46"/>
      <c r="EM127" s="46"/>
      <c r="EW127" s="45"/>
      <c r="EX127" s="45"/>
      <c r="EY127" s="46"/>
      <c r="EZ127" s="46"/>
      <c r="FA127" s="46"/>
      <c r="FB127" s="46"/>
      <c r="FC127" s="46"/>
      <c r="FD127" s="46"/>
      <c r="FN127" s="45"/>
      <c r="FO127" s="45"/>
      <c r="FP127" s="46"/>
      <c r="FQ127" s="46"/>
      <c r="FR127" s="46"/>
      <c r="FS127" s="46"/>
      <c r="FT127" s="46"/>
      <c r="FU127" s="46"/>
      <c r="GE127" s="45"/>
      <c r="GF127" s="45"/>
      <c r="GG127" s="46"/>
      <c r="GH127" s="46"/>
      <c r="GI127" s="46"/>
      <c r="GJ127" s="46"/>
      <c r="GK127" s="46"/>
      <c r="GL127" s="46"/>
      <c r="GV127" s="45"/>
      <c r="GW127" s="45"/>
      <c r="GX127" s="46"/>
      <c r="GY127" s="46"/>
      <c r="GZ127" s="46"/>
      <c r="HA127" s="46"/>
      <c r="HB127" s="46"/>
      <c r="HC127" s="46"/>
      <c r="HM127" s="45"/>
      <c r="HN127" s="45"/>
      <c r="HO127" s="46"/>
      <c r="HP127" s="46"/>
      <c r="HQ127" s="46"/>
      <c r="HR127" s="46"/>
      <c r="HS127" s="46"/>
      <c r="HT127" s="46"/>
      <c r="ID127" s="45"/>
      <c r="IE127" s="45"/>
      <c r="IF127" s="46"/>
      <c r="IG127" s="46"/>
      <c r="IH127" s="46"/>
      <c r="II127" s="46"/>
      <c r="IJ127" s="46"/>
      <c r="IK127" s="46"/>
      <c r="IU127" s="45"/>
      <c r="IV127" s="45"/>
      <c r="IW127" s="46"/>
      <c r="IX127" s="46"/>
      <c r="IY127" s="46"/>
      <c r="IZ127" s="46"/>
      <c r="JA127" s="46"/>
      <c r="JB127" s="46"/>
      <c r="JL127" s="45"/>
      <c r="JM127" s="45"/>
      <c r="JN127" s="46"/>
      <c r="JO127" s="46"/>
      <c r="JP127" s="46"/>
      <c r="JQ127" s="46"/>
      <c r="JR127" s="46"/>
      <c r="JS127" s="46"/>
      <c r="KC127" s="45"/>
      <c r="KD127" s="45"/>
      <c r="KE127" s="46"/>
      <c r="KF127" s="46"/>
      <c r="KG127" s="46"/>
      <c r="KH127" s="46"/>
      <c r="KI127" s="46"/>
      <c r="KJ127" s="46"/>
      <c r="KT127" s="45"/>
      <c r="KU127" s="45"/>
      <c r="KV127" s="46"/>
      <c r="KW127" s="46"/>
      <c r="KX127" s="46"/>
      <c r="KY127" s="46"/>
      <c r="KZ127" s="46"/>
      <c r="LA127" s="46"/>
      <c r="LK127" s="45"/>
      <c r="LL127" s="45"/>
      <c r="LM127" s="46"/>
      <c r="LN127" s="46"/>
      <c r="LO127" s="46"/>
      <c r="LP127" s="46"/>
      <c r="LQ127" s="46"/>
      <c r="LR127" s="46"/>
      <c r="MB127" s="45"/>
      <c r="MC127" s="45"/>
      <c r="MD127" s="46"/>
      <c r="ME127" s="46"/>
      <c r="MF127" s="46"/>
      <c r="MG127" s="46"/>
      <c r="MH127" s="46"/>
      <c r="MI127" s="4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Rotenone-Deguelin-Mixture</vt:lpstr>
      <vt:lpstr>Fairfax-Scheafer-Pixley</vt:lpstr>
      <vt:lpstr>BugRes-BugLab</vt:lpstr>
    </vt:vector>
  </TitlesOfParts>
  <Company>whiov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P300685</dc:creator>
  <cp:lastModifiedBy>Dell</cp:lastModifiedBy>
  <dcterms:created xsi:type="dcterms:W3CDTF">2014-12-22T07:13:38Z</dcterms:created>
  <dcterms:modified xsi:type="dcterms:W3CDTF">2018-09-22T06:46:24Z</dcterms:modified>
</cp:coreProperties>
</file>