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autoCompressPictures="0" defaultThemeVersion="164011"/>
  <mc:AlternateContent xmlns:mc="http://schemas.openxmlformats.org/markup-compatibility/2006">
    <mc:Choice Requires="x15">
      <x15ac:absPath xmlns:x15ac="http://schemas.microsoft.com/office/spreadsheetml/2010/11/ac" url="D:\doc\halm\OneDrive - Universitaet Bern\Studie HNO\JOTO\submitted\Additional data files\"/>
    </mc:Choice>
  </mc:AlternateContent>
  <bookViews>
    <workbookView xWindow="0" yWindow="435" windowWidth="24855" windowHeight="14340"/>
  </bookViews>
  <sheets>
    <sheet name="Tabelle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D10" i="1" l="1"/>
  <c r="E10" i="1"/>
  <c r="E11" i="1"/>
  <c r="D12" i="1"/>
  <c r="B10" i="1"/>
  <c r="C10" i="1"/>
  <c r="C11" i="1"/>
  <c r="B12" i="1"/>
  <c r="D13" i="1"/>
  <c r="H10" i="1"/>
  <c r="I10" i="1"/>
  <c r="I11" i="1"/>
  <c r="H12" i="1"/>
  <c r="F10" i="1"/>
  <c r="G10" i="1"/>
  <c r="G11" i="1"/>
  <c r="F12" i="1"/>
  <c r="H13" i="1"/>
  <c r="L10" i="1"/>
  <c r="M10" i="1"/>
  <c r="M11" i="1"/>
  <c r="L12" i="1"/>
  <c r="J10" i="1"/>
  <c r="K10" i="1"/>
  <c r="K11" i="1"/>
  <c r="J12" i="1"/>
  <c r="L13" i="1"/>
  <c r="P10" i="1"/>
  <c r="Q10" i="1"/>
  <c r="Q11" i="1"/>
  <c r="P12" i="1"/>
  <c r="N10" i="1"/>
  <c r="O10" i="1"/>
  <c r="O11" i="1"/>
  <c r="N12" i="1"/>
  <c r="P13" i="1"/>
  <c r="T10" i="1"/>
  <c r="U10" i="1"/>
  <c r="U11" i="1"/>
  <c r="T12" i="1"/>
  <c r="R10" i="1"/>
  <c r="S10" i="1"/>
  <c r="S11" i="1"/>
  <c r="R12" i="1"/>
  <c r="T13" i="1"/>
  <c r="B15" i="1"/>
  <c r="B14" i="1"/>
  <c r="T11" i="1"/>
  <c r="R11" i="1"/>
  <c r="P11" i="1"/>
  <c r="N11" i="1"/>
  <c r="L11" i="1"/>
  <c r="J11" i="1"/>
  <c r="H11" i="1"/>
  <c r="F11" i="1"/>
  <c r="D11" i="1"/>
  <c r="B11" i="1"/>
</calcChain>
</file>

<file path=xl/sharedStrings.xml><?xml version="1.0" encoding="utf-8"?>
<sst xmlns="http://schemas.openxmlformats.org/spreadsheetml/2006/main" count="48" uniqueCount="22">
  <si>
    <t>Lig. Annulare</t>
  </si>
  <si>
    <t>Tensor tympani</t>
  </si>
  <si>
    <t>Tympanic membrane</t>
  </si>
  <si>
    <t>Lig.malleus</t>
  </si>
  <si>
    <t>M.stapedius</t>
  </si>
  <si>
    <t>Unstained</t>
  </si>
  <si>
    <t>Stained</t>
  </si>
  <si>
    <t>SOI</t>
  </si>
  <si>
    <t>Noise</t>
  </si>
  <si>
    <t>1.</t>
  </si>
  <si>
    <t>2.</t>
  </si>
  <si>
    <t>3.</t>
  </si>
  <si>
    <t>4.</t>
  </si>
  <si>
    <t>5.</t>
  </si>
  <si>
    <t>Mean</t>
  </si>
  <si>
    <t>SD</t>
  </si>
  <si>
    <t>CNR</t>
  </si>
  <si>
    <t>CNR ratio</t>
  </si>
  <si>
    <t>Mean CNR ratio</t>
  </si>
  <si>
    <t>SD CNR ratio</t>
  </si>
  <si>
    <t xml:space="preserve">Additional Table 2 Detailed CNR calculation and pixel brightness values </t>
  </si>
  <si>
    <t>Pixel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</si>
</sst>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  <family val="2"/>
      <charset val="1"/>
    </font>
    <font>
      <sz val="11"/>
      <color rgb="FF000000"/>
      <name val="Arial"/>
      <family val="2"/>
      <charset val="1"/>
    </font>
    <font>
      <u/>
      <sz val="11"/>
      <color rgb="FF000000"/>
      <name val="Arial"/>
      <family val="2"/>
      <charset val="1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Border="1"/>
    <xf numFmtId="0" fontId="0" fillId="0" borderId="0" xfId="0" applyBorder="1"/>
    <xf numFmtId="0" fontId="1" fillId="0" borderId="0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justify" vertical="center" wrapText="1"/>
    </xf>
    <xf numFmtId="2" fontId="1" fillId="0" borderId="0" xfId="0" applyNumberFormat="1" applyFont="1" applyBorder="1" applyAlignment="1">
      <alignment horizontal="justify" vertical="center" wrapText="1"/>
    </xf>
    <xf numFmtId="2" fontId="1" fillId="0" borderId="1" xfId="0" applyNumberFormat="1" applyFont="1" applyBorder="1"/>
    <xf numFmtId="2" fontId="1" fillId="0" borderId="1" xfId="0" applyNumberFormat="1" applyFont="1" applyBorder="1" applyAlignment="1">
      <alignment horizontal="justify" vertical="center" wrapText="1"/>
    </xf>
    <xf numFmtId="2" fontId="1" fillId="0" borderId="0" xfId="0" applyNumberFormat="1" applyFont="1" applyBorder="1"/>
    <xf numFmtId="0" fontId="0" fillId="0" borderId="1" xfId="0" applyBorder="1"/>
    <xf numFmtId="0" fontId="3" fillId="0" borderId="0" xfId="0" applyFont="1"/>
    <xf numFmtId="0" fontId="2" fillId="0" borderId="0" xfId="0" applyFont="1" applyBorder="1" applyAlignment="1">
      <alignment horizontal="center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5"/>
  <sheetViews>
    <sheetView tabSelected="1" workbookViewId="0"/>
  </sheetViews>
  <sheetFormatPr baseColWidth="10" defaultColWidth="9.140625" defaultRowHeight="15" x14ac:dyDescent="0.25"/>
  <cols>
    <col min="1" max="1" width="17.140625" customWidth="1"/>
    <col min="2" max="21" width="11.28515625" customWidth="1"/>
    <col min="22" max="1025" width="10.7109375" customWidth="1"/>
  </cols>
  <sheetData>
    <row r="1" spans="1:26" x14ac:dyDescent="0.25">
      <c r="A1" s="10" t="s">
        <v>20</v>
      </c>
    </row>
    <row r="2" spans="1:26" ht="18" customHeight="1" x14ac:dyDescent="0.25">
      <c r="A2" s="1"/>
      <c r="B2" s="11" t="s">
        <v>0</v>
      </c>
      <c r="C2" s="11"/>
      <c r="D2" s="11"/>
      <c r="E2" s="11"/>
      <c r="F2" s="11" t="s">
        <v>1</v>
      </c>
      <c r="G2" s="11"/>
      <c r="H2" s="11"/>
      <c r="I2" s="11"/>
      <c r="J2" s="11" t="s">
        <v>2</v>
      </c>
      <c r="K2" s="11"/>
      <c r="L2" s="11"/>
      <c r="M2" s="11"/>
      <c r="N2" s="11" t="s">
        <v>3</v>
      </c>
      <c r="O2" s="11"/>
      <c r="P2" s="11"/>
      <c r="Q2" s="11"/>
      <c r="R2" s="11" t="s">
        <v>4</v>
      </c>
      <c r="S2" s="11"/>
      <c r="T2" s="11"/>
      <c r="U2" s="11"/>
      <c r="V2" s="2"/>
      <c r="W2" s="2"/>
      <c r="X2" s="2"/>
    </row>
    <row r="3" spans="1:26" ht="18" customHeight="1" x14ac:dyDescent="0.25">
      <c r="A3" s="3" t="s">
        <v>21</v>
      </c>
      <c r="B3" s="11" t="s">
        <v>5</v>
      </c>
      <c r="C3" s="11"/>
      <c r="D3" s="11" t="s">
        <v>6</v>
      </c>
      <c r="E3" s="11"/>
      <c r="F3" s="11" t="s">
        <v>5</v>
      </c>
      <c r="G3" s="11"/>
      <c r="H3" s="11" t="s">
        <v>6</v>
      </c>
      <c r="I3" s="11"/>
      <c r="J3" s="11" t="s">
        <v>5</v>
      </c>
      <c r="K3" s="11"/>
      <c r="L3" s="11" t="s">
        <v>6</v>
      </c>
      <c r="M3" s="11"/>
      <c r="N3" s="11" t="s">
        <v>5</v>
      </c>
      <c r="O3" s="11"/>
      <c r="P3" s="11" t="s">
        <v>6</v>
      </c>
      <c r="Q3" s="11"/>
      <c r="R3" s="11" t="s">
        <v>5</v>
      </c>
      <c r="S3" s="11"/>
      <c r="T3" s="11" t="s">
        <v>6</v>
      </c>
      <c r="U3" s="11"/>
      <c r="V3" s="2"/>
      <c r="W3" s="2"/>
      <c r="X3" s="2"/>
    </row>
    <row r="4" spans="1:26" ht="18" customHeight="1" x14ac:dyDescent="0.25">
      <c r="A4" s="1"/>
      <c r="B4" s="3" t="s">
        <v>7</v>
      </c>
      <c r="C4" s="3" t="s">
        <v>8</v>
      </c>
      <c r="D4" s="3" t="s">
        <v>7</v>
      </c>
      <c r="E4" s="3" t="s">
        <v>8</v>
      </c>
      <c r="F4" s="3" t="s">
        <v>7</v>
      </c>
      <c r="G4" s="3" t="s">
        <v>8</v>
      </c>
      <c r="H4" s="3" t="s">
        <v>7</v>
      </c>
      <c r="I4" s="3" t="s">
        <v>8</v>
      </c>
      <c r="J4" s="3" t="s">
        <v>7</v>
      </c>
      <c r="K4" s="3" t="s">
        <v>8</v>
      </c>
      <c r="L4" s="3" t="s">
        <v>7</v>
      </c>
      <c r="M4" s="3" t="s">
        <v>8</v>
      </c>
      <c r="N4" s="3" t="s">
        <v>7</v>
      </c>
      <c r="O4" s="3" t="s">
        <v>8</v>
      </c>
      <c r="P4" s="3" t="s">
        <v>7</v>
      </c>
      <c r="Q4" s="3" t="s">
        <v>8</v>
      </c>
      <c r="R4" s="3" t="s">
        <v>7</v>
      </c>
      <c r="S4" s="3" t="s">
        <v>8</v>
      </c>
      <c r="T4" s="3" t="s">
        <v>7</v>
      </c>
      <c r="U4" s="3" t="s">
        <v>8</v>
      </c>
      <c r="V4" s="2"/>
      <c r="W4" s="2"/>
      <c r="X4" s="2"/>
    </row>
    <row r="5" spans="1:26" ht="18" customHeight="1" x14ac:dyDescent="0.25">
      <c r="A5" s="3" t="s">
        <v>9</v>
      </c>
      <c r="B5" s="3">
        <v>42</v>
      </c>
      <c r="C5" s="3">
        <v>21</v>
      </c>
      <c r="D5" s="3">
        <v>70</v>
      </c>
      <c r="E5" s="3">
        <v>14</v>
      </c>
      <c r="F5" s="3">
        <v>21</v>
      </c>
      <c r="G5" s="3">
        <v>5</v>
      </c>
      <c r="H5" s="3">
        <v>41</v>
      </c>
      <c r="I5" s="3">
        <v>8</v>
      </c>
      <c r="J5" s="3">
        <v>16</v>
      </c>
      <c r="K5" s="3">
        <v>5</v>
      </c>
      <c r="L5" s="3">
        <v>109</v>
      </c>
      <c r="M5" s="3">
        <v>9</v>
      </c>
      <c r="N5" s="3">
        <v>22</v>
      </c>
      <c r="O5" s="3">
        <v>1</v>
      </c>
      <c r="P5" s="3">
        <v>116</v>
      </c>
      <c r="Q5" s="3">
        <v>14</v>
      </c>
      <c r="R5" s="3">
        <v>22</v>
      </c>
      <c r="S5" s="3">
        <v>8</v>
      </c>
      <c r="T5" s="3">
        <v>78</v>
      </c>
      <c r="U5" s="3">
        <v>10</v>
      </c>
      <c r="V5" s="2"/>
      <c r="W5" s="2"/>
      <c r="X5" s="2"/>
    </row>
    <row r="6" spans="1:26" ht="18" customHeight="1" x14ac:dyDescent="0.25">
      <c r="A6" s="3" t="s">
        <v>10</v>
      </c>
      <c r="B6" s="3">
        <v>59</v>
      </c>
      <c r="C6" s="3">
        <v>19</v>
      </c>
      <c r="D6" s="3">
        <v>72</v>
      </c>
      <c r="E6" s="3">
        <v>13</v>
      </c>
      <c r="F6" s="3">
        <v>19</v>
      </c>
      <c r="G6" s="3">
        <v>6</v>
      </c>
      <c r="H6" s="3">
        <v>43</v>
      </c>
      <c r="I6" s="3">
        <v>9</v>
      </c>
      <c r="J6" s="3">
        <v>18</v>
      </c>
      <c r="K6" s="3">
        <v>5</v>
      </c>
      <c r="L6" s="3">
        <v>168</v>
      </c>
      <c r="M6" s="3">
        <v>12</v>
      </c>
      <c r="N6" s="3">
        <v>45</v>
      </c>
      <c r="O6" s="3">
        <v>4</v>
      </c>
      <c r="P6" s="3">
        <v>225</v>
      </c>
      <c r="Q6" s="3">
        <v>11</v>
      </c>
      <c r="R6" s="3">
        <v>17</v>
      </c>
      <c r="S6" s="3">
        <v>4</v>
      </c>
      <c r="T6" s="3">
        <v>84</v>
      </c>
      <c r="U6" s="3">
        <v>8</v>
      </c>
      <c r="V6" s="2"/>
      <c r="W6" s="2"/>
      <c r="X6" s="2"/>
    </row>
    <row r="7" spans="1:26" ht="18" customHeight="1" x14ac:dyDescent="0.25">
      <c r="A7" s="3" t="s">
        <v>11</v>
      </c>
      <c r="B7" s="3">
        <v>41</v>
      </c>
      <c r="C7" s="3">
        <v>19</v>
      </c>
      <c r="D7" s="3">
        <v>66</v>
      </c>
      <c r="E7" s="3">
        <v>11</v>
      </c>
      <c r="F7" s="3">
        <v>20</v>
      </c>
      <c r="G7" s="3">
        <v>6</v>
      </c>
      <c r="H7" s="3">
        <v>45</v>
      </c>
      <c r="I7" s="3">
        <v>6</v>
      </c>
      <c r="J7" s="3">
        <v>13</v>
      </c>
      <c r="K7" s="3">
        <v>4</v>
      </c>
      <c r="L7" s="3">
        <v>105</v>
      </c>
      <c r="M7" s="3">
        <v>4</v>
      </c>
      <c r="N7" s="3">
        <v>26</v>
      </c>
      <c r="O7" s="3">
        <v>7</v>
      </c>
      <c r="P7" s="3">
        <v>121</v>
      </c>
      <c r="Q7" s="3">
        <v>10</v>
      </c>
      <c r="R7" s="3">
        <v>24</v>
      </c>
      <c r="S7" s="3">
        <v>5</v>
      </c>
      <c r="T7" s="3">
        <v>74</v>
      </c>
      <c r="U7" s="3">
        <v>6</v>
      </c>
      <c r="V7" s="2"/>
      <c r="W7" s="2"/>
      <c r="X7" s="2"/>
    </row>
    <row r="8" spans="1:26" ht="18" customHeight="1" x14ac:dyDescent="0.25">
      <c r="A8" s="3" t="s">
        <v>12</v>
      </c>
      <c r="B8" s="3">
        <v>57</v>
      </c>
      <c r="C8" s="3">
        <v>17</v>
      </c>
      <c r="D8" s="3">
        <v>68</v>
      </c>
      <c r="E8" s="3">
        <v>17</v>
      </c>
      <c r="F8" s="3">
        <v>19</v>
      </c>
      <c r="G8" s="3">
        <v>4</v>
      </c>
      <c r="H8" s="3">
        <v>45</v>
      </c>
      <c r="I8" s="3">
        <v>9</v>
      </c>
      <c r="J8" s="3">
        <v>21</v>
      </c>
      <c r="K8" s="3">
        <v>4</v>
      </c>
      <c r="L8" s="3">
        <v>168</v>
      </c>
      <c r="M8" s="3">
        <v>8</v>
      </c>
      <c r="N8" s="3">
        <v>42</v>
      </c>
      <c r="O8" s="3">
        <v>4</v>
      </c>
      <c r="P8" s="3">
        <v>224</v>
      </c>
      <c r="Q8" s="3">
        <v>11</v>
      </c>
      <c r="R8" s="3">
        <v>20</v>
      </c>
      <c r="S8" s="3">
        <v>6</v>
      </c>
      <c r="T8" s="3">
        <v>87</v>
      </c>
      <c r="U8" s="3">
        <v>9</v>
      </c>
      <c r="V8" s="2"/>
      <c r="W8" s="2"/>
      <c r="X8" s="2"/>
    </row>
    <row r="9" spans="1:26" ht="18" customHeight="1" x14ac:dyDescent="0.25">
      <c r="A9" s="4" t="s">
        <v>13</v>
      </c>
      <c r="B9" s="4">
        <v>43</v>
      </c>
      <c r="C9" s="4">
        <v>19</v>
      </c>
      <c r="D9" s="4">
        <v>72</v>
      </c>
      <c r="E9" s="4">
        <v>12</v>
      </c>
      <c r="F9" s="4">
        <v>19</v>
      </c>
      <c r="G9" s="4">
        <v>7</v>
      </c>
      <c r="H9" s="4">
        <v>42</v>
      </c>
      <c r="I9" s="4">
        <v>6</v>
      </c>
      <c r="J9" s="4">
        <v>15</v>
      </c>
      <c r="K9" s="4">
        <v>7</v>
      </c>
      <c r="L9" s="4">
        <v>109</v>
      </c>
      <c r="M9" s="4">
        <v>8</v>
      </c>
      <c r="N9" s="4">
        <v>44</v>
      </c>
      <c r="O9" s="4">
        <v>3</v>
      </c>
      <c r="P9" s="4">
        <v>116</v>
      </c>
      <c r="Q9" s="4">
        <v>9</v>
      </c>
      <c r="R9" s="4">
        <v>24</v>
      </c>
      <c r="S9" s="4">
        <v>8</v>
      </c>
      <c r="T9" s="4">
        <v>79</v>
      </c>
      <c r="U9" s="4">
        <v>9</v>
      </c>
      <c r="V9" s="2"/>
      <c r="W9" s="2"/>
      <c r="X9" s="2"/>
    </row>
    <row r="10" spans="1:26" ht="18" customHeight="1" x14ac:dyDescent="0.25">
      <c r="A10" s="3" t="s">
        <v>14</v>
      </c>
      <c r="B10" s="5">
        <f t="shared" ref="B10:U10" si="0">AVERAGE(B5:B9)</f>
        <v>48.4</v>
      </c>
      <c r="C10" s="5">
        <f t="shared" si="0"/>
        <v>19</v>
      </c>
      <c r="D10" s="5">
        <f t="shared" si="0"/>
        <v>69.599999999999994</v>
      </c>
      <c r="E10" s="5">
        <f t="shared" si="0"/>
        <v>13.4</v>
      </c>
      <c r="F10" s="5">
        <f t="shared" si="0"/>
        <v>19.600000000000001</v>
      </c>
      <c r="G10" s="5">
        <f t="shared" si="0"/>
        <v>5.6</v>
      </c>
      <c r="H10" s="5">
        <f t="shared" si="0"/>
        <v>43.2</v>
      </c>
      <c r="I10" s="5">
        <f t="shared" si="0"/>
        <v>7.6</v>
      </c>
      <c r="J10" s="5">
        <f t="shared" si="0"/>
        <v>16.600000000000001</v>
      </c>
      <c r="K10" s="5">
        <f t="shared" si="0"/>
        <v>5</v>
      </c>
      <c r="L10" s="5">
        <f t="shared" si="0"/>
        <v>131.80000000000001</v>
      </c>
      <c r="M10" s="5">
        <f t="shared" si="0"/>
        <v>8.1999999999999993</v>
      </c>
      <c r="N10" s="5">
        <f t="shared" si="0"/>
        <v>35.799999999999997</v>
      </c>
      <c r="O10" s="5">
        <f t="shared" si="0"/>
        <v>3.8</v>
      </c>
      <c r="P10" s="5">
        <f t="shared" si="0"/>
        <v>160.4</v>
      </c>
      <c r="Q10" s="5">
        <f t="shared" si="0"/>
        <v>11</v>
      </c>
      <c r="R10" s="5">
        <f t="shared" si="0"/>
        <v>21.4</v>
      </c>
      <c r="S10" s="5">
        <f t="shared" si="0"/>
        <v>6.2</v>
      </c>
      <c r="T10" s="5">
        <f t="shared" si="0"/>
        <v>80.400000000000006</v>
      </c>
      <c r="U10" s="5">
        <f t="shared" si="0"/>
        <v>8.4</v>
      </c>
      <c r="V10" s="2"/>
      <c r="W10" s="2"/>
      <c r="X10" s="2"/>
    </row>
    <row r="11" spans="1:26" ht="18" customHeight="1" x14ac:dyDescent="0.25">
      <c r="A11" s="3" t="s">
        <v>15</v>
      </c>
      <c r="B11" s="5">
        <f t="shared" ref="B11:U11" si="1">_xlfn.STDEV.P(B5:B9)</f>
        <v>7.8892331693264079</v>
      </c>
      <c r="C11" s="5">
        <f t="shared" si="1"/>
        <v>1.2649110640673518</v>
      </c>
      <c r="D11" s="5">
        <f t="shared" si="1"/>
        <v>2.3323807579381199</v>
      </c>
      <c r="E11" s="5">
        <f t="shared" si="1"/>
        <v>2.0591260281974</v>
      </c>
      <c r="F11" s="5">
        <f t="shared" si="1"/>
        <v>0.79999999999999993</v>
      </c>
      <c r="G11" s="5">
        <f t="shared" si="1"/>
        <v>1.019803902718557</v>
      </c>
      <c r="H11" s="5">
        <f t="shared" si="1"/>
        <v>1.5999999999999999</v>
      </c>
      <c r="I11" s="5">
        <f t="shared" si="1"/>
        <v>1.3564659966250536</v>
      </c>
      <c r="J11" s="5">
        <f t="shared" si="1"/>
        <v>2.7276363393971712</v>
      </c>
      <c r="K11" s="5">
        <f t="shared" si="1"/>
        <v>1.0954451150103321</v>
      </c>
      <c r="L11" s="5">
        <f t="shared" si="1"/>
        <v>29.593242471888747</v>
      </c>
      <c r="M11" s="5">
        <f t="shared" si="1"/>
        <v>2.5612496949731396</v>
      </c>
      <c r="N11" s="5">
        <f t="shared" si="1"/>
        <v>9.7652444925869624</v>
      </c>
      <c r="O11" s="5">
        <f t="shared" si="1"/>
        <v>1.9390719429665315</v>
      </c>
      <c r="P11" s="5">
        <f t="shared" si="1"/>
        <v>52.370220545649794</v>
      </c>
      <c r="Q11" s="5">
        <f t="shared" si="1"/>
        <v>1.6733200530681511</v>
      </c>
      <c r="R11" s="5">
        <f t="shared" si="1"/>
        <v>2.6532998322843198</v>
      </c>
      <c r="S11" s="5">
        <f t="shared" si="1"/>
        <v>1.6</v>
      </c>
      <c r="T11" s="5">
        <f t="shared" si="1"/>
        <v>4.5869379764718863</v>
      </c>
      <c r="U11" s="5">
        <f t="shared" si="1"/>
        <v>1.3564659966250536</v>
      </c>
      <c r="V11" s="2"/>
      <c r="W11" s="2"/>
      <c r="X11" s="2"/>
    </row>
    <row r="12" spans="1:26" ht="18" customHeight="1" x14ac:dyDescent="0.25">
      <c r="A12" s="3" t="s">
        <v>16</v>
      </c>
      <c r="B12" s="5">
        <f>(B10-C10)/C11</f>
        <v>23.242740802237588</v>
      </c>
      <c r="C12" s="5"/>
      <c r="D12" s="5">
        <f>(D10-E10)/E11</f>
        <v>27.293132732239123</v>
      </c>
      <c r="E12" s="5"/>
      <c r="F12" s="5">
        <f>(F10-G10)/G11</f>
        <v>13.728129459672884</v>
      </c>
      <c r="G12" s="5"/>
      <c r="H12" s="5">
        <f>(H10-I10)/I11</f>
        <v>26.244668195571691</v>
      </c>
      <c r="I12" s="5"/>
      <c r="J12" s="5">
        <f>(J10-K10)/K11</f>
        <v>10.589302778433213</v>
      </c>
      <c r="K12" s="5"/>
      <c r="L12" s="5">
        <f>(L10-M10)/M11</f>
        <v>48.257692423579279</v>
      </c>
      <c r="M12" s="5"/>
      <c r="N12" s="5">
        <f>(N10-O10)/O11</f>
        <v>16.502739940140692</v>
      </c>
      <c r="O12" s="5"/>
      <c r="P12" s="5">
        <f>(P10-Q10)/Q11</f>
        <v>89.283577117279208</v>
      </c>
      <c r="Q12" s="5"/>
      <c r="R12" s="5">
        <f>(R10-S10)/S11</f>
        <v>9.4999999999999982</v>
      </c>
      <c r="S12" s="5"/>
      <c r="T12" s="5">
        <f>(T10-U10)/U11</f>
        <v>53.079104215762968</v>
      </c>
      <c r="U12" s="3"/>
      <c r="V12" s="2"/>
      <c r="W12" s="2"/>
      <c r="X12" s="2"/>
    </row>
    <row r="13" spans="1:26" ht="18" customHeight="1" thickBot="1" x14ac:dyDescent="0.3">
      <c r="A13" s="4" t="s">
        <v>17</v>
      </c>
      <c r="B13" s="6"/>
      <c r="C13" s="6"/>
      <c r="D13" s="7">
        <f>D12/B12</f>
        <v>1.1742648151723829</v>
      </c>
      <c r="E13" s="7"/>
      <c r="F13" s="7"/>
      <c r="G13" s="7"/>
      <c r="H13" s="7">
        <f>H12/F12</f>
        <v>1.9117439322426855</v>
      </c>
      <c r="I13" s="7"/>
      <c r="J13" s="7"/>
      <c r="K13" s="7"/>
      <c r="L13" s="7">
        <f>L12/J12</f>
        <v>4.5572115023345718</v>
      </c>
      <c r="M13" s="7"/>
      <c r="N13" s="7"/>
      <c r="O13" s="7"/>
      <c r="P13" s="7">
        <f>P12/N12</f>
        <v>5.4102274798688992</v>
      </c>
      <c r="Q13" s="7"/>
      <c r="R13" s="7"/>
      <c r="S13" s="7"/>
      <c r="T13" s="7">
        <f>T12/R12</f>
        <v>5.58727412797505</v>
      </c>
      <c r="U13" s="4"/>
      <c r="V13" s="2"/>
      <c r="W13" s="2"/>
      <c r="X13" s="2"/>
    </row>
    <row r="14" spans="1:26" ht="18" customHeight="1" x14ac:dyDescent="0.25">
      <c r="A14" s="3" t="s">
        <v>18</v>
      </c>
      <c r="B14" s="8">
        <f>AVERAGE(D13,H13,L13,P13,T13)</f>
        <v>3.7281443715187179</v>
      </c>
      <c r="C14" s="1"/>
      <c r="D14" s="1"/>
      <c r="E14" s="1"/>
      <c r="F14" s="1"/>
      <c r="G14" s="1"/>
      <c r="H14" s="1"/>
      <c r="I14" s="1"/>
      <c r="X14" s="2"/>
      <c r="Y14" s="2"/>
      <c r="Z14" s="2"/>
    </row>
    <row r="15" spans="1:26" ht="18" customHeight="1" thickBot="1" x14ac:dyDescent="0.3">
      <c r="A15" s="4" t="s">
        <v>19</v>
      </c>
      <c r="B15" s="6">
        <f>_xlfn.STDEV.P(D13,H13,L13,P13,T13)</f>
        <v>1.8327427908063663</v>
      </c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X15" s="2"/>
      <c r="Y15" s="2"/>
      <c r="Z15" s="2"/>
    </row>
  </sheetData>
  <mergeCells count="15">
    <mergeCell ref="L3:M3"/>
    <mergeCell ref="N3:O3"/>
    <mergeCell ref="P3:Q3"/>
    <mergeCell ref="R3:S3"/>
    <mergeCell ref="T3:U3"/>
    <mergeCell ref="B3:C3"/>
    <mergeCell ref="D3:E3"/>
    <mergeCell ref="F3:G3"/>
    <mergeCell ref="H3:I3"/>
    <mergeCell ref="J3:K3"/>
    <mergeCell ref="B2:E2"/>
    <mergeCell ref="F2:I2"/>
    <mergeCell ref="J2:M2"/>
    <mergeCell ref="N2:Q2"/>
    <mergeCell ref="R2:U2"/>
  </mergeCells>
  <pageMargins left="0.7" right="0.7" top="0.78749999999999998" bottom="0.78749999999999998" header="0.51180555555555496" footer="0.51180555555555496"/>
  <pageSetup paperSize="9" firstPageNumber="0" orientation="landscape" horizontalDpi="300" verticalDpi="300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Manager/>
  <Company>Institut für Anatomie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</dc:creator>
  <cp:keywords/>
  <dc:description/>
  <cp:lastModifiedBy>user</cp:lastModifiedBy>
  <cp:revision>0</cp:revision>
  <dcterms:created xsi:type="dcterms:W3CDTF">2020-05-14T20:10:29Z</dcterms:created>
  <dcterms:modified xsi:type="dcterms:W3CDTF">2021-04-05T08:13:34Z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Company">
    <vt:lpwstr>Institut für Anatomie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